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ThisWorkbook"/>
  <xr:revisionPtr revIDLastSave="0" documentId="13_ncr:1_{CD43B956-7DE3-42CC-B20C-E3108EF25836}" xr6:coauthVersionLast="47" xr6:coauthVersionMax="47" xr10:uidLastSave="{00000000-0000-0000-0000-000000000000}"/>
  <workbookProtection workbookAlgorithmName="SHA-512" workbookHashValue="SV0wGdAHf2Ex1IHR/zJffkdoP7zKc3rXHMOjDoFx8iCxSQKRix3ZPKcwM+RFetmlXjkU5zM6fuXOQ6bNSke4ew==" workbookSaltValue="LWiVFGybAT1kit2UkDNh8A==" workbookSpinCount="100000" lockStructure="1"/>
  <bookViews>
    <workbookView xWindow="28680" yWindow="-120" windowWidth="29040" windowHeight="15720" activeTab="1"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22" l="1"/>
  <c r="M42" i="28"/>
  <c r="AA10" i="22" l="1"/>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F10" i="28" s="1"/>
  <c r="AY8" i="22" l="1"/>
  <c r="AX12" i="22"/>
  <c r="AX10" i="22"/>
  <c r="BB13" i="22"/>
  <c r="BA8" i="22"/>
  <c r="BJ8" i="22"/>
  <c r="BK13" i="22"/>
  <c r="BI12" i="22"/>
  <c r="BG11" i="22"/>
  <c r="BE10" i="22"/>
  <c r="AY8" i="28"/>
  <c r="AZ13" i="28"/>
  <c r="AX12" i="28"/>
  <c r="AV11" i="28"/>
  <c r="AT10" i="28"/>
  <c r="BJ8" i="28"/>
  <c r="BK13" i="28"/>
  <c r="BI12" i="28"/>
  <c r="BG11" i="28"/>
  <c r="BE10" i="28"/>
  <c r="AX8" i="22"/>
  <c r="AW12" i="22"/>
  <c r="AW10" i="22"/>
  <c r="BB12" i="22"/>
  <c r="BA13" i="22"/>
  <c r="BI8" i="22"/>
  <c r="BJ13" i="22"/>
  <c r="BH12" i="22"/>
  <c r="BF11" i="22"/>
  <c r="BN9" i="22"/>
  <c r="AX8" i="28"/>
  <c r="AY13" i="28"/>
  <c r="AW12" i="28"/>
  <c r="AU11" i="28"/>
  <c r="BC9" i="28"/>
  <c r="BI8" i="28"/>
  <c r="BJ13" i="28"/>
  <c r="BH12" i="28"/>
  <c r="BF11" i="28"/>
  <c r="BN9" i="28"/>
  <c r="AW8" i="22"/>
  <c r="AV12" i="22"/>
  <c r="AV10" i="22"/>
  <c r="BB11" i="22"/>
  <c r="AZ13" i="22"/>
  <c r="BH8" i="22"/>
  <c r="BI13" i="22"/>
  <c r="BG12" i="22"/>
  <c r="BE11" i="22"/>
  <c r="BM9" i="22"/>
  <c r="AW8" i="28"/>
  <c r="AX13" i="28"/>
  <c r="AV12" i="28"/>
  <c r="AT11" i="28"/>
  <c r="BB9" i="28"/>
  <c r="BH8" i="28"/>
  <c r="BI13" i="28"/>
  <c r="BG12" i="28"/>
  <c r="BE11" i="28"/>
  <c r="BM9" i="28"/>
  <c r="AV8" i="22"/>
  <c r="AU12" i="22"/>
  <c r="AU10" i="22"/>
  <c r="BB10" i="22"/>
  <c r="BA12" i="22"/>
  <c r="BG8" i="22"/>
  <c r="BH13" i="22"/>
  <c r="BF12" i="22"/>
  <c r="BN10" i="22"/>
  <c r="BL9" i="22"/>
  <c r="AV8" i="28"/>
  <c r="AW13" i="28"/>
  <c r="AU12" i="28"/>
  <c r="BC10" i="28"/>
  <c r="BA9" i="28"/>
  <c r="BG8" i="28"/>
  <c r="BH13" i="28"/>
  <c r="BF12" i="28"/>
  <c r="BN10" i="28"/>
  <c r="BL9" i="28"/>
  <c r="AU8" i="22"/>
  <c r="AT12" i="22"/>
  <c r="AT10" i="22"/>
  <c r="BB9" i="22"/>
  <c r="AZ12" i="22"/>
  <c r="BF8" i="22"/>
  <c r="BG13" i="22"/>
  <c r="BE12" i="22"/>
  <c r="BM10" i="22"/>
  <c r="BK9" i="22"/>
  <c r="AU8" i="28"/>
  <c r="AV13" i="28"/>
  <c r="AT12" i="28"/>
  <c r="BB10" i="28"/>
  <c r="AZ9" i="28"/>
  <c r="BF8" i="28"/>
  <c r="BG13" i="28"/>
  <c r="BE12" i="28"/>
  <c r="BM10" i="28"/>
  <c r="BK9" i="28"/>
  <c r="AY13" i="22"/>
  <c r="AY11" i="22"/>
  <c r="AY9" i="22"/>
  <c r="BC8" i="22"/>
  <c r="BA11" i="22"/>
  <c r="BK8" i="22"/>
  <c r="BF13" i="22"/>
  <c r="BN11" i="22"/>
  <c r="BL10" i="22"/>
  <c r="BJ9" i="22"/>
  <c r="AZ8" i="28"/>
  <c r="AU13" i="28"/>
  <c r="BC11" i="28"/>
  <c r="BA10" i="28"/>
  <c r="AY9" i="28"/>
  <c r="BK8" i="28"/>
  <c r="BF13" i="28"/>
  <c r="BN11" i="28"/>
  <c r="BL10" i="28"/>
  <c r="BJ9" i="28"/>
  <c r="AX13" i="22"/>
  <c r="AX11" i="22"/>
  <c r="AX9" i="22"/>
  <c r="BC13" i="22"/>
  <c r="AZ11" i="22"/>
  <c r="BL8" i="22"/>
  <c r="BE13" i="22"/>
  <c r="BM11" i="22"/>
  <c r="BK10" i="22"/>
  <c r="BI9" i="22"/>
  <c r="BA8" i="28"/>
  <c r="AT13" i="28"/>
  <c r="BB11" i="28"/>
  <c r="AZ10" i="28"/>
  <c r="AX9" i="28"/>
  <c r="BL8" i="28"/>
  <c r="BE13" i="28"/>
  <c r="BM11" i="28"/>
  <c r="BK10" i="28"/>
  <c r="BI9" i="28"/>
  <c r="AW13" i="22"/>
  <c r="AW11" i="22"/>
  <c r="AW9" i="22"/>
  <c r="BC12" i="22"/>
  <c r="BA10" i="22"/>
  <c r="BM8" i="22"/>
  <c r="BN12" i="22"/>
  <c r="BL11" i="22"/>
  <c r="BJ10" i="22"/>
  <c r="BH9" i="22"/>
  <c r="BB8" i="28"/>
  <c r="BC12" i="28"/>
  <c r="BA11" i="28"/>
  <c r="AY10" i="28"/>
  <c r="AW9" i="28"/>
  <c r="BM8" i="28"/>
  <c r="BN12" i="28"/>
  <c r="BL11" i="28"/>
  <c r="BJ10" i="28"/>
  <c r="BH9" i="28"/>
  <c r="AV13" i="22"/>
  <c r="AV11" i="22"/>
  <c r="AV9" i="22"/>
  <c r="BC11" i="22"/>
  <c r="AZ10" i="22"/>
  <c r="BN8" i="22"/>
  <c r="BM12" i="22"/>
  <c r="BK11" i="22"/>
  <c r="BI10" i="22"/>
  <c r="BG9" i="22"/>
  <c r="BC8" i="28"/>
  <c r="BB12" i="28"/>
  <c r="AZ11" i="28"/>
  <c r="AX10" i="28"/>
  <c r="AV9" i="28"/>
  <c r="BN8" i="28"/>
  <c r="BM12" i="28"/>
  <c r="BK11" i="28"/>
  <c r="BI10" i="28"/>
  <c r="BG9" i="28"/>
  <c r="AU13" i="22"/>
  <c r="AU11" i="22"/>
  <c r="AU9" i="22"/>
  <c r="BC10" i="22"/>
  <c r="BA9" i="22"/>
  <c r="BN13" i="22"/>
  <c r="BL12" i="22"/>
  <c r="BJ11" i="22"/>
  <c r="BH10" i="22"/>
  <c r="BF9" i="22"/>
  <c r="BC13" i="28"/>
  <c r="BA12" i="28"/>
  <c r="AY11" i="28"/>
  <c r="AW10" i="28"/>
  <c r="AU9" i="28"/>
  <c r="BN13" i="28"/>
  <c r="BL12" i="28"/>
  <c r="BJ11" i="28"/>
  <c r="BH10" i="28"/>
  <c r="BF9" i="28"/>
  <c r="AT13" i="22"/>
  <c r="AT11" i="22"/>
  <c r="AT9" i="22"/>
  <c r="BC9" i="22"/>
  <c r="AZ9" i="22"/>
  <c r="BM13" i="22"/>
  <c r="BK12" i="22"/>
  <c r="BI11" i="22"/>
  <c r="BG10" i="22"/>
  <c r="BE9" i="22"/>
  <c r="BB13" i="28"/>
  <c r="AZ12" i="28"/>
  <c r="AX11" i="28"/>
  <c r="AV10" i="28"/>
  <c r="AT9" i="28"/>
  <c r="BM13" i="28"/>
  <c r="BK12" i="28"/>
  <c r="BI11" i="28"/>
  <c r="BG10" i="28"/>
  <c r="BE9" i="28"/>
  <c r="AT8" i="22"/>
  <c r="AY12" i="22"/>
  <c r="AY10" i="22"/>
  <c r="BB8" i="22"/>
  <c r="AZ8" i="22"/>
  <c r="BE8" i="22"/>
  <c r="BL13" i="22"/>
  <c r="BJ12" i="22"/>
  <c r="BH11" i="22"/>
  <c r="BF10" i="22"/>
  <c r="AT8" i="28"/>
  <c r="BA13" i="28"/>
  <c r="AY12" i="28"/>
  <c r="AW11" i="28"/>
  <c r="AU10" i="28"/>
  <c r="BE8" i="28"/>
  <c r="BL13" i="28"/>
  <c r="BJ12" i="28"/>
  <c r="BH11" i="28"/>
  <c r="B8" i="25"/>
  <c r="D15" i="22" s="1"/>
  <c r="B9" i="25"/>
  <c r="B10" i="25"/>
  <c r="B12" i="25"/>
  <c r="B14" i="25"/>
  <c r="B15" i="25"/>
  <c r="B16" i="25"/>
  <c r="B17" i="25"/>
  <c r="B18" i="25"/>
  <c r="B19" i="25"/>
  <c r="B20" i="25"/>
  <c r="B21" i="25"/>
  <c r="B22" i="25"/>
  <c r="B23" i="25"/>
  <c r="B24" i="25"/>
  <c r="D19" i="22"/>
  <c r="K40" i="22"/>
  <c r="E16" i="22"/>
  <c r="D18" i="22"/>
  <c r="C18" i="22"/>
  <c r="D17" i="22"/>
  <c r="C17" i="22"/>
  <c r="C16" i="22"/>
  <c r="E15" i="22"/>
  <c r="E19" i="22"/>
  <c r="B30"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32" i="22" s="1"/>
  <c r="B27" i="25"/>
  <c r="B31" i="22" s="1"/>
  <c r="B30" i="25"/>
  <c r="B31" i="25"/>
  <c r="B33" i="25"/>
  <c r="B34" i="25"/>
  <c r="B35" i="25"/>
  <c r="B36" i="25"/>
  <c r="B37" i="25"/>
  <c r="B38" i="25"/>
  <c r="B39" i="25"/>
  <c r="B40" i="25"/>
  <c r="B41" i="25"/>
  <c r="B42" i="25"/>
  <c r="B43" i="25"/>
  <c r="B44" i="25"/>
  <c r="B45" i="25"/>
  <c r="U40" i="22"/>
  <c r="A5" i="21"/>
  <c r="A9" i="21"/>
  <c r="A12" i="21"/>
  <c r="A14" i="21"/>
  <c r="A15" i="21"/>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 r="E18" i="22" l="1"/>
  <c r="D16" i="22"/>
  <c r="B27" i="22"/>
  <c r="C19" i="22"/>
  <c r="B28" i="22"/>
  <c r="E17" i="22"/>
  <c r="C15" i="22"/>
  <c r="B4" i="22"/>
  <c r="E13" i="28"/>
  <c r="G16" i="28"/>
  <c r="N9" i="28"/>
  <c r="V9" i="28"/>
  <c r="T10" i="28"/>
  <c r="R11" i="28"/>
  <c r="P12" i="28"/>
  <c r="N13" i="28"/>
  <c r="V13" i="28"/>
  <c r="O8" i="28"/>
  <c r="G9" i="28"/>
  <c r="E10" i="28"/>
  <c r="C11" i="28"/>
  <c r="K11" i="28"/>
  <c r="I12" i="28"/>
  <c r="J13" i="28"/>
  <c r="E8" i="28"/>
  <c r="O10" i="22"/>
  <c r="Q13" i="22"/>
  <c r="H11" i="22"/>
  <c r="B9" i="22"/>
  <c r="B13" i="22"/>
  <c r="V8" i="28"/>
  <c r="N11" i="22"/>
  <c r="R13" i="22"/>
  <c r="I11" i="22"/>
  <c r="E10" i="22"/>
  <c r="F8" i="22"/>
  <c r="M8" i="28"/>
  <c r="K12" i="28"/>
  <c r="G8" i="28"/>
  <c r="M12" i="22"/>
  <c r="N8" i="22"/>
  <c r="J11" i="22"/>
  <c r="F10" i="22"/>
  <c r="F12" i="22"/>
  <c r="F13" i="28"/>
  <c r="E17" i="28"/>
  <c r="O9" i="28"/>
  <c r="M10" i="28"/>
  <c r="U10" i="28"/>
  <c r="S11" i="28"/>
  <c r="Q12" i="28"/>
  <c r="O13" i="28"/>
  <c r="N8" i="28"/>
  <c r="F10" i="28"/>
  <c r="D11" i="28"/>
  <c r="B12" i="28"/>
  <c r="J12" i="28"/>
  <c r="F8" i="28"/>
  <c r="P10" i="22"/>
  <c r="T12" i="22"/>
  <c r="I9" i="22"/>
  <c r="C9" i="22"/>
  <c r="C13" i="22"/>
  <c r="U8" i="28"/>
  <c r="S9" i="22"/>
  <c r="U12" i="22"/>
  <c r="S13" i="22"/>
  <c r="J9" i="22"/>
  <c r="D9" i="22"/>
  <c r="G8" i="22"/>
  <c r="G13" i="28"/>
  <c r="F17" i="28"/>
  <c r="P9" i="28"/>
  <c r="N10" i="28"/>
  <c r="V10" i="28"/>
  <c r="T11" i="28"/>
  <c r="R12" i="28"/>
  <c r="I9" i="28"/>
  <c r="G10" i="28"/>
  <c r="E11" i="28"/>
  <c r="C12" i="28"/>
  <c r="K8" i="28"/>
  <c r="O11" i="22"/>
  <c r="J13" i="22"/>
  <c r="B12" i="22"/>
  <c r="E15" i="28"/>
  <c r="G17" i="28"/>
  <c r="Q9" i="28"/>
  <c r="O10" i="28"/>
  <c r="M11" i="28"/>
  <c r="U11" i="28"/>
  <c r="S12" i="28"/>
  <c r="Q13" i="28"/>
  <c r="T8" i="28"/>
  <c r="B9" i="28"/>
  <c r="J9" i="28"/>
  <c r="H10" i="28"/>
  <c r="F11" i="28"/>
  <c r="D12" i="28"/>
  <c r="B13" i="28"/>
  <c r="J8" i="28"/>
  <c r="B8" i="28"/>
  <c r="T9" i="22"/>
  <c r="R10" i="22"/>
  <c r="P11" i="22"/>
  <c r="N12" i="22"/>
  <c r="V12" i="22"/>
  <c r="T13" i="22"/>
  <c r="O8" i="22"/>
  <c r="K9" i="22"/>
  <c r="K11" i="22"/>
  <c r="K13" i="22"/>
  <c r="E9" i="22"/>
  <c r="G10" i="22"/>
  <c r="C12" i="22"/>
  <c r="E13" i="22"/>
  <c r="B8" i="22"/>
  <c r="C13" i="28"/>
  <c r="U9" i="22"/>
  <c r="Q11" i="22"/>
  <c r="M13" i="22"/>
  <c r="P8" i="22"/>
  <c r="H10" i="22"/>
  <c r="K8" i="22"/>
  <c r="B11" i="22"/>
  <c r="D12" i="22"/>
  <c r="H11" i="28"/>
  <c r="N9" i="22"/>
  <c r="R11" i="22"/>
  <c r="N13" i="22"/>
  <c r="Q8" i="22"/>
  <c r="I10" i="22"/>
  <c r="E12" i="22"/>
  <c r="P11" i="28"/>
  <c r="G12" i="28"/>
  <c r="U10" i="22"/>
  <c r="Q12" i="22"/>
  <c r="V8" i="22"/>
  <c r="J10" i="22"/>
  <c r="B10" i="22"/>
  <c r="F15" i="28"/>
  <c r="E18" i="28"/>
  <c r="R9" i="28"/>
  <c r="P10" i="28"/>
  <c r="N11" i="28"/>
  <c r="V11" i="28"/>
  <c r="T12" i="28"/>
  <c r="R13" i="28"/>
  <c r="S8" i="28"/>
  <c r="C9" i="28"/>
  <c r="K9" i="28"/>
  <c r="I10" i="28"/>
  <c r="G11" i="28"/>
  <c r="E12" i="28"/>
  <c r="I8" i="28"/>
  <c r="M9" i="22"/>
  <c r="S10" i="22"/>
  <c r="O12" i="22"/>
  <c r="U13" i="22"/>
  <c r="H12" i="22"/>
  <c r="F9" i="22"/>
  <c r="F13" i="22"/>
  <c r="F12" i="28"/>
  <c r="T10" i="22"/>
  <c r="I12" i="22"/>
  <c r="G9" i="22"/>
  <c r="R10" i="28"/>
  <c r="H13" i="28"/>
  <c r="S11" i="22"/>
  <c r="J12" i="22"/>
  <c r="D11" i="22"/>
  <c r="G15" i="28"/>
  <c r="F18" i="28"/>
  <c r="S9" i="28"/>
  <c r="Q10" i="28"/>
  <c r="O11" i="28"/>
  <c r="M12" i="28"/>
  <c r="U12" i="28"/>
  <c r="S13" i="28"/>
  <c r="R8" i="28"/>
  <c r="D9" i="28"/>
  <c r="B10" i="28"/>
  <c r="J10" i="28"/>
  <c r="D13" i="28"/>
  <c r="H8" i="28"/>
  <c r="V9" i="22"/>
  <c r="P12" i="22"/>
  <c r="V13" i="22"/>
  <c r="J8" i="22"/>
  <c r="C11" i="22"/>
  <c r="G13" i="22"/>
  <c r="V12" i="28"/>
  <c r="C8" i="28"/>
  <c r="O9" i="22"/>
  <c r="O13" i="22"/>
  <c r="R8" i="22"/>
  <c r="I8" i="22"/>
  <c r="E16" i="28"/>
  <c r="G18" i="28"/>
  <c r="T9" i="28"/>
  <c r="N12" i="28"/>
  <c r="T13" i="28"/>
  <c r="Q8" i="28"/>
  <c r="E9" i="28"/>
  <c r="C10" i="28"/>
  <c r="K10" i="28"/>
  <c r="I11" i="28"/>
  <c r="M10" i="22"/>
  <c r="C8" i="22"/>
  <c r="F16" i="28"/>
  <c r="M9" i="28"/>
  <c r="U9" i="28"/>
  <c r="S10" i="28"/>
  <c r="Q11" i="28"/>
  <c r="O12" i="28"/>
  <c r="M13" i="28"/>
  <c r="U13" i="28"/>
  <c r="P8" i="28"/>
  <c r="F9" i="28"/>
  <c r="D10" i="28"/>
  <c r="B11" i="28"/>
  <c r="J11" i="28"/>
  <c r="H12" i="28"/>
  <c r="I13" i="28"/>
  <c r="D8" i="28"/>
  <c r="P9" i="22"/>
  <c r="N10" i="22"/>
  <c r="V10" i="22"/>
  <c r="T11" i="22"/>
  <c r="R12" i="22"/>
  <c r="P13" i="22"/>
  <c r="U8" i="22"/>
  <c r="M8" i="22"/>
  <c r="K10" i="22"/>
  <c r="K12" i="22"/>
  <c r="H8" i="22"/>
  <c r="C10" i="22"/>
  <c r="E11" i="22"/>
  <c r="G12" i="22"/>
  <c r="D8" i="22"/>
  <c r="Q9" i="22"/>
  <c r="M11" i="22"/>
  <c r="U11" i="22"/>
  <c r="S12" i="22"/>
  <c r="T8" i="22"/>
  <c r="H9" i="22"/>
  <c r="H13" i="22"/>
  <c r="D10" i="22"/>
  <c r="F11" i="22"/>
  <c r="E8" i="22"/>
  <c r="H9" i="28"/>
  <c r="K13" i="28"/>
  <c r="R9" i="22"/>
  <c r="V11" i="22"/>
  <c r="S8" i="22"/>
  <c r="I13" i="22"/>
  <c r="G11" i="22"/>
  <c r="P13" i="28"/>
  <c r="Q10" i="22"/>
  <c r="D13" i="22"/>
</calcChain>
</file>

<file path=xl/sharedStrings.xml><?xml version="1.0" encoding="utf-8"?>
<sst xmlns="http://schemas.openxmlformats.org/spreadsheetml/2006/main" count="859" uniqueCount="144">
  <si>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</si>
  <si>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</si>
  <si>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</si>
  <si>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</si>
  <si>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</si>
  <si>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</si>
  <si>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</si>
  <si>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</si>
  <si>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</si>
  <si>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</si>
  <si>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</si>
  <si>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</si>
  <si>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</si>
  <si>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</si>
  <si>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</si>
  <si>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</si>
  <si>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</si>
  <si>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</si>
  <si>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</si>
  <si>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</si>
  <si>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</si>
  <si>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</si>
  <si>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</si>
  <si>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</si>
  <si>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</si>
  <si>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</si>
  <si>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</si>
  <si>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</si>
  <si>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</si>
  <si>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</si>
  <si>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</si>
  <si>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</si>
  <si>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</si>
  <si>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</si>
  <si>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</si>
  <si>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</si>
  <si>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</si>
  <si>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</si>
  <si>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</si>
  <si>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</si>
  <si>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</si>
  <si>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</si>
  <si>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</si>
  <si>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</si>
  <si>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</si>
  <si>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</si>
  <si>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</si>
  <si>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</si>
  <si>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</si>
  <si>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</si>
  <si>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</si>
  <si>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</si>
  <si>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</si>
  <si>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</si>
  <si>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</si>
  <si>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</si>
  <si>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</si>
  <si>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</si>
  <si>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</si>
  <si>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</si>
  <si>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</si>
  <si>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</si>
  <si>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</si>
  <si>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</si>
  <si>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</si>
  <si>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</si>
  <si>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</si>
  <si>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</si>
  <si>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</si>
  <si>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</si>
  <si>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</si>
  <si>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</si>
  <si>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</si>
  <si>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</si>
  <si>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</si>
  <si>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</si>
  <si>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</si>
  <si>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</si>
  <si>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</si>
  <si>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</si>
  <si>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</si>
  <si>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</si>
  <si>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</si>
  <si>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</si>
  <si>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</si>
  <si>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</si>
  <si>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</si>
  <si>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</si>
  <si>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</si>
  <si>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</si>
  <si>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</si>
  <si>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</si>
  <si>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</si>
  <si>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</si>
  <si>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</si>
  <si>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</si>
  <si>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</si>
  <si>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</si>
  <si>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</si>
  <si>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</si>
  <si>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</si>
  <si>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</si>
  <si>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</si>
  <si>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</si>
  <si>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</si>
  <si>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</si>
  <si>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</si>
  <si>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</si>
  <si>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</si>
  <si>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</si>
  <si>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</si>
  <si>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</si>
  <si>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</si>
  <si>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</si>
  <si>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</si>
  <si>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</si>
  <si>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</si>
  <si>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</si>
  <si>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</si>
  <si>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</si>
  <si>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</si>
  <si>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</si>
  <si>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</si>
  <si>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</si>
  <si>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</si>
  <si>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Oct / Nov</t>
  </si>
  <si>
    <t>Tuesday, Oct 31st</t>
  </si>
  <si>
    <t xml:space="preserve"> - Halloween</t>
  </si>
  <si>
    <t>Thursday, Oct 31st</t>
  </si>
  <si>
    <t>Nov</t>
  </si>
  <si>
    <t>Saturday, Nov 11th</t>
  </si>
  <si>
    <t xml:space="preserve"> - Veterans Day</t>
  </si>
  <si>
    <t>Monday, Nov 11th</t>
  </si>
  <si>
    <t>Thursday, Nov 23rd</t>
  </si>
  <si>
    <t xml:space="preserve"> - Thanksgiving Day</t>
  </si>
  <si>
    <t>Nov / Dec</t>
  </si>
  <si>
    <t>Thursday, Nov 28th</t>
  </si>
  <si>
    <t>Week of November 17, 2024  to November 23, 2024</t>
  </si>
  <si>
    <t>October 27, 2024 - November 23, 2024
Rolling-28 Day Period</t>
  </si>
  <si>
    <t>For the Week of November 17, 2024 to November 23, 2024</t>
  </si>
  <si>
    <t>Dec</t>
  </si>
  <si>
    <t>Friday, Dec 8th</t>
  </si>
  <si>
    <t xml:space="preserve"> - First Day of Hanukkah</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</si>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</sst>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29" fillId="0" borderId="0" xfId="0" applyFont="1" applyAlignment="1">
      <alignment horizontal="right"/>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zoomScaleNormal="100" zoomScaleSheetLayoutView="100" workbookViewId="0">
      <pane xSplit="1" ySplit="3" topLeftCell="B4" activePane="bottomRight" state="frozen"/>
      <selection activeCell="A57" sqref="A57:K59"/>
      <selection pane="topRight" activeCell="A57" sqref="A57:K59"/>
      <selection pane="bottomLeft" activeCell="A57" sqref="A57:K59"/>
      <selection pane="bottomRight" activeCell="AU14" sqref="AU14"/>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ustomWidth="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1" t="str">
        <f>'Occupancy Raw Data'!B1</f>
        <v>Week of November 17, 2024  to November 23, 2024</v>
      </c>
      <c r="B1" s="174" t="s">
        <v>66</v>
      </c>
      <c r="C1" s="175"/>
      <c r="D1" s="175"/>
      <c r="E1" s="175"/>
      <c r="F1" s="175"/>
      <c r="G1" s="175"/>
      <c r="H1" s="175"/>
      <c r="I1" s="175"/>
      <c r="J1" s="175"/>
      <c r="K1" s="176"/>
      <c r="L1" s="40"/>
      <c r="M1" s="174" t="s">
        <v>73</v>
      </c>
      <c r="N1" s="175"/>
      <c r="O1" s="175"/>
      <c r="P1" s="175"/>
      <c r="Q1" s="175"/>
      <c r="R1" s="175"/>
      <c r="S1" s="175"/>
      <c r="T1" s="175"/>
      <c r="U1" s="175"/>
      <c r="V1" s="176"/>
      <c r="W1" s="40"/>
      <c r="X1" s="174" t="s">
        <v>67</v>
      </c>
      <c r="Y1" s="175"/>
      <c r="Z1" s="175"/>
      <c r="AA1" s="175"/>
      <c r="AB1" s="175"/>
      <c r="AC1" s="175"/>
      <c r="AD1" s="175"/>
      <c r="AE1" s="175"/>
      <c r="AF1" s="175"/>
      <c r="AG1" s="176"/>
      <c r="AH1" s="40"/>
      <c r="AI1" s="174" t="s">
        <v>74</v>
      </c>
      <c r="AJ1" s="175"/>
      <c r="AK1" s="175"/>
      <c r="AL1" s="175"/>
      <c r="AM1" s="175"/>
      <c r="AN1" s="175"/>
      <c r="AO1" s="175"/>
      <c r="AP1" s="175"/>
      <c r="AQ1" s="175"/>
      <c r="AR1" s="176"/>
      <c r="AS1" s="40"/>
      <c r="AT1" s="174" t="s">
        <v>68</v>
      </c>
      <c r="AU1" s="175"/>
      <c r="AV1" s="175"/>
      <c r="AW1" s="175"/>
      <c r="AX1" s="175"/>
      <c r="AY1" s="175"/>
      <c r="AZ1" s="175"/>
      <c r="BA1" s="175"/>
      <c r="BB1" s="175"/>
      <c r="BC1" s="176"/>
      <c r="BD1" s="40"/>
      <c r="BE1" s="174" t="s">
        <v>75</v>
      </c>
      <c r="BF1" s="175"/>
      <c r="BG1" s="175"/>
      <c r="BH1" s="175"/>
      <c r="BI1" s="175"/>
      <c r="BJ1" s="175"/>
      <c r="BK1" s="175"/>
      <c r="BL1" s="175"/>
      <c r="BM1" s="175"/>
      <c r="BN1" s="176"/>
    </row>
    <row r="2" spans="1:66" x14ac:dyDescent="0.25">
      <c r="A2" s="171"/>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W2" s="44"/>
      <c r="X2" s="42"/>
      <c r="Y2" s="43"/>
      <c r="Z2" s="43"/>
      <c r="AA2" s="43"/>
      <c r="AB2" s="43"/>
      <c r="AC2" s="172" t="s">
        <v>64</v>
      </c>
      <c r="AD2" s="43"/>
      <c r="AE2" s="43"/>
      <c r="AF2" s="172" t="s">
        <v>65</v>
      </c>
      <c r="AG2" s="173" t="s">
        <v>56</v>
      </c>
      <c r="AH2" s="44"/>
      <c r="AI2" s="42"/>
      <c r="AJ2" s="43"/>
      <c r="AK2" s="43"/>
      <c r="AL2" s="43"/>
      <c r="AM2" s="43"/>
      <c r="AN2" s="172" t="s">
        <v>64</v>
      </c>
      <c r="AO2" s="43"/>
      <c r="AP2" s="43"/>
      <c r="AQ2" s="172" t="s">
        <v>65</v>
      </c>
      <c r="AR2" s="173" t="s">
        <v>56</v>
      </c>
      <c r="AS2" s="40"/>
      <c r="AT2" s="42"/>
      <c r="AU2" s="43"/>
      <c r="AV2" s="43"/>
      <c r="AW2" s="43"/>
      <c r="AX2" s="43"/>
      <c r="AY2" s="172" t="s">
        <v>64</v>
      </c>
      <c r="AZ2" s="43"/>
      <c r="BA2" s="43"/>
      <c r="BB2" s="172" t="s">
        <v>65</v>
      </c>
      <c r="BC2" s="173" t="s">
        <v>56</v>
      </c>
      <c r="BD2" s="44"/>
      <c r="BE2" s="42"/>
      <c r="BF2" s="43"/>
      <c r="BG2" s="43"/>
      <c r="BH2" s="43"/>
      <c r="BI2" s="43"/>
      <c r="BJ2" s="172" t="s">
        <v>64</v>
      </c>
      <c r="BK2" s="43"/>
      <c r="BL2" s="43"/>
      <c r="BM2" s="172" t="s">
        <v>65</v>
      </c>
      <c r="BN2" s="173" t="s">
        <v>56</v>
      </c>
    </row>
    <row r="3" spans="1:66" x14ac:dyDescent="0.25">
      <c r="A3" s="171"/>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W3" s="44"/>
      <c r="X3" s="45" t="s">
        <v>57</v>
      </c>
      <c r="Y3" s="44" t="s">
        <v>58</v>
      </c>
      <c r="Z3" s="44" t="s">
        <v>59</v>
      </c>
      <c r="AA3" s="44" t="s">
        <v>60</v>
      </c>
      <c r="AB3" s="44" t="s">
        <v>61</v>
      </c>
      <c r="AC3" s="172"/>
      <c r="AD3" s="44" t="s">
        <v>62</v>
      </c>
      <c r="AE3" s="44" t="s">
        <v>63</v>
      </c>
      <c r="AF3" s="172"/>
      <c r="AG3" s="173"/>
      <c r="AH3" s="44"/>
      <c r="AI3" s="45" t="s">
        <v>57</v>
      </c>
      <c r="AJ3" s="44" t="s">
        <v>58</v>
      </c>
      <c r="AK3" s="44" t="s">
        <v>59</v>
      </c>
      <c r="AL3" s="44" t="s">
        <v>60</v>
      </c>
      <c r="AM3" s="44" t="s">
        <v>61</v>
      </c>
      <c r="AN3" s="172"/>
      <c r="AO3" s="44" t="s">
        <v>62</v>
      </c>
      <c r="AP3" s="44" t="s">
        <v>63</v>
      </c>
      <c r="AQ3" s="172"/>
      <c r="AR3" s="173"/>
      <c r="AS3" s="40"/>
      <c r="AT3" s="45" t="s">
        <v>57</v>
      </c>
      <c r="AU3" s="44" t="s">
        <v>58</v>
      </c>
      <c r="AV3" s="44" t="s">
        <v>59</v>
      </c>
      <c r="AW3" s="44" t="s">
        <v>60</v>
      </c>
      <c r="AX3" s="44" t="s">
        <v>61</v>
      </c>
      <c r="AY3" s="172"/>
      <c r="AZ3" s="44" t="s">
        <v>62</v>
      </c>
      <c r="BA3" s="44" t="s">
        <v>63</v>
      </c>
      <c r="BB3" s="172"/>
      <c r="BC3" s="173"/>
      <c r="BD3" s="44"/>
      <c r="BE3" s="45" t="s">
        <v>57</v>
      </c>
      <c r="BF3" s="44" t="s">
        <v>58</v>
      </c>
      <c r="BG3" s="44" t="s">
        <v>59</v>
      </c>
      <c r="BH3" s="44" t="s">
        <v>60</v>
      </c>
      <c r="BI3" s="44" t="s">
        <v>61</v>
      </c>
      <c r="BJ3" s="172"/>
      <c r="BK3" s="44" t="s">
        <v>62</v>
      </c>
      <c r="BL3" s="44" t="s">
        <v>63</v>
      </c>
      <c r="BM3" s="172"/>
      <c r="BN3" s="173"/>
    </row>
    <row r="4" spans="1:66" x14ac:dyDescent="0.25">
      <c r="A4" s="46" t="s">
        <v>15</v>
      </c>
      <c r="B4" s="47">
        <f>VLOOKUP($A4,'Occupancy Raw Data'!$B$8:$BE$45,'Occupancy Raw Data'!G$3,FALSE)</f>
        <v>48.314519631723499</v>
      </c>
      <c r="C4" s="48">
        <f>VLOOKUP($A4,'Occupancy Raw Data'!$B$8:$BE$45,'Occupancy Raw Data'!H$3,FALSE)</f>
        <v>60.176729184143198</v>
      </c>
      <c r="D4" s="48">
        <f>VLOOKUP($A4,'Occupancy Raw Data'!$B$8:$BE$45,'Occupancy Raw Data'!I$3,FALSE)</f>
        <v>64.425348466842095</v>
      </c>
      <c r="E4" s="48">
        <f>VLOOKUP($A4,'Occupancy Raw Data'!$B$8:$BE$45,'Occupancy Raw Data'!J$3,FALSE)</f>
        <v>62.960112148493302</v>
      </c>
      <c r="F4" s="48">
        <f>VLOOKUP($A4,'Occupancy Raw Data'!$B$8:$BE$45,'Occupancy Raw Data'!K$3,FALSE)</f>
        <v>57.945728939118098</v>
      </c>
      <c r="G4" s="49">
        <f>VLOOKUP($A4,'Occupancy Raw Data'!$B$8:$BE$45,'Occupancy Raw Data'!L$3,FALSE)</f>
        <v>58.764536952461597</v>
      </c>
      <c r="H4" s="48">
        <f>VLOOKUP($A4,'Occupancy Raw Data'!$B$8:$BE$45,'Occupancy Raw Data'!N$3,FALSE)</f>
        <v>60.893769627293899</v>
      </c>
      <c r="I4" s="48">
        <f>VLOOKUP($A4,'Occupancy Raw Data'!$B$8:$BE$45,'Occupancy Raw Data'!O$3,FALSE)</f>
        <v>62.966725784077902</v>
      </c>
      <c r="J4" s="49">
        <f>VLOOKUP($A4,'Occupancy Raw Data'!$B$8:$BE$45,'Occupancy Raw Data'!P$3,FALSE)</f>
        <v>61.930234590601799</v>
      </c>
      <c r="K4" s="50">
        <f>VLOOKUP($A4,'Occupancy Raw Data'!$B$8:$BE$45,'Occupancy Raw Data'!R$3,FALSE)</f>
        <v>59.669040668012499</v>
      </c>
      <c r="M4" s="47">
        <f>VLOOKUP($A4,'Occupancy Raw Data'!$B$8:$BE$45,'Occupancy Raw Data'!T$3,FALSE)</f>
        <v>9.9449636905836805</v>
      </c>
      <c r="N4" s="48">
        <f>VLOOKUP($A4,'Occupancy Raw Data'!$B$8:$BE$45,'Occupancy Raw Data'!U$3,FALSE)</f>
        <v>35.753197884803697</v>
      </c>
      <c r="O4" s="48">
        <f>VLOOKUP($A4,'Occupancy Raw Data'!$B$8:$BE$45,'Occupancy Raw Data'!V$3,FALSE)</f>
        <v>47.781046135231598</v>
      </c>
      <c r="P4" s="48">
        <f>VLOOKUP($A4,'Occupancy Raw Data'!$B$8:$BE$45,'Occupancy Raw Data'!W$3,FALSE)</f>
        <v>36.1319507987441</v>
      </c>
      <c r="Q4" s="48">
        <f>VLOOKUP($A4,'Occupancy Raw Data'!$B$8:$BE$45,'Occupancy Raw Data'!X$3,FALSE)</f>
        <v>7.1654045511667199</v>
      </c>
      <c r="R4" s="49">
        <f>VLOOKUP($A4,'Occupancy Raw Data'!$B$8:$BE$45,'Occupancy Raw Data'!Y$3,FALSE)</f>
        <v>26.54509774452</v>
      </c>
      <c r="S4" s="48">
        <f>VLOOKUP($A4,'Occupancy Raw Data'!$B$8:$BE$45,'Occupancy Raw Data'!AA$3,FALSE)</f>
        <v>0.97710689670648398</v>
      </c>
      <c r="T4" s="48">
        <f>VLOOKUP($A4,'Occupancy Raw Data'!$B$8:$BE$45,'Occupancy Raw Data'!AB$3,FALSE)</f>
        <v>17.366087294754902</v>
      </c>
      <c r="U4" s="49">
        <f>VLOOKUP($A4,'Occupancy Raw Data'!$B$8:$BE$45,'Occupancy Raw Data'!AC$3,FALSE)</f>
        <v>8.6931386230083998</v>
      </c>
      <c r="V4" s="50">
        <f>VLOOKUP($A4,'Occupancy Raw Data'!$B$8:$BE$45,'Occupancy Raw Data'!AE$3,FALSE)</f>
        <v>20.667758456515699</v>
      </c>
      <c r="X4" s="51">
        <f>VLOOKUP($A4,'ADR Raw Data'!$B$6:$BE$43,'ADR Raw Data'!G$1,FALSE)</f>
        <v>138.87486175351501</v>
      </c>
      <c r="Y4" s="52">
        <f>VLOOKUP($A4,'ADR Raw Data'!$B$6:$BE$43,'ADR Raw Data'!H$1,FALSE)</f>
        <v>148.000387094296</v>
      </c>
      <c r="Z4" s="52">
        <f>VLOOKUP($A4,'ADR Raw Data'!$B$6:$BE$43,'ADR Raw Data'!I$1,FALSE)</f>
        <v>153.569024657429</v>
      </c>
      <c r="AA4" s="52">
        <f>VLOOKUP($A4,'ADR Raw Data'!$B$6:$BE$43,'ADR Raw Data'!J$1,FALSE)</f>
        <v>151.06249361241001</v>
      </c>
      <c r="AB4" s="52">
        <f>VLOOKUP($A4,'ADR Raw Data'!$B$6:$BE$43,'ADR Raw Data'!K$1,FALSE)</f>
        <v>145.74730135455499</v>
      </c>
      <c r="AC4" s="53">
        <f>VLOOKUP($A4,'ADR Raw Data'!$B$6:$BE$43,'ADR Raw Data'!L$1,FALSE)</f>
        <v>147.93270189377401</v>
      </c>
      <c r="AD4" s="52">
        <f>VLOOKUP($A4,'ADR Raw Data'!$B$6:$BE$43,'ADR Raw Data'!N$1,FALSE)</f>
        <v>153.905285821083</v>
      </c>
      <c r="AE4" s="52">
        <f>VLOOKUP($A4,'ADR Raw Data'!$B$6:$BE$43,'ADR Raw Data'!O$1,FALSE)</f>
        <v>159.12882283694401</v>
      </c>
      <c r="AF4" s="53">
        <f>VLOOKUP($A4,'ADR Raw Data'!$B$6:$BE$43,'ADR Raw Data'!P$1,FALSE)</f>
        <v>156.560732415318</v>
      </c>
      <c r="AG4" s="54">
        <f>VLOOKUP($A4,'ADR Raw Data'!$B$6:$BE$43,'ADR Raw Data'!R$1,FALSE)</f>
        <v>150.49132469238501</v>
      </c>
      <c r="AI4" s="47">
        <f>VLOOKUP($A4,'ADR Raw Data'!$B$6:$BE$43,'ADR Raw Data'!T$1,FALSE)</f>
        <v>4.3191770267541401</v>
      </c>
      <c r="AJ4" s="48">
        <f>VLOOKUP($A4,'ADR Raw Data'!$B$6:$BE$43,'ADR Raw Data'!U$1,FALSE)</f>
        <v>17.731649490990499</v>
      </c>
      <c r="AK4" s="48">
        <f>VLOOKUP($A4,'ADR Raw Data'!$B$6:$BE$43,'ADR Raw Data'!V$1,FALSE)</f>
        <v>21.339285752166401</v>
      </c>
      <c r="AL4" s="48">
        <f>VLOOKUP($A4,'ADR Raw Data'!$B$6:$BE$43,'ADR Raw Data'!W$1,FALSE)</f>
        <v>9.3872672474583201</v>
      </c>
      <c r="AM4" s="48">
        <f>VLOOKUP($A4,'ADR Raw Data'!$B$6:$BE$43,'ADR Raw Data'!X$1,FALSE)</f>
        <v>1.65459323391116</v>
      </c>
      <c r="AN4" s="49">
        <f>VLOOKUP($A4,'ADR Raw Data'!$B$6:$BE$43,'ADR Raw Data'!Y$1,FALSE)</f>
        <v>10.517339663564</v>
      </c>
      <c r="AO4" s="48">
        <f>VLOOKUP($A4,'ADR Raw Data'!$B$6:$BE$43,'ADR Raw Data'!AA$1,FALSE)</f>
        <v>0.72750603873821995</v>
      </c>
      <c r="AP4" s="48">
        <f>VLOOKUP($A4,'ADR Raw Data'!$B$6:$BE$43,'ADR Raw Data'!AB$1,FALSE)</f>
        <v>11.3702066814788</v>
      </c>
      <c r="AQ4" s="49">
        <f>VLOOKUP($A4,'ADR Raw Data'!$B$6:$BE$43,'ADR Raw Data'!AC$1,FALSE)</f>
        <v>5.6931987037513796</v>
      </c>
      <c r="AR4" s="50">
        <f>VLOOKUP($A4,'ADR Raw Data'!$B$6:$BE$43,'ADR Raw Data'!AE$1,FALSE)</f>
        <v>8.6158845572076803</v>
      </c>
      <c r="AS4" s="40"/>
      <c r="AT4" s="51">
        <f>VLOOKUP($A4,'RevPAR Raw Data'!$B$6:$BE$43,'RevPAR Raw Data'!G$1,FALSE)</f>
        <v>67.096722345431203</v>
      </c>
      <c r="AU4" s="52">
        <f>VLOOKUP($A4,'RevPAR Raw Data'!$B$6:$BE$43,'RevPAR Raw Data'!H$1,FALSE)</f>
        <v>89.061792133218404</v>
      </c>
      <c r="AV4" s="52">
        <f>VLOOKUP($A4,'RevPAR Raw Data'!$B$6:$BE$43,'RevPAR Raw Data'!I$1,FALSE)</f>
        <v>98.937379272679294</v>
      </c>
      <c r="AW4" s="52">
        <f>VLOOKUP($A4,'RevPAR Raw Data'!$B$6:$BE$43,'RevPAR Raw Data'!J$1,FALSE)</f>
        <v>95.109115392684203</v>
      </c>
      <c r="AX4" s="52">
        <f>VLOOKUP($A4,'RevPAR Raw Data'!$B$6:$BE$43,'RevPAR Raw Data'!K$1,FALSE)</f>
        <v>84.454336178990303</v>
      </c>
      <c r="AY4" s="53">
        <f>VLOOKUP($A4,'RevPAR Raw Data'!$B$6:$BE$43,'RevPAR Raw Data'!L$1,FALSE)</f>
        <v>86.931967269142007</v>
      </c>
      <c r="AZ4" s="52">
        <f>VLOOKUP($A4,'RevPAR Raw Data'!$B$6:$BE$43,'RevPAR Raw Data'!N$1,FALSE)</f>
        <v>93.7187301921185</v>
      </c>
      <c r="BA4" s="52">
        <f>VLOOKUP($A4,'RevPAR Raw Data'!$B$6:$BE$43,'RevPAR Raw Data'!O$1,FALSE)</f>
        <v>100.19820951917001</v>
      </c>
      <c r="BB4" s="53">
        <f>VLOOKUP($A4,'RevPAR Raw Data'!$B$6:$BE$43,'RevPAR Raw Data'!P$1,FALSE)</f>
        <v>96.958428861571093</v>
      </c>
      <c r="BC4" s="54">
        <f>VLOOKUP($A4,'RevPAR Raw Data'!$B$6:$BE$43,'RevPAR Raw Data'!R$1,FALSE)</f>
        <v>89.796729732530295</v>
      </c>
      <c r="BE4" s="47">
        <f>VLOOKUP($A4,'RevPAR Raw Data'!$B$6:$BE$43,'RevPAR Raw Data'!T$1,FALSE)</f>
        <v>14.693681304380499</v>
      </c>
      <c r="BF4" s="48">
        <f>VLOOKUP($A4,'RevPAR Raw Data'!$B$6:$BE$43,'RevPAR Raw Data'!U$1,FALSE)</f>
        <v>59.824479106547898</v>
      </c>
      <c r="BG4" s="48">
        <f>VLOOKUP($A4,'RevPAR Raw Data'!$B$6:$BE$43,'RevPAR Raw Data'!V$1,FALSE)</f>
        <v>79.316465857569497</v>
      </c>
      <c r="BH4" s="48">
        <f>VLOOKUP($A4,'RevPAR Raw Data'!$B$6:$BE$43,'RevPAR Raw Data'!W$1,FALSE)</f>
        <v>48.911020829400698</v>
      </c>
      <c r="BI4" s="48">
        <f>VLOOKUP($A4,'RevPAR Raw Data'!$B$6:$BE$43,'RevPAR Raw Data'!X$1,FALSE)</f>
        <v>8.9385560839638494</v>
      </c>
      <c r="BJ4" s="49">
        <f>VLOOKUP($A4,'RevPAR Raw Data'!$B$6:$BE$43,'RevPAR Raw Data'!Y$1,FALSE)</f>
        <v>39.854275501900197</v>
      </c>
      <c r="BK4" s="48">
        <f>VLOOKUP($A4,'RevPAR Raw Data'!$B$6:$BE$43,'RevPAR Raw Data'!AA$1,FALSE)</f>
        <v>1.7117214471231701</v>
      </c>
      <c r="BL4" s="48">
        <f>VLOOKUP($A4,'RevPAR Raw Data'!$B$6:$BE$43,'RevPAR Raw Data'!AB$1,FALSE)</f>
        <v>30.710853994133501</v>
      </c>
      <c r="BM4" s="49">
        <f>VLOOKUP($A4,'RevPAR Raw Data'!$B$6:$BE$43,'RevPAR Raw Data'!AC$1,FALSE)</f>
        <v>14.8812549821602</v>
      </c>
      <c r="BN4" s="50">
        <f>VLOOKUP($A4,'RevPAR Raw Data'!$B$6:$BE$43,'RevPAR Raw Data'!AE$1,FALSE)</f>
        <v>31.0643532228993</v>
      </c>
    </row>
    <row r="5" spans="1:66" x14ac:dyDescent="0.25">
      <c r="A5" s="46" t="s">
        <v>69</v>
      </c>
      <c r="B5" s="47">
        <f>VLOOKUP($A5,'Occupancy Raw Data'!$B$8:$BE$45,'Occupancy Raw Data'!G$3,FALSE)</f>
        <v>44.795540191223601</v>
      </c>
      <c r="C5" s="48">
        <f>VLOOKUP($A5,'Occupancy Raw Data'!$B$8:$BE$45,'Occupancy Raw Data'!H$3,FALSE)</f>
        <v>61.548808967771997</v>
      </c>
      <c r="D5" s="48">
        <f>VLOOKUP($A5,'Occupancy Raw Data'!$B$8:$BE$45,'Occupancy Raw Data'!I$3,FALSE)</f>
        <v>66.506055556937099</v>
      </c>
      <c r="E5" s="48">
        <f>VLOOKUP($A5,'Occupancy Raw Data'!$B$8:$BE$45,'Occupancy Raw Data'!J$3,FALSE)</f>
        <v>65.4448077222481</v>
      </c>
      <c r="F5" s="48">
        <f>VLOOKUP($A5,'Occupancy Raw Data'!$B$8:$BE$45,'Occupancy Raw Data'!K$3,FALSE)</f>
        <v>58.084384244122603</v>
      </c>
      <c r="G5" s="49">
        <f>VLOOKUP($A5,'Occupancy Raw Data'!$B$8:$BE$45,'Occupancy Raw Data'!L$3,FALSE)</f>
        <v>59.276460426427398</v>
      </c>
      <c r="H5" s="48">
        <f>VLOOKUP($A5,'Occupancy Raw Data'!$B$8:$BE$45,'Occupancy Raw Data'!N$3,FALSE)</f>
        <v>57.4940059162385</v>
      </c>
      <c r="I5" s="48">
        <f>VLOOKUP($A5,'Occupancy Raw Data'!$B$8:$BE$45,'Occupancy Raw Data'!O$3,FALSE)</f>
        <v>59.013545072395999</v>
      </c>
      <c r="J5" s="49">
        <f>VLOOKUP($A5,'Occupancy Raw Data'!$B$8:$BE$45,'Occupancy Raw Data'!P$3,FALSE)</f>
        <v>58.253775494317203</v>
      </c>
      <c r="K5" s="50">
        <f>VLOOKUP($A5,'Occupancy Raw Data'!$B$8:$BE$45,'Occupancy Raw Data'!R$3,FALSE)</f>
        <v>58.984256932686598</v>
      </c>
      <c r="M5" s="47">
        <f>VLOOKUP($A5,'Occupancy Raw Data'!$B$8:$BE$45,'Occupancy Raw Data'!T$3,FALSE)</f>
        <v>13.0734590944679</v>
      </c>
      <c r="N5" s="48">
        <f>VLOOKUP($A5,'Occupancy Raw Data'!$B$8:$BE$45,'Occupancy Raw Data'!U$3,FALSE)</f>
        <v>49.501102527051202</v>
      </c>
      <c r="O5" s="48">
        <f>VLOOKUP($A5,'Occupancy Raw Data'!$B$8:$BE$45,'Occupancy Raw Data'!V$3,FALSE)</f>
        <v>55.030568174822797</v>
      </c>
      <c r="P5" s="48">
        <f>VLOOKUP($A5,'Occupancy Raw Data'!$B$8:$BE$45,'Occupancy Raw Data'!W$3,FALSE)</f>
        <v>45.6477531108318</v>
      </c>
      <c r="Q5" s="48">
        <f>VLOOKUP($A5,'Occupancy Raw Data'!$B$8:$BE$45,'Occupancy Raw Data'!X$3,FALSE)</f>
        <v>8.1924944110523601</v>
      </c>
      <c r="R5" s="49">
        <f>VLOOKUP($A5,'Occupancy Raw Data'!$B$8:$BE$45,'Occupancy Raw Data'!Y$3,FALSE)</f>
        <v>33.322836874862801</v>
      </c>
      <c r="S5" s="48">
        <f>VLOOKUP($A5,'Occupancy Raw Data'!$B$8:$BE$45,'Occupancy Raw Data'!AA$3,FALSE)</f>
        <v>2.5338358897501201</v>
      </c>
      <c r="T5" s="48">
        <f>VLOOKUP($A5,'Occupancy Raw Data'!$B$8:$BE$45,'Occupancy Raw Data'!AB$3,FALSE)</f>
        <v>19.436129825398201</v>
      </c>
      <c r="U5" s="49">
        <f>VLOOKUP($A5,'Occupancy Raw Data'!$B$8:$BE$45,'Occupancy Raw Data'!AC$3,FALSE)</f>
        <v>10.4511485352895</v>
      </c>
      <c r="V5" s="50">
        <f>VLOOKUP($A5,'Occupancy Raw Data'!$B$8:$BE$45,'Occupancy Raw Data'!AE$3,FALSE)</f>
        <v>25.9626205510123</v>
      </c>
      <c r="X5" s="51">
        <f>VLOOKUP($A5,'ADR Raw Data'!$B$6:$BE$43,'ADR Raw Data'!G$1,FALSE)</f>
        <v>111.471533096486</v>
      </c>
      <c r="Y5" s="52">
        <f>VLOOKUP($A5,'ADR Raw Data'!$B$6:$BE$43,'ADR Raw Data'!H$1,FALSE)</f>
        <v>126.983448792901</v>
      </c>
      <c r="Z5" s="52">
        <f>VLOOKUP($A5,'ADR Raw Data'!$B$6:$BE$43,'ADR Raw Data'!I$1,FALSE)</f>
        <v>134.19966669564599</v>
      </c>
      <c r="AA5" s="52">
        <f>VLOOKUP($A5,'ADR Raw Data'!$B$6:$BE$43,'ADR Raw Data'!J$1,FALSE)</f>
        <v>130.65153218350301</v>
      </c>
      <c r="AB5" s="52">
        <f>VLOOKUP($A5,'ADR Raw Data'!$B$6:$BE$43,'ADR Raw Data'!K$1,FALSE)</f>
        <v>118.54122429531699</v>
      </c>
      <c r="AC5" s="53">
        <f>VLOOKUP($A5,'ADR Raw Data'!$B$6:$BE$43,'ADR Raw Data'!L$1,FALSE)</f>
        <v>125.414075689941</v>
      </c>
      <c r="AD5" s="52">
        <f>VLOOKUP($A5,'ADR Raw Data'!$B$6:$BE$43,'ADR Raw Data'!N$1,FALSE)</f>
        <v>119.231969208522</v>
      </c>
      <c r="AE5" s="52">
        <f>VLOOKUP($A5,'ADR Raw Data'!$B$6:$BE$43,'ADR Raw Data'!O$1,FALSE)</f>
        <v>121.315670064689</v>
      </c>
      <c r="AF5" s="53">
        <f>VLOOKUP($A5,'ADR Raw Data'!$B$6:$BE$43,'ADR Raw Data'!P$1,FALSE)</f>
        <v>120.287407876225</v>
      </c>
      <c r="AG5" s="54">
        <f>VLOOKUP($A5,'ADR Raw Data'!$B$6:$BE$43,'ADR Raw Data'!R$1,FALSE)</f>
        <v>123.967414968464</v>
      </c>
      <c r="AI5" s="47">
        <f>VLOOKUP($A5,'ADR Raw Data'!$B$6:$BE$43,'ADR Raw Data'!T$1,FALSE)</f>
        <v>11.974632629298201</v>
      </c>
      <c r="AJ5" s="48">
        <f>VLOOKUP($A5,'ADR Raw Data'!$B$6:$BE$43,'ADR Raw Data'!U$1,FALSE)</f>
        <v>28.311317666373299</v>
      </c>
      <c r="AK5" s="48">
        <f>VLOOKUP($A5,'ADR Raw Data'!$B$6:$BE$43,'ADR Raw Data'!V$1,FALSE)</f>
        <v>34.205992517477597</v>
      </c>
      <c r="AL5" s="48">
        <f>VLOOKUP($A5,'ADR Raw Data'!$B$6:$BE$43,'ADR Raw Data'!W$1,FALSE)</f>
        <v>17.682830392425998</v>
      </c>
      <c r="AM5" s="48">
        <f>VLOOKUP($A5,'ADR Raw Data'!$B$6:$BE$43,'ADR Raw Data'!X$1,FALSE)</f>
        <v>0.85706514510032505</v>
      </c>
      <c r="AN5" s="49">
        <f>VLOOKUP($A5,'ADR Raw Data'!$B$6:$BE$43,'ADR Raw Data'!Y$1,FALSE)</f>
        <v>18.104337362677299</v>
      </c>
      <c r="AO5" s="48">
        <f>VLOOKUP($A5,'ADR Raw Data'!$B$6:$BE$43,'ADR Raw Data'!AA$1,FALSE)</f>
        <v>-2.7368334655237798</v>
      </c>
      <c r="AP5" s="48">
        <f>VLOOKUP($A5,'ADR Raw Data'!$B$6:$BE$43,'ADR Raw Data'!AB$1,FALSE)</f>
        <v>6.2796545164854303</v>
      </c>
      <c r="AQ5" s="49">
        <f>VLOOKUP($A5,'ADR Raw Data'!$B$6:$BE$43,'ADR Raw Data'!AC$1,FALSE)</f>
        <v>1.3938516549358899</v>
      </c>
      <c r="AR5" s="50">
        <f>VLOOKUP($A5,'ADR Raw Data'!$B$6:$BE$43,'ADR Raw Data'!AE$1,FALSE)</f>
        <v>12.499298649320901</v>
      </c>
      <c r="AS5" s="40"/>
      <c r="AT5" s="51">
        <f>VLOOKUP($A5,'RevPAR Raw Data'!$B$6:$BE$43,'RevPAR Raw Data'!G$1,FALSE)</f>
        <v>49.934275410009597</v>
      </c>
      <c r="AU5" s="52">
        <f>VLOOKUP($A5,'RevPAR Raw Data'!$B$6:$BE$43,'RevPAR Raw Data'!H$1,FALSE)</f>
        <v>78.156800318231305</v>
      </c>
      <c r="AV5" s="52">
        <f>VLOOKUP($A5,'RevPAR Raw Data'!$B$6:$BE$43,'RevPAR Raw Data'!I$1,FALSE)</f>
        <v>89.250904889831105</v>
      </c>
      <c r="AW5" s="52">
        <f>VLOOKUP($A5,'RevPAR Raw Data'!$B$6:$BE$43,'RevPAR Raw Data'!J$1,FALSE)</f>
        <v>85.504644023664895</v>
      </c>
      <c r="AX5" s="52">
        <f>VLOOKUP($A5,'RevPAR Raw Data'!$B$6:$BE$43,'RevPAR Raw Data'!K$1,FALSE)</f>
        <v>68.853940207379694</v>
      </c>
      <c r="AY5" s="53">
        <f>VLOOKUP($A5,'RevPAR Raw Data'!$B$6:$BE$43,'RevPAR Raw Data'!L$1,FALSE)</f>
        <v>74.3410249455182</v>
      </c>
      <c r="AZ5" s="52">
        <f>VLOOKUP($A5,'RevPAR Raw Data'!$B$6:$BE$43,'RevPAR Raw Data'!N$1,FALSE)</f>
        <v>68.551235430795501</v>
      </c>
      <c r="BA5" s="52">
        <f>VLOOKUP($A5,'RevPAR Raw Data'!$B$6:$BE$43,'RevPAR Raw Data'!O$1,FALSE)</f>
        <v>71.592677633504493</v>
      </c>
      <c r="BB5" s="53">
        <f>VLOOKUP($A5,'RevPAR Raw Data'!$B$6:$BE$43,'RevPAR Raw Data'!P$1,FALSE)</f>
        <v>70.071956532149997</v>
      </c>
      <c r="BC5" s="54">
        <f>VLOOKUP($A5,'RevPAR Raw Data'!$B$6:$BE$43,'RevPAR Raw Data'!R$1,FALSE)</f>
        <v>73.121258557809</v>
      </c>
      <c r="BE5" s="47">
        <f>VLOOKUP($A5,'RevPAR Raw Data'!$B$6:$BE$43,'RevPAR Raw Data'!T$1,FALSE)</f>
        <v>26.613590422270299</v>
      </c>
      <c r="BF5" s="48">
        <f>VLOOKUP($A5,'RevPAR Raw Data'!$B$6:$BE$43,'RevPAR Raw Data'!U$1,FALSE)</f>
        <v>91.826834578215298</v>
      </c>
      <c r="BG5" s="48">
        <f>VLOOKUP($A5,'RevPAR Raw Data'!$B$6:$BE$43,'RevPAR Raw Data'!V$1,FALSE)</f>
        <v>108.060312724505</v>
      </c>
      <c r="BH5" s="48">
        <f>VLOOKUP($A5,'RevPAR Raw Data'!$B$6:$BE$43,'RevPAR Raw Data'!W$1,FALSE)</f>
        <v>71.402398263799796</v>
      </c>
      <c r="BI5" s="48">
        <f>VLOOKUP($A5,'RevPAR Raw Data'!$B$6:$BE$43,'RevPAR Raw Data'!X$1,FALSE)</f>
        <v>9.1197745702641004</v>
      </c>
      <c r="BJ5" s="49">
        <f>VLOOKUP($A5,'RevPAR Raw Data'!$B$6:$BE$43,'RevPAR Raw Data'!Y$1,FALSE)</f>
        <v>57.4600530441801</v>
      </c>
      <c r="BK5" s="48">
        <f>VLOOKUP($A5,'RevPAR Raw Data'!$B$6:$BE$43,'RevPAR Raw Data'!AA$1,FALSE)</f>
        <v>-0.27234444436579602</v>
      </c>
      <c r="BL5" s="48">
        <f>VLOOKUP($A5,'RevPAR Raw Data'!$B$6:$BE$43,'RevPAR Raw Data'!AB$1,FALSE)</f>
        <v>26.936306146294299</v>
      </c>
      <c r="BM5" s="49">
        <f>VLOOKUP($A5,'RevPAR Raw Data'!$B$6:$BE$43,'RevPAR Raw Data'!AC$1,FALSE)</f>
        <v>11.9906736970444</v>
      </c>
      <c r="BN5" s="50">
        <f>VLOOKUP($A5,'RevPAR Raw Data'!$B$6:$BE$43,'RevPAR Raw Data'!AE$1,FALSE)</f>
        <v>41.7070646801943</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117</v>
      </c>
      <c r="B8" s="47">
        <f>VLOOKUP($A8,'Occupancy Raw Data'!$B$8:$BE$51,'Occupancy Raw Data'!G$3,FALSE)</f>
        <v>40.266584004959697</v>
      </c>
      <c r="C8" s="48">
        <f>VLOOKUP($A8,'Occupancy Raw Data'!$B$8:$BE$51,'Occupancy Raw Data'!H$3,FALSE)</f>
        <v>62.988220706757502</v>
      </c>
      <c r="D8" s="48">
        <f>VLOOKUP($A8,'Occupancy Raw Data'!$B$8:$BE$51,'Occupancy Raw Data'!I$3,FALSE)</f>
        <v>65.995040297582094</v>
      </c>
      <c r="E8" s="48">
        <f>VLOOKUP($A8,'Occupancy Raw Data'!$B$8:$BE$51,'Occupancy Raw Data'!J$3,FALSE)</f>
        <v>70.024798512089205</v>
      </c>
      <c r="F8" s="48">
        <f>VLOOKUP($A8,'Occupancy Raw Data'!$B$8:$BE$51,'Occupancy Raw Data'!K$3,FALSE)</f>
        <v>64.383137011779198</v>
      </c>
      <c r="G8" s="49">
        <f>VLOOKUP($A8,'Occupancy Raw Data'!$B$8:$BE$51,'Occupancy Raw Data'!L$3,FALSE)</f>
        <v>60.731556106633597</v>
      </c>
      <c r="H8" s="48">
        <f>VLOOKUP($A8,'Occupancy Raw Data'!$B$8:$BE$51,'Occupancy Raw Data'!N$3,FALSE)</f>
        <v>56.850588964662101</v>
      </c>
      <c r="I8" s="48">
        <f>VLOOKUP($A8,'Occupancy Raw Data'!$B$8:$BE$51,'Occupancy Raw Data'!O$3,FALSE)</f>
        <v>64.786112833230007</v>
      </c>
      <c r="J8" s="49">
        <f>VLOOKUP($A8,'Occupancy Raw Data'!$B$8:$BE$51,'Occupancy Raw Data'!P$3,FALSE)</f>
        <v>60.818350898946001</v>
      </c>
      <c r="K8" s="50">
        <f>VLOOKUP($A8,'Occupancy Raw Data'!$B$8:$BE$51,'Occupancy Raw Data'!R$3,FALSE)</f>
        <v>60.756354618722803</v>
      </c>
      <c r="M8" s="47">
        <f>VLOOKUP($A8,'Occupancy Raw Data'!$B$8:$BE$51,'Occupancy Raw Data'!T$3,FALSE)</f>
        <v>12.3702422145328</v>
      </c>
      <c r="N8" s="48">
        <f>VLOOKUP($A8,'Occupancy Raw Data'!$B$8:$BE$51,'Occupancy Raw Data'!U$3,FALSE)</f>
        <v>90.084190832553702</v>
      </c>
      <c r="O8" s="48">
        <f>VLOOKUP($A8,'Occupancy Raw Data'!$B$8:$BE$51,'Occupancy Raw Data'!V$3,FALSE)</f>
        <v>84.488734835355203</v>
      </c>
      <c r="P8" s="48">
        <f>VLOOKUP($A8,'Occupancy Raw Data'!$B$8:$BE$51,'Occupancy Raw Data'!W$3,FALSE)</f>
        <v>28.279386712095398</v>
      </c>
      <c r="Q8" s="48">
        <f>VLOOKUP($A8,'Occupancy Raw Data'!$B$8:$BE$51,'Occupancy Raw Data'!X$3,FALSE)</f>
        <v>-0.76445293836598105</v>
      </c>
      <c r="R8" s="49">
        <f>VLOOKUP($A8,'Occupancy Raw Data'!$B$8:$BE$51,'Occupancy Raw Data'!Y$3,FALSE)</f>
        <v>35.434812664177997</v>
      </c>
      <c r="S8" s="48">
        <f>VLOOKUP($A8,'Occupancy Raw Data'!$B$8:$BE$51,'Occupancy Raw Data'!AA$3,FALSE)</f>
        <v>-13.286052009456199</v>
      </c>
      <c r="T8" s="48">
        <f>VLOOKUP($A8,'Occupancy Raw Data'!$B$8:$BE$51,'Occupancy Raw Data'!AB$3,FALSE)</f>
        <v>36.422976501305399</v>
      </c>
      <c r="U8" s="49">
        <f>VLOOKUP($A8,'Occupancy Raw Data'!$B$8:$BE$51,'Occupancy Raw Data'!AC$3,FALSE)</f>
        <v>7.5952837948999097</v>
      </c>
      <c r="V8" s="50">
        <f>VLOOKUP($A8,'Occupancy Raw Data'!$B$8:$BE$51,'Occupancy Raw Data'!AE$3,FALSE)</f>
        <v>26.102941176470502</v>
      </c>
      <c r="X8" s="51">
        <f>VLOOKUP($A8,'ADR Raw Data'!$B$6:$BE$49,'ADR Raw Data'!G$1,FALSE)</f>
        <v>293.68958429561201</v>
      </c>
      <c r="Y8" s="52">
        <f>VLOOKUP($A8,'ADR Raw Data'!$B$6:$BE$49,'ADR Raw Data'!H$1,FALSE)</f>
        <v>275.83859251968499</v>
      </c>
      <c r="Z8" s="52">
        <f>VLOOKUP($A8,'ADR Raw Data'!$B$6:$BE$49,'ADR Raw Data'!I$1,FALSE)</f>
        <v>288.06368717707801</v>
      </c>
      <c r="AA8" s="52">
        <f>VLOOKUP($A8,'ADR Raw Data'!$B$6:$BE$49,'ADR Raw Data'!J$1,FALSE)</f>
        <v>272.82796812749001</v>
      </c>
      <c r="AB8" s="52">
        <f>VLOOKUP($A8,'ADR Raw Data'!$B$6:$BE$49,'ADR Raw Data'!K$1,FALSE)</f>
        <v>268.222850264805</v>
      </c>
      <c r="AC8" s="53">
        <f>VLOOKUP($A8,'ADR Raw Data'!$B$6:$BE$49,'ADR Raw Data'!L$1,FALSE)</f>
        <v>278.55365659452798</v>
      </c>
      <c r="AD8" s="52">
        <f>VLOOKUP($A8,'ADR Raw Data'!$B$6:$BE$49,'ADR Raw Data'!N$1,FALSE)</f>
        <v>341.95261177753503</v>
      </c>
      <c r="AE8" s="52">
        <f>VLOOKUP($A8,'ADR Raw Data'!$B$6:$BE$49,'ADR Raw Data'!O$1,FALSE)</f>
        <v>352.13047368421002</v>
      </c>
      <c r="AF8" s="53">
        <f>VLOOKUP($A8,'ADR Raw Data'!$B$6:$BE$49,'ADR Raw Data'!P$1,FALSE)</f>
        <v>347.37354230377099</v>
      </c>
      <c r="AG8" s="54">
        <f>VLOOKUP($A8,'ADR Raw Data'!$B$6:$BE$49,'ADR Raw Data'!R$1,FALSE)</f>
        <v>298.236545189504</v>
      </c>
      <c r="AI8" s="47">
        <f>VLOOKUP($A8,'ADR Raw Data'!$B$6:$BE$49,'ADR Raw Data'!T$1,FALSE)</f>
        <v>-1.3386386729956501</v>
      </c>
      <c r="AJ8" s="48">
        <f>VLOOKUP($A8,'ADR Raw Data'!$B$6:$BE$49,'ADR Raw Data'!U$1,FALSE)</f>
        <v>-6.2283846383653003</v>
      </c>
      <c r="AK8" s="48">
        <f>VLOOKUP($A8,'ADR Raw Data'!$B$6:$BE$49,'ADR Raw Data'!V$1,FALSE)</f>
        <v>-6.45356853606489</v>
      </c>
      <c r="AL8" s="48">
        <f>VLOOKUP($A8,'ADR Raw Data'!$B$6:$BE$49,'ADR Raw Data'!W$1,FALSE)</f>
        <v>-28.032836035838699</v>
      </c>
      <c r="AM8" s="48">
        <f>VLOOKUP($A8,'ADR Raw Data'!$B$6:$BE$49,'ADR Raw Data'!X$1,FALSE)</f>
        <v>-29.796951964735001</v>
      </c>
      <c r="AN8" s="49">
        <f>VLOOKUP($A8,'ADR Raw Data'!$B$6:$BE$49,'ADR Raw Data'!Y$1,FALSE)</f>
        <v>-18.797903845321802</v>
      </c>
      <c r="AO8" s="48">
        <f>VLOOKUP($A8,'ADR Raw Data'!$B$6:$BE$49,'ADR Raw Data'!AA$1,FALSE)</f>
        <v>-13.2092158718487</v>
      </c>
      <c r="AP8" s="48">
        <f>VLOOKUP($A8,'ADR Raw Data'!$B$6:$BE$49,'ADR Raw Data'!AB$1,FALSE)</f>
        <v>-3.9060493999416201</v>
      </c>
      <c r="AQ8" s="49">
        <f>VLOOKUP($A8,'ADR Raw Data'!$B$6:$BE$49,'ADR Raw Data'!AC$1,FALSE)</f>
        <v>-9.1649689869134896</v>
      </c>
      <c r="AR8" s="50">
        <f>VLOOKUP($A8,'ADR Raw Data'!$B$6:$BE$49,'ADR Raw Data'!AE$1,FALSE)</f>
        <v>-16.281995081943599</v>
      </c>
      <c r="AS8" s="40"/>
      <c r="AT8" s="51">
        <f>VLOOKUP($A8,'RevPAR Raw Data'!$B$6:$BE$49,'RevPAR Raw Data'!G$1,FALSE)</f>
        <v>118.25876317420899</v>
      </c>
      <c r="AU8" s="52">
        <f>VLOOKUP($A8,'RevPAR Raw Data'!$B$6:$BE$49,'RevPAR Raw Data'!H$1,FALSE)</f>
        <v>173.74582145071199</v>
      </c>
      <c r="AV8" s="52">
        <f>VLOOKUP($A8,'RevPAR Raw Data'!$B$6:$BE$49,'RevPAR Raw Data'!I$1,FALSE)</f>
        <v>190.10774643521299</v>
      </c>
      <c r="AW8" s="52">
        <f>VLOOKUP($A8,'RevPAR Raw Data'!$B$6:$BE$49,'RevPAR Raw Data'!J$1,FALSE)</f>
        <v>191.04723496590199</v>
      </c>
      <c r="AX8" s="52">
        <f>VLOOKUP($A8,'RevPAR Raw Data'!$B$6:$BE$49,'RevPAR Raw Data'!K$1,FALSE)</f>
        <v>172.690285182889</v>
      </c>
      <c r="AY8" s="53">
        <f>VLOOKUP($A8,'RevPAR Raw Data'!$B$6:$BE$49,'RevPAR Raw Data'!L$1,FALSE)</f>
        <v>169.16997024178499</v>
      </c>
      <c r="AZ8" s="52">
        <f>VLOOKUP($A8,'RevPAR Raw Data'!$B$6:$BE$49,'RevPAR Raw Data'!N$1,FALSE)</f>
        <v>194.402073775573</v>
      </c>
      <c r="BA8" s="52">
        <f>VLOOKUP($A8,'RevPAR Raw Data'!$B$6:$BE$49,'RevPAR Raw Data'!O$1,FALSE)</f>
        <v>228.13164600123901</v>
      </c>
      <c r="BB8" s="53">
        <f>VLOOKUP($A8,'RevPAR Raw Data'!$B$6:$BE$49,'RevPAR Raw Data'!P$1,FALSE)</f>
        <v>211.266859888406</v>
      </c>
      <c r="BC8" s="54">
        <f>VLOOKUP($A8,'RevPAR Raw Data'!$B$6:$BE$49,'RevPAR Raw Data'!R$1,FALSE)</f>
        <v>181.197652997962</v>
      </c>
      <c r="BE8" s="47">
        <f>VLOOKUP($A8,'RevPAR Raw Data'!$B$6:$BE$49,'RevPAR Raw Data'!T$1,FALSE)</f>
        <v>10.8660106953102</v>
      </c>
      <c r="BF8" s="48">
        <f>VLOOKUP($A8,'RevPAR Raw Data'!$B$6:$BE$49,'RevPAR Raw Data'!U$1,FALSE)</f>
        <v>78.245016290777997</v>
      </c>
      <c r="BG8" s="48">
        <f>VLOOKUP($A8,'RevPAR Raw Data'!$B$6:$BE$49,'RevPAR Raw Data'!V$1,FALSE)</f>
        <v>72.582627891436601</v>
      </c>
      <c r="BH8" s="48">
        <f>VLOOKUP($A8,'RevPAR Raw Data'!$B$6:$BE$49,'RevPAR Raw Data'!W$1,FALSE)</f>
        <v>-7.6809634326858003</v>
      </c>
      <c r="BI8" s="48">
        <f>VLOOKUP($A8,'RevPAR Raw Data'!$B$6:$BE$49,'RevPAR Raw Data'!X$1,FALSE)</f>
        <v>-30.333621228263102</v>
      </c>
      <c r="BJ8" s="49">
        <f>VLOOKUP($A8,'RevPAR Raw Data'!$B$6:$BE$49,'RevPAR Raw Data'!Y$1,FALSE)</f>
        <v>9.9759068064740699</v>
      </c>
      <c r="BK8" s="48">
        <f>VLOOKUP($A8,'RevPAR Raw Data'!$B$6:$BE$49,'RevPAR Raw Data'!AA$1,FALSE)</f>
        <v>-24.7402845905298</v>
      </c>
      <c r="BL8" s="48">
        <f>VLOOKUP($A8,'RevPAR Raw Data'!$B$6:$BE$49,'RevPAR Raw Data'!AB$1,FALSE)</f>
        <v>31.0942276462937</v>
      </c>
      <c r="BM8" s="49">
        <f>VLOOKUP($A8,'RevPAR Raw Data'!$B$6:$BE$49,'RevPAR Raw Data'!AC$1,FALSE)</f>
        <v>-2.26579059628421</v>
      </c>
      <c r="BN8" s="50">
        <f>VLOOKUP($A8,'RevPAR Raw Data'!$B$6:$BE$49,'RevPAR Raw Data'!AE$1,FALSE)</f>
        <v>5.5708664959312904</v>
      </c>
    </row>
    <row r="9" spans="1:66" x14ac:dyDescent="0.25">
      <c r="A9" s="63" t="s">
        <v>118</v>
      </c>
      <c r="B9" s="47">
        <f>VLOOKUP($A9,'Occupancy Raw Data'!$B$8:$BE$51,'Occupancy Raw Data'!G$3,FALSE)</f>
        <v>45.986731792665999</v>
      </c>
      <c r="C9" s="48">
        <f>VLOOKUP($A9,'Occupancy Raw Data'!$B$8:$BE$51,'Occupancy Raw Data'!H$3,FALSE)</f>
        <v>74.637311365458899</v>
      </c>
      <c r="D9" s="48">
        <f>VLOOKUP($A9,'Occupancy Raw Data'!$B$8:$BE$51,'Occupancy Raw Data'!I$3,FALSE)</f>
        <v>82.317562149157894</v>
      </c>
      <c r="E9" s="48">
        <f>VLOOKUP($A9,'Occupancy Raw Data'!$B$8:$BE$51,'Occupancy Raw Data'!J$3,FALSE)</f>
        <v>78.399066851352302</v>
      </c>
      <c r="F9" s="48">
        <f>VLOOKUP($A9,'Occupancy Raw Data'!$B$8:$BE$51,'Occupancy Raw Data'!K$3,FALSE)</f>
        <v>62.816213457753101</v>
      </c>
      <c r="G9" s="49">
        <f>VLOOKUP($A9,'Occupancy Raw Data'!$B$8:$BE$51,'Occupancy Raw Data'!L$3,FALSE)</f>
        <v>68.831377123277605</v>
      </c>
      <c r="H9" s="48">
        <f>VLOOKUP($A9,'Occupancy Raw Data'!$B$8:$BE$51,'Occupancy Raw Data'!N$3,FALSE)</f>
        <v>58.693591893271098</v>
      </c>
      <c r="I9" s="48">
        <f>VLOOKUP($A9,'Occupancy Raw Data'!$B$8:$BE$51,'Occupancy Raw Data'!O$3,FALSE)</f>
        <v>61.999708391047598</v>
      </c>
      <c r="J9" s="49">
        <f>VLOOKUP($A9,'Occupancy Raw Data'!$B$8:$BE$51,'Occupancy Raw Data'!P$3,FALSE)</f>
        <v>60.346650142159298</v>
      </c>
      <c r="K9" s="50">
        <f>VLOOKUP($A9,'Occupancy Raw Data'!$B$8:$BE$51,'Occupancy Raw Data'!R$3,FALSE)</f>
        <v>66.407169414386701</v>
      </c>
      <c r="M9" s="47">
        <f>VLOOKUP($A9,'Occupancy Raw Data'!$B$8:$BE$51,'Occupancy Raw Data'!T$3,FALSE)</f>
        <v>28.954760263252702</v>
      </c>
      <c r="N9" s="48">
        <f>VLOOKUP($A9,'Occupancy Raw Data'!$B$8:$BE$51,'Occupancy Raw Data'!U$3,FALSE)</f>
        <v>135.596201395279</v>
      </c>
      <c r="O9" s="48">
        <f>VLOOKUP($A9,'Occupancy Raw Data'!$B$8:$BE$51,'Occupancy Raw Data'!V$3,FALSE)</f>
        <v>153.09213400195199</v>
      </c>
      <c r="P9" s="48">
        <f>VLOOKUP($A9,'Occupancy Raw Data'!$B$8:$BE$51,'Occupancy Raw Data'!W$3,FALSE)</f>
        <v>81.922655515034805</v>
      </c>
      <c r="Q9" s="48">
        <f>VLOOKUP($A9,'Occupancy Raw Data'!$B$8:$BE$51,'Occupancy Raw Data'!X$3,FALSE)</f>
        <v>13.626366869741499</v>
      </c>
      <c r="R9" s="49">
        <f>VLOOKUP($A9,'Occupancy Raw Data'!$B$8:$BE$51,'Occupancy Raw Data'!Y$3,FALSE)</f>
        <v>73.602747008431905</v>
      </c>
      <c r="S9" s="48">
        <f>VLOOKUP($A9,'Occupancy Raw Data'!$B$8:$BE$51,'Occupancy Raw Data'!AA$3,FALSE)</f>
        <v>-2.1321686523037898E-3</v>
      </c>
      <c r="T9" s="48">
        <f>VLOOKUP($A9,'Occupancy Raw Data'!$B$8:$BE$51,'Occupancy Raw Data'!AB$3,FALSE)</f>
        <v>32.592947337251502</v>
      </c>
      <c r="U9" s="49">
        <f>VLOOKUP($A9,'Occupancy Raw Data'!$B$8:$BE$51,'Occupancy Raw Data'!AC$3,FALSE)</f>
        <v>14.4508370392999</v>
      </c>
      <c r="V9" s="50">
        <f>VLOOKUP($A9,'Occupancy Raw Data'!$B$8:$BE$51,'Occupancy Raw Data'!AE$3,FALSE)</f>
        <v>53.063204986514499</v>
      </c>
      <c r="X9" s="51">
        <f>VLOOKUP($A9,'ADR Raw Data'!$B$6:$BE$49,'ADR Raw Data'!G$1,FALSE)</f>
        <v>165.81487317691801</v>
      </c>
      <c r="Y9" s="52">
        <f>VLOOKUP($A9,'ADR Raw Data'!$B$6:$BE$49,'ADR Raw Data'!H$1,FALSE)</f>
        <v>190.22719867161501</v>
      </c>
      <c r="Z9" s="52">
        <f>VLOOKUP($A9,'ADR Raw Data'!$B$6:$BE$49,'ADR Raw Data'!I$1,FALSE)</f>
        <v>201.54656112882199</v>
      </c>
      <c r="AA9" s="52">
        <f>VLOOKUP($A9,'ADR Raw Data'!$B$6:$BE$49,'ADR Raw Data'!J$1,FALSE)</f>
        <v>197.27663520550399</v>
      </c>
      <c r="AB9" s="52">
        <f>VLOOKUP($A9,'ADR Raw Data'!$B$6:$BE$49,'ADR Raw Data'!K$1,FALSE)</f>
        <v>175.409376196831</v>
      </c>
      <c r="AC9" s="53">
        <f>VLOOKUP($A9,'ADR Raw Data'!$B$6:$BE$49,'ADR Raw Data'!L$1,FALSE)</f>
        <v>188.573909082911</v>
      </c>
      <c r="AD9" s="52">
        <f>VLOOKUP($A9,'ADR Raw Data'!$B$6:$BE$49,'ADR Raw Data'!N$1,FALSE)</f>
        <v>163.88686063842999</v>
      </c>
      <c r="AE9" s="52">
        <f>VLOOKUP($A9,'ADR Raw Data'!$B$6:$BE$49,'ADR Raw Data'!O$1,FALSE)</f>
        <v>165.697230289846</v>
      </c>
      <c r="AF9" s="53">
        <f>VLOOKUP($A9,'ADR Raw Data'!$B$6:$BE$49,'ADR Raw Data'!P$1,FALSE)</f>
        <v>164.81684092899599</v>
      </c>
      <c r="AG9" s="54">
        <f>VLOOKUP($A9,'ADR Raw Data'!$B$6:$BE$49,'ADR Raw Data'!R$1,FALSE)</f>
        <v>182.40564445154499</v>
      </c>
      <c r="AI9" s="47">
        <f>VLOOKUP($A9,'ADR Raw Data'!$B$6:$BE$49,'ADR Raw Data'!T$1,FALSE)</f>
        <v>21.237634200147902</v>
      </c>
      <c r="AJ9" s="48">
        <f>VLOOKUP($A9,'ADR Raw Data'!$B$6:$BE$49,'ADR Raw Data'!U$1,FALSE)</f>
        <v>35.7367028083926</v>
      </c>
      <c r="AK9" s="48">
        <f>VLOOKUP($A9,'ADR Raw Data'!$B$6:$BE$49,'ADR Raw Data'!V$1,FALSE)</f>
        <v>43.052515271928101</v>
      </c>
      <c r="AL9" s="48">
        <f>VLOOKUP($A9,'ADR Raw Data'!$B$6:$BE$49,'ADR Raw Data'!W$1,FALSE)</f>
        <v>22.865792315976499</v>
      </c>
      <c r="AM9" s="48">
        <f>VLOOKUP($A9,'ADR Raw Data'!$B$6:$BE$49,'ADR Raw Data'!X$1,FALSE)</f>
        <v>6.2276652023558503</v>
      </c>
      <c r="AN9" s="49">
        <f>VLOOKUP($A9,'ADR Raw Data'!$B$6:$BE$49,'ADR Raw Data'!Y$1,FALSE)</f>
        <v>24.830117536451699</v>
      </c>
      <c r="AO9" s="48">
        <f>VLOOKUP($A9,'ADR Raw Data'!$B$6:$BE$49,'ADR Raw Data'!AA$1,FALSE)</f>
        <v>-3.4444504010778498</v>
      </c>
      <c r="AP9" s="48">
        <f>VLOOKUP($A9,'ADR Raw Data'!$B$6:$BE$49,'ADR Raw Data'!AB$1,FALSE)</f>
        <v>5.1013476714790196</v>
      </c>
      <c r="AQ9" s="49">
        <f>VLOOKUP($A9,'ADR Raw Data'!$B$6:$BE$49,'ADR Raw Data'!AC$1,FALSE)</f>
        <v>0.26727214428702101</v>
      </c>
      <c r="AR9" s="50">
        <f>VLOOKUP($A9,'ADR Raw Data'!$B$6:$BE$49,'ADR Raw Data'!AE$1,FALSE)</f>
        <v>17.161633072074899</v>
      </c>
      <c r="AS9" s="40"/>
      <c r="AT9" s="51">
        <f>VLOOKUP($A9,'RevPAR Raw Data'!$B$6:$BE$49,'RevPAR Raw Data'!G$1,FALSE)</f>
        <v>76.252841000218694</v>
      </c>
      <c r="AU9" s="52">
        <f>VLOOKUP($A9,'RevPAR Raw Data'!$B$6:$BE$49,'RevPAR Raw Data'!H$1,FALSE)</f>
        <v>141.980466574323</v>
      </c>
      <c r="AV9" s="52">
        <f>VLOOKUP($A9,'RevPAR Raw Data'!$B$6:$BE$49,'RevPAR Raw Data'!I$1,FALSE)</f>
        <v>165.90821571670901</v>
      </c>
      <c r="AW9" s="52">
        <f>VLOOKUP($A9,'RevPAR Raw Data'!$B$6:$BE$49,'RevPAR Raw Data'!J$1,FALSE)</f>
        <v>154.66304111686199</v>
      </c>
      <c r="AX9" s="52">
        <f>VLOOKUP($A9,'RevPAR Raw Data'!$B$6:$BE$49,'RevPAR Raw Data'!K$1,FALSE)</f>
        <v>110.185528176715</v>
      </c>
      <c r="AY9" s="53">
        <f>VLOOKUP($A9,'RevPAR Raw Data'!$B$6:$BE$49,'RevPAR Raw Data'!L$1,FALSE)</f>
        <v>129.79801851696499</v>
      </c>
      <c r="AZ9" s="52">
        <f>VLOOKUP($A9,'RevPAR Raw Data'!$B$6:$BE$49,'RevPAR Raw Data'!N$1,FALSE)</f>
        <v>96.191085149814</v>
      </c>
      <c r="BA9" s="52">
        <f>VLOOKUP($A9,'RevPAR Raw Data'!$B$6:$BE$49,'RevPAR Raw Data'!O$1,FALSE)</f>
        <v>102.73179959174701</v>
      </c>
      <c r="BB9" s="53">
        <f>VLOOKUP($A9,'RevPAR Raw Data'!$B$6:$BE$49,'RevPAR Raw Data'!P$1,FALSE)</f>
        <v>99.461442370780702</v>
      </c>
      <c r="BC9" s="54">
        <f>VLOOKUP($A9,'RevPAR Raw Data'!$B$6:$BE$49,'RevPAR Raw Data'!R$1,FALSE)</f>
        <v>121.13042533234101</v>
      </c>
      <c r="BE9" s="47">
        <f>VLOOKUP($A9,'RevPAR Raw Data'!$B$6:$BE$49,'RevPAR Raw Data'!T$1,FALSE)</f>
        <v>56.3417005316401</v>
      </c>
      <c r="BF9" s="48">
        <f>VLOOKUP($A9,'RevPAR Raw Data'!$B$6:$BE$49,'RevPAR Raw Data'!U$1,FALSE)</f>
        <v>219.79051571577199</v>
      </c>
      <c r="BG9" s="48">
        <f>VLOOKUP($A9,'RevPAR Raw Data'!$B$6:$BE$49,'RevPAR Raw Data'!V$1,FALSE)</f>
        <v>262.054663645191</v>
      </c>
      <c r="BH9" s="48">
        <f>VLOOKUP($A9,'RevPAR Raw Data'!$B$6:$BE$49,'RevPAR Raw Data'!W$1,FALSE)</f>
        <v>123.52071210081201</v>
      </c>
      <c r="BI9" s="48">
        <f>VLOOKUP($A9,'RevPAR Raw Data'!$B$6:$BE$49,'RevPAR Raw Data'!X$1,FALSE)</f>
        <v>20.702636579989601</v>
      </c>
      <c r="BJ9" s="49">
        <f>VLOOKUP($A9,'RevPAR Raw Data'!$B$6:$BE$49,'RevPAR Raw Data'!Y$1,FALSE)</f>
        <v>116.70851313713401</v>
      </c>
      <c r="BK9" s="48">
        <f>VLOOKUP($A9,'RevPAR Raw Data'!$B$6:$BE$49,'RevPAR Raw Data'!AA$1,FALSE)</f>
        <v>-3.4465091282384601</v>
      </c>
      <c r="BL9" s="48">
        <f>VLOOKUP($A9,'RevPAR Raw Data'!$B$6:$BE$49,'RevPAR Raw Data'!AB$1,FALSE)</f>
        <v>39.356974568785802</v>
      </c>
      <c r="BM9" s="49">
        <f>VLOOKUP($A9,'RevPAR Raw Data'!$B$6:$BE$49,'RevPAR Raw Data'!AC$1,FALSE)</f>
        <v>14.7567322456093</v>
      </c>
      <c r="BN9" s="50">
        <f>VLOOKUP($A9,'RevPAR Raw Data'!$B$6:$BE$49,'RevPAR Raw Data'!AE$1,FALSE)</f>
        <v>79.331350594658005</v>
      </c>
    </row>
    <row r="10" spans="1:66" x14ac:dyDescent="0.25">
      <c r="A10" s="63" t="s">
        <v>119</v>
      </c>
      <c r="B10" s="47">
        <f>VLOOKUP($A10,'Occupancy Raw Data'!$B$8:$BE$51,'Occupancy Raw Data'!G$3,FALSE)</f>
        <v>47.601165620212001</v>
      </c>
      <c r="C10" s="48">
        <f>VLOOKUP($A10,'Occupancy Raw Data'!$B$8:$BE$51,'Occupancy Raw Data'!H$3,FALSE)</f>
        <v>70.297713822212799</v>
      </c>
      <c r="D10" s="48">
        <f>VLOOKUP($A10,'Occupancy Raw Data'!$B$8:$BE$51,'Occupancy Raw Data'!I$3,FALSE)</f>
        <v>77.693994652567</v>
      </c>
      <c r="E10" s="48">
        <f>VLOOKUP($A10,'Occupancy Raw Data'!$B$8:$BE$51,'Occupancy Raw Data'!J$3,FALSE)</f>
        <v>75.335716646138096</v>
      </c>
      <c r="F10" s="48">
        <f>VLOOKUP($A10,'Occupancy Raw Data'!$B$8:$BE$51,'Occupancy Raw Data'!K$3,FALSE)</f>
        <v>63.652476942950699</v>
      </c>
      <c r="G10" s="49">
        <f>VLOOKUP($A10,'Occupancy Raw Data'!$B$8:$BE$51,'Occupancy Raw Data'!L$3,FALSE)</f>
        <v>66.916213536816102</v>
      </c>
      <c r="H10" s="48">
        <f>VLOOKUP($A10,'Occupancy Raw Data'!$B$8:$BE$51,'Occupancy Raw Data'!N$3,FALSE)</f>
        <v>62.486856730855799</v>
      </c>
      <c r="I10" s="48">
        <f>VLOOKUP($A10,'Occupancy Raw Data'!$B$8:$BE$51,'Occupancy Raw Data'!O$3,FALSE)</f>
        <v>63.928861116952497</v>
      </c>
      <c r="J10" s="49">
        <f>VLOOKUP($A10,'Occupancy Raw Data'!$B$8:$BE$51,'Occupancy Raw Data'!P$3,FALSE)</f>
        <v>63.207858923904197</v>
      </c>
      <c r="K10" s="50">
        <f>VLOOKUP($A10,'Occupancy Raw Data'!$B$8:$BE$51,'Occupancy Raw Data'!R$3,FALSE)</f>
        <v>65.856683647412694</v>
      </c>
      <c r="M10" s="47">
        <f>VLOOKUP($A10,'Occupancy Raw Data'!$B$8:$BE$51,'Occupancy Raw Data'!T$3,FALSE)</f>
        <v>32.307255800953598</v>
      </c>
      <c r="N10" s="48">
        <f>VLOOKUP($A10,'Occupancy Raw Data'!$B$8:$BE$51,'Occupancy Raw Data'!U$3,FALSE)</f>
        <v>94.809108460810194</v>
      </c>
      <c r="O10" s="48">
        <f>VLOOKUP($A10,'Occupancy Raw Data'!$B$8:$BE$51,'Occupancy Raw Data'!V$3,FALSE)</f>
        <v>101.883602583806</v>
      </c>
      <c r="P10" s="48">
        <f>VLOOKUP($A10,'Occupancy Raw Data'!$B$8:$BE$51,'Occupancy Raw Data'!W$3,FALSE)</f>
        <v>60.9405465084197</v>
      </c>
      <c r="Q10" s="48">
        <f>VLOOKUP($A10,'Occupancy Raw Data'!$B$8:$BE$51,'Occupancy Raw Data'!X$3,FALSE)</f>
        <v>4.7886659965477598</v>
      </c>
      <c r="R10" s="49">
        <f>VLOOKUP($A10,'Occupancy Raw Data'!$B$8:$BE$51,'Occupancy Raw Data'!Y$3,FALSE)</f>
        <v>53.406445179760198</v>
      </c>
      <c r="S10" s="48">
        <f>VLOOKUP($A10,'Occupancy Raw Data'!$B$8:$BE$51,'Occupancy Raw Data'!AA$3,FALSE)</f>
        <v>1.5396234520601499</v>
      </c>
      <c r="T10" s="48">
        <f>VLOOKUP($A10,'Occupancy Raw Data'!$B$8:$BE$51,'Occupancy Raw Data'!AB$3,FALSE)</f>
        <v>28.4301621561663</v>
      </c>
      <c r="U10" s="49">
        <f>VLOOKUP($A10,'Occupancy Raw Data'!$B$8:$BE$51,'Occupancy Raw Data'!AC$3,FALSE)</f>
        <v>13.564200578694701</v>
      </c>
      <c r="V10" s="50">
        <f>VLOOKUP($A10,'Occupancy Raw Data'!$B$8:$BE$51,'Occupancy Raw Data'!AE$3,FALSE)</f>
        <v>39.942985838718499</v>
      </c>
      <c r="X10" s="51">
        <f>VLOOKUP($A10,'ADR Raw Data'!$B$6:$BE$49,'ADR Raw Data'!G$1,FALSE)</f>
        <v>128.27154622909401</v>
      </c>
      <c r="Y10" s="52">
        <f>VLOOKUP($A10,'ADR Raw Data'!$B$6:$BE$49,'ADR Raw Data'!H$1,FALSE)</f>
        <v>142.66639017093999</v>
      </c>
      <c r="Z10" s="52">
        <f>VLOOKUP($A10,'ADR Raw Data'!$B$6:$BE$49,'ADR Raw Data'!I$1,FALSE)</f>
        <v>152.30524360064899</v>
      </c>
      <c r="AA10" s="52">
        <f>VLOOKUP($A10,'ADR Raw Data'!$B$6:$BE$49,'ADR Raw Data'!J$1,FALSE)</f>
        <v>148.11534433943399</v>
      </c>
      <c r="AB10" s="52">
        <f>VLOOKUP($A10,'ADR Raw Data'!$B$6:$BE$49,'ADR Raw Data'!K$1,FALSE)</f>
        <v>132.968375967528</v>
      </c>
      <c r="AC10" s="53">
        <f>VLOOKUP($A10,'ADR Raw Data'!$B$6:$BE$49,'ADR Raw Data'!L$1,FALSE)</f>
        <v>142.23859524835601</v>
      </c>
      <c r="AD10" s="52">
        <f>VLOOKUP($A10,'ADR Raw Data'!$B$6:$BE$49,'ADR Raw Data'!N$1,FALSE)</f>
        <v>131.14365673076901</v>
      </c>
      <c r="AE10" s="52">
        <f>VLOOKUP($A10,'ADR Raw Data'!$B$6:$BE$49,'ADR Raw Data'!O$1,FALSE)</f>
        <v>130.76286795112699</v>
      </c>
      <c r="AF10" s="53">
        <f>VLOOKUP($A10,'ADR Raw Data'!$B$6:$BE$49,'ADR Raw Data'!P$1,FALSE)</f>
        <v>130.95109054182501</v>
      </c>
      <c r="AG10" s="54">
        <f>VLOOKUP($A10,'ADR Raw Data'!$B$6:$BE$49,'ADR Raw Data'!R$1,FALSE)</f>
        <v>139.14330683210301</v>
      </c>
      <c r="AI10" s="47">
        <f>VLOOKUP($A10,'ADR Raw Data'!$B$6:$BE$49,'ADR Raw Data'!T$1,FALSE)</f>
        <v>9.7917834094776204</v>
      </c>
      <c r="AJ10" s="48">
        <f>VLOOKUP($A10,'ADR Raw Data'!$B$6:$BE$49,'ADR Raw Data'!U$1,FALSE)</f>
        <v>21.7636021331171</v>
      </c>
      <c r="AK10" s="48">
        <f>VLOOKUP($A10,'ADR Raw Data'!$B$6:$BE$49,'ADR Raw Data'!V$1,FALSE)</f>
        <v>29.192538748086999</v>
      </c>
      <c r="AL10" s="48">
        <f>VLOOKUP($A10,'ADR Raw Data'!$B$6:$BE$49,'ADR Raw Data'!W$1,FALSE)</f>
        <v>23.470191493847501</v>
      </c>
      <c r="AM10" s="48">
        <f>VLOOKUP($A10,'ADR Raw Data'!$B$6:$BE$49,'ADR Raw Data'!X$1,FALSE)</f>
        <v>6.2859737079699203</v>
      </c>
      <c r="AN10" s="49">
        <f>VLOOKUP($A10,'ADR Raw Data'!$B$6:$BE$49,'ADR Raw Data'!Y$1,FALSE)</f>
        <v>18.4833849423432</v>
      </c>
      <c r="AO10" s="48">
        <f>VLOOKUP($A10,'ADR Raw Data'!$B$6:$BE$49,'ADR Raw Data'!AA$1,FALSE)</f>
        <v>0.12612619515514401</v>
      </c>
      <c r="AP10" s="48">
        <f>VLOOKUP($A10,'ADR Raw Data'!$B$6:$BE$49,'ADR Raw Data'!AB$1,FALSE)</f>
        <v>3.6445587784707101</v>
      </c>
      <c r="AQ10" s="49">
        <f>VLOOKUP($A10,'ADR Raw Data'!$B$6:$BE$49,'ADR Raw Data'!AC$1,FALSE)</f>
        <v>1.64965225468567</v>
      </c>
      <c r="AR10" s="50">
        <f>VLOOKUP($A10,'ADR Raw Data'!$B$6:$BE$49,'ADR Raw Data'!AE$1,FALSE)</f>
        <v>13.110705043132</v>
      </c>
      <c r="AS10" s="40"/>
      <c r="AT10" s="51">
        <f>VLOOKUP($A10,'RevPAR Raw Data'!$B$6:$BE$49,'RevPAR Raw Data'!G$1,FALSE)</f>
        <v>61.0587511641181</v>
      </c>
      <c r="AU10" s="52">
        <f>VLOOKUP($A10,'RevPAR Raw Data'!$B$6:$BE$49,'RevPAR Raw Data'!H$1,FALSE)</f>
        <v>100.291210682849</v>
      </c>
      <c r="AV10" s="52">
        <f>VLOOKUP($A10,'RevPAR Raw Data'!$B$6:$BE$49,'RevPAR Raw Data'!I$1,FALSE)</f>
        <v>118.332027818667</v>
      </c>
      <c r="AW10" s="52">
        <f>VLOOKUP($A10,'RevPAR Raw Data'!$B$6:$BE$49,'RevPAR Raw Data'!J$1,FALSE)</f>
        <v>111.58375612100799</v>
      </c>
      <c r="AX10" s="52">
        <f>VLOOKUP($A10,'RevPAR Raw Data'!$B$6:$BE$49,'RevPAR Raw Data'!K$1,FALSE)</f>
        <v>84.637664854147204</v>
      </c>
      <c r="AY10" s="53">
        <f>VLOOKUP($A10,'RevPAR Raw Data'!$B$6:$BE$49,'RevPAR Raw Data'!L$1,FALSE)</f>
        <v>95.180682128158097</v>
      </c>
      <c r="AZ10" s="52">
        <f>VLOOKUP($A10,'RevPAR Raw Data'!$B$6:$BE$49,'RevPAR Raw Data'!N$1,FALSE)</f>
        <v>81.947548892961194</v>
      </c>
      <c r="BA10" s="52">
        <f>VLOOKUP($A10,'RevPAR Raw Data'!$B$6:$BE$49,'RevPAR Raw Data'!O$1,FALSE)</f>
        <v>83.595212245020505</v>
      </c>
      <c r="BB10" s="53">
        <f>VLOOKUP($A10,'RevPAR Raw Data'!$B$6:$BE$49,'RevPAR Raw Data'!P$1,FALSE)</f>
        <v>82.771380568990807</v>
      </c>
      <c r="BC10" s="54">
        <f>VLOOKUP($A10,'RevPAR Raw Data'!$B$6:$BE$49,'RevPAR Raw Data'!R$1,FALSE)</f>
        <v>91.635167396967404</v>
      </c>
      <c r="BE10" s="47">
        <f>VLOOKUP($A10,'RevPAR Raw Data'!$B$6:$BE$49,'RevPAR Raw Data'!T$1,FALSE)</f>
        <v>45.262495724006499</v>
      </c>
      <c r="BF10" s="48">
        <f>VLOOKUP($A10,'RevPAR Raw Data'!$B$6:$BE$49,'RevPAR Raw Data'!U$1,FALSE)</f>
        <v>137.20658774529301</v>
      </c>
      <c r="BG10" s="48">
        <f>VLOOKUP($A10,'RevPAR Raw Data'!$B$6:$BE$49,'RevPAR Raw Data'!V$1,FALSE)</f>
        <v>160.818551494117</v>
      </c>
      <c r="BH10" s="48">
        <f>VLOOKUP($A10,'RevPAR Raw Data'!$B$6:$BE$49,'RevPAR Raw Data'!W$1,FALSE)</f>
        <v>98.713600965190494</v>
      </c>
      <c r="BI10" s="48">
        <f>VLOOKUP($A10,'RevPAR Raw Data'!$B$6:$BE$49,'RevPAR Raw Data'!X$1,FALSE)</f>
        <v>11.3756539900231</v>
      </c>
      <c r="BJ10" s="49">
        <f>VLOOKUP($A10,'RevPAR Raw Data'!$B$6:$BE$49,'RevPAR Raw Data'!Y$1,FALSE)</f>
        <v>81.761148968700098</v>
      </c>
      <c r="BK10" s="48">
        <f>VLOOKUP($A10,'RevPAR Raw Data'!$B$6:$BE$49,'RevPAR Raw Data'!AA$1,FALSE)</f>
        <v>1.6676915156951</v>
      </c>
      <c r="BL10" s="48">
        <f>VLOOKUP($A10,'RevPAR Raw Data'!$B$6:$BE$49,'RevPAR Raw Data'!AB$1,FALSE)</f>
        <v>33.110874905232997</v>
      </c>
      <c r="BM10" s="49">
        <f>VLOOKUP($A10,'RevPAR Raw Data'!$B$6:$BE$49,'RevPAR Raw Data'!AC$1,FALSE)</f>
        <v>15.437614974056901</v>
      </c>
      <c r="BN10" s="50">
        <f>VLOOKUP($A10,'RevPAR Raw Data'!$B$6:$BE$49,'RevPAR Raw Data'!AE$1,FALSE)</f>
        <v>58.290497940584999</v>
      </c>
    </row>
    <row r="11" spans="1:66" x14ac:dyDescent="0.25">
      <c r="A11" s="63" t="s">
        <v>120</v>
      </c>
      <c r="B11" s="47">
        <f>VLOOKUP($A11,'Occupancy Raw Data'!$B$8:$BE$51,'Occupancy Raw Data'!G$3,FALSE)</f>
        <v>43.569108092144099</v>
      </c>
      <c r="C11" s="48">
        <f>VLOOKUP($A11,'Occupancy Raw Data'!$B$8:$BE$51,'Occupancy Raw Data'!H$3,FALSE)</f>
        <v>61.912842457331102</v>
      </c>
      <c r="D11" s="48">
        <f>VLOOKUP($A11,'Occupancy Raw Data'!$B$8:$BE$51,'Occupancy Raw Data'!I$3,FALSE)</f>
        <v>67.524961880871501</v>
      </c>
      <c r="E11" s="48">
        <f>VLOOKUP($A11,'Occupancy Raw Data'!$B$8:$BE$51,'Occupancy Raw Data'!J$3,FALSE)</f>
        <v>67.057695145344496</v>
      </c>
      <c r="F11" s="48">
        <f>VLOOKUP($A11,'Occupancy Raw Data'!$B$8:$BE$51,'Occupancy Raw Data'!K$3,FALSE)</f>
        <v>60.811076680930498</v>
      </c>
      <c r="G11" s="49">
        <f>VLOOKUP($A11,'Occupancy Raw Data'!$B$8:$BE$51,'Occupancy Raw Data'!L$3,FALSE)</f>
        <v>60.177587563951199</v>
      </c>
      <c r="H11" s="48">
        <f>VLOOKUP($A11,'Occupancy Raw Data'!$B$8:$BE$51,'Occupancy Raw Data'!N$3,FALSE)</f>
        <v>60.6487629728001</v>
      </c>
      <c r="I11" s="48">
        <f>VLOOKUP($A11,'Occupancy Raw Data'!$B$8:$BE$51,'Occupancy Raw Data'!O$3,FALSE)</f>
        <v>62.323545324873301</v>
      </c>
      <c r="J11" s="49">
        <f>VLOOKUP($A11,'Occupancy Raw Data'!$B$8:$BE$51,'Occupancy Raw Data'!P$3,FALSE)</f>
        <v>61.486154148836697</v>
      </c>
      <c r="K11" s="50">
        <f>VLOOKUP($A11,'Occupancy Raw Data'!$B$8:$BE$51,'Occupancy Raw Data'!R$3,FALSE)</f>
        <v>60.551503141206702</v>
      </c>
      <c r="M11" s="47">
        <f>VLOOKUP($A11,'Occupancy Raw Data'!$B$8:$BE$51,'Occupancy Raw Data'!T$3,FALSE)</f>
        <v>7.1263981694395504</v>
      </c>
      <c r="N11" s="48">
        <f>VLOOKUP($A11,'Occupancy Raw Data'!$B$8:$BE$51,'Occupancy Raw Data'!U$3,FALSE)</f>
        <v>33.889220717311503</v>
      </c>
      <c r="O11" s="48">
        <f>VLOOKUP($A11,'Occupancy Raw Data'!$B$8:$BE$51,'Occupancy Raw Data'!V$3,FALSE)</f>
        <v>39.823811028182703</v>
      </c>
      <c r="P11" s="48">
        <f>VLOOKUP($A11,'Occupancy Raw Data'!$B$8:$BE$51,'Occupancy Raw Data'!W$3,FALSE)</f>
        <v>45.681998425294999</v>
      </c>
      <c r="Q11" s="48">
        <f>VLOOKUP($A11,'Occupancy Raw Data'!$B$8:$BE$51,'Occupancy Raw Data'!X$3,FALSE)</f>
        <v>6.4911618160037303</v>
      </c>
      <c r="R11" s="49">
        <f>VLOOKUP($A11,'Occupancy Raw Data'!$B$8:$BE$51,'Occupancy Raw Data'!Y$3,FALSE)</f>
        <v>26.2431503145433</v>
      </c>
      <c r="S11" s="48">
        <f>VLOOKUP($A11,'Occupancy Raw Data'!$B$8:$BE$51,'Occupancy Raw Data'!AA$3,FALSE)</f>
        <v>1.95126672461857</v>
      </c>
      <c r="T11" s="48">
        <f>VLOOKUP($A11,'Occupancy Raw Data'!$B$8:$BE$51,'Occupancy Raw Data'!AB$3,FALSE)</f>
        <v>16.178231249800302</v>
      </c>
      <c r="U11" s="49">
        <f>VLOOKUP($A11,'Occupancy Raw Data'!$B$8:$BE$51,'Occupancy Raw Data'!AC$3,FALSE)</f>
        <v>8.6973429120864196</v>
      </c>
      <c r="V11" s="50">
        <f>VLOOKUP($A11,'Occupancy Raw Data'!$B$8:$BE$51,'Occupancy Raw Data'!AE$3,FALSE)</f>
        <v>20.595549012147899</v>
      </c>
      <c r="X11" s="51">
        <f>VLOOKUP($A11,'ADR Raw Data'!$B$6:$BE$49,'ADR Raw Data'!G$1,FALSE)</f>
        <v>105.258376546348</v>
      </c>
      <c r="Y11" s="52">
        <f>VLOOKUP($A11,'ADR Raw Data'!$B$6:$BE$49,'ADR Raw Data'!H$1,FALSE)</f>
        <v>111.773554319761</v>
      </c>
      <c r="Z11" s="52">
        <f>VLOOKUP($A11,'ADR Raw Data'!$B$6:$BE$49,'ADR Raw Data'!I$1,FALSE)</f>
        <v>115.22821830498501</v>
      </c>
      <c r="AA11" s="52">
        <f>VLOOKUP($A11,'ADR Raw Data'!$B$6:$BE$49,'ADR Raw Data'!J$1,FALSE)</f>
        <v>114.347203946162</v>
      </c>
      <c r="AB11" s="52">
        <f>VLOOKUP($A11,'ADR Raw Data'!$B$6:$BE$49,'ADR Raw Data'!K$1,FALSE)</f>
        <v>109.521817042099</v>
      </c>
      <c r="AC11" s="53">
        <f>VLOOKUP($A11,'ADR Raw Data'!$B$6:$BE$49,'ADR Raw Data'!L$1,FALSE)</f>
        <v>111.724616730292</v>
      </c>
      <c r="AD11" s="52">
        <f>VLOOKUP($A11,'ADR Raw Data'!$B$6:$BE$49,'ADR Raw Data'!N$1,FALSE)</f>
        <v>117.38950407526001</v>
      </c>
      <c r="AE11" s="52">
        <f>VLOOKUP($A11,'ADR Raw Data'!$B$6:$BE$49,'ADR Raw Data'!O$1,FALSE)</f>
        <v>118.648568779101</v>
      </c>
      <c r="AF11" s="53">
        <f>VLOOKUP($A11,'ADR Raw Data'!$B$6:$BE$49,'ADR Raw Data'!P$1,FALSE)</f>
        <v>118.027610143391</v>
      </c>
      <c r="AG11" s="54">
        <f>VLOOKUP($A11,'ADR Raw Data'!$B$6:$BE$49,'ADR Raw Data'!R$1,FALSE)</f>
        <v>113.553462096418</v>
      </c>
      <c r="AI11" s="47">
        <f>VLOOKUP($A11,'ADR Raw Data'!$B$6:$BE$49,'ADR Raw Data'!T$1,FALSE)</f>
        <v>6.5302157185017098</v>
      </c>
      <c r="AJ11" s="48">
        <f>VLOOKUP($A11,'ADR Raw Data'!$B$6:$BE$49,'ADR Raw Data'!U$1,FALSE)</f>
        <v>11.042656211970201</v>
      </c>
      <c r="AK11" s="48">
        <f>VLOOKUP($A11,'ADR Raw Data'!$B$6:$BE$49,'ADR Raw Data'!V$1,FALSE)</f>
        <v>14.243646814747599</v>
      </c>
      <c r="AL11" s="48">
        <f>VLOOKUP($A11,'ADR Raw Data'!$B$6:$BE$49,'ADR Raw Data'!W$1,FALSE)</f>
        <v>10.596104113785</v>
      </c>
      <c r="AM11" s="48">
        <f>VLOOKUP($A11,'ADR Raw Data'!$B$6:$BE$49,'ADR Raw Data'!X$1,FALSE)</f>
        <v>-2.5967720548074801E-2</v>
      </c>
      <c r="AN11" s="49">
        <f>VLOOKUP($A11,'ADR Raw Data'!$B$6:$BE$49,'ADR Raw Data'!Y$1,FALSE)</f>
        <v>8.4264958206271405</v>
      </c>
      <c r="AO11" s="48">
        <f>VLOOKUP($A11,'ADR Raw Data'!$B$6:$BE$49,'ADR Raw Data'!AA$1,FALSE)</f>
        <v>0.70781886595188503</v>
      </c>
      <c r="AP11" s="48">
        <f>VLOOKUP($A11,'ADR Raw Data'!$B$6:$BE$49,'ADR Raw Data'!AB$1,FALSE)</f>
        <v>4.1616775374106796</v>
      </c>
      <c r="AQ11" s="49">
        <f>VLOOKUP($A11,'ADR Raw Data'!$B$6:$BE$49,'ADR Raw Data'!AC$1,FALSE)</f>
        <v>2.3613491675601099</v>
      </c>
      <c r="AR11" s="50">
        <f>VLOOKUP($A11,'ADR Raw Data'!$B$6:$BE$49,'ADR Raw Data'!AE$1,FALSE)</f>
        <v>6.1355818418416002</v>
      </c>
      <c r="AS11" s="40"/>
      <c r="AT11" s="51">
        <f>VLOOKUP($A11,'RevPAR Raw Data'!$B$6:$BE$49,'RevPAR Raw Data'!G$1,FALSE)</f>
        <v>45.8601358535144</v>
      </c>
      <c r="AU11" s="52">
        <f>VLOOKUP($A11,'RevPAR Raw Data'!$B$6:$BE$49,'RevPAR Raw Data'!H$1,FALSE)</f>
        <v>69.202184594953494</v>
      </c>
      <c r="AV11" s="52">
        <f>VLOOKUP($A11,'RevPAR Raw Data'!$B$6:$BE$49,'RevPAR Raw Data'!I$1,FALSE)</f>
        <v>77.807810486449199</v>
      </c>
      <c r="AW11" s="52">
        <f>VLOOKUP($A11,'RevPAR Raw Data'!$B$6:$BE$49,'RevPAR Raw Data'!J$1,FALSE)</f>
        <v>76.678599429442698</v>
      </c>
      <c r="AX11" s="52">
        <f>VLOOKUP($A11,'RevPAR Raw Data'!$B$6:$BE$49,'RevPAR Raw Data'!K$1,FALSE)</f>
        <v>66.601396143819699</v>
      </c>
      <c r="AY11" s="53">
        <f>VLOOKUP($A11,'RevPAR Raw Data'!$B$6:$BE$49,'RevPAR Raw Data'!L$1,FALSE)</f>
        <v>67.233179063360794</v>
      </c>
      <c r="AZ11" s="52">
        <f>VLOOKUP($A11,'RevPAR Raw Data'!$B$6:$BE$49,'RevPAR Raw Data'!N$1,FALSE)</f>
        <v>71.195282081550303</v>
      </c>
      <c r="BA11" s="52">
        <f>VLOOKUP($A11,'RevPAR Raw Data'!$B$6:$BE$49,'RevPAR Raw Data'!O$1,FALSE)</f>
        <v>73.945994540357006</v>
      </c>
      <c r="BB11" s="53">
        <f>VLOOKUP($A11,'RevPAR Raw Data'!$B$6:$BE$49,'RevPAR Raw Data'!P$1,FALSE)</f>
        <v>72.570638310953697</v>
      </c>
      <c r="BC11" s="54">
        <f>VLOOKUP($A11,'RevPAR Raw Data'!$B$6:$BE$49,'RevPAR Raw Data'!R$1,FALSE)</f>
        <v>68.758328168261798</v>
      </c>
      <c r="BE11" s="47">
        <f>VLOOKUP($A11,'RevPAR Raw Data'!$B$6:$BE$49,'RevPAR Raw Data'!T$1,FALSE)</f>
        <v>14.121983061365</v>
      </c>
      <c r="BF11" s="48">
        <f>VLOOKUP($A11,'RevPAR Raw Data'!$B$6:$BE$49,'RevPAR Raw Data'!U$1,FALSE)</f>
        <v>48.674147066010299</v>
      </c>
      <c r="BG11" s="48">
        <f>VLOOKUP($A11,'RevPAR Raw Data'!$B$6:$BE$49,'RevPAR Raw Data'!V$1,FALSE)</f>
        <v>59.739820833957197</v>
      </c>
      <c r="BH11" s="48">
        <f>VLOOKUP($A11,'RevPAR Raw Data'!$B$6:$BE$49,'RevPAR Raw Data'!W$1,FALSE)</f>
        <v>61.118614653481998</v>
      </c>
      <c r="BI11" s="48">
        <f>VLOOKUP($A11,'RevPAR Raw Data'!$B$6:$BE$49,'RevPAR Raw Data'!X$1,FALSE)</f>
        <v>6.4635084886949503</v>
      </c>
      <c r="BJ11" s="49">
        <f>VLOOKUP($A11,'RevPAR Raw Data'!$B$6:$BE$49,'RevPAR Raw Data'!Y$1,FALSE)</f>
        <v>36.881024099626401</v>
      </c>
      <c r="BK11" s="48">
        <f>VLOOKUP($A11,'RevPAR Raw Data'!$B$6:$BE$49,'RevPAR Raw Data'!AA$1,FALSE)</f>
        <v>2.67289702457234</v>
      </c>
      <c r="BL11" s="48">
        <f>VLOOKUP($A11,'RevPAR Raw Data'!$B$6:$BE$49,'RevPAR Raw Data'!AB$1,FALSE)</f>
        <v>21.013194603084202</v>
      </c>
      <c r="BM11" s="49">
        <f>VLOOKUP($A11,'RevPAR Raw Data'!$B$6:$BE$49,'RevPAR Raw Data'!AC$1,FALSE)</f>
        <v>11.264066714100901</v>
      </c>
      <c r="BN11" s="50">
        <f>VLOOKUP($A11,'RevPAR Raw Data'!$B$6:$BE$49,'RevPAR Raw Data'!AE$1,FALSE)</f>
        <v>27.994787619406399</v>
      </c>
    </row>
    <row r="12" spans="1:66" x14ac:dyDescent="0.25">
      <c r="A12" s="63" t="s">
        <v>121</v>
      </c>
      <c r="B12" s="47">
        <f>VLOOKUP($A12,'Occupancy Raw Data'!$B$8:$BE$51,'Occupancy Raw Data'!G$3,FALSE)</f>
        <v>44.876292466765101</v>
      </c>
      <c r="C12" s="48">
        <f>VLOOKUP($A12,'Occupancy Raw Data'!$B$8:$BE$51,'Occupancy Raw Data'!H$3,FALSE)</f>
        <v>54.1866691285081</v>
      </c>
      <c r="D12" s="48">
        <f>VLOOKUP($A12,'Occupancy Raw Data'!$B$8:$BE$51,'Occupancy Raw Data'!I$3,FALSE)</f>
        <v>57.408604135893597</v>
      </c>
      <c r="E12" s="48">
        <f>VLOOKUP($A12,'Occupancy Raw Data'!$B$8:$BE$51,'Occupancy Raw Data'!J$3,FALSE)</f>
        <v>57.057791728212699</v>
      </c>
      <c r="F12" s="48">
        <f>VLOOKUP($A12,'Occupancy Raw Data'!$B$8:$BE$51,'Occupancy Raw Data'!K$3,FALSE)</f>
        <v>53.3327178729689</v>
      </c>
      <c r="G12" s="49">
        <f>VLOOKUP($A12,'Occupancy Raw Data'!$B$8:$BE$51,'Occupancy Raw Data'!L$3,FALSE)</f>
        <v>53.372415066469699</v>
      </c>
      <c r="H12" s="48">
        <f>VLOOKUP($A12,'Occupancy Raw Data'!$B$8:$BE$51,'Occupancy Raw Data'!N$3,FALSE)</f>
        <v>53.632754800590803</v>
      </c>
      <c r="I12" s="48">
        <f>VLOOKUP($A12,'Occupancy Raw Data'!$B$8:$BE$51,'Occupancy Raw Data'!O$3,FALSE)</f>
        <v>54.015878877400198</v>
      </c>
      <c r="J12" s="49">
        <f>VLOOKUP($A12,'Occupancy Raw Data'!$B$8:$BE$51,'Occupancy Raw Data'!P$3,FALSE)</f>
        <v>53.8243168389955</v>
      </c>
      <c r="K12" s="50">
        <f>VLOOKUP($A12,'Occupancy Raw Data'!$B$8:$BE$51,'Occupancy Raw Data'!R$3,FALSE)</f>
        <v>53.501529858619897</v>
      </c>
      <c r="M12" s="47">
        <f>VLOOKUP($A12,'Occupancy Raw Data'!$B$8:$BE$51,'Occupancy Raw Data'!T$3,FALSE)</f>
        <v>1.3171625163757199</v>
      </c>
      <c r="N12" s="48">
        <f>VLOOKUP($A12,'Occupancy Raw Data'!$B$8:$BE$51,'Occupancy Raw Data'!U$3,FALSE)</f>
        <v>11.9377803502872</v>
      </c>
      <c r="O12" s="48">
        <f>VLOOKUP($A12,'Occupancy Raw Data'!$B$8:$BE$51,'Occupancy Raw Data'!V$3,FALSE)</f>
        <v>15.949194016289301</v>
      </c>
      <c r="P12" s="48">
        <f>VLOOKUP($A12,'Occupancy Raw Data'!$B$8:$BE$51,'Occupancy Raw Data'!W$3,FALSE)</f>
        <v>27.818783309394199</v>
      </c>
      <c r="Q12" s="48">
        <f>VLOOKUP($A12,'Occupancy Raw Data'!$B$8:$BE$51,'Occupancy Raw Data'!X$3,FALSE)</f>
        <v>8.9823040715465705</v>
      </c>
      <c r="R12" s="49">
        <f>VLOOKUP($A12,'Occupancy Raw Data'!$B$8:$BE$51,'Occupancy Raw Data'!Y$3,FALSE)</f>
        <v>13.1782275570297</v>
      </c>
      <c r="S12" s="48">
        <f>VLOOKUP($A12,'Occupancy Raw Data'!$B$8:$BE$51,'Occupancy Raw Data'!AA$3,FALSE)</f>
        <v>3.7625759248853701</v>
      </c>
      <c r="T12" s="48">
        <f>VLOOKUP($A12,'Occupancy Raw Data'!$B$8:$BE$51,'Occupancy Raw Data'!AB$3,FALSE)</f>
        <v>9.4498118869120393</v>
      </c>
      <c r="U12" s="49">
        <f>VLOOKUP($A12,'Occupancy Raw Data'!$B$8:$BE$51,'Occupancy Raw Data'!AC$3,FALSE)</f>
        <v>6.5404573876451897</v>
      </c>
      <c r="V12" s="50">
        <f>VLOOKUP($A12,'Occupancy Raw Data'!$B$8:$BE$51,'Occupancy Raw Data'!AE$3,FALSE)</f>
        <v>11.1870673209357</v>
      </c>
      <c r="X12" s="51">
        <f>VLOOKUP($A12,'ADR Raw Data'!$B$6:$BE$49,'ADR Raw Data'!G$1,FALSE)</f>
        <v>77.882546801069694</v>
      </c>
      <c r="Y12" s="52">
        <f>VLOOKUP($A12,'ADR Raw Data'!$B$6:$BE$49,'ADR Raw Data'!H$1,FALSE)</f>
        <v>81.8989658403611</v>
      </c>
      <c r="Z12" s="52">
        <f>VLOOKUP($A12,'ADR Raw Data'!$B$6:$BE$49,'ADR Raw Data'!I$1,FALSE)</f>
        <v>84.027881321862097</v>
      </c>
      <c r="AA12" s="52">
        <f>VLOOKUP($A12,'ADR Raw Data'!$B$6:$BE$49,'ADR Raw Data'!J$1,FALSE)</f>
        <v>82.203000566297206</v>
      </c>
      <c r="AB12" s="52">
        <f>VLOOKUP($A12,'ADR Raw Data'!$B$6:$BE$49,'ADR Raw Data'!K$1,FALSE)</f>
        <v>80.933338237839706</v>
      </c>
      <c r="AC12" s="53">
        <f>VLOOKUP($A12,'ADR Raw Data'!$B$6:$BE$49,'ADR Raw Data'!L$1,FALSE)</f>
        <v>81.553559234082201</v>
      </c>
      <c r="AD12" s="52">
        <f>VLOOKUP($A12,'ADR Raw Data'!$B$6:$BE$49,'ADR Raw Data'!N$1,FALSE)</f>
        <v>85.667893106119195</v>
      </c>
      <c r="AE12" s="52">
        <f>VLOOKUP($A12,'ADR Raw Data'!$B$6:$BE$49,'ADR Raw Data'!O$1,FALSE)</f>
        <v>86.905984447102995</v>
      </c>
      <c r="AF12" s="53">
        <f>VLOOKUP($A12,'ADR Raw Data'!$B$6:$BE$49,'ADR Raw Data'!P$1,FALSE)</f>
        <v>86.289141975043904</v>
      </c>
      <c r="AG12" s="54">
        <f>VLOOKUP($A12,'ADR Raw Data'!$B$6:$BE$49,'ADR Raw Data'!R$1,FALSE)</f>
        <v>82.914745975793096</v>
      </c>
      <c r="AI12" s="47">
        <f>VLOOKUP($A12,'ADR Raw Data'!$B$6:$BE$49,'ADR Raw Data'!T$1,FALSE)</f>
        <v>1.4122712861381901</v>
      </c>
      <c r="AJ12" s="48">
        <f>VLOOKUP($A12,'ADR Raw Data'!$B$6:$BE$49,'ADR Raw Data'!U$1,FALSE)</f>
        <v>7.2683793202268498</v>
      </c>
      <c r="AK12" s="48">
        <f>VLOOKUP($A12,'ADR Raw Data'!$B$6:$BE$49,'ADR Raw Data'!V$1,FALSE)</f>
        <v>7.4515600553127701</v>
      </c>
      <c r="AL12" s="48">
        <f>VLOOKUP($A12,'ADR Raw Data'!$B$6:$BE$49,'ADR Raw Data'!W$1,FALSE)</f>
        <v>5.0846237805842396</v>
      </c>
      <c r="AM12" s="48">
        <f>VLOOKUP($A12,'ADR Raw Data'!$B$6:$BE$49,'ADR Raw Data'!X$1,FALSE)</f>
        <v>0.42527921806253199</v>
      </c>
      <c r="AN12" s="49">
        <f>VLOOKUP($A12,'ADR Raw Data'!$B$6:$BE$49,'ADR Raw Data'!Y$1,FALSE)</f>
        <v>4.4783238380402404</v>
      </c>
      <c r="AO12" s="48">
        <f>VLOOKUP($A12,'ADR Raw Data'!$B$6:$BE$49,'ADR Raw Data'!AA$1,FALSE)</f>
        <v>0.73910729136129705</v>
      </c>
      <c r="AP12" s="48">
        <f>VLOOKUP($A12,'ADR Raw Data'!$B$6:$BE$49,'ADR Raw Data'!AB$1,FALSE)</f>
        <v>5.3525875716999396</v>
      </c>
      <c r="AQ12" s="49">
        <f>VLOOKUP($A12,'ADR Raw Data'!$B$6:$BE$49,'ADR Raw Data'!AC$1,FALSE)</f>
        <v>2.9771664818543599</v>
      </c>
      <c r="AR12" s="50">
        <f>VLOOKUP($A12,'ADR Raw Data'!$B$6:$BE$49,'ADR Raw Data'!AE$1,FALSE)</f>
        <v>3.93093488646586</v>
      </c>
      <c r="AS12" s="40"/>
      <c r="AT12" s="51">
        <f>VLOOKUP($A12,'RevPAR Raw Data'!$B$6:$BE$49,'RevPAR Raw Data'!G$1,FALSE)</f>
        <v>34.950799483013199</v>
      </c>
      <c r="AU12" s="52">
        <f>VLOOKUP($A12,'RevPAR Raw Data'!$B$6:$BE$49,'RevPAR Raw Data'!H$1,FALSE)</f>
        <v>44.378321639586403</v>
      </c>
      <c r="AV12" s="52">
        <f>VLOOKUP($A12,'RevPAR Raw Data'!$B$6:$BE$49,'RevPAR Raw Data'!I$1,FALSE)</f>
        <v>48.239233751846299</v>
      </c>
      <c r="AW12" s="52">
        <f>VLOOKUP($A12,'RevPAR Raw Data'!$B$6:$BE$49,'RevPAR Raw Data'!J$1,FALSE)</f>
        <v>46.903216857459299</v>
      </c>
      <c r="AX12" s="52">
        <f>VLOOKUP($A12,'RevPAR Raw Data'!$B$6:$BE$49,'RevPAR Raw Data'!K$1,FALSE)</f>
        <v>43.163948947562702</v>
      </c>
      <c r="AY12" s="53">
        <f>VLOOKUP($A12,'RevPAR Raw Data'!$B$6:$BE$49,'RevPAR Raw Data'!L$1,FALSE)</f>
        <v>43.527104135893602</v>
      </c>
      <c r="AZ12" s="52">
        <f>VLOOKUP($A12,'RevPAR Raw Data'!$B$6:$BE$49,'RevPAR Raw Data'!N$1,FALSE)</f>
        <v>45.946051052437198</v>
      </c>
      <c r="BA12" s="52">
        <f>VLOOKUP($A12,'RevPAR Raw Data'!$B$6:$BE$49,'RevPAR Raw Data'!O$1,FALSE)</f>
        <v>46.943031296159504</v>
      </c>
      <c r="BB12" s="53">
        <f>VLOOKUP($A12,'RevPAR Raw Data'!$B$6:$BE$49,'RevPAR Raw Data'!P$1,FALSE)</f>
        <v>46.444541174298301</v>
      </c>
      <c r="BC12" s="54">
        <f>VLOOKUP($A12,'RevPAR Raw Data'!$B$6:$BE$49,'RevPAR Raw Data'!R$1,FALSE)</f>
        <v>44.360657575437799</v>
      </c>
      <c r="BE12" s="47">
        <f>VLOOKUP($A12,'RevPAR Raw Data'!$B$6:$BE$49,'RevPAR Raw Data'!T$1,FALSE)</f>
        <v>2.7480357105244599</v>
      </c>
      <c r="BF12" s="48">
        <f>VLOOKUP($A12,'RevPAR Raw Data'!$B$6:$BE$49,'RevPAR Raw Data'!U$1,FALSE)</f>
        <v>20.073842828788401</v>
      </c>
      <c r="BG12" s="48">
        <f>VLOOKUP($A12,'RevPAR Raw Data'!$B$6:$BE$49,'RevPAR Raw Data'!V$1,FALSE)</f>
        <v>24.589217842064301</v>
      </c>
      <c r="BH12" s="48">
        <f>VLOOKUP($A12,'RevPAR Raw Data'!$B$6:$BE$49,'RevPAR Raw Data'!W$1,FALSE)</f>
        <v>34.317887561597097</v>
      </c>
      <c r="BI12" s="48">
        <f>VLOOKUP($A12,'RevPAR Raw Data'!$B$6:$BE$49,'RevPAR Raw Data'!X$1,FALSE)</f>
        <v>9.4457831621285706</v>
      </c>
      <c r="BJ12" s="49">
        <f>VLOOKUP($A12,'RevPAR Raw Data'!$B$6:$BE$49,'RevPAR Raw Data'!Y$1,FALSE)</f>
        <v>18.246715101187601</v>
      </c>
      <c r="BK12" s="48">
        <f>VLOOKUP($A12,'RevPAR Raw Data'!$B$6:$BE$49,'RevPAR Raw Data'!AA$1,FALSE)</f>
        <v>4.5294926892504996</v>
      </c>
      <c r="BL12" s="48">
        <f>VLOOKUP($A12,'RevPAR Raw Data'!$B$6:$BE$49,'RevPAR Raw Data'!AB$1,FALSE)</f>
        <v>15.308208915219801</v>
      </c>
      <c r="BM12" s="49">
        <f>VLOOKUP($A12,'RevPAR Raw Data'!$B$6:$BE$49,'RevPAR Raw Data'!AC$1,FALSE)</f>
        <v>9.7123441746044907</v>
      </c>
      <c r="BN12" s="50">
        <f>VLOOKUP($A12,'RevPAR Raw Data'!$B$6:$BE$49,'RevPAR Raw Data'!AE$1,FALSE)</f>
        <v>15.5577585394926</v>
      </c>
    </row>
    <row r="13" spans="1:66" x14ac:dyDescent="0.25">
      <c r="A13" s="63" t="s">
        <v>122</v>
      </c>
      <c r="B13" s="47">
        <f>VLOOKUP($A13,'Occupancy Raw Data'!$B$8:$BE$51,'Occupancy Raw Data'!G$3,FALSE)</f>
        <v>42.947933065127302</v>
      </c>
      <c r="C13" s="48">
        <f>VLOOKUP($A13,'Occupancy Raw Data'!$B$8:$BE$51,'Occupancy Raw Data'!H$3,FALSE)</f>
        <v>46.673663343245202</v>
      </c>
      <c r="D13" s="48">
        <f>VLOOKUP($A13,'Occupancy Raw Data'!$B$8:$BE$51,'Occupancy Raw Data'!I$3,FALSE)</f>
        <v>47.4666200221561</v>
      </c>
      <c r="E13" s="48">
        <f>VLOOKUP($A13,'Occupancy Raw Data'!$B$8:$BE$51,'Occupancy Raw Data'!J$3,FALSE)</f>
        <v>48.440324179348103</v>
      </c>
      <c r="F13" s="48">
        <f>VLOOKUP($A13,'Occupancy Raw Data'!$B$8:$BE$51,'Occupancy Raw Data'!K$3,FALSE)</f>
        <v>48.072998658970299</v>
      </c>
      <c r="G13" s="49">
        <f>VLOOKUP($A13,'Occupancy Raw Data'!$B$8:$BE$51,'Occupancy Raw Data'!L$3,FALSE)</f>
        <v>46.720307853769398</v>
      </c>
      <c r="H13" s="48">
        <f>VLOOKUP($A13,'Occupancy Raw Data'!$B$8:$BE$51,'Occupancy Raw Data'!N$3,FALSE)</f>
        <v>50.448953413795103</v>
      </c>
      <c r="I13" s="48">
        <f>VLOOKUP($A13,'Occupancy Raw Data'!$B$8:$BE$51,'Occupancy Raw Data'!O$3,FALSE)</f>
        <v>50.545157716751199</v>
      </c>
      <c r="J13" s="49">
        <f>VLOOKUP($A13,'Occupancy Raw Data'!$B$8:$BE$51,'Occupancy Raw Data'!P$3,FALSE)</f>
        <v>50.497055565273101</v>
      </c>
      <c r="K13" s="50">
        <f>VLOOKUP($A13,'Occupancy Raw Data'!$B$8:$BE$51,'Occupancy Raw Data'!R$3,FALSE)</f>
        <v>47.799378628484803</v>
      </c>
      <c r="M13" s="47">
        <f>VLOOKUP($A13,'Occupancy Raw Data'!$B$8:$BE$51,'Occupancy Raw Data'!T$3,FALSE)</f>
        <v>1.304105699193</v>
      </c>
      <c r="N13" s="48">
        <f>VLOOKUP($A13,'Occupancy Raw Data'!$B$8:$BE$51,'Occupancy Raw Data'!U$3,FALSE)</f>
        <v>6.5418084302369603</v>
      </c>
      <c r="O13" s="48">
        <f>VLOOKUP($A13,'Occupancy Raw Data'!$B$8:$BE$51,'Occupancy Raw Data'!V$3,FALSE)</f>
        <v>4.2777298313519996</v>
      </c>
      <c r="P13" s="48">
        <f>VLOOKUP($A13,'Occupancy Raw Data'!$B$8:$BE$51,'Occupancy Raw Data'!W$3,FALSE)</f>
        <v>13.7921776466069</v>
      </c>
      <c r="Q13" s="48">
        <f>VLOOKUP($A13,'Occupancy Raw Data'!$B$8:$BE$51,'Occupancy Raw Data'!X$3,FALSE)</f>
        <v>10.173814026551799</v>
      </c>
      <c r="R13" s="49">
        <f>VLOOKUP($A13,'Occupancy Raw Data'!$B$8:$BE$51,'Occupancy Raw Data'!Y$3,FALSE)</f>
        <v>7.193443379833</v>
      </c>
      <c r="S13" s="48">
        <f>VLOOKUP($A13,'Occupancy Raw Data'!$B$8:$BE$51,'Occupancy Raw Data'!AA$3,FALSE)</f>
        <v>8.0341599755812396</v>
      </c>
      <c r="T13" s="48">
        <f>VLOOKUP($A13,'Occupancy Raw Data'!$B$8:$BE$51,'Occupancy Raw Data'!AB$3,FALSE)</f>
        <v>8.7875956327504294</v>
      </c>
      <c r="U13" s="49">
        <f>VLOOKUP($A13,'Occupancy Raw Data'!$B$8:$BE$51,'Occupancy Raw Data'!AC$3,FALSE)</f>
        <v>8.4099275925968406</v>
      </c>
      <c r="V13" s="50">
        <f>VLOOKUP($A13,'Occupancy Raw Data'!$B$8:$BE$51,'Occupancy Raw Data'!AE$3,FALSE)</f>
        <v>7.55773975527815</v>
      </c>
      <c r="X13" s="51">
        <f>VLOOKUP($A13,'ADR Raw Data'!$B$6:$BE$49,'ADR Raw Data'!G$1,FALSE)</f>
        <v>60.429624334781401</v>
      </c>
      <c r="Y13" s="52">
        <f>VLOOKUP($A13,'ADR Raw Data'!$B$6:$BE$49,'ADR Raw Data'!H$1,FALSE)</f>
        <v>61.2571737101811</v>
      </c>
      <c r="Z13" s="52">
        <f>VLOOKUP($A13,'ADR Raw Data'!$B$6:$BE$49,'ADR Raw Data'!I$1,FALSE)</f>
        <v>61.309144828645103</v>
      </c>
      <c r="AA13" s="52">
        <f>VLOOKUP($A13,'ADR Raw Data'!$B$6:$BE$49,'ADR Raw Data'!J$1,FALSE)</f>
        <v>61.522567049831402</v>
      </c>
      <c r="AB13" s="52">
        <f>VLOOKUP($A13,'ADR Raw Data'!$B$6:$BE$49,'ADR Raw Data'!K$1,FALSE)</f>
        <v>61.595457780472998</v>
      </c>
      <c r="AC13" s="53">
        <f>VLOOKUP($A13,'ADR Raw Data'!$B$6:$BE$49,'ADR Raw Data'!L$1,FALSE)</f>
        <v>61.240236438287702</v>
      </c>
      <c r="AD13" s="52">
        <f>VLOOKUP($A13,'ADR Raw Data'!$B$6:$BE$49,'ADR Raw Data'!N$1,FALSE)</f>
        <v>64.921204235770006</v>
      </c>
      <c r="AE13" s="52">
        <f>VLOOKUP($A13,'ADR Raw Data'!$B$6:$BE$49,'ADR Raw Data'!O$1,FALSE)</f>
        <v>65.480311512285098</v>
      </c>
      <c r="AF13" s="53">
        <f>VLOOKUP($A13,'ADR Raw Data'!$B$6:$BE$49,'ADR Raw Data'!P$1,FALSE)</f>
        <v>65.201024169384795</v>
      </c>
      <c r="AG13" s="54">
        <f>VLOOKUP($A13,'ADR Raw Data'!$B$6:$BE$49,'ADR Raw Data'!R$1,FALSE)</f>
        <v>62.435757766199302</v>
      </c>
      <c r="AI13" s="47">
        <f>VLOOKUP($A13,'ADR Raw Data'!$B$6:$BE$49,'ADR Raw Data'!T$1,FALSE)</f>
        <v>-1.2345537016350501</v>
      </c>
      <c r="AJ13" s="48">
        <f>VLOOKUP($A13,'ADR Raw Data'!$B$6:$BE$49,'ADR Raw Data'!U$1,FALSE)</f>
        <v>5.84016743571035E-2</v>
      </c>
      <c r="AK13" s="48">
        <f>VLOOKUP($A13,'ADR Raw Data'!$B$6:$BE$49,'ADR Raw Data'!V$1,FALSE)</f>
        <v>7.5865136107688497E-2</v>
      </c>
      <c r="AL13" s="48">
        <f>VLOOKUP($A13,'ADR Raw Data'!$B$6:$BE$49,'ADR Raw Data'!W$1,FALSE)</f>
        <v>-8.1187832805515406E-2</v>
      </c>
      <c r="AM13" s="48">
        <f>VLOOKUP($A13,'ADR Raw Data'!$B$6:$BE$49,'ADR Raw Data'!X$1,FALSE)</f>
        <v>-0.43302879567554098</v>
      </c>
      <c r="AN13" s="49">
        <f>VLOOKUP($A13,'ADR Raw Data'!$B$6:$BE$49,'ADR Raw Data'!Y$1,FALSE)</f>
        <v>-0.29278696013941902</v>
      </c>
      <c r="AO13" s="48">
        <f>VLOOKUP($A13,'ADR Raw Data'!$B$6:$BE$49,'ADR Raw Data'!AA$1,FALSE)</f>
        <v>-0.51463383492293402</v>
      </c>
      <c r="AP13" s="48">
        <f>VLOOKUP($A13,'ADR Raw Data'!$B$6:$BE$49,'ADR Raw Data'!AB$1,FALSE)</f>
        <v>0.60055837312355298</v>
      </c>
      <c r="AQ13" s="49">
        <f>VLOOKUP($A13,'ADR Raw Data'!$B$6:$BE$49,'ADR Raw Data'!AC$1,FALSE)</f>
        <v>4.2329274334997197E-2</v>
      </c>
      <c r="AR13" s="50">
        <f>VLOOKUP($A13,'ADR Raw Data'!$B$6:$BE$49,'ADR Raw Data'!AE$1,FALSE)</f>
        <v>-0.173186066614231</v>
      </c>
      <c r="AS13" s="40"/>
      <c r="AT13" s="51">
        <f>VLOOKUP($A13,'RevPAR Raw Data'!$B$6:$BE$49,'RevPAR Raw Data'!G$1,FALSE)</f>
        <v>25.9532746108098</v>
      </c>
      <c r="AU13" s="52">
        <f>VLOOKUP($A13,'RevPAR Raw Data'!$B$6:$BE$49,'RevPAR Raw Data'!H$1,FALSE)</f>
        <v>28.5909670310769</v>
      </c>
      <c r="AV13" s="52">
        <f>VLOOKUP($A13,'RevPAR Raw Data'!$B$6:$BE$49,'RevPAR Raw Data'!I$1,FALSE)</f>
        <v>29.101378814646299</v>
      </c>
      <c r="AW13" s="52">
        <f>VLOOKUP($A13,'RevPAR Raw Data'!$B$6:$BE$49,'RevPAR Raw Data'!J$1,FALSE)</f>
        <v>29.801730922395102</v>
      </c>
      <c r="AX13" s="52">
        <f>VLOOKUP($A13,'RevPAR Raw Data'!$B$6:$BE$49,'RevPAR Raw Data'!K$1,FALSE)</f>
        <v>29.6107835927934</v>
      </c>
      <c r="AY13" s="53">
        <f>VLOOKUP($A13,'RevPAR Raw Data'!$B$6:$BE$49,'RevPAR Raw Data'!L$1,FALSE)</f>
        <v>28.611626994344299</v>
      </c>
      <c r="AZ13" s="52">
        <f>VLOOKUP($A13,'RevPAR Raw Data'!$B$6:$BE$49,'RevPAR Raw Data'!N$1,FALSE)</f>
        <v>32.752068080578297</v>
      </c>
      <c r="BA13" s="52">
        <f>VLOOKUP($A13,'RevPAR Raw Data'!$B$6:$BE$49,'RevPAR Raw Data'!O$1,FALSE)</f>
        <v>33.097126727304499</v>
      </c>
      <c r="BB13" s="53">
        <f>VLOOKUP($A13,'RevPAR Raw Data'!$B$6:$BE$49,'RevPAR Raw Data'!P$1,FALSE)</f>
        <v>32.924597403941398</v>
      </c>
      <c r="BC13" s="54">
        <f>VLOOKUP($A13,'RevPAR Raw Data'!$B$6:$BE$49,'RevPAR Raw Data'!R$1,FALSE)</f>
        <v>29.843904254229201</v>
      </c>
      <c r="BE13" s="47">
        <f>VLOOKUP($A13,'RevPAR Raw Data'!$B$6:$BE$49,'RevPAR Raw Data'!T$1,FALSE)</f>
        <v>5.3452112375323803E-2</v>
      </c>
      <c r="BF13" s="48">
        <f>VLOOKUP($A13,'RevPAR Raw Data'!$B$6:$BE$49,'RevPAR Raw Data'!U$1,FALSE)</f>
        <v>6.60403063025056</v>
      </c>
      <c r="BG13" s="48">
        <f>VLOOKUP($A13,'RevPAR Raw Data'!$B$6:$BE$49,'RevPAR Raw Data'!V$1,FALSE)</f>
        <v>4.3568402730185696</v>
      </c>
      <c r="BH13" s="48">
        <f>VLOOKUP($A13,'RevPAR Raw Data'!$B$6:$BE$49,'RevPAR Raw Data'!W$1,FALSE)</f>
        <v>13.6997922436734</v>
      </c>
      <c r="BI13" s="48">
        <f>VLOOKUP($A13,'RevPAR Raw Data'!$B$6:$BE$49,'RevPAR Raw Data'!X$1,FALSE)</f>
        <v>9.6967296865228292</v>
      </c>
      <c r="BJ13" s="49">
        <f>VLOOKUP($A13,'RevPAR Raw Data'!$B$6:$BE$49,'RevPAR Raw Data'!Y$1,FALSE)</f>
        <v>6.8795949554924203</v>
      </c>
      <c r="BK13" s="48">
        <f>VLOOKUP($A13,'RevPAR Raw Data'!$B$6:$BE$49,'RevPAR Raw Data'!AA$1,FALSE)</f>
        <v>7.4781796350721299</v>
      </c>
      <c r="BL13" s="48">
        <f>VLOOKUP($A13,'RevPAR Raw Data'!$B$6:$BE$49,'RevPAR Raw Data'!AB$1,FALSE)</f>
        <v>9.4409286472427105</v>
      </c>
      <c r="BM13" s="49">
        <f>VLOOKUP($A13,'RevPAR Raw Data'!$B$6:$BE$49,'RevPAR Raw Data'!AC$1,FALSE)</f>
        <v>8.4558167282538808</v>
      </c>
      <c r="BN13" s="50">
        <f>VLOOKUP($A13,'RevPAR Raw Data'!$B$6:$BE$49,'RevPAR Raw Data'!AE$1,FALSE)</f>
        <v>7.3714647364568098</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54.357382082054102</v>
      </c>
      <c r="C15" s="48">
        <f>VLOOKUP($A15,'Occupancy Raw Data'!$B$8:$BE$45,'Occupancy Raw Data'!H$3,FALSE)</f>
        <v>74.323192855149301</v>
      </c>
      <c r="D15" s="48">
        <f>VLOOKUP($A15,'Occupancy Raw Data'!$B$8:$BE$45,'Occupancy Raw Data'!I$3,FALSE)</f>
        <v>77.719382205786303</v>
      </c>
      <c r="E15" s="48">
        <f>VLOOKUP($A15,'Occupancy Raw Data'!$B$8:$BE$45,'Occupancy Raw Data'!J$3,FALSE)</f>
        <v>75.528537538375602</v>
      </c>
      <c r="F15" s="48">
        <f>VLOOKUP($A15,'Occupancy Raw Data'!$B$8:$BE$45,'Occupancy Raw Data'!K$3,FALSE)</f>
        <v>62.583728718950603</v>
      </c>
      <c r="G15" s="49">
        <f>VLOOKUP($A15,'Occupancy Raw Data'!$B$8:$BE$45,'Occupancy Raw Data'!L$3,FALSE)</f>
        <v>68.902444680063198</v>
      </c>
      <c r="H15" s="48">
        <f>VLOOKUP($A15,'Occupancy Raw Data'!$B$8:$BE$45,'Occupancy Raw Data'!N$3,FALSE)</f>
        <v>58.416480602846697</v>
      </c>
      <c r="I15" s="48">
        <f>VLOOKUP($A15,'Occupancy Raw Data'!$B$8:$BE$45,'Occupancy Raw Data'!O$3,FALSE)</f>
        <v>61.426353614289702</v>
      </c>
      <c r="J15" s="49">
        <f>VLOOKUP($A15,'Occupancy Raw Data'!$B$8:$BE$45,'Occupancy Raw Data'!P$3,FALSE)</f>
        <v>59.9214171085682</v>
      </c>
      <c r="K15" s="50">
        <f>VLOOKUP($A15,'Occupancy Raw Data'!$B$8:$BE$45,'Occupancy Raw Data'!R$3,FALSE)</f>
        <v>66.336436802493196</v>
      </c>
      <c r="M15" s="47">
        <f>VLOOKUP($A15,'Occupancy Raw Data'!$B$8:$BE$45,'Occupancy Raw Data'!T$3,FALSE)</f>
        <v>34.946319900783699</v>
      </c>
      <c r="N15" s="48">
        <f>VLOOKUP($A15,'Occupancy Raw Data'!$B$8:$BE$45,'Occupancy Raw Data'!U$3,FALSE)</f>
        <v>92.074036933818206</v>
      </c>
      <c r="O15" s="48">
        <f>VLOOKUP($A15,'Occupancy Raw Data'!$B$8:$BE$45,'Occupancy Raw Data'!V$3,FALSE)</f>
        <v>103.30772790163699</v>
      </c>
      <c r="P15" s="48">
        <f>VLOOKUP($A15,'Occupancy Raw Data'!$B$8:$BE$45,'Occupancy Raw Data'!W$3,FALSE)</f>
        <v>68.761046157539894</v>
      </c>
      <c r="Q15" s="48">
        <f>VLOOKUP($A15,'Occupancy Raw Data'!$B$8:$BE$45,'Occupancy Raw Data'!X$3,FALSE)</f>
        <v>14.6736710038056</v>
      </c>
      <c r="R15" s="49">
        <f>VLOOKUP($A15,'Occupancy Raw Data'!$B$8:$BE$45,'Occupancy Raw Data'!Y$3,FALSE)</f>
        <v>59.103427444227499</v>
      </c>
      <c r="S15" s="48">
        <f>VLOOKUP($A15,'Occupancy Raw Data'!$B$8:$BE$45,'Occupancy Raw Data'!AA$3,FALSE)</f>
        <v>3.9247002612239998</v>
      </c>
      <c r="T15" s="48">
        <f>VLOOKUP($A15,'Occupancy Raw Data'!$B$8:$BE$45,'Occupancy Raw Data'!AB$3,FALSE)</f>
        <v>35.615742452972398</v>
      </c>
      <c r="U15" s="49">
        <f>VLOOKUP($A15,'Occupancy Raw Data'!$B$8:$BE$45,'Occupancy Raw Data'!AC$3,FALSE)</f>
        <v>18.066170244883502</v>
      </c>
      <c r="V15" s="50">
        <f>VLOOKUP($A15,'Occupancy Raw Data'!$B$8:$BE$45,'Occupancy Raw Data'!AE$3,FALSE)</f>
        <v>46.0060154108155</v>
      </c>
      <c r="X15" s="51">
        <f>VLOOKUP($A15,'ADR Raw Data'!$B$6:$BE$43,'ADR Raw Data'!G$1,FALSE)</f>
        <v>180.72910772736</v>
      </c>
      <c r="Y15" s="52">
        <f>VLOOKUP($A15,'ADR Raw Data'!$B$6:$BE$43,'ADR Raw Data'!H$1,FALSE)</f>
        <v>202.62505057735601</v>
      </c>
      <c r="Z15" s="52">
        <f>VLOOKUP($A15,'ADR Raw Data'!$B$6:$BE$43,'ADR Raw Data'!I$1,FALSE)</f>
        <v>202.29858406386001</v>
      </c>
      <c r="AA15" s="52">
        <f>VLOOKUP($A15,'ADR Raw Data'!$B$6:$BE$43,'ADR Raw Data'!J$1,FALSE)</f>
        <v>192.228865909143</v>
      </c>
      <c r="AB15" s="52">
        <f>VLOOKUP($A15,'ADR Raw Data'!$B$6:$BE$43,'ADR Raw Data'!K$1,FALSE)</f>
        <v>164.67128226211</v>
      </c>
      <c r="AC15" s="53">
        <f>VLOOKUP($A15,'ADR Raw Data'!$B$6:$BE$43,'ADR Raw Data'!L$1,FALSE)</f>
        <v>189.92281369250901</v>
      </c>
      <c r="AD15" s="52">
        <f>VLOOKUP($A15,'ADR Raw Data'!$B$6:$BE$43,'ADR Raw Data'!N$1,FALSE)</f>
        <v>144.37594001015199</v>
      </c>
      <c r="AE15" s="52">
        <f>VLOOKUP($A15,'ADR Raw Data'!$B$6:$BE$43,'ADR Raw Data'!O$1,FALSE)</f>
        <v>141.922376151869</v>
      </c>
      <c r="AF15" s="53">
        <f>VLOOKUP($A15,'ADR Raw Data'!$B$6:$BE$43,'ADR Raw Data'!P$1,FALSE)</f>
        <v>143.11834724577301</v>
      </c>
      <c r="AG15" s="54">
        <f>VLOOKUP($A15,'ADR Raw Data'!$B$6:$BE$43,'ADR Raw Data'!R$1,FALSE)</f>
        <v>177.84330724376301</v>
      </c>
      <c r="AI15" s="47">
        <f>VLOOKUP($A15,'ADR Raw Data'!$B$6:$BE$43,'ADR Raw Data'!T$1,FALSE)</f>
        <v>43.699065728179001</v>
      </c>
      <c r="AJ15" s="48">
        <f>VLOOKUP($A15,'ADR Raw Data'!$B$6:$BE$43,'ADR Raw Data'!U$1,FALSE)</f>
        <v>66.317355342247694</v>
      </c>
      <c r="AK15" s="48">
        <f>VLOOKUP($A15,'ADR Raw Data'!$B$6:$BE$43,'ADR Raw Data'!V$1,FALSE)</f>
        <v>67.807590996568706</v>
      </c>
      <c r="AL15" s="48">
        <f>VLOOKUP($A15,'ADR Raw Data'!$B$6:$BE$43,'ADR Raw Data'!W$1,FALSE)</f>
        <v>48.284413692518598</v>
      </c>
      <c r="AM15" s="48">
        <f>VLOOKUP($A15,'ADR Raw Data'!$B$6:$BE$43,'ADR Raw Data'!X$1,FALSE)</f>
        <v>24.3315752674477</v>
      </c>
      <c r="AN15" s="49">
        <f>VLOOKUP($A15,'ADR Raw Data'!$B$6:$BE$43,'ADR Raw Data'!Y$1,FALSE)</f>
        <v>49.986863869015799</v>
      </c>
      <c r="AO15" s="48">
        <f>VLOOKUP($A15,'ADR Raw Data'!$B$6:$BE$43,'ADR Raw Data'!AA$1,FALSE)</f>
        <v>9.1086595915186592</v>
      </c>
      <c r="AP15" s="48">
        <f>VLOOKUP($A15,'ADR Raw Data'!$B$6:$BE$43,'ADR Raw Data'!AB$1,FALSE)</f>
        <v>14.2621693240869</v>
      </c>
      <c r="AQ15" s="49">
        <f>VLOOKUP($A15,'ADR Raw Data'!$B$6:$BE$43,'ADR Raw Data'!AC$1,FALSE)</f>
        <v>11.2015580290781</v>
      </c>
      <c r="AR15" s="50">
        <f>VLOOKUP($A15,'ADR Raw Data'!$B$6:$BE$43,'ADR Raw Data'!AE$1,FALSE)</f>
        <v>39.7164966812242</v>
      </c>
      <c r="AS15" s="40"/>
      <c r="AT15" s="51">
        <f>VLOOKUP($A15,'RevPAR Raw Data'!$B$6:$BE$43,'RevPAR Raw Data'!G$1,FALSE)</f>
        <v>98.239611620848393</v>
      </c>
      <c r="AU15" s="52">
        <f>VLOOKUP($A15,'RevPAR Raw Data'!$B$6:$BE$43,'RevPAR Raw Data'!H$1,FALSE)</f>
        <v>150.59740711345199</v>
      </c>
      <c r="AV15" s="52">
        <f>VLOOKUP($A15,'RevPAR Raw Data'!$B$6:$BE$43,'RevPAR Raw Data'!I$1,FALSE)</f>
        <v>157.22520974548601</v>
      </c>
      <c r="AW15" s="52">
        <f>VLOOKUP($A15,'RevPAR Raw Data'!$B$6:$BE$43,'RevPAR Raw Data'!J$1,FALSE)</f>
        <v>145.187651147781</v>
      </c>
      <c r="AX15" s="52">
        <f>VLOOKUP($A15,'RevPAR Raw Data'!$B$6:$BE$43,'RevPAR Raw Data'!K$1,FALSE)</f>
        <v>103.057428568936</v>
      </c>
      <c r="AY15" s="53">
        <f>VLOOKUP($A15,'RevPAR Raw Data'!$B$6:$BE$43,'RevPAR Raw Data'!L$1,FALSE)</f>
        <v>130.86146163929999</v>
      </c>
      <c r="AZ15" s="52">
        <f>VLOOKUP($A15,'RevPAR Raw Data'!$B$6:$BE$43,'RevPAR Raw Data'!N$1,FALSE)</f>
        <v>84.339342991208397</v>
      </c>
      <c r="BA15" s="52">
        <f>VLOOKUP($A15,'RevPAR Raw Data'!$B$6:$BE$43,'RevPAR Raw Data'!O$1,FALSE)</f>
        <v>87.177740632849506</v>
      </c>
      <c r="BB15" s="53">
        <f>VLOOKUP($A15,'RevPAR Raw Data'!$B$6:$BE$43,'RevPAR Raw Data'!P$1,FALSE)</f>
        <v>85.758541812028994</v>
      </c>
      <c r="BC15" s="54">
        <f>VLOOKUP($A15,'RevPAR Raw Data'!$B$6:$BE$43,'RevPAR Raw Data'!R$1,FALSE)</f>
        <v>117.974913117223</v>
      </c>
      <c r="BE15" s="47">
        <f>VLOOKUP($A15,'RevPAR Raw Data'!$B$6:$BE$43,'RevPAR Raw Data'!T$1,FALSE)</f>
        <v>93.916600931985997</v>
      </c>
      <c r="BF15" s="48">
        <f>VLOOKUP($A15,'RevPAR Raw Data'!$B$6:$BE$43,'RevPAR Raw Data'!U$1,FALSE)</f>
        <v>219.452458527418</v>
      </c>
      <c r="BG15" s="48">
        <f>VLOOKUP($A15,'RevPAR Raw Data'!$B$6:$BE$43,'RevPAR Raw Data'!V$1,FALSE)</f>
        <v>241.16580050159601</v>
      </c>
      <c r="BH15" s="48">
        <f>VLOOKUP($A15,'RevPAR Raw Data'!$B$6:$BE$43,'RevPAR Raw Data'!W$1,FALSE)</f>
        <v>150.24632783606799</v>
      </c>
      <c r="BI15" s="48">
        <f>VLOOKUP($A15,'RevPAR Raw Data'!$B$6:$BE$43,'RevPAR Raw Data'!X$1,FALSE)</f>
        <v>42.575581576041998</v>
      </c>
      <c r="BJ15" s="49">
        <f>VLOOKUP($A15,'RevPAR Raw Data'!$B$6:$BE$43,'RevPAR Raw Data'!Y$1,FALSE)</f>
        <v>138.63424113171101</v>
      </c>
      <c r="BK15" s="48">
        <f>VLOOKUP($A15,'RevPAR Raw Data'!$B$6:$BE$43,'RevPAR Raw Data'!AA$1,FALSE)</f>
        <v>13.390847439525</v>
      </c>
      <c r="BL15" s="48">
        <f>VLOOKUP($A15,'RevPAR Raw Data'!$B$6:$BE$43,'RevPAR Raw Data'!AB$1,FALSE)</f>
        <v>54.957489271733102</v>
      </c>
      <c r="BM15" s="49">
        <f>VLOOKUP($A15,'RevPAR Raw Data'!$B$6:$BE$43,'RevPAR Raw Data'!AC$1,FALSE)</f>
        <v>31.291420817574298</v>
      </c>
      <c r="BN15" s="50">
        <f>VLOOKUP($A15,'RevPAR Raw Data'!$B$6:$BE$43,'RevPAR Raw Data'!AE$1,FALSE)</f>
        <v>103.99448967583901</v>
      </c>
    </row>
    <row r="16" spans="1:66" x14ac:dyDescent="0.25">
      <c r="A16" s="63" t="s">
        <v>88</v>
      </c>
      <c r="B16" s="47">
        <f>VLOOKUP($A16,'Occupancy Raw Data'!$B$8:$BE$45,'Occupancy Raw Data'!G$3,FALSE)</f>
        <v>55.172054223149097</v>
      </c>
      <c r="C16" s="48">
        <f>VLOOKUP($A16,'Occupancy Raw Data'!$B$8:$BE$45,'Occupancy Raw Data'!H$3,FALSE)</f>
        <v>84.004171011470206</v>
      </c>
      <c r="D16" s="48">
        <f>VLOOKUP($A16,'Occupancy Raw Data'!$B$8:$BE$45,'Occupancy Raw Data'!I$3,FALSE)</f>
        <v>89.927984582614798</v>
      </c>
      <c r="E16" s="48">
        <f>VLOOKUP($A16,'Occupancy Raw Data'!$B$8:$BE$45,'Occupancy Raw Data'!J$3,FALSE)</f>
        <v>86.788321167883197</v>
      </c>
      <c r="F16" s="48">
        <f>VLOOKUP($A16,'Occupancy Raw Data'!$B$8:$BE$45,'Occupancy Raw Data'!K$3,FALSE)</f>
        <v>70.333680917622502</v>
      </c>
      <c r="G16" s="49">
        <f>VLOOKUP($A16,'Occupancy Raw Data'!$B$8:$BE$45,'Occupancy Raw Data'!L$3,FALSE)</f>
        <v>77.245242380548007</v>
      </c>
      <c r="H16" s="48">
        <f>VLOOKUP($A16,'Occupancy Raw Data'!$B$8:$BE$45,'Occupancy Raw Data'!N$3,FALSE)</f>
        <v>55.453597497393098</v>
      </c>
      <c r="I16" s="48">
        <f>VLOOKUP($A16,'Occupancy Raw Data'!$B$8:$BE$45,'Occupancy Raw Data'!O$3,FALSE)</f>
        <v>56.454640250260603</v>
      </c>
      <c r="J16" s="49">
        <f>VLOOKUP($A16,'Occupancy Raw Data'!$B$8:$BE$45,'Occupancy Raw Data'!P$3,FALSE)</f>
        <v>55.9541188738269</v>
      </c>
      <c r="K16" s="50">
        <f>VLOOKUP($A16,'Occupancy Raw Data'!$B$8:$BE$45,'Occupancy Raw Data'!R$3,FALSE)</f>
        <v>71.162064235770501</v>
      </c>
      <c r="M16" s="47">
        <f>VLOOKUP($A16,'Occupancy Raw Data'!$B$8:$BE$45,'Occupancy Raw Data'!T$3,FALSE)</f>
        <v>44.912615048986702</v>
      </c>
      <c r="N16" s="48">
        <f>VLOOKUP($A16,'Occupancy Raw Data'!$B$8:$BE$45,'Occupancy Raw Data'!U$3,FALSE)</f>
        <v>163.65557818755499</v>
      </c>
      <c r="O16" s="48">
        <f>VLOOKUP($A16,'Occupancy Raw Data'!$B$8:$BE$45,'Occupancy Raw Data'!V$3,FALSE)</f>
        <v>191.20682478272701</v>
      </c>
      <c r="P16" s="48">
        <f>VLOOKUP($A16,'Occupancy Raw Data'!$B$8:$BE$45,'Occupancy Raw Data'!W$3,FALSE)</f>
        <v>144.307989764485</v>
      </c>
      <c r="Q16" s="48">
        <f>VLOOKUP($A16,'Occupancy Raw Data'!$B$8:$BE$45,'Occupancy Raw Data'!X$3,FALSE)</f>
        <v>63.157978806509597</v>
      </c>
      <c r="R16" s="49">
        <f>VLOOKUP($A16,'Occupancy Raw Data'!$B$8:$BE$45,'Occupancy Raw Data'!Y$3,FALSE)</f>
        <v>115.23139637542199</v>
      </c>
      <c r="S16" s="48">
        <f>VLOOKUP($A16,'Occupancy Raw Data'!$B$8:$BE$45,'Occupancy Raw Data'!AA$3,FALSE)</f>
        <v>21.541444356565801</v>
      </c>
      <c r="T16" s="48">
        <f>VLOOKUP($A16,'Occupancy Raw Data'!$B$8:$BE$45,'Occupancy Raw Data'!AB$3,FALSE)</f>
        <v>49.7013333257254</v>
      </c>
      <c r="U16" s="49">
        <f>VLOOKUP($A16,'Occupancy Raw Data'!$B$8:$BE$45,'Occupancy Raw Data'!AC$3,FALSE)</f>
        <v>34.284343227715802</v>
      </c>
      <c r="V16" s="50">
        <f>VLOOKUP($A16,'Occupancy Raw Data'!$B$8:$BE$45,'Occupancy Raw Data'!AE$3,FALSE)</f>
        <v>89.560606463214697</v>
      </c>
      <c r="X16" s="51">
        <f>VLOOKUP($A16,'ADR Raw Data'!$B$6:$BE$43,'ADR Raw Data'!G$1,FALSE)</f>
        <v>173.109117369117</v>
      </c>
      <c r="Y16" s="52">
        <f>VLOOKUP($A16,'ADR Raw Data'!$B$6:$BE$43,'ADR Raw Data'!H$1,FALSE)</f>
        <v>210.76484980139</v>
      </c>
      <c r="Z16" s="52">
        <f>VLOOKUP($A16,'ADR Raw Data'!$B$6:$BE$43,'ADR Raw Data'!I$1,FALSE)</f>
        <v>227.88068238213299</v>
      </c>
      <c r="AA16" s="52">
        <f>VLOOKUP($A16,'ADR Raw Data'!$B$6:$BE$43,'ADR Raw Data'!J$1,FALSE)</f>
        <v>211.39246185269701</v>
      </c>
      <c r="AB16" s="52">
        <f>VLOOKUP($A16,'ADR Raw Data'!$B$6:$BE$43,'ADR Raw Data'!K$1,FALSE)</f>
        <v>169.587414381022</v>
      </c>
      <c r="AC16" s="53">
        <f>VLOOKUP($A16,'ADR Raw Data'!$B$6:$BE$43,'ADR Raw Data'!L$1,FALSE)</f>
        <v>202.01339045827899</v>
      </c>
      <c r="AD16" s="52">
        <f>VLOOKUP($A16,'ADR Raw Data'!$B$6:$BE$43,'ADR Raw Data'!N$1,FALSE)</f>
        <v>131.353491914253</v>
      </c>
      <c r="AE16" s="52">
        <f>VLOOKUP($A16,'ADR Raw Data'!$B$6:$BE$43,'ADR Raw Data'!O$1,FALSE)</f>
        <v>117.232831547838</v>
      </c>
      <c r="AF16" s="53">
        <f>VLOOKUP($A16,'ADR Raw Data'!$B$6:$BE$43,'ADR Raw Data'!P$1,FALSE)</f>
        <v>124.23000559075599</v>
      </c>
      <c r="AG16" s="54">
        <f>VLOOKUP($A16,'ADR Raw Data'!$B$6:$BE$43,'ADR Raw Data'!R$1,FALSE)</f>
        <v>184.53898865233899</v>
      </c>
      <c r="AI16" s="47">
        <f>VLOOKUP($A16,'ADR Raw Data'!$B$6:$BE$43,'ADR Raw Data'!T$1,FALSE)</f>
        <v>40.121986610372197</v>
      </c>
      <c r="AJ16" s="48">
        <f>VLOOKUP($A16,'ADR Raw Data'!$B$6:$BE$43,'ADR Raw Data'!U$1,FALSE)</f>
        <v>70.1648056205714</v>
      </c>
      <c r="AK16" s="48">
        <f>VLOOKUP($A16,'ADR Raw Data'!$B$6:$BE$43,'ADR Raw Data'!V$1,FALSE)</f>
        <v>89.049828631936506</v>
      </c>
      <c r="AL16" s="48">
        <f>VLOOKUP($A16,'ADR Raw Data'!$B$6:$BE$43,'ADR Raw Data'!W$1,FALSE)</f>
        <v>65.390262719028698</v>
      </c>
      <c r="AM16" s="48">
        <f>VLOOKUP($A16,'ADR Raw Data'!$B$6:$BE$43,'ADR Raw Data'!X$1,FALSE)</f>
        <v>33.184328136311102</v>
      </c>
      <c r="AN16" s="49">
        <f>VLOOKUP($A16,'ADR Raw Data'!$B$6:$BE$43,'ADR Raw Data'!Y$1,FALSE)</f>
        <v>61.820318806161403</v>
      </c>
      <c r="AO16" s="48">
        <f>VLOOKUP($A16,'ADR Raw Data'!$B$6:$BE$43,'ADR Raw Data'!AA$1,FALSE)</f>
        <v>9.4078671337240092</v>
      </c>
      <c r="AP16" s="48">
        <f>VLOOKUP($A16,'ADR Raw Data'!$B$6:$BE$43,'ADR Raw Data'!AB$1,FALSE)</f>
        <v>0.25992370107417601</v>
      </c>
      <c r="AQ16" s="49">
        <f>VLOOKUP($A16,'ADR Raw Data'!$B$6:$BE$43,'ADR Raw Data'!AC$1,FALSE)</f>
        <v>4.7096888513759598</v>
      </c>
      <c r="AR16" s="50">
        <f>VLOOKUP($A16,'ADR Raw Data'!$B$6:$BE$43,'ADR Raw Data'!AE$1,FALSE)</f>
        <v>50.186500087613403</v>
      </c>
      <c r="AS16" s="40"/>
      <c r="AT16" s="51">
        <f>VLOOKUP($A16,'RevPAR Raw Data'!$B$6:$BE$43,'RevPAR Raw Data'!G$1,FALSE)</f>
        <v>95.507856100104206</v>
      </c>
      <c r="AU16" s="52">
        <f>VLOOKUP($A16,'RevPAR Raw Data'!$B$6:$BE$43,'RevPAR Raw Data'!H$1,FALSE)</f>
        <v>177.05126485922801</v>
      </c>
      <c r="AV16" s="52">
        <f>VLOOKUP($A16,'RevPAR Raw Data'!$B$6:$BE$43,'RevPAR Raw Data'!I$1,FALSE)</f>
        <v>204.92850491936301</v>
      </c>
      <c r="AW16" s="52">
        <f>VLOOKUP($A16,'RevPAR Raw Data'!$B$6:$BE$43,'RevPAR Raw Data'!J$1,FALSE)</f>
        <v>183.463968717413</v>
      </c>
      <c r="AX16" s="52">
        <f>VLOOKUP($A16,'RevPAR Raw Data'!$B$6:$BE$43,'RevPAR Raw Data'!K$1,FALSE)</f>
        <v>119.277070907194</v>
      </c>
      <c r="AY16" s="53">
        <f>VLOOKUP($A16,'RevPAR Raw Data'!$B$6:$BE$43,'RevPAR Raw Data'!L$1,FALSE)</f>
        <v>156.04573310065999</v>
      </c>
      <c r="AZ16" s="52">
        <f>VLOOKUP($A16,'RevPAR Raw Data'!$B$6:$BE$43,'RevPAR Raw Data'!N$1,FALSE)</f>
        <v>72.840236704900903</v>
      </c>
      <c r="BA16" s="52">
        <f>VLOOKUP($A16,'RevPAR Raw Data'!$B$6:$BE$43,'RevPAR Raw Data'!O$1,FALSE)</f>
        <v>66.183373305526501</v>
      </c>
      <c r="BB16" s="53">
        <f>VLOOKUP($A16,'RevPAR Raw Data'!$B$6:$BE$43,'RevPAR Raw Data'!P$1,FALSE)</f>
        <v>69.511805005213702</v>
      </c>
      <c r="BC16" s="54">
        <f>VLOOKUP($A16,'RevPAR Raw Data'!$B$6:$BE$43,'RevPAR Raw Data'!R$1,FALSE)</f>
        <v>131.32175364481799</v>
      </c>
      <c r="BE16" s="47">
        <f>VLOOKUP($A16,'RevPAR Raw Data'!$B$6:$BE$43,'RevPAR Raw Data'!T$1,FALSE)</f>
        <v>103.054435055681</v>
      </c>
      <c r="BF16" s="48">
        <f>VLOOKUP($A16,'RevPAR Raw Data'!$B$6:$BE$43,'RevPAR Raw Data'!U$1,FALSE)</f>
        <v>348.64900213064601</v>
      </c>
      <c r="BG16" s="48">
        <f>VLOOKUP($A16,'RevPAR Raw Data'!$B$6:$BE$43,'RevPAR Raw Data'!V$1,FALSE)</f>
        <v>450.52600321624999</v>
      </c>
      <c r="BH16" s="48">
        <f>VLOOKUP($A16,'RevPAR Raw Data'!$B$6:$BE$43,'RevPAR Raw Data'!W$1,FALSE)</f>
        <v>304.06162611505999</v>
      </c>
      <c r="BI16" s="48">
        <f>VLOOKUP($A16,'RevPAR Raw Data'!$B$6:$BE$43,'RevPAR Raw Data'!X$1,FALSE)</f>
        <v>117.300857874234</v>
      </c>
      <c r="BJ16" s="49">
        <f>VLOOKUP($A16,'RevPAR Raw Data'!$B$6:$BE$43,'RevPAR Raw Data'!Y$1,FALSE)</f>
        <v>248.28813178566199</v>
      </c>
      <c r="BK16" s="48">
        <f>VLOOKUP($A16,'RevPAR Raw Data'!$B$6:$BE$43,'RevPAR Raw Data'!AA$1,FALSE)</f>
        <v>32.975901954040602</v>
      </c>
      <c r="BL16" s="48">
        <f>VLOOKUP($A16,'RevPAR Raw Data'!$B$6:$BE$43,'RevPAR Raw Data'!AB$1,FALSE)</f>
        <v>50.090442571863001</v>
      </c>
      <c r="BM16" s="49">
        <f>VLOOKUP($A16,'RevPAR Raw Data'!$B$6:$BE$43,'RevPAR Raw Data'!AC$1,FALSE)</f>
        <v>40.608717969854901</v>
      </c>
      <c r="BN16" s="50">
        <f>VLOOKUP($A16,'RevPAR Raw Data'!$B$6:$BE$43,'RevPAR Raw Data'!AE$1,FALSE)</f>
        <v>184.69444039195599</v>
      </c>
    </row>
    <row r="17" spans="1:66" x14ac:dyDescent="0.25">
      <c r="A17" s="63" t="s">
        <v>89</v>
      </c>
      <c r="B17" s="47">
        <f>VLOOKUP($A17,'Occupancy Raw Data'!$B$8:$BE$45,'Occupancy Raw Data'!G$3,FALSE)</f>
        <v>47.371474991296203</v>
      </c>
      <c r="C17" s="48">
        <f>VLOOKUP($A17,'Occupancy Raw Data'!$B$8:$BE$45,'Occupancy Raw Data'!H$3,FALSE)</f>
        <v>68.237205523964207</v>
      </c>
      <c r="D17" s="48">
        <f>VLOOKUP($A17,'Occupancy Raw Data'!$B$8:$BE$45,'Occupancy Raw Data'!I$3,FALSE)</f>
        <v>77.242659858419401</v>
      </c>
      <c r="E17" s="48">
        <f>VLOOKUP($A17,'Occupancy Raw Data'!$B$8:$BE$45,'Occupancy Raw Data'!J$3,FALSE)</f>
        <v>75.339445282580897</v>
      </c>
      <c r="F17" s="48">
        <f>VLOOKUP($A17,'Occupancy Raw Data'!$B$8:$BE$45,'Occupancy Raw Data'!K$3,FALSE)</f>
        <v>62.214227689451</v>
      </c>
      <c r="G17" s="49">
        <f>VLOOKUP($A17,'Occupancy Raw Data'!$B$8:$BE$45,'Occupancy Raw Data'!L$3,FALSE)</f>
        <v>66.081002669142293</v>
      </c>
      <c r="H17" s="48">
        <f>VLOOKUP($A17,'Occupancy Raw Data'!$B$8:$BE$45,'Occupancy Raw Data'!N$3,FALSE)</f>
        <v>50.2030869212022</v>
      </c>
      <c r="I17" s="48">
        <f>VLOOKUP($A17,'Occupancy Raw Data'!$B$8:$BE$45,'Occupancy Raw Data'!O$3,FALSE)</f>
        <v>56.214459788789597</v>
      </c>
      <c r="J17" s="49">
        <f>VLOOKUP($A17,'Occupancy Raw Data'!$B$8:$BE$45,'Occupancy Raw Data'!P$3,FALSE)</f>
        <v>53.208773354995898</v>
      </c>
      <c r="K17" s="50">
        <f>VLOOKUP($A17,'Occupancy Raw Data'!$B$8:$BE$45,'Occupancy Raw Data'!R$3,FALSE)</f>
        <v>62.403222865100503</v>
      </c>
      <c r="M17" s="47">
        <f>VLOOKUP($A17,'Occupancy Raw Data'!$B$8:$BE$45,'Occupancy Raw Data'!T$3,FALSE)</f>
        <v>33.9936006896666</v>
      </c>
      <c r="N17" s="48">
        <f>VLOOKUP($A17,'Occupancy Raw Data'!$B$8:$BE$45,'Occupancy Raw Data'!U$3,FALSE)</f>
        <v>89.467134486751803</v>
      </c>
      <c r="O17" s="48">
        <f>VLOOKUP($A17,'Occupancy Raw Data'!$B$8:$BE$45,'Occupancy Raw Data'!V$3,FALSE)</f>
        <v>98.891189644414396</v>
      </c>
      <c r="P17" s="48">
        <f>VLOOKUP($A17,'Occupancy Raw Data'!$B$8:$BE$45,'Occupancy Raw Data'!W$3,FALSE)</f>
        <v>54.868411030756398</v>
      </c>
      <c r="Q17" s="48">
        <f>VLOOKUP($A17,'Occupancy Raw Data'!$B$8:$BE$45,'Occupancy Raw Data'!X$3,FALSE)</f>
        <v>6.3407706071129502</v>
      </c>
      <c r="R17" s="49">
        <f>VLOOKUP($A17,'Occupancy Raw Data'!$B$8:$BE$45,'Occupancy Raw Data'!Y$3,FALSE)</f>
        <v>52.009955661909999</v>
      </c>
      <c r="S17" s="48">
        <f>VLOOKUP($A17,'Occupancy Raw Data'!$B$8:$BE$45,'Occupancy Raw Data'!AA$3,FALSE)</f>
        <v>-12.8578823755914</v>
      </c>
      <c r="T17" s="48">
        <f>VLOOKUP($A17,'Occupancy Raw Data'!$B$8:$BE$45,'Occupancy Raw Data'!AB$3,FALSE)</f>
        <v>23.514066877766499</v>
      </c>
      <c r="U17" s="49">
        <f>VLOOKUP($A17,'Occupancy Raw Data'!$B$8:$BE$45,'Occupancy Raw Data'!AC$3,FALSE)</f>
        <v>3.1945879096104499</v>
      </c>
      <c r="V17" s="50">
        <f>VLOOKUP($A17,'Occupancy Raw Data'!$B$8:$BE$45,'Occupancy Raw Data'!AE$3,FALSE)</f>
        <v>36.302311696546603</v>
      </c>
      <c r="X17" s="51">
        <f>VLOOKUP($A17,'ADR Raw Data'!$B$6:$BE$43,'ADR Raw Data'!G$1,FALSE)</f>
        <v>130.635463008329</v>
      </c>
      <c r="Y17" s="52">
        <f>VLOOKUP($A17,'ADR Raw Data'!$B$6:$BE$43,'ADR Raw Data'!H$1,FALSE)</f>
        <v>151.01141666666601</v>
      </c>
      <c r="Z17" s="52">
        <f>VLOOKUP($A17,'ADR Raw Data'!$B$6:$BE$43,'ADR Raw Data'!I$1,FALSE)</f>
        <v>158.57879206730701</v>
      </c>
      <c r="AA17" s="52">
        <f>VLOOKUP($A17,'ADR Raw Data'!$B$6:$BE$43,'ADR Raw Data'!J$1,FALSE)</f>
        <v>156.65864910659201</v>
      </c>
      <c r="AB17" s="52">
        <f>VLOOKUP($A17,'ADR Raw Data'!$B$6:$BE$43,'ADR Raw Data'!K$1,FALSE)</f>
        <v>143.15734191382199</v>
      </c>
      <c r="AC17" s="53">
        <f>VLOOKUP($A17,'ADR Raw Data'!$B$6:$BE$43,'ADR Raw Data'!L$1,FALSE)</f>
        <v>149.667942467774</v>
      </c>
      <c r="AD17" s="52">
        <f>VLOOKUP($A17,'ADR Raw Data'!$B$6:$BE$43,'ADR Raw Data'!N$1,FALSE)</f>
        <v>120.660852981969</v>
      </c>
      <c r="AE17" s="52">
        <f>VLOOKUP($A17,'ADR Raw Data'!$B$6:$BE$43,'ADR Raw Data'!O$1,FALSE)</f>
        <v>120.431129232039</v>
      </c>
      <c r="AF17" s="53">
        <f>VLOOKUP($A17,'ADR Raw Data'!$B$6:$BE$43,'ADR Raw Data'!P$1,FALSE)</f>
        <v>120.539502726281</v>
      </c>
      <c r="AG17" s="54">
        <f>VLOOKUP($A17,'ADR Raw Data'!$B$6:$BE$43,'ADR Raw Data'!R$1,FALSE)</f>
        <v>142.57174968784</v>
      </c>
      <c r="AI17" s="47">
        <f>VLOOKUP($A17,'ADR Raw Data'!$B$6:$BE$43,'ADR Raw Data'!T$1,FALSE)</f>
        <v>16.6741293980078</v>
      </c>
      <c r="AJ17" s="48">
        <f>VLOOKUP($A17,'ADR Raw Data'!$B$6:$BE$43,'ADR Raw Data'!U$1,FALSE)</f>
        <v>33.326813962244003</v>
      </c>
      <c r="AK17" s="48">
        <f>VLOOKUP($A17,'ADR Raw Data'!$B$6:$BE$43,'ADR Raw Data'!V$1,FALSE)</f>
        <v>38.3842808755427</v>
      </c>
      <c r="AL17" s="48">
        <f>VLOOKUP($A17,'ADR Raw Data'!$B$6:$BE$43,'ADR Raw Data'!W$1,FALSE)</f>
        <v>31.635257839284499</v>
      </c>
      <c r="AM17" s="48">
        <f>VLOOKUP($A17,'ADR Raw Data'!$B$6:$BE$43,'ADR Raw Data'!X$1,FALSE)</f>
        <v>15.791876974856301</v>
      </c>
      <c r="AN17" s="49">
        <f>VLOOKUP($A17,'ADR Raw Data'!$B$6:$BE$43,'ADR Raw Data'!Y$1,FALSE)</f>
        <v>27.520915539019601</v>
      </c>
      <c r="AO17" s="48">
        <f>VLOOKUP($A17,'ADR Raw Data'!$B$6:$BE$43,'ADR Raw Data'!AA$1,FALSE)</f>
        <v>0.13248816933823701</v>
      </c>
      <c r="AP17" s="48">
        <f>VLOOKUP($A17,'ADR Raw Data'!$B$6:$BE$43,'ADR Raw Data'!AB$1,FALSE)</f>
        <v>6.3781639952389</v>
      </c>
      <c r="AQ17" s="49">
        <f>VLOOKUP($A17,'ADR Raw Data'!$B$6:$BE$43,'ADR Raw Data'!AC$1,FALSE)</f>
        <v>2.77621762048698</v>
      </c>
      <c r="AR17" s="50">
        <f>VLOOKUP($A17,'ADR Raw Data'!$B$6:$BE$43,'ADR Raw Data'!AE$1,FALSE)</f>
        <v>21.502729218966401</v>
      </c>
      <c r="AS17" s="40"/>
      <c r="AT17" s="51">
        <f>VLOOKUP($A17,'RevPAR Raw Data'!$B$6:$BE$43,'RevPAR Raw Data'!G$1,FALSE)</f>
        <v>61.8839456887547</v>
      </c>
      <c r="AU17" s="52">
        <f>VLOOKUP($A17,'RevPAR Raw Data'!$B$6:$BE$43,'RevPAR Raw Data'!H$1,FALSE)</f>
        <v>103.045970755483</v>
      </c>
      <c r="AV17" s="52">
        <f>VLOOKUP($A17,'RevPAR Raw Data'!$B$6:$BE$43,'RevPAR Raw Data'!I$1,FALSE)</f>
        <v>122.49047696414</v>
      </c>
      <c r="AW17" s="52">
        <f>VLOOKUP($A17,'RevPAR Raw Data'!$B$6:$BE$43,'RevPAR Raw Data'!J$1,FALSE)</f>
        <v>118.025757224091</v>
      </c>
      <c r="AX17" s="52">
        <f>VLOOKUP($A17,'RevPAR Raw Data'!$B$6:$BE$43,'RevPAR Raw Data'!K$1,FALSE)</f>
        <v>89.064234652431196</v>
      </c>
      <c r="AY17" s="53">
        <f>VLOOKUP($A17,'RevPAR Raw Data'!$B$6:$BE$43,'RevPAR Raw Data'!L$1,FALSE)</f>
        <v>98.902077056980303</v>
      </c>
      <c r="AZ17" s="52">
        <f>VLOOKUP($A17,'RevPAR Raw Data'!$B$6:$BE$43,'RevPAR Raw Data'!N$1,FALSE)</f>
        <v>60.575472902402197</v>
      </c>
      <c r="BA17" s="52">
        <f>VLOOKUP($A17,'RevPAR Raw Data'!$B$6:$BE$43,'RevPAR Raw Data'!O$1,FALSE)</f>
        <v>67.699708715330104</v>
      </c>
      <c r="BB17" s="53">
        <f>VLOOKUP($A17,'RevPAR Raw Data'!$B$6:$BE$43,'RevPAR Raw Data'!P$1,FALSE)</f>
        <v>64.137590808866094</v>
      </c>
      <c r="BC17" s="54">
        <f>VLOOKUP($A17,'RevPAR Raw Data'!$B$6:$BE$43,'RevPAR Raw Data'!R$1,FALSE)</f>
        <v>88.969366700376298</v>
      </c>
      <c r="BE17" s="47">
        <f>VLOOKUP($A17,'RevPAR Raw Data'!$B$6:$BE$43,'RevPAR Raw Data'!T$1,FALSE)</f>
        <v>56.335867053711503</v>
      </c>
      <c r="BF17" s="48">
        <f>VLOOKUP($A17,'RevPAR Raw Data'!$B$6:$BE$43,'RevPAR Raw Data'!U$1,FALSE)</f>
        <v>152.61049391674601</v>
      </c>
      <c r="BG17" s="48">
        <f>VLOOKUP($A17,'RevPAR Raw Data'!$B$6:$BE$43,'RevPAR Raw Data'!V$1,FALSE)</f>
        <v>175.23414251423401</v>
      </c>
      <c r="BH17" s="48">
        <f>VLOOKUP($A17,'RevPAR Raw Data'!$B$6:$BE$43,'RevPAR Raw Data'!W$1,FALSE)</f>
        <v>103.861432171939</v>
      </c>
      <c r="BI17" s="48">
        <f>VLOOKUP($A17,'RevPAR Raw Data'!$B$6:$BE$43,'RevPAR Raw Data'!X$1,FALSE)</f>
        <v>23.1339742755024</v>
      </c>
      <c r="BJ17" s="49">
        <f>VLOOKUP($A17,'RevPAR Raw Data'!$B$6:$BE$43,'RevPAR Raw Data'!Y$1,FALSE)</f>
        <v>93.844487170525497</v>
      </c>
      <c r="BK17" s="48">
        <f>VLOOKUP($A17,'RevPAR Raw Data'!$B$6:$BE$43,'RevPAR Raw Data'!AA$1,FALSE)</f>
        <v>-12.7424293792283</v>
      </c>
      <c r="BL17" s="48">
        <f>VLOOKUP($A17,'RevPAR Raw Data'!$B$6:$BE$43,'RevPAR Raw Data'!AB$1,FALSE)</f>
        <v>31.391996620419501</v>
      </c>
      <c r="BM17" s="49">
        <f>VLOOKUP($A17,'RevPAR Raw Data'!$B$6:$BE$43,'RevPAR Raw Data'!AC$1,FALSE)</f>
        <v>6.0594942425459797</v>
      </c>
      <c r="BN17" s="50">
        <f>VLOOKUP($A17,'RevPAR Raw Data'!$B$6:$BE$43,'RevPAR Raw Data'!AE$1,FALSE)</f>
        <v>65.611028699846699</v>
      </c>
    </row>
    <row r="18" spans="1:66" x14ac:dyDescent="0.25">
      <c r="A18" s="63" t="s">
        <v>26</v>
      </c>
      <c r="B18" s="47">
        <f>VLOOKUP($A18,'Occupancy Raw Data'!$B$8:$BE$45,'Occupancy Raw Data'!G$3,FALSE)</f>
        <v>48.954743854812698</v>
      </c>
      <c r="C18" s="48">
        <f>VLOOKUP($A18,'Occupancy Raw Data'!$B$8:$BE$45,'Occupancy Raw Data'!H$3,FALSE)</f>
        <v>77.027337468412497</v>
      </c>
      <c r="D18" s="48">
        <f>VLOOKUP($A18,'Occupancy Raw Data'!$B$8:$BE$45,'Occupancy Raw Data'!I$3,FALSE)</f>
        <v>88.456237077877304</v>
      </c>
      <c r="E18" s="48">
        <f>VLOOKUP($A18,'Occupancy Raw Data'!$B$8:$BE$45,'Occupancy Raw Data'!J$3,FALSE)</f>
        <v>87.0204456696531</v>
      </c>
      <c r="F18" s="48">
        <f>VLOOKUP($A18,'Occupancy Raw Data'!$B$8:$BE$45,'Occupancy Raw Data'!K$3,FALSE)</f>
        <v>64.7943946703422</v>
      </c>
      <c r="G18" s="49">
        <f>VLOOKUP($A18,'Occupancy Raw Data'!$B$8:$BE$45,'Occupancy Raw Data'!L$3,FALSE)</f>
        <v>73.250631748219604</v>
      </c>
      <c r="H18" s="48">
        <f>VLOOKUP($A18,'Occupancy Raw Data'!$B$8:$BE$45,'Occupancy Raw Data'!N$3,FALSE)</f>
        <v>57.0870663909947</v>
      </c>
      <c r="I18" s="48">
        <f>VLOOKUP($A18,'Occupancy Raw Data'!$B$8:$BE$45,'Occupancy Raw Data'!O$3,FALSE)</f>
        <v>57.971513898460799</v>
      </c>
      <c r="J18" s="49">
        <f>VLOOKUP($A18,'Occupancy Raw Data'!$B$8:$BE$45,'Occupancy Raw Data'!P$3,FALSE)</f>
        <v>57.529290144727703</v>
      </c>
      <c r="K18" s="50">
        <f>VLOOKUP($A18,'Occupancy Raw Data'!$B$8:$BE$45,'Occupancy Raw Data'!R$3,FALSE)</f>
        <v>68.758819861507604</v>
      </c>
      <c r="M18" s="47">
        <f>VLOOKUP($A18,'Occupancy Raw Data'!$B$8:$BE$45,'Occupancy Raw Data'!T$3,FALSE)</f>
        <v>24.143951967009802</v>
      </c>
      <c r="N18" s="48">
        <f>VLOOKUP($A18,'Occupancy Raw Data'!$B$8:$BE$45,'Occupancy Raw Data'!U$3,FALSE)</f>
        <v>95.275807202434294</v>
      </c>
      <c r="O18" s="48">
        <f>VLOOKUP($A18,'Occupancy Raw Data'!$B$8:$BE$45,'Occupancy Raw Data'!V$3,FALSE)</f>
        <v>107.53286308187199</v>
      </c>
      <c r="P18" s="48">
        <f>VLOOKUP($A18,'Occupancy Raw Data'!$B$8:$BE$45,'Occupancy Raw Data'!W$3,FALSE)</f>
        <v>61.380320820837298</v>
      </c>
      <c r="Q18" s="48">
        <f>VLOOKUP($A18,'Occupancy Raw Data'!$B$8:$BE$45,'Occupancy Raw Data'!X$3,FALSE)</f>
        <v>-2.3004380014263801</v>
      </c>
      <c r="R18" s="49">
        <f>VLOOKUP($A18,'Occupancy Raw Data'!$B$8:$BE$45,'Occupancy Raw Data'!Y$3,FALSE)</f>
        <v>51.504138455489297</v>
      </c>
      <c r="S18" s="48">
        <f>VLOOKUP($A18,'Occupancy Raw Data'!$B$8:$BE$45,'Occupancy Raw Data'!AA$3,FALSE)</f>
        <v>-11.4695288274396</v>
      </c>
      <c r="T18" s="48">
        <f>VLOOKUP($A18,'Occupancy Raw Data'!$B$8:$BE$45,'Occupancy Raw Data'!AB$3,FALSE)</f>
        <v>20.149294250761098</v>
      </c>
      <c r="U18" s="49">
        <f>VLOOKUP($A18,'Occupancy Raw Data'!$B$8:$BE$45,'Occupancy Raw Data'!AC$3,FALSE)</f>
        <v>2.06334041254871</v>
      </c>
      <c r="V18" s="50">
        <f>VLOOKUP($A18,'Occupancy Raw Data'!$B$8:$BE$45,'Occupancy Raw Data'!AE$3,FALSE)</f>
        <v>35.780739938378098</v>
      </c>
      <c r="X18" s="51">
        <f>VLOOKUP($A18,'ADR Raw Data'!$B$6:$BE$43,'ADR Raw Data'!G$1,FALSE)</f>
        <v>148.31519239793499</v>
      </c>
      <c r="Y18" s="52">
        <f>VLOOKUP($A18,'ADR Raw Data'!$B$6:$BE$43,'ADR Raw Data'!H$1,FALSE)</f>
        <v>178.61003131524001</v>
      </c>
      <c r="Z18" s="52">
        <f>VLOOKUP($A18,'ADR Raw Data'!$B$6:$BE$43,'ADR Raw Data'!I$1,FALSE)</f>
        <v>206.81619789637699</v>
      </c>
      <c r="AA18" s="52">
        <f>VLOOKUP($A18,'ADR Raw Data'!$B$6:$BE$43,'ADR Raw Data'!J$1,FALSE)</f>
        <v>193.55299366420201</v>
      </c>
      <c r="AB18" s="52">
        <f>VLOOKUP($A18,'ADR Raw Data'!$B$6:$BE$43,'ADR Raw Data'!K$1,FALSE)</f>
        <v>158.57226910122299</v>
      </c>
      <c r="AC18" s="53">
        <f>VLOOKUP($A18,'ADR Raw Data'!$B$6:$BE$43,'ADR Raw Data'!L$1,FALSE)</f>
        <v>181.37845480775201</v>
      </c>
      <c r="AD18" s="52">
        <f>VLOOKUP($A18,'ADR Raw Data'!$B$6:$BE$43,'ADR Raw Data'!N$1,FALSE)</f>
        <v>129.679722334004</v>
      </c>
      <c r="AE18" s="52">
        <f>VLOOKUP($A18,'ADR Raw Data'!$B$6:$BE$43,'ADR Raw Data'!O$1,FALSE)</f>
        <v>129.75761838715999</v>
      </c>
      <c r="AF18" s="53">
        <f>VLOOKUP($A18,'ADR Raw Data'!$B$6:$BE$43,'ADR Raw Data'!P$1,FALSE)</f>
        <v>129.71896975142201</v>
      </c>
      <c r="AG18" s="54">
        <f>VLOOKUP($A18,'ADR Raw Data'!$B$6:$BE$43,'ADR Raw Data'!R$1,FALSE)</f>
        <v>169.02914660048199</v>
      </c>
      <c r="AI18" s="47">
        <f>VLOOKUP($A18,'ADR Raw Data'!$B$6:$BE$43,'ADR Raw Data'!T$1,FALSE)</f>
        <v>24.337831126189101</v>
      </c>
      <c r="AJ18" s="48">
        <f>VLOOKUP($A18,'ADR Raw Data'!$B$6:$BE$43,'ADR Raw Data'!U$1,FALSE)</f>
        <v>51.510941433226698</v>
      </c>
      <c r="AK18" s="48">
        <f>VLOOKUP($A18,'ADR Raw Data'!$B$6:$BE$43,'ADR Raw Data'!V$1,FALSE)</f>
        <v>75.768326354174903</v>
      </c>
      <c r="AL18" s="48">
        <f>VLOOKUP($A18,'ADR Raw Data'!$B$6:$BE$43,'ADR Raw Data'!W$1,FALSE)</f>
        <v>54.774536892706003</v>
      </c>
      <c r="AM18" s="48">
        <f>VLOOKUP($A18,'ADR Raw Data'!$B$6:$BE$43,'ADR Raw Data'!X$1,FALSE)</f>
        <v>25.608818956577799</v>
      </c>
      <c r="AN18" s="49">
        <f>VLOOKUP($A18,'ADR Raw Data'!$B$6:$BE$43,'ADR Raw Data'!Y$1,FALSE)</f>
        <v>48.711589198042198</v>
      </c>
      <c r="AO18" s="48">
        <f>VLOOKUP($A18,'ADR Raw Data'!$B$6:$BE$43,'ADR Raw Data'!AA$1,FALSE)</f>
        <v>3.4775788753316501</v>
      </c>
      <c r="AP18" s="48">
        <f>VLOOKUP($A18,'ADR Raw Data'!$B$6:$BE$43,'ADR Raw Data'!AB$1,FALSE)</f>
        <v>13.1253431404189</v>
      </c>
      <c r="AQ18" s="49">
        <f>VLOOKUP($A18,'ADR Raw Data'!$B$6:$BE$43,'ADR Raw Data'!AC$1,FALSE)</f>
        <v>7.4040496470469597</v>
      </c>
      <c r="AR18" s="50">
        <f>VLOOKUP($A18,'ADR Raw Data'!$B$6:$BE$43,'ADR Raw Data'!AE$1,FALSE)</f>
        <v>39.017783204369003</v>
      </c>
      <c r="AS18" s="40"/>
      <c r="AT18" s="51">
        <f>VLOOKUP($A18,'RevPAR Raw Data'!$B$6:$BE$43,'RevPAR Raw Data'!G$1,FALSE)</f>
        <v>72.607322536181897</v>
      </c>
      <c r="AU18" s="52">
        <f>VLOOKUP($A18,'RevPAR Raw Data'!$B$6:$BE$43,'RevPAR Raw Data'!H$1,FALSE)</f>
        <v>137.57855157362701</v>
      </c>
      <c r="AV18" s="52">
        <f>VLOOKUP($A18,'RevPAR Raw Data'!$B$6:$BE$43,'RevPAR Raw Data'!I$1,FALSE)</f>
        <v>182.94182632667099</v>
      </c>
      <c r="AW18" s="52">
        <f>VLOOKUP($A18,'RevPAR Raw Data'!$B$6:$BE$43,'RevPAR Raw Data'!J$1,FALSE)</f>
        <v>168.430677693544</v>
      </c>
      <c r="AX18" s="52">
        <f>VLOOKUP($A18,'RevPAR Raw Data'!$B$6:$BE$43,'RevPAR Raw Data'!K$1,FALSE)</f>
        <v>102.745941879163</v>
      </c>
      <c r="AY18" s="53">
        <f>VLOOKUP($A18,'RevPAR Raw Data'!$B$6:$BE$43,'RevPAR Raw Data'!L$1,FALSE)</f>
        <v>132.860864001837</v>
      </c>
      <c r="AZ18" s="52">
        <f>VLOOKUP($A18,'RevPAR Raw Data'!$B$6:$BE$43,'RevPAR Raw Data'!N$1,FALSE)</f>
        <v>74.030349184470396</v>
      </c>
      <c r="BA18" s="52">
        <f>VLOOKUP($A18,'RevPAR Raw Data'!$B$6:$BE$43,'RevPAR Raw Data'!O$1,FALSE)</f>
        <v>75.222455777624603</v>
      </c>
      <c r="BB18" s="53">
        <f>VLOOKUP($A18,'RevPAR Raw Data'!$B$6:$BE$43,'RevPAR Raw Data'!P$1,FALSE)</f>
        <v>74.626402481047506</v>
      </c>
      <c r="BC18" s="54">
        <f>VLOOKUP($A18,'RevPAR Raw Data'!$B$6:$BE$43,'RevPAR Raw Data'!R$1,FALSE)</f>
        <v>116.222446424469</v>
      </c>
      <c r="BE18" s="47">
        <f>VLOOKUP($A18,'RevPAR Raw Data'!$B$6:$BE$43,'RevPAR Raw Data'!T$1,FALSE)</f>
        <v>54.357897350117902</v>
      </c>
      <c r="BF18" s="48">
        <f>VLOOKUP($A18,'RevPAR Raw Data'!$B$6:$BE$43,'RevPAR Raw Data'!U$1,FALSE)</f>
        <v>195.864213883741</v>
      </c>
      <c r="BG18" s="48">
        <f>VLOOKUP($A18,'RevPAR Raw Data'!$B$6:$BE$43,'RevPAR Raw Data'!V$1,FALSE)</f>
        <v>264.77704007390901</v>
      </c>
      <c r="BH18" s="48">
        <f>VLOOKUP($A18,'RevPAR Raw Data'!$B$6:$BE$43,'RevPAR Raw Data'!W$1,FALSE)</f>
        <v>149.77564418641401</v>
      </c>
      <c r="BI18" s="48">
        <f>VLOOKUP($A18,'RevPAR Raw Data'!$B$6:$BE$43,'RevPAR Raw Data'!X$1,FALSE)</f>
        <v>22.719265952157802</v>
      </c>
      <c r="BJ18" s="49">
        <f>VLOOKUP($A18,'RevPAR Raw Data'!$B$6:$BE$43,'RevPAR Raw Data'!Y$1,FALSE)</f>
        <v>125.30421199796</v>
      </c>
      <c r="BK18" s="48">
        <f>VLOOKUP($A18,'RevPAR Raw Data'!$B$6:$BE$43,'RevPAR Raw Data'!AA$1,FALSE)</f>
        <v>-8.3908118637111198</v>
      </c>
      <c r="BL18" s="48">
        <f>VLOOKUP($A18,'RevPAR Raw Data'!$B$6:$BE$43,'RevPAR Raw Data'!AB$1,FALSE)</f>
        <v>35.9193014019651</v>
      </c>
      <c r="BM18" s="49">
        <f>VLOOKUP($A18,'RevPAR Raw Data'!$B$6:$BE$43,'RevPAR Raw Data'!AC$1,FALSE)</f>
        <v>9.6201608081283592</v>
      </c>
      <c r="BN18" s="50">
        <f>VLOOKUP($A18,'RevPAR Raw Data'!$B$6:$BE$43,'RevPAR Raw Data'!AE$1,FALSE)</f>
        <v>88.759374680822702</v>
      </c>
    </row>
    <row r="19" spans="1:66" x14ac:dyDescent="0.25">
      <c r="A19" s="63" t="s">
        <v>24</v>
      </c>
      <c r="B19" s="47">
        <f>VLOOKUP($A19,'Occupancy Raw Data'!$B$8:$BE$45,'Occupancy Raw Data'!G$3,FALSE)</f>
        <v>47.397466449266197</v>
      </c>
      <c r="C19" s="48">
        <f>VLOOKUP($A19,'Occupancy Raw Data'!$B$8:$BE$45,'Occupancy Raw Data'!H$3,FALSE)</f>
        <v>63.790292236297503</v>
      </c>
      <c r="D19" s="48">
        <f>VLOOKUP($A19,'Occupancy Raw Data'!$B$8:$BE$45,'Occupancy Raw Data'!I$3,FALSE)</f>
        <v>65.057067603160604</v>
      </c>
      <c r="E19" s="48">
        <f>VLOOKUP($A19,'Occupancy Raw Data'!$B$8:$BE$45,'Occupancy Raw Data'!J$3,FALSE)</f>
        <v>65.859776746519501</v>
      </c>
      <c r="F19" s="48">
        <f>VLOOKUP($A19,'Occupancy Raw Data'!$B$8:$BE$45,'Occupancy Raw Data'!K$3,FALSE)</f>
        <v>58.472344161545202</v>
      </c>
      <c r="G19" s="49">
        <f>VLOOKUP($A19,'Occupancy Raw Data'!$B$8:$BE$45,'Occupancy Raw Data'!L$3,FALSE)</f>
        <v>60.115389439357799</v>
      </c>
      <c r="H19" s="48">
        <f>VLOOKUP($A19,'Occupancy Raw Data'!$B$8:$BE$45,'Occupancy Raw Data'!N$3,FALSE)</f>
        <v>53.292361720807698</v>
      </c>
      <c r="I19" s="48">
        <f>VLOOKUP($A19,'Occupancy Raw Data'!$B$8:$BE$45,'Occupancy Raw Data'!O$3,FALSE)</f>
        <v>60.165558760817703</v>
      </c>
      <c r="J19" s="49">
        <f>VLOOKUP($A19,'Occupancy Raw Data'!$B$8:$BE$45,'Occupancy Raw Data'!P$3,FALSE)</f>
        <v>56.728960240812697</v>
      </c>
      <c r="K19" s="50">
        <f>VLOOKUP($A19,'Occupancy Raw Data'!$B$8:$BE$45,'Occupancy Raw Data'!R$3,FALSE)</f>
        <v>59.147838239773499</v>
      </c>
      <c r="M19" s="47">
        <f>VLOOKUP($A19,'Occupancy Raw Data'!$B$8:$BE$45,'Occupancy Raw Data'!T$3,FALSE)</f>
        <v>16.131738124246102</v>
      </c>
      <c r="N19" s="48">
        <f>VLOOKUP($A19,'Occupancy Raw Data'!$B$8:$BE$45,'Occupancy Raw Data'!U$3,FALSE)</f>
        <v>54.460891351685397</v>
      </c>
      <c r="O19" s="48">
        <f>VLOOKUP($A19,'Occupancy Raw Data'!$B$8:$BE$45,'Occupancy Raw Data'!V$3,FALSE)</f>
        <v>57.528242910183302</v>
      </c>
      <c r="P19" s="48">
        <f>VLOOKUP($A19,'Occupancy Raw Data'!$B$8:$BE$45,'Occupancy Raw Data'!W$3,FALSE)</f>
        <v>46.3368560711084</v>
      </c>
      <c r="Q19" s="48">
        <f>VLOOKUP($A19,'Occupancy Raw Data'!$B$8:$BE$45,'Occupancy Raw Data'!X$3,FALSE)</f>
        <v>7.5158222128686996</v>
      </c>
      <c r="R19" s="49">
        <f>VLOOKUP($A19,'Occupancy Raw Data'!$B$8:$BE$45,'Occupancy Raw Data'!Y$3,FALSE)</f>
        <v>34.908049718887099</v>
      </c>
      <c r="S19" s="48">
        <f>VLOOKUP($A19,'Occupancy Raw Data'!$B$8:$BE$45,'Occupancy Raw Data'!AA$3,FALSE)</f>
        <v>0.35542184904504798</v>
      </c>
      <c r="T19" s="48">
        <f>VLOOKUP($A19,'Occupancy Raw Data'!$B$8:$BE$45,'Occupancy Raw Data'!AB$3,FALSE)</f>
        <v>33.573854426460599</v>
      </c>
      <c r="U19" s="49">
        <f>VLOOKUP($A19,'Occupancy Raw Data'!$B$8:$BE$45,'Occupancy Raw Data'!AC$3,FALSE)</f>
        <v>15.6005352030148</v>
      </c>
      <c r="V19" s="50">
        <f>VLOOKUP($A19,'Occupancy Raw Data'!$B$8:$BE$45,'Occupancy Raw Data'!AE$3,FALSE)</f>
        <v>29.003771220757901</v>
      </c>
      <c r="X19" s="51">
        <f>VLOOKUP($A19,'ADR Raw Data'!$B$6:$BE$43,'ADR Raw Data'!G$1,FALSE)</f>
        <v>132.44148981211899</v>
      </c>
      <c r="Y19" s="52">
        <f>VLOOKUP($A19,'ADR Raw Data'!$B$6:$BE$43,'ADR Raw Data'!H$1,FALSE)</f>
        <v>147.58605977192201</v>
      </c>
      <c r="Z19" s="52">
        <f>VLOOKUP($A19,'ADR Raw Data'!$B$6:$BE$43,'ADR Raw Data'!I$1,FALSE)</f>
        <v>145.20088297667201</v>
      </c>
      <c r="AA19" s="52">
        <f>VLOOKUP($A19,'ADR Raw Data'!$B$6:$BE$43,'ADR Raw Data'!J$1,FALSE)</f>
        <v>142.277716625404</v>
      </c>
      <c r="AB19" s="52">
        <f>VLOOKUP($A19,'ADR Raw Data'!$B$6:$BE$43,'ADR Raw Data'!K$1,FALSE)</f>
        <v>133.436758901758</v>
      </c>
      <c r="AC19" s="53">
        <f>VLOOKUP($A19,'ADR Raw Data'!$B$6:$BE$43,'ADR Raw Data'!L$1,FALSE)</f>
        <v>140.76605591487501</v>
      </c>
      <c r="AD19" s="52">
        <f>VLOOKUP($A19,'ADR Raw Data'!$B$6:$BE$43,'ADR Raw Data'!N$1,FALSE)</f>
        <v>135.95801600376501</v>
      </c>
      <c r="AE19" s="52">
        <f>VLOOKUP($A19,'ADR Raw Data'!$B$6:$BE$43,'ADR Raw Data'!O$1,FALSE)</f>
        <v>140.936891807379</v>
      </c>
      <c r="AF19" s="53">
        <f>VLOOKUP($A19,'ADR Raw Data'!$B$6:$BE$43,'ADR Raw Data'!P$1,FALSE)</f>
        <v>138.598262215343</v>
      </c>
      <c r="AG19" s="54">
        <f>VLOOKUP($A19,'ADR Raw Data'!$B$6:$BE$43,'ADR Raw Data'!R$1,FALSE)</f>
        <v>140.17201569173901</v>
      </c>
      <c r="AI19" s="47">
        <f>VLOOKUP($A19,'ADR Raw Data'!$B$6:$BE$43,'ADR Raw Data'!T$1,FALSE)</f>
        <v>15.4132482140806</v>
      </c>
      <c r="AJ19" s="48">
        <f>VLOOKUP($A19,'ADR Raw Data'!$B$6:$BE$43,'ADR Raw Data'!U$1,FALSE)</f>
        <v>36.075430876744001</v>
      </c>
      <c r="AK19" s="48">
        <f>VLOOKUP($A19,'ADR Raw Data'!$B$6:$BE$43,'ADR Raw Data'!V$1,FALSE)</f>
        <v>33.280717287604297</v>
      </c>
      <c r="AL19" s="48">
        <f>VLOOKUP($A19,'ADR Raw Data'!$B$6:$BE$43,'ADR Raw Data'!W$1,FALSE)</f>
        <v>10.8064946143604</v>
      </c>
      <c r="AM19" s="48">
        <f>VLOOKUP($A19,'ADR Raw Data'!$B$6:$BE$43,'ADR Raw Data'!X$1,FALSE)</f>
        <v>-0.29208957737615399</v>
      </c>
      <c r="AN19" s="49">
        <f>VLOOKUP($A19,'ADR Raw Data'!$B$6:$BE$43,'ADR Raw Data'!Y$1,FALSE)</f>
        <v>17.380521027761901</v>
      </c>
      <c r="AO19" s="48">
        <f>VLOOKUP($A19,'ADR Raw Data'!$B$6:$BE$43,'ADR Raw Data'!AA$1,FALSE)</f>
        <v>0.18006032400031499</v>
      </c>
      <c r="AP19" s="48">
        <f>VLOOKUP($A19,'ADR Raw Data'!$B$6:$BE$43,'ADR Raw Data'!AB$1,FALSE)</f>
        <v>12.643282213767201</v>
      </c>
      <c r="AQ19" s="49">
        <f>VLOOKUP($A19,'ADR Raw Data'!$B$6:$BE$43,'ADR Raw Data'!AC$1,FALSE)</f>
        <v>5.9207733164670797</v>
      </c>
      <c r="AR19" s="50">
        <f>VLOOKUP($A19,'ADR Raw Data'!$B$6:$BE$43,'ADR Raw Data'!AE$1,FALSE)</f>
        <v>13.7163060464336</v>
      </c>
      <c r="AS19" s="40"/>
      <c r="AT19" s="51">
        <f>VLOOKUP($A19,'RevPAR Raw Data'!$B$6:$BE$43,'RevPAR Raw Data'!G$1,FALSE)</f>
        <v>62.7739106986078</v>
      </c>
      <c r="AU19" s="52">
        <f>VLOOKUP($A19,'RevPAR Raw Data'!$B$6:$BE$43,'RevPAR Raw Data'!H$1,FALSE)</f>
        <v>94.145578828546306</v>
      </c>
      <c r="AV19" s="52">
        <f>VLOOKUP($A19,'RevPAR Raw Data'!$B$6:$BE$43,'RevPAR Raw Data'!I$1,FALSE)</f>
        <v>94.463436598520005</v>
      </c>
      <c r="AW19" s="52">
        <f>VLOOKUP($A19,'RevPAR Raw Data'!$B$6:$BE$43,'RevPAR Raw Data'!J$1,FALSE)</f>
        <v>93.703786529537098</v>
      </c>
      <c r="AX19" s="52">
        <f>VLOOKUP($A19,'RevPAR Raw Data'!$B$6:$BE$43,'RevPAR Raw Data'!K$1,FALSE)</f>
        <v>78.023600903047694</v>
      </c>
      <c r="AY19" s="53">
        <f>VLOOKUP($A19,'RevPAR Raw Data'!$B$6:$BE$43,'RevPAR Raw Data'!L$1,FALSE)</f>
        <v>84.622062711651793</v>
      </c>
      <c r="AZ19" s="52">
        <f>VLOOKUP($A19,'RevPAR Raw Data'!$B$6:$BE$43,'RevPAR Raw Data'!N$1,FALSE)</f>
        <v>72.455237677160397</v>
      </c>
      <c r="BA19" s="52">
        <f>VLOOKUP($A19,'RevPAR Raw Data'!$B$6:$BE$43,'RevPAR Raw Data'!O$1,FALSE)</f>
        <v>84.795468456039103</v>
      </c>
      <c r="BB19" s="53">
        <f>VLOOKUP($A19,'RevPAR Raw Data'!$B$6:$BE$43,'RevPAR Raw Data'!P$1,FALSE)</f>
        <v>78.6253530665997</v>
      </c>
      <c r="BC19" s="54">
        <f>VLOOKUP($A19,'RevPAR Raw Data'!$B$6:$BE$43,'RevPAR Raw Data'!R$1,FALSE)</f>
        <v>82.908717098779803</v>
      </c>
      <c r="BE19" s="47">
        <f>VLOOKUP($A19,'RevPAR Raw Data'!$B$6:$BE$43,'RevPAR Raw Data'!T$1,FALSE)</f>
        <v>34.031411176662303</v>
      </c>
      <c r="BF19" s="48">
        <f>VLOOKUP($A19,'RevPAR Raw Data'!$B$6:$BE$43,'RevPAR Raw Data'!U$1,FALSE)</f>
        <v>110.183323442865</v>
      </c>
      <c r="BG19" s="48">
        <f>VLOOKUP($A19,'RevPAR Raw Data'!$B$6:$BE$43,'RevPAR Raw Data'!V$1,FALSE)</f>
        <v>109.95477208125099</v>
      </c>
      <c r="BH19" s="48">
        <f>VLOOKUP($A19,'RevPAR Raw Data'!$B$6:$BE$43,'RevPAR Raw Data'!W$1,FALSE)</f>
        <v>62.1507405412572</v>
      </c>
      <c r="BI19" s="48">
        <f>VLOOKUP($A19,'RevPAR Raw Data'!$B$6:$BE$43,'RevPAR Raw Data'!X$1,FALSE)</f>
        <v>7.2017797021546404</v>
      </c>
      <c r="BJ19" s="49">
        <f>VLOOKUP($A19,'RevPAR Raw Data'!$B$6:$BE$43,'RevPAR Raw Data'!Y$1,FALSE)</f>
        <v>58.355771668421802</v>
      </c>
      <c r="BK19" s="48">
        <f>VLOOKUP($A19,'RevPAR Raw Data'!$B$6:$BE$43,'RevPAR Raw Data'!AA$1,FALSE)</f>
        <v>0.53612214677832104</v>
      </c>
      <c r="BL19" s="48">
        <f>VLOOKUP($A19,'RevPAR Raw Data'!$B$6:$BE$43,'RevPAR Raw Data'!AB$1,FALSE)</f>
        <v>50.461973805404597</v>
      </c>
      <c r="BM19" s="49">
        <f>VLOOKUP($A19,'RevPAR Raw Data'!$B$6:$BE$43,'RevPAR Raw Data'!AC$1,FALSE)</f>
        <v>22.4449808450081</v>
      </c>
      <c r="BN19" s="50">
        <f>VLOOKUP($A19,'RevPAR Raw Data'!$B$6:$BE$43,'RevPAR Raw Data'!AE$1,FALSE)</f>
        <v>46.698323292838197</v>
      </c>
    </row>
    <row r="20" spans="1:66" x14ac:dyDescent="0.25">
      <c r="A20" s="63" t="s">
        <v>27</v>
      </c>
      <c r="B20" s="47">
        <f>VLOOKUP($A20,'Occupancy Raw Data'!$B$8:$BE$45,'Occupancy Raw Data'!G$3,FALSE)</f>
        <v>47.5865921787709</v>
      </c>
      <c r="C20" s="48">
        <f>VLOOKUP($A20,'Occupancy Raw Data'!$B$8:$BE$45,'Occupancy Raw Data'!H$3,FALSE)</f>
        <v>55.2625698324022</v>
      </c>
      <c r="D20" s="48">
        <f>VLOOKUP($A20,'Occupancy Raw Data'!$B$8:$BE$45,'Occupancy Raw Data'!I$3,FALSE)</f>
        <v>59.508379888268102</v>
      </c>
      <c r="E20" s="48">
        <f>VLOOKUP($A20,'Occupancy Raw Data'!$B$8:$BE$45,'Occupancy Raw Data'!J$3,FALSE)</f>
        <v>60.748603351955303</v>
      </c>
      <c r="F20" s="48">
        <f>VLOOKUP($A20,'Occupancy Raw Data'!$B$8:$BE$45,'Occupancy Raw Data'!K$3,FALSE)</f>
        <v>56.603351955307197</v>
      </c>
      <c r="G20" s="49">
        <f>VLOOKUP($A20,'Occupancy Raw Data'!$B$8:$BE$45,'Occupancy Raw Data'!L$3,FALSE)</f>
        <v>55.941899441340702</v>
      </c>
      <c r="H20" s="48">
        <f>VLOOKUP($A20,'Occupancy Raw Data'!$B$8:$BE$45,'Occupancy Raw Data'!N$3,FALSE)</f>
        <v>59.642458100558599</v>
      </c>
      <c r="I20" s="48">
        <f>VLOOKUP($A20,'Occupancy Raw Data'!$B$8:$BE$45,'Occupancy Raw Data'!O$3,FALSE)</f>
        <v>63.083798882681499</v>
      </c>
      <c r="J20" s="49">
        <f>VLOOKUP($A20,'Occupancy Raw Data'!$B$8:$BE$45,'Occupancy Raw Data'!P$3,FALSE)</f>
        <v>61.363128491620103</v>
      </c>
      <c r="K20" s="50">
        <f>VLOOKUP($A20,'Occupancy Raw Data'!$B$8:$BE$45,'Occupancy Raw Data'!R$3,FALSE)</f>
        <v>57.490822027134797</v>
      </c>
      <c r="M20" s="47">
        <f>VLOOKUP($A20,'Occupancy Raw Data'!$B$8:$BE$45,'Occupancy Raw Data'!T$3,FALSE)</f>
        <v>12.0096857037273</v>
      </c>
      <c r="N20" s="48">
        <f>VLOOKUP($A20,'Occupancy Raw Data'!$B$8:$BE$45,'Occupancy Raw Data'!U$3,FALSE)</f>
        <v>23.781725445811801</v>
      </c>
      <c r="O20" s="48">
        <f>VLOOKUP($A20,'Occupancy Raw Data'!$B$8:$BE$45,'Occupancy Raw Data'!V$3,FALSE)</f>
        <v>20.973708419045298</v>
      </c>
      <c r="P20" s="48">
        <f>VLOOKUP($A20,'Occupancy Raw Data'!$B$8:$BE$45,'Occupancy Raw Data'!W$3,FALSE)</f>
        <v>21.111092699554899</v>
      </c>
      <c r="Q20" s="48">
        <f>VLOOKUP($A20,'Occupancy Raw Data'!$B$8:$BE$45,'Occupancy Raw Data'!X$3,FALSE)</f>
        <v>-2.7639375842804799</v>
      </c>
      <c r="R20" s="49">
        <f>VLOOKUP($A20,'Occupancy Raw Data'!$B$8:$BE$45,'Occupancy Raw Data'!Y$3,FALSE)</f>
        <v>14.310656364598501</v>
      </c>
      <c r="S20" s="48">
        <f>VLOOKUP($A20,'Occupancy Raw Data'!$B$8:$BE$45,'Occupancy Raw Data'!AA$3,FALSE)</f>
        <v>6.8567754714684304</v>
      </c>
      <c r="T20" s="48">
        <f>VLOOKUP($A20,'Occupancy Raw Data'!$B$8:$BE$45,'Occupancy Raw Data'!AB$3,FALSE)</f>
        <v>24.0150168842688</v>
      </c>
      <c r="U20" s="49">
        <f>VLOOKUP($A20,'Occupancy Raw Data'!$B$8:$BE$45,'Occupancy Raw Data'!AC$3,FALSE)</f>
        <v>15.0380376747162</v>
      </c>
      <c r="V20" s="50">
        <f>VLOOKUP($A20,'Occupancy Raw Data'!$B$8:$BE$45,'Occupancy Raw Data'!AE$3,FALSE)</f>
        <v>14.531500847995</v>
      </c>
      <c r="X20" s="51">
        <f>VLOOKUP($A20,'ADR Raw Data'!$B$6:$BE$43,'ADR Raw Data'!G$1,FALSE)</f>
        <v>90.854616107067301</v>
      </c>
      <c r="Y20" s="52">
        <f>VLOOKUP($A20,'ADR Raw Data'!$B$6:$BE$43,'ADR Raw Data'!H$1,FALSE)</f>
        <v>95.054577436312101</v>
      </c>
      <c r="Z20" s="52">
        <f>VLOOKUP($A20,'ADR Raw Data'!$B$6:$BE$43,'ADR Raw Data'!I$1,FALSE)</f>
        <v>97.302621104018002</v>
      </c>
      <c r="AA20" s="52">
        <f>VLOOKUP($A20,'ADR Raw Data'!$B$6:$BE$43,'ADR Raw Data'!J$1,FALSE)</f>
        <v>96.317833363987404</v>
      </c>
      <c r="AB20" s="52">
        <f>VLOOKUP($A20,'ADR Raw Data'!$B$6:$BE$43,'ADR Raw Data'!K$1,FALSE)</f>
        <v>95.825596131069801</v>
      </c>
      <c r="AC20" s="53">
        <f>VLOOKUP($A20,'ADR Raw Data'!$B$6:$BE$43,'ADR Raw Data'!L$1,FALSE)</f>
        <v>95.248703363425705</v>
      </c>
      <c r="AD20" s="52">
        <f>VLOOKUP($A20,'ADR Raw Data'!$B$6:$BE$43,'ADR Raw Data'!N$1,FALSE)</f>
        <v>100.683134132633</v>
      </c>
      <c r="AE20" s="52">
        <f>VLOOKUP($A20,'ADR Raw Data'!$B$6:$BE$43,'ADR Raw Data'!O$1,FALSE)</f>
        <v>102.38326071554999</v>
      </c>
      <c r="AF20" s="53">
        <f>VLOOKUP($A20,'ADR Raw Data'!$B$6:$BE$43,'ADR Raw Data'!P$1,FALSE)</f>
        <v>101.557033867443</v>
      </c>
      <c r="AG20" s="54">
        <f>VLOOKUP($A20,'ADR Raw Data'!$B$6:$BE$43,'ADR Raw Data'!R$1,FALSE)</f>
        <v>97.172483202842997</v>
      </c>
      <c r="AI20" s="47">
        <f>VLOOKUP($A20,'ADR Raw Data'!$B$6:$BE$43,'ADR Raw Data'!T$1,FALSE)</f>
        <v>4.2660530768177702</v>
      </c>
      <c r="AJ20" s="48">
        <f>VLOOKUP($A20,'ADR Raw Data'!$B$6:$BE$43,'ADR Raw Data'!U$1,FALSE)</f>
        <v>8.5975573699621108</v>
      </c>
      <c r="AK20" s="48">
        <f>VLOOKUP($A20,'ADR Raw Data'!$B$6:$BE$43,'ADR Raw Data'!V$1,FALSE)</f>
        <v>8.7154407232443791</v>
      </c>
      <c r="AL20" s="48">
        <f>VLOOKUP($A20,'ADR Raw Data'!$B$6:$BE$43,'ADR Raw Data'!W$1,FALSE)</f>
        <v>3.2553743155966601</v>
      </c>
      <c r="AM20" s="48">
        <f>VLOOKUP($A20,'ADR Raw Data'!$B$6:$BE$43,'ADR Raw Data'!X$1,FALSE)</f>
        <v>-1.0861219927065</v>
      </c>
      <c r="AN20" s="49">
        <f>VLOOKUP($A20,'ADR Raw Data'!$B$6:$BE$43,'ADR Raw Data'!Y$1,FALSE)</f>
        <v>4.3696658127381003</v>
      </c>
      <c r="AO20" s="48">
        <f>VLOOKUP($A20,'ADR Raw Data'!$B$6:$BE$43,'ADR Raw Data'!AA$1,FALSE)</f>
        <v>2.1313729900431602</v>
      </c>
      <c r="AP20" s="48">
        <f>VLOOKUP($A20,'ADR Raw Data'!$B$6:$BE$43,'ADR Raw Data'!AB$1,FALSE)</f>
        <v>9.1483990916158593</v>
      </c>
      <c r="AQ20" s="49">
        <f>VLOOKUP($A20,'ADR Raw Data'!$B$6:$BE$43,'ADR Raw Data'!AC$1,FALSE)</f>
        <v>5.45597772055714</v>
      </c>
      <c r="AR20" s="50">
        <f>VLOOKUP($A20,'ADR Raw Data'!$B$6:$BE$43,'ADR Raw Data'!AE$1,FALSE)</f>
        <v>4.7210960301730296</v>
      </c>
      <c r="AS20" s="40"/>
      <c r="AT20" s="51">
        <f>VLOOKUP($A20,'RevPAR Raw Data'!$B$6:$BE$43,'RevPAR Raw Data'!G$1,FALSE)</f>
        <v>43.234615642458103</v>
      </c>
      <c r="AU20" s="52">
        <f>VLOOKUP($A20,'RevPAR Raw Data'!$B$6:$BE$43,'RevPAR Raw Data'!H$1,FALSE)</f>
        <v>52.529602234636798</v>
      </c>
      <c r="AV20" s="52">
        <f>VLOOKUP($A20,'RevPAR Raw Data'!$B$6:$BE$43,'RevPAR Raw Data'!I$1,FALSE)</f>
        <v>57.903213407821198</v>
      </c>
      <c r="AW20" s="52">
        <f>VLOOKUP($A20,'RevPAR Raw Data'!$B$6:$BE$43,'RevPAR Raw Data'!J$1,FALSE)</f>
        <v>58.511738547485997</v>
      </c>
      <c r="AX20" s="52">
        <f>VLOOKUP($A20,'RevPAR Raw Data'!$B$6:$BE$43,'RevPAR Raw Data'!K$1,FALSE)</f>
        <v>54.240499441340702</v>
      </c>
      <c r="AY20" s="53">
        <f>VLOOKUP($A20,'RevPAR Raw Data'!$B$6:$BE$43,'RevPAR Raw Data'!L$1,FALSE)</f>
        <v>53.283933854748597</v>
      </c>
      <c r="AZ20" s="52">
        <f>VLOOKUP($A20,'RevPAR Raw Data'!$B$6:$BE$43,'RevPAR Raw Data'!N$1,FALSE)</f>
        <v>60.049896089385399</v>
      </c>
      <c r="BA20" s="52">
        <f>VLOOKUP($A20,'RevPAR Raw Data'!$B$6:$BE$43,'RevPAR Raw Data'!O$1,FALSE)</f>
        <v>64.587250279329595</v>
      </c>
      <c r="BB20" s="53">
        <f>VLOOKUP($A20,'RevPAR Raw Data'!$B$6:$BE$43,'RevPAR Raw Data'!P$1,FALSE)</f>
        <v>62.318573184357497</v>
      </c>
      <c r="BC20" s="54">
        <f>VLOOKUP($A20,'RevPAR Raw Data'!$B$6:$BE$43,'RevPAR Raw Data'!R$1,FALSE)</f>
        <v>55.865259377493999</v>
      </c>
      <c r="BE20" s="47">
        <f>VLOOKUP($A20,'RevPAR Raw Data'!$B$6:$BE$43,'RevPAR Raw Data'!T$1,FALSE)</f>
        <v>16.788078347025099</v>
      </c>
      <c r="BF20" s="48">
        <f>VLOOKUP($A20,'RevPAR Raw Data'!$B$6:$BE$43,'RevPAR Raw Data'!U$1,FALSE)</f>
        <v>34.423930304544399</v>
      </c>
      <c r="BG20" s="48">
        <f>VLOOKUP($A20,'RevPAR Raw Data'!$B$6:$BE$43,'RevPAR Raw Data'!V$1,FALSE)</f>
        <v>31.5171002670177</v>
      </c>
      <c r="BH20" s="48">
        <f>VLOOKUP($A20,'RevPAR Raw Data'!$B$6:$BE$43,'RevPAR Raw Data'!W$1,FALSE)</f>
        <v>25.053712104634702</v>
      </c>
      <c r="BI20" s="48">
        <f>VLOOKUP($A20,'RevPAR Raw Data'!$B$6:$BE$43,'RevPAR Raw Data'!X$1,FALSE)</f>
        <v>-3.8200398430194298</v>
      </c>
      <c r="BJ20" s="49">
        <f>VLOOKUP($A20,'RevPAR Raw Data'!$B$6:$BE$43,'RevPAR Raw Data'!Y$1,FALSE)</f>
        <v>19.305650036078902</v>
      </c>
      <c r="BK20" s="48">
        <f>VLOOKUP($A20,'RevPAR Raw Data'!$B$6:$BE$43,'RevPAR Raw Data'!AA$1,FALSE)</f>
        <v>9.1342919218983791</v>
      </c>
      <c r="BL20" s="48">
        <f>VLOOKUP($A20,'RevPAR Raw Data'!$B$6:$BE$43,'RevPAR Raw Data'!AB$1,FALSE)</f>
        <v>35.360405562376499</v>
      </c>
      <c r="BM20" s="49">
        <f>VLOOKUP($A20,'RevPAR Raw Data'!$B$6:$BE$43,'RevPAR Raw Data'!AC$1,FALSE)</f>
        <v>21.314487380414899</v>
      </c>
      <c r="BN20" s="50">
        <f>VLOOKUP($A20,'RevPAR Raw Data'!$B$6:$BE$43,'RevPAR Raw Data'!AE$1,FALSE)</f>
        <v>19.938642987827301</v>
      </c>
    </row>
    <row r="21" spans="1:66" x14ac:dyDescent="0.25">
      <c r="A21" s="63" t="s">
        <v>90</v>
      </c>
      <c r="B21" s="47">
        <f>VLOOKUP($A21,'Occupancy Raw Data'!$B$8:$BE$45,'Occupancy Raw Data'!G$3,FALSE)</f>
        <v>55.336271316344103</v>
      </c>
      <c r="C21" s="48">
        <f>VLOOKUP($A21,'Occupancy Raw Data'!$B$8:$BE$45,'Occupancy Raw Data'!H$3,FALSE)</f>
        <v>81.289519064954902</v>
      </c>
      <c r="D21" s="48">
        <f>VLOOKUP($A21,'Occupancy Raw Data'!$B$8:$BE$45,'Occupancy Raw Data'!I$3,FALSE)</f>
        <v>88.273615635179098</v>
      </c>
      <c r="E21" s="48">
        <f>VLOOKUP($A21,'Occupancy Raw Data'!$B$8:$BE$45,'Occupancy Raw Data'!J$3,FALSE)</f>
        <v>84.144472121095902</v>
      </c>
      <c r="F21" s="48">
        <f>VLOOKUP($A21,'Occupancy Raw Data'!$B$8:$BE$45,'Occupancy Raw Data'!K$3,FALSE)</f>
        <v>65.730982946924598</v>
      </c>
      <c r="G21" s="49">
        <f>VLOOKUP($A21,'Occupancy Raw Data'!$B$8:$BE$45,'Occupancy Raw Data'!L$3,FALSE)</f>
        <v>74.954972216899705</v>
      </c>
      <c r="H21" s="48">
        <f>VLOOKUP($A21,'Occupancy Raw Data'!$B$8:$BE$45,'Occupancy Raw Data'!N$3,FALSE)</f>
        <v>55.432075110174303</v>
      </c>
      <c r="I21" s="48">
        <f>VLOOKUP($A21,'Occupancy Raw Data'!$B$8:$BE$45,'Occupancy Raw Data'!O$3,FALSE)</f>
        <v>56.859551638244803</v>
      </c>
      <c r="J21" s="49">
        <f>VLOOKUP($A21,'Occupancy Raw Data'!$B$8:$BE$45,'Occupancy Raw Data'!P$3,FALSE)</f>
        <v>56.145813374209602</v>
      </c>
      <c r="K21" s="50">
        <f>VLOOKUP($A21,'Occupancy Raw Data'!$B$8:$BE$45,'Occupancy Raw Data'!R$3,FALSE)</f>
        <v>69.580926833274006</v>
      </c>
      <c r="M21" s="47">
        <f>VLOOKUP($A21,'Occupancy Raw Data'!$B$8:$BE$45,'Occupancy Raw Data'!T$3,FALSE)</f>
        <v>32.7315067615244</v>
      </c>
      <c r="N21" s="48">
        <f>VLOOKUP($A21,'Occupancy Raw Data'!$B$8:$BE$45,'Occupancy Raw Data'!U$3,FALSE)</f>
        <v>97.363912939372398</v>
      </c>
      <c r="O21" s="48">
        <f>VLOOKUP($A21,'Occupancy Raw Data'!$B$8:$BE$45,'Occupancy Raw Data'!V$3,FALSE)</f>
        <v>118.446116438041</v>
      </c>
      <c r="P21" s="48">
        <f>VLOOKUP($A21,'Occupancy Raw Data'!$B$8:$BE$45,'Occupancy Raw Data'!W$3,FALSE)</f>
        <v>84.418092536505995</v>
      </c>
      <c r="Q21" s="48">
        <f>VLOOKUP($A21,'Occupancy Raw Data'!$B$8:$BE$45,'Occupancy Raw Data'!X$3,FALSE)</f>
        <v>24.2266085024166</v>
      </c>
      <c r="R21" s="49">
        <f>VLOOKUP($A21,'Occupancy Raw Data'!$B$8:$BE$45,'Occupancy Raw Data'!Y$3,FALSE)</f>
        <v>68.949180481196805</v>
      </c>
      <c r="S21" s="48">
        <f>VLOOKUP($A21,'Occupancy Raw Data'!$B$8:$BE$45,'Occupancy Raw Data'!AA$3,FALSE)</f>
        <v>1.25886948734329</v>
      </c>
      <c r="T21" s="48">
        <f>VLOOKUP($A21,'Occupancy Raw Data'!$B$8:$BE$45,'Occupancy Raw Data'!AB$3,FALSE)</f>
        <v>26.059599026367501</v>
      </c>
      <c r="U21" s="49">
        <f>VLOOKUP($A21,'Occupancy Raw Data'!$B$8:$BE$45,'Occupancy Raw Data'!AC$3,FALSE)</f>
        <v>12.462315141728601</v>
      </c>
      <c r="V21" s="50">
        <f>VLOOKUP($A21,'Occupancy Raw Data'!$B$8:$BE$45,'Occupancy Raw Data'!AE$3,FALSE)</f>
        <v>51.415614836914898</v>
      </c>
      <c r="X21" s="51">
        <f>VLOOKUP($A21,'ADR Raw Data'!$B$6:$BE$43,'ADR Raw Data'!G$1,FALSE)</f>
        <v>118.48024065096899</v>
      </c>
      <c r="Y21" s="52">
        <f>VLOOKUP($A21,'ADR Raw Data'!$B$6:$BE$43,'ADR Raw Data'!H$1,FALSE)</f>
        <v>143.508071891573</v>
      </c>
      <c r="Z21" s="52">
        <f>VLOOKUP($A21,'ADR Raw Data'!$B$6:$BE$43,'ADR Raw Data'!I$1,FALSE)</f>
        <v>154.06274582157499</v>
      </c>
      <c r="AA21" s="52">
        <f>VLOOKUP($A21,'ADR Raw Data'!$B$6:$BE$43,'ADR Raw Data'!J$1,FALSE)</f>
        <v>150.73400318797599</v>
      </c>
      <c r="AB21" s="52">
        <f>VLOOKUP($A21,'ADR Raw Data'!$B$6:$BE$43,'ADR Raw Data'!K$1,FALSE)</f>
        <v>122.97314822912099</v>
      </c>
      <c r="AC21" s="53">
        <f>VLOOKUP($A21,'ADR Raw Data'!$B$6:$BE$43,'ADR Raw Data'!L$1,FALSE)</f>
        <v>140.31947442419201</v>
      </c>
      <c r="AD21" s="52">
        <f>VLOOKUP($A21,'ADR Raw Data'!$B$6:$BE$43,'ADR Raw Data'!N$1,FALSE)</f>
        <v>104.074414103007</v>
      </c>
      <c r="AE21" s="52">
        <f>VLOOKUP($A21,'ADR Raw Data'!$B$6:$BE$43,'ADR Raw Data'!O$1,FALSE)</f>
        <v>103.607449031171</v>
      </c>
      <c r="AF21" s="53">
        <f>VLOOKUP($A21,'ADR Raw Data'!$B$6:$BE$43,'ADR Raw Data'!P$1,FALSE)</f>
        <v>103.837963484344</v>
      </c>
      <c r="AG21" s="54">
        <f>VLOOKUP($A21,'ADR Raw Data'!$B$6:$BE$43,'ADR Raw Data'!R$1,FALSE)</f>
        <v>131.90877832415401</v>
      </c>
      <c r="AI21" s="47">
        <f>VLOOKUP($A21,'ADR Raw Data'!$B$6:$BE$43,'ADR Raw Data'!T$1,FALSE)</f>
        <v>23.9051934349392</v>
      </c>
      <c r="AJ21" s="48">
        <f>VLOOKUP($A21,'ADR Raw Data'!$B$6:$BE$43,'ADR Raw Data'!U$1,FALSE)</f>
        <v>50.374412777241602</v>
      </c>
      <c r="AK21" s="48">
        <f>VLOOKUP($A21,'ADR Raw Data'!$B$6:$BE$43,'ADR Raw Data'!V$1,FALSE)</f>
        <v>60.646578079883</v>
      </c>
      <c r="AL21" s="48">
        <f>VLOOKUP($A21,'ADR Raw Data'!$B$6:$BE$43,'ADR Raw Data'!W$1,FALSE)</f>
        <v>51.0995069266447</v>
      </c>
      <c r="AM21" s="48">
        <f>VLOOKUP($A21,'ADR Raw Data'!$B$6:$BE$43,'ADR Raw Data'!X$1,FALSE)</f>
        <v>22.748495156809</v>
      </c>
      <c r="AN21" s="49">
        <f>VLOOKUP($A21,'ADR Raw Data'!$B$6:$BE$43,'ADR Raw Data'!Y$1,FALSE)</f>
        <v>43.804385692678203</v>
      </c>
      <c r="AO21" s="48">
        <f>VLOOKUP($A21,'ADR Raw Data'!$B$6:$BE$43,'ADR Raw Data'!AA$1,FALSE)</f>
        <v>6.4397446305141699</v>
      </c>
      <c r="AP21" s="48">
        <f>VLOOKUP($A21,'ADR Raw Data'!$B$6:$BE$43,'ADR Raw Data'!AB$1,FALSE)</f>
        <v>9.9358955653549295</v>
      </c>
      <c r="AQ21" s="49">
        <f>VLOOKUP($A21,'ADR Raw Data'!$B$6:$BE$43,'ADR Raw Data'!AC$1,FALSE)</f>
        <v>7.9607556090690901</v>
      </c>
      <c r="AR21" s="50">
        <f>VLOOKUP($A21,'ADR Raw Data'!$B$6:$BE$43,'ADR Raw Data'!AE$1,FALSE)</f>
        <v>35.787561160493901</v>
      </c>
      <c r="AS21" s="40"/>
      <c r="AT21" s="51">
        <f>VLOOKUP($A21,'RevPAR Raw Data'!$B$6:$BE$43,'RevPAR Raw Data'!G$1,FALSE)</f>
        <v>65.562547422877898</v>
      </c>
      <c r="AU21" s="52">
        <f>VLOOKUP($A21,'RevPAR Raw Data'!$B$6:$BE$43,'RevPAR Raw Data'!H$1,FALSE)</f>
        <v>116.65702146004899</v>
      </c>
      <c r="AV21" s="52">
        <f>VLOOKUP($A21,'RevPAR Raw Data'!$B$6:$BE$43,'RevPAR Raw Data'!I$1,FALSE)</f>
        <v>135.99675608353999</v>
      </c>
      <c r="AW21" s="52">
        <f>VLOOKUP($A21,'RevPAR Raw Data'!$B$6:$BE$43,'RevPAR Raw Data'!J$1,FALSE)</f>
        <v>126.834331289519</v>
      </c>
      <c r="AX21" s="52">
        <f>VLOOKUP($A21,'RevPAR Raw Data'!$B$6:$BE$43,'RevPAR Raw Data'!K$1,FALSE)</f>
        <v>80.831459091780005</v>
      </c>
      <c r="AY21" s="53">
        <f>VLOOKUP($A21,'RevPAR Raw Data'!$B$6:$BE$43,'RevPAR Raw Data'!L$1,FALSE)</f>
        <v>105.176423069553</v>
      </c>
      <c r="AZ21" s="52">
        <f>VLOOKUP($A21,'RevPAR Raw Data'!$B$6:$BE$43,'RevPAR Raw Data'!N$1,FALSE)</f>
        <v>57.690607396052798</v>
      </c>
      <c r="BA21" s="52">
        <f>VLOOKUP($A21,'RevPAR Raw Data'!$B$6:$BE$43,'RevPAR Raw Data'!O$1,FALSE)</f>
        <v>58.910730982946902</v>
      </c>
      <c r="BB21" s="53">
        <f>VLOOKUP($A21,'RevPAR Raw Data'!$B$6:$BE$43,'RevPAR Raw Data'!P$1,FALSE)</f>
        <v>58.300669189499899</v>
      </c>
      <c r="BC21" s="54">
        <f>VLOOKUP($A21,'RevPAR Raw Data'!$B$6:$BE$43,'RevPAR Raw Data'!R$1,FALSE)</f>
        <v>91.783350532395303</v>
      </c>
      <c r="BE21" s="47">
        <f>VLOOKUP($A21,'RevPAR Raw Data'!$B$6:$BE$43,'RevPAR Raw Data'!T$1,FALSE)</f>
        <v>64.461230201976306</v>
      </c>
      <c r="BF21" s="48">
        <f>VLOOKUP($A21,'RevPAR Raw Data'!$B$6:$BE$43,'RevPAR Raw Data'!U$1,FALSE)</f>
        <v>196.784825116767</v>
      </c>
      <c r="BG21" s="48">
        <f>VLOOKUP($A21,'RevPAR Raw Data'!$B$6:$BE$43,'RevPAR Raw Data'!V$1,FALSE)</f>
        <v>250.926211006111</v>
      </c>
      <c r="BH21" s="48">
        <f>VLOOKUP($A21,'RevPAR Raw Data'!$B$6:$BE$43,'RevPAR Raw Data'!W$1,FALSE)</f>
        <v>178.654828506184</v>
      </c>
      <c r="BI21" s="48">
        <f>VLOOKUP($A21,'RevPAR Raw Data'!$B$6:$BE$43,'RevPAR Raw Data'!X$1,FALSE)</f>
        <v>52.486292521057003</v>
      </c>
      <c r="BJ21" s="49">
        <f>VLOOKUP($A21,'RevPAR Raw Data'!$B$6:$BE$43,'RevPAR Raw Data'!Y$1,FALSE)</f>
        <v>142.956331123799</v>
      </c>
      <c r="BK21" s="48">
        <f>VLOOKUP($A21,'RevPAR Raw Data'!$B$6:$BE$43,'RevPAR Raw Data'!AA$1,FALSE)</f>
        <v>7.7796820980738399</v>
      </c>
      <c r="BL21" s="48">
        <f>VLOOKUP($A21,'RevPAR Raw Data'!$B$6:$BE$43,'RevPAR Raw Data'!AB$1,FALSE)</f>
        <v>38.584749135732501</v>
      </c>
      <c r="BM21" s="49">
        <f>VLOOKUP($A21,'RevPAR Raw Data'!$B$6:$BE$43,'RevPAR Raw Data'!AC$1,FALSE)</f>
        <v>21.415165202462699</v>
      </c>
      <c r="BN21" s="50">
        <f>VLOOKUP($A21,'RevPAR Raw Data'!$B$6:$BE$43,'RevPAR Raw Data'!AE$1,FALSE)</f>
        <v>105.603570603213</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44.030772397468198</v>
      </c>
      <c r="C23" s="48">
        <f>VLOOKUP($A23,'Occupancy Raw Data'!$B$8:$BE$45,'Occupancy Raw Data'!H$3,FALSE)</f>
        <v>52.323367467709502</v>
      </c>
      <c r="D23" s="48">
        <f>VLOOKUP($A23,'Occupancy Raw Data'!$B$8:$BE$45,'Occupancy Raw Data'!I$3,FALSE)</f>
        <v>56.339731384757798</v>
      </c>
      <c r="E23" s="48">
        <f>VLOOKUP($A23,'Occupancy Raw Data'!$B$8:$BE$45,'Occupancy Raw Data'!J$3,FALSE)</f>
        <v>56.946945916739502</v>
      </c>
      <c r="F23" s="48">
        <f>VLOOKUP($A23,'Occupancy Raw Data'!$B$8:$BE$45,'Occupancy Raw Data'!K$3,FALSE)</f>
        <v>54.682756136468797</v>
      </c>
      <c r="G23" s="49">
        <f>VLOOKUP($A23,'Occupancy Raw Data'!$B$8:$BE$45,'Occupancy Raw Data'!L$3,FALSE)</f>
        <v>52.864714660628799</v>
      </c>
      <c r="H23" s="48">
        <f>VLOOKUP($A23,'Occupancy Raw Data'!$B$8:$BE$45,'Occupancy Raw Data'!N$3,FALSE)</f>
        <v>59.368085215869897</v>
      </c>
      <c r="I23" s="48">
        <f>VLOOKUP($A23,'Occupancy Raw Data'!$B$8:$BE$45,'Occupancy Raw Data'!O$3,FALSE)</f>
        <v>61.694025626511603</v>
      </c>
      <c r="J23" s="49">
        <f>VLOOKUP($A23,'Occupancy Raw Data'!$B$8:$BE$45,'Occupancy Raw Data'!P$3,FALSE)</f>
        <v>60.5310554211907</v>
      </c>
      <c r="K23" s="50">
        <f>VLOOKUP($A23,'Occupancy Raw Data'!$B$8:$BE$45,'Occupancy Raw Data'!R$3,FALSE)</f>
        <v>55.055097735075002</v>
      </c>
      <c r="M23" s="47">
        <f>VLOOKUP($A23,'Occupancy Raw Data'!$B$8:$BE$45,'Occupancy Raw Data'!T$3,FALSE)</f>
        <v>18.158257580680701</v>
      </c>
      <c r="N23" s="48">
        <f>VLOOKUP($A23,'Occupancy Raw Data'!$B$8:$BE$45,'Occupancy Raw Data'!U$3,FALSE)</f>
        <v>38.707165706066</v>
      </c>
      <c r="O23" s="48">
        <f>VLOOKUP($A23,'Occupancy Raw Data'!$B$8:$BE$45,'Occupancy Raw Data'!V$3,FALSE)</f>
        <v>49.693198443134399</v>
      </c>
      <c r="P23" s="48">
        <f>VLOOKUP($A23,'Occupancy Raw Data'!$B$8:$BE$45,'Occupancy Raw Data'!W$3,FALSE)</f>
        <v>19.512211903561901</v>
      </c>
      <c r="Q23" s="48">
        <f>VLOOKUP($A23,'Occupancy Raw Data'!$B$8:$BE$45,'Occupancy Raw Data'!X$3,FALSE)</f>
        <v>-5.0860783442312201</v>
      </c>
      <c r="R23" s="49">
        <f>VLOOKUP($A23,'Occupancy Raw Data'!$B$8:$BE$45,'Occupancy Raw Data'!Y$3,FALSE)</f>
        <v>21.312954126222401</v>
      </c>
      <c r="S23" s="48">
        <f>VLOOKUP($A23,'Occupancy Raw Data'!$B$8:$BE$45,'Occupancy Raw Data'!AA$3,FALSE)</f>
        <v>-0.41939583914473</v>
      </c>
      <c r="T23" s="48">
        <f>VLOOKUP($A23,'Occupancy Raw Data'!$B$8:$BE$45,'Occupancy Raw Data'!AB$3,FALSE)</f>
        <v>29.229123373634199</v>
      </c>
      <c r="U23" s="49">
        <f>VLOOKUP($A23,'Occupancy Raw Data'!$B$8:$BE$45,'Occupancy Raw Data'!AC$3,FALSE)</f>
        <v>12.764710113721801</v>
      </c>
      <c r="V23" s="50">
        <f>VLOOKUP($A23,'Occupancy Raw Data'!$B$8:$BE$45,'Occupancy Raw Data'!AE$3,FALSE)</f>
        <v>18.4913060051603</v>
      </c>
      <c r="X23" s="51">
        <f>VLOOKUP($A23,'ADR Raw Data'!$B$6:$BE$43,'ADR Raw Data'!G$1,FALSE)</f>
        <v>94.863363939694906</v>
      </c>
      <c r="Y23" s="52">
        <f>VLOOKUP($A23,'ADR Raw Data'!$B$6:$BE$43,'ADR Raw Data'!H$1,FALSE)</f>
        <v>98.410692879622303</v>
      </c>
      <c r="Z23" s="52">
        <f>VLOOKUP($A23,'ADR Raw Data'!$B$6:$BE$43,'ADR Raw Data'!I$1,FALSE)</f>
        <v>101.16461649541</v>
      </c>
      <c r="AA23" s="52">
        <f>VLOOKUP($A23,'ADR Raw Data'!$B$6:$BE$43,'ADR Raw Data'!J$1,FALSE)</f>
        <v>104.52072063434601</v>
      </c>
      <c r="AB23" s="52">
        <f>VLOOKUP($A23,'ADR Raw Data'!$B$6:$BE$43,'ADR Raw Data'!K$1,FALSE)</f>
        <v>104.266035044464</v>
      </c>
      <c r="AC23" s="53">
        <f>VLOOKUP($A23,'ADR Raw Data'!$B$6:$BE$43,'ADR Raw Data'!L$1,FALSE)</f>
        <v>100.934483486158</v>
      </c>
      <c r="AD23" s="52">
        <f>VLOOKUP($A23,'ADR Raw Data'!$B$6:$BE$43,'ADR Raw Data'!N$1,FALSE)</f>
        <v>113.054945687787</v>
      </c>
      <c r="AE23" s="52">
        <f>VLOOKUP($A23,'ADR Raw Data'!$B$6:$BE$43,'ADR Raw Data'!O$1,FALSE)</f>
        <v>117.971793239636</v>
      </c>
      <c r="AF23" s="53">
        <f>VLOOKUP($A23,'ADR Raw Data'!$B$6:$BE$43,'ADR Raw Data'!P$1,FALSE)</f>
        <v>115.560602633256</v>
      </c>
      <c r="AG23" s="54">
        <f>VLOOKUP($A23,'ADR Raw Data'!$B$6:$BE$43,'ADR Raw Data'!R$1,FALSE)</f>
        <v>105.52902067377001</v>
      </c>
      <c r="AI23" s="47">
        <f>VLOOKUP($A23,'ADR Raw Data'!$B$6:$BE$43,'ADR Raw Data'!T$1,FALSE)</f>
        <v>1.9685624091955201</v>
      </c>
      <c r="AJ23" s="48">
        <f>VLOOKUP($A23,'ADR Raw Data'!$B$6:$BE$43,'ADR Raw Data'!U$1,FALSE)</f>
        <v>5.6514393561254304</v>
      </c>
      <c r="AK23" s="48">
        <f>VLOOKUP($A23,'ADR Raw Data'!$B$6:$BE$43,'ADR Raw Data'!V$1,FALSE)</f>
        <v>6.9178232046168402</v>
      </c>
      <c r="AL23" s="48">
        <f>VLOOKUP($A23,'ADR Raw Data'!$B$6:$BE$43,'ADR Raw Data'!W$1,FALSE)</f>
        <v>-3.74947445974392</v>
      </c>
      <c r="AM23" s="48">
        <f>VLOOKUP($A23,'ADR Raw Data'!$B$6:$BE$43,'ADR Raw Data'!X$1,FALSE)</f>
        <v>-10.094582550897</v>
      </c>
      <c r="AN23" s="49">
        <f>VLOOKUP($A23,'ADR Raw Data'!$B$6:$BE$43,'ADR Raw Data'!Y$1,FALSE)</f>
        <v>-1.80983451693481</v>
      </c>
      <c r="AO23" s="48">
        <f>VLOOKUP($A23,'ADR Raw Data'!$B$6:$BE$43,'ADR Raw Data'!AA$1,FALSE)</f>
        <v>-7.88366399566757</v>
      </c>
      <c r="AP23" s="48">
        <f>VLOOKUP($A23,'ADR Raw Data'!$B$6:$BE$43,'ADR Raw Data'!AB$1,FALSE)</f>
        <v>7.4010724452140604</v>
      </c>
      <c r="AQ23" s="49">
        <f>VLOOKUP($A23,'ADR Raw Data'!$B$6:$BE$43,'ADR Raw Data'!AC$1,FALSE)</f>
        <v>-1.2297745185215001</v>
      </c>
      <c r="AR23" s="50">
        <f>VLOOKUP($A23,'ADR Raw Data'!$B$6:$BE$43,'ADR Raw Data'!AE$1,FALSE)</f>
        <v>-1.8184955698962</v>
      </c>
      <c r="AS23" s="40"/>
      <c r="AT23" s="51">
        <f>VLOOKUP($A23,'RevPAR Raw Data'!$B$6:$BE$43,'RevPAR Raw Data'!G$1,FALSE)</f>
        <v>41.769071864868998</v>
      </c>
      <c r="AU23" s="52">
        <f>VLOOKUP($A23,'RevPAR Raw Data'!$B$6:$BE$43,'RevPAR Raw Data'!H$1,FALSE)</f>
        <v>51.4917884629238</v>
      </c>
      <c r="AV23" s="52">
        <f>VLOOKUP($A23,'RevPAR Raw Data'!$B$6:$BE$43,'RevPAR Raw Data'!I$1,FALSE)</f>
        <v>56.995873189934599</v>
      </c>
      <c r="AW23" s="52">
        <f>VLOOKUP($A23,'RevPAR Raw Data'!$B$6:$BE$43,'RevPAR Raw Data'!J$1,FALSE)</f>
        <v>59.521358251427898</v>
      </c>
      <c r="AX23" s="52">
        <f>VLOOKUP($A23,'RevPAR Raw Data'!$B$6:$BE$43,'RevPAR Raw Data'!K$1,FALSE)</f>
        <v>57.015541676529601</v>
      </c>
      <c r="AY23" s="53">
        <f>VLOOKUP($A23,'RevPAR Raw Data'!$B$6:$BE$43,'RevPAR Raw Data'!L$1,FALSE)</f>
        <v>53.358726689137001</v>
      </c>
      <c r="AZ23" s="52">
        <f>VLOOKUP($A23,'RevPAR Raw Data'!$B$6:$BE$43,'RevPAR Raw Data'!N$1,FALSE)</f>
        <v>67.118556496680895</v>
      </c>
      <c r="BA23" s="52">
        <f>VLOOKUP($A23,'RevPAR Raw Data'!$B$6:$BE$43,'RevPAR Raw Data'!O$1,FALSE)</f>
        <v>72.781548353316495</v>
      </c>
      <c r="BB23" s="53">
        <f>VLOOKUP($A23,'RevPAR Raw Data'!$B$6:$BE$43,'RevPAR Raw Data'!P$1,FALSE)</f>
        <v>69.950052424998702</v>
      </c>
      <c r="BC23" s="54">
        <f>VLOOKUP($A23,'RevPAR Raw Data'!$B$6:$BE$43,'RevPAR Raw Data'!R$1,FALSE)</f>
        <v>58.0991054708118</v>
      </c>
      <c r="BE23" s="47">
        <f>VLOOKUP($A23,'RevPAR Raw Data'!$B$6:$BE$43,'RevPAR Raw Data'!T$1,FALSE)</f>
        <v>20.484276622774399</v>
      </c>
      <c r="BF23" s="48">
        <f>VLOOKUP($A23,'RevPAR Raw Data'!$B$6:$BE$43,'RevPAR Raw Data'!U$1,FALSE)</f>
        <v>46.546117058544702</v>
      </c>
      <c r="BG23" s="48">
        <f>VLOOKUP($A23,'RevPAR Raw Data'!$B$6:$BE$43,'RevPAR Raw Data'!V$1,FALSE)</f>
        <v>60.048709260766699</v>
      </c>
      <c r="BH23" s="48">
        <f>VLOOKUP($A23,'RevPAR Raw Data'!$B$6:$BE$43,'RevPAR Raw Data'!W$1,FALSE)</f>
        <v>15.031132041962801</v>
      </c>
      <c r="BI23" s="48">
        <f>VLOOKUP($A23,'RevPAR Raw Data'!$B$6:$BE$43,'RevPAR Raw Data'!X$1,FALSE)</f>
        <v>-14.6672425180665</v>
      </c>
      <c r="BJ23" s="49">
        <f>VLOOKUP($A23,'RevPAR Raw Data'!$B$6:$BE$43,'RevPAR Raw Data'!Y$1,FALSE)</f>
        <v>19.1173904089327</v>
      </c>
      <c r="BK23" s="48">
        <f>VLOOKUP($A23,'RevPAR Raw Data'!$B$6:$BE$43,'RevPAR Raw Data'!AA$1,FALSE)</f>
        <v>-8.2699960760423199</v>
      </c>
      <c r="BL23" s="48">
        <f>VLOOKUP($A23,'RevPAR Raw Data'!$B$6:$BE$43,'RevPAR Raw Data'!AB$1,FALSE)</f>
        <v>38.793464414832002</v>
      </c>
      <c r="BM23" s="49">
        <f>VLOOKUP($A23,'RevPAR Raw Data'!$B$6:$BE$43,'RevPAR Raw Data'!AC$1,FALSE)</f>
        <v>11.377958442858599</v>
      </c>
      <c r="BN23" s="50">
        <f>VLOOKUP($A23,'RevPAR Raw Data'!$B$6:$BE$43,'RevPAR Raw Data'!AE$1,FALSE)</f>
        <v>16.336546854744299</v>
      </c>
    </row>
    <row r="24" spans="1:66" x14ac:dyDescent="0.25">
      <c r="A24" s="63" t="s">
        <v>91</v>
      </c>
      <c r="B24" s="47">
        <f>VLOOKUP($A24,'Occupancy Raw Data'!$B$8:$BE$45,'Occupancy Raw Data'!G$3,FALSE)</f>
        <v>51.965869165133</v>
      </c>
      <c r="C24" s="48">
        <f>VLOOKUP($A24,'Occupancy Raw Data'!$B$8:$BE$45,'Occupancy Raw Data'!H$3,FALSE)</f>
        <v>66.622051196252301</v>
      </c>
      <c r="D24" s="48">
        <f>VLOOKUP($A24,'Occupancy Raw Data'!$B$8:$BE$45,'Occupancy Raw Data'!I$3,FALSE)</f>
        <v>70.001673080140506</v>
      </c>
      <c r="E24" s="48">
        <f>VLOOKUP($A24,'Occupancy Raw Data'!$B$8:$BE$45,'Occupancy Raw Data'!J$3,FALSE)</f>
        <v>70.269365902626703</v>
      </c>
      <c r="F24" s="48">
        <f>VLOOKUP($A24,'Occupancy Raw Data'!$B$8:$BE$45,'Occupancy Raw Data'!K$3,FALSE)</f>
        <v>61.753387987284498</v>
      </c>
      <c r="G24" s="49">
        <f>VLOOKUP($A24,'Occupancy Raw Data'!$B$8:$BE$45,'Occupancy Raw Data'!L$3,FALSE)</f>
        <v>64.122469466287399</v>
      </c>
      <c r="H24" s="48">
        <f>VLOOKUP($A24,'Occupancy Raw Data'!$B$8:$BE$45,'Occupancy Raw Data'!N$3,FALSE)</f>
        <v>55.680107077128902</v>
      </c>
      <c r="I24" s="48">
        <f>VLOOKUP($A24,'Occupancy Raw Data'!$B$8:$BE$45,'Occupancy Raw Data'!O$3,FALSE)</f>
        <v>57.052032792370703</v>
      </c>
      <c r="J24" s="49">
        <f>VLOOKUP($A24,'Occupancy Raw Data'!$B$8:$BE$45,'Occupancy Raw Data'!P$3,FALSE)</f>
        <v>56.366069934749802</v>
      </c>
      <c r="K24" s="50">
        <f>VLOOKUP($A24,'Occupancy Raw Data'!$B$8:$BE$45,'Occupancy Raw Data'!R$3,FALSE)</f>
        <v>61.9063553144195</v>
      </c>
      <c r="M24" s="47">
        <f>VLOOKUP($A24,'Occupancy Raw Data'!$B$8:$BE$45,'Occupancy Raw Data'!T$3,FALSE)</f>
        <v>12.1267269741181</v>
      </c>
      <c r="N24" s="48">
        <f>VLOOKUP($A24,'Occupancy Raw Data'!$B$8:$BE$45,'Occupancy Raw Data'!U$3,FALSE)</f>
        <v>33.221192471185297</v>
      </c>
      <c r="O24" s="48">
        <f>VLOOKUP($A24,'Occupancy Raw Data'!$B$8:$BE$45,'Occupancy Raw Data'!V$3,FALSE)</f>
        <v>44.912683859386597</v>
      </c>
      <c r="P24" s="48">
        <f>VLOOKUP($A24,'Occupancy Raw Data'!$B$8:$BE$45,'Occupancy Raw Data'!W$3,FALSE)</f>
        <v>26.389224473793501</v>
      </c>
      <c r="Q24" s="48">
        <f>VLOOKUP($A24,'Occupancy Raw Data'!$B$8:$BE$45,'Occupancy Raw Data'!X$3,FALSE)</f>
        <v>-7.3778820876812201</v>
      </c>
      <c r="R24" s="49">
        <f>VLOOKUP($A24,'Occupancy Raw Data'!$B$8:$BE$45,'Occupancy Raw Data'!Y$3,FALSE)</f>
        <v>20.1108619850732</v>
      </c>
      <c r="S24" s="48">
        <f>VLOOKUP($A24,'Occupancy Raw Data'!$B$8:$BE$45,'Occupancy Raw Data'!AA$3,FALSE)</f>
        <v>-12.397234130545099</v>
      </c>
      <c r="T24" s="48">
        <f>VLOOKUP($A24,'Occupancy Raw Data'!$B$8:$BE$45,'Occupancy Raw Data'!AB$3,FALSE)</f>
        <v>10.365126642593401</v>
      </c>
      <c r="U24" s="49">
        <f>VLOOKUP($A24,'Occupancy Raw Data'!$B$8:$BE$45,'Occupancy Raw Data'!AC$3,FALSE)</f>
        <v>-2.18779568171575</v>
      </c>
      <c r="V24" s="50">
        <f>VLOOKUP($A24,'Occupancy Raw Data'!$B$8:$BE$45,'Occupancy Raw Data'!AE$3,FALSE)</f>
        <v>13.3863477804827</v>
      </c>
      <c r="X24" s="51">
        <f>VLOOKUP($A24,'ADR Raw Data'!$B$6:$BE$43,'ADR Raw Data'!G$1,FALSE)</f>
        <v>89.364155054732706</v>
      </c>
      <c r="Y24" s="52">
        <f>VLOOKUP($A24,'ADR Raw Data'!$B$6:$BE$43,'ADR Raw Data'!H$1,FALSE)</f>
        <v>94.067970190858802</v>
      </c>
      <c r="Z24" s="52">
        <f>VLOOKUP($A24,'ADR Raw Data'!$B$6:$BE$43,'ADR Raw Data'!I$1,FALSE)</f>
        <v>95.428550478011402</v>
      </c>
      <c r="AA24" s="52">
        <f>VLOOKUP($A24,'ADR Raw Data'!$B$6:$BE$43,'ADR Raw Data'!J$1,FALSE)</f>
        <v>95.721089214285698</v>
      </c>
      <c r="AB24" s="52">
        <f>VLOOKUP($A24,'ADR Raw Data'!$B$6:$BE$43,'ADR Raw Data'!K$1,FALSE)</f>
        <v>91.107731671633701</v>
      </c>
      <c r="AC24" s="53">
        <f>VLOOKUP($A24,'ADR Raw Data'!$B$6:$BE$43,'ADR Raw Data'!L$1,FALSE)</f>
        <v>93.394770672650395</v>
      </c>
      <c r="AD24" s="52">
        <f>VLOOKUP($A24,'ADR Raw Data'!$B$6:$BE$43,'ADR Raw Data'!N$1,FALSE)</f>
        <v>90.879215504807604</v>
      </c>
      <c r="AE24" s="52">
        <f>VLOOKUP($A24,'ADR Raw Data'!$B$6:$BE$43,'ADR Raw Data'!O$1,FALSE)</f>
        <v>91.731593049853302</v>
      </c>
      <c r="AF24" s="53">
        <f>VLOOKUP($A24,'ADR Raw Data'!$B$6:$BE$43,'ADR Raw Data'!P$1,FALSE)</f>
        <v>91.310590902344899</v>
      </c>
      <c r="AG24" s="54">
        <f>VLOOKUP($A24,'ADR Raw Data'!$B$6:$BE$43,'ADR Raw Data'!R$1,FALSE)</f>
        <v>92.852582985212905</v>
      </c>
      <c r="AI24" s="47">
        <f>VLOOKUP($A24,'ADR Raw Data'!$B$6:$BE$43,'ADR Raw Data'!T$1,FALSE)</f>
        <v>9.3677304273165607</v>
      </c>
      <c r="AJ24" s="48">
        <f>VLOOKUP($A24,'ADR Raw Data'!$B$6:$BE$43,'ADR Raw Data'!U$1,FALSE)</f>
        <v>14.048618201373801</v>
      </c>
      <c r="AK24" s="48">
        <f>VLOOKUP($A24,'ADR Raw Data'!$B$6:$BE$43,'ADR Raw Data'!V$1,FALSE)</f>
        <v>15.432795995336001</v>
      </c>
      <c r="AL24" s="48">
        <f>VLOOKUP($A24,'ADR Raw Data'!$B$6:$BE$43,'ADR Raw Data'!W$1,FALSE)</f>
        <v>7.91299151678193</v>
      </c>
      <c r="AM24" s="48">
        <f>VLOOKUP($A24,'ADR Raw Data'!$B$6:$BE$43,'ADR Raw Data'!X$1,FALSE)</f>
        <v>-2.4060396278835401</v>
      </c>
      <c r="AN24" s="49">
        <f>VLOOKUP($A24,'ADR Raw Data'!$B$6:$BE$43,'ADR Raw Data'!Y$1,FALSE)</f>
        <v>8.1048168462744901</v>
      </c>
      <c r="AO24" s="48">
        <f>VLOOKUP($A24,'ADR Raw Data'!$B$6:$BE$43,'ADR Raw Data'!AA$1,FALSE)</f>
        <v>-4.3162322676624099</v>
      </c>
      <c r="AP24" s="48">
        <f>VLOOKUP($A24,'ADR Raw Data'!$B$6:$BE$43,'ADR Raw Data'!AB$1,FALSE)</f>
        <v>3.97384355957796</v>
      </c>
      <c r="AQ24" s="49">
        <f>VLOOKUP($A24,'ADR Raw Data'!$B$6:$BE$43,'ADR Raw Data'!AC$1,FALSE)</f>
        <v>-0.69518250333666898</v>
      </c>
      <c r="AR24" s="50">
        <f>VLOOKUP($A24,'ADR Raw Data'!$B$6:$BE$43,'ADR Raw Data'!AE$1,FALSE)</f>
        <v>5.4321101073953297</v>
      </c>
      <c r="AS24" s="40"/>
      <c r="AT24" s="51">
        <f>VLOOKUP($A24,'RevPAR Raw Data'!$B$6:$BE$43,'RevPAR Raw Data'!G$1,FALSE)</f>
        <v>46.438859896269001</v>
      </c>
      <c r="AU24" s="52">
        <f>VLOOKUP($A24,'RevPAR Raw Data'!$B$6:$BE$43,'RevPAR Raw Data'!H$1,FALSE)</f>
        <v>62.670011259829302</v>
      </c>
      <c r="AV24" s="52">
        <f>VLOOKUP($A24,'RevPAR Raw Data'!$B$6:$BE$43,'RevPAR Raw Data'!I$1,FALSE)</f>
        <v>66.8015819307344</v>
      </c>
      <c r="AW24" s="52">
        <f>VLOOKUP($A24,'RevPAR Raw Data'!$B$6:$BE$43,'RevPAR Raw Data'!J$1,FALSE)</f>
        <v>67.262602425966193</v>
      </c>
      <c r="AX24" s="52">
        <f>VLOOKUP($A24,'RevPAR Raw Data'!$B$6:$BE$43,'RevPAR Raw Data'!K$1,FALSE)</f>
        <v>56.262111025598102</v>
      </c>
      <c r="AY24" s="53">
        <f>VLOOKUP($A24,'RevPAR Raw Data'!$B$6:$BE$43,'RevPAR Raw Data'!L$1,FALSE)</f>
        <v>59.887033307679403</v>
      </c>
      <c r="AZ24" s="52">
        <f>VLOOKUP($A24,'RevPAR Raw Data'!$B$6:$BE$43,'RevPAR Raw Data'!N$1,FALSE)</f>
        <v>50.601644503931702</v>
      </c>
      <c r="BA24" s="52">
        <f>VLOOKUP($A24,'RevPAR Raw Data'!$B$6:$BE$43,'RevPAR Raw Data'!O$1,FALSE)</f>
        <v>52.334738547766399</v>
      </c>
      <c r="BB24" s="53">
        <f>VLOOKUP($A24,'RevPAR Raw Data'!$B$6:$BE$43,'RevPAR Raw Data'!P$1,FALSE)</f>
        <v>51.468191525849001</v>
      </c>
      <c r="BC24" s="54">
        <f>VLOOKUP($A24,'RevPAR Raw Data'!$B$6:$BE$43,'RevPAR Raw Data'!R$1,FALSE)</f>
        <v>57.4816499414421</v>
      </c>
      <c r="BE24" s="47">
        <f>VLOOKUP($A24,'RevPAR Raw Data'!$B$6:$BE$43,'RevPAR Raw Data'!T$1,FALSE)</f>
        <v>22.630456494026799</v>
      </c>
      <c r="BF24" s="48">
        <f>VLOOKUP($A24,'RevPAR Raw Data'!$B$6:$BE$43,'RevPAR Raw Data'!U$1,FALSE)</f>
        <v>51.936929164779599</v>
      </c>
      <c r="BG24" s="48">
        <f>VLOOKUP($A24,'RevPAR Raw Data'!$B$6:$BE$43,'RevPAR Raw Data'!V$1,FALSE)</f>
        <v>67.276762730772106</v>
      </c>
      <c r="BH24" s="48">
        <f>VLOOKUP($A24,'RevPAR Raw Data'!$B$6:$BE$43,'RevPAR Raw Data'!W$1,FALSE)</f>
        <v>36.390393084531198</v>
      </c>
      <c r="BI24" s="48">
        <f>VLOOKUP($A24,'RevPAR Raw Data'!$B$6:$BE$43,'RevPAR Raw Data'!X$1,FALSE)</f>
        <v>-9.6064069488366304</v>
      </c>
      <c r="BJ24" s="49">
        <f>VLOOKUP($A24,'RevPAR Raw Data'!$B$6:$BE$43,'RevPAR Raw Data'!Y$1,FALSE)</f>
        <v>29.845627361444901</v>
      </c>
      <c r="BK24" s="48">
        <f>VLOOKUP($A24,'RevPAR Raw Data'!$B$6:$BE$43,'RevPAR Raw Data'!AA$1,FALSE)</f>
        <v>-16.1783729783673</v>
      </c>
      <c r="BL24" s="48">
        <f>VLOOKUP($A24,'RevPAR Raw Data'!$B$6:$BE$43,'RevPAR Raw Data'!AB$1,FALSE)</f>
        <v>14.7508641197002</v>
      </c>
      <c r="BM24" s="49">
        <f>VLOOKUP($A24,'RevPAR Raw Data'!$B$6:$BE$43,'RevPAR Raw Data'!AC$1,FALSE)</f>
        <v>-2.86776901226437</v>
      </c>
      <c r="BN24" s="50">
        <f>VLOOKUP($A24,'RevPAR Raw Data'!$B$6:$BE$43,'RevPAR Raw Data'!AE$1,FALSE)</f>
        <v>19.545619038672701</v>
      </c>
    </row>
    <row r="25" spans="1:66" x14ac:dyDescent="0.25">
      <c r="A25" s="63" t="s">
        <v>32</v>
      </c>
      <c r="B25" s="47">
        <f>VLOOKUP($A25,'Occupancy Raw Data'!$B$8:$BE$45,'Occupancy Raw Data'!G$3,FALSE)</f>
        <v>49.610977507426703</v>
      </c>
      <c r="C25" s="48">
        <f>VLOOKUP($A25,'Occupancy Raw Data'!$B$8:$BE$45,'Occupancy Raw Data'!H$3,FALSE)</f>
        <v>61.2533597397085</v>
      </c>
      <c r="D25" s="48">
        <f>VLOOKUP($A25,'Occupancy Raw Data'!$B$8:$BE$45,'Occupancy Raw Data'!I$3,FALSE)</f>
        <v>64.846512943839201</v>
      </c>
      <c r="E25" s="48">
        <f>VLOOKUP($A25,'Occupancy Raw Data'!$B$8:$BE$45,'Occupancy Raw Data'!J$3,FALSE)</f>
        <v>66.119677464987902</v>
      </c>
      <c r="F25" s="48">
        <f>VLOOKUP($A25,'Occupancy Raw Data'!$B$8:$BE$45,'Occupancy Raw Data'!K$3,FALSE)</f>
        <v>61.069458197764803</v>
      </c>
      <c r="G25" s="49">
        <f>VLOOKUP($A25,'Occupancy Raw Data'!$B$8:$BE$45,'Occupancy Raw Data'!L$3,FALSE)</f>
        <v>60.5799971707455</v>
      </c>
      <c r="H25" s="48">
        <f>VLOOKUP($A25,'Occupancy Raw Data'!$B$8:$BE$45,'Occupancy Raw Data'!N$3,FALSE)</f>
        <v>60.701655113877401</v>
      </c>
      <c r="I25" s="48">
        <f>VLOOKUP($A25,'Occupancy Raw Data'!$B$8:$BE$45,'Occupancy Raw Data'!O$3,FALSE)</f>
        <v>62.003112179940501</v>
      </c>
      <c r="J25" s="49">
        <f>VLOOKUP($A25,'Occupancy Raw Data'!$B$8:$BE$45,'Occupancy Raw Data'!P$3,FALSE)</f>
        <v>61.352383646908997</v>
      </c>
      <c r="K25" s="50">
        <f>VLOOKUP($A25,'Occupancy Raw Data'!$B$8:$BE$45,'Occupancy Raw Data'!R$3,FALSE)</f>
        <v>60.800679021077897</v>
      </c>
      <c r="M25" s="47">
        <f>VLOOKUP($A25,'Occupancy Raw Data'!$B$8:$BE$45,'Occupancy Raw Data'!T$3,FALSE)</f>
        <v>16.9882758805478</v>
      </c>
      <c r="N25" s="48">
        <f>VLOOKUP($A25,'Occupancy Raw Data'!$B$8:$BE$45,'Occupancy Raw Data'!U$3,FALSE)</f>
        <v>38.427810706491698</v>
      </c>
      <c r="O25" s="48">
        <f>VLOOKUP($A25,'Occupancy Raw Data'!$B$8:$BE$45,'Occupancy Raw Data'!V$3,FALSE)</f>
        <v>48.627095156994898</v>
      </c>
      <c r="P25" s="48">
        <f>VLOOKUP($A25,'Occupancy Raw Data'!$B$8:$BE$45,'Occupancy Raw Data'!W$3,FALSE)</f>
        <v>26.364071347805002</v>
      </c>
      <c r="Q25" s="48">
        <f>VLOOKUP($A25,'Occupancy Raw Data'!$B$8:$BE$45,'Occupancy Raw Data'!X$3,FALSE)</f>
        <v>-1.58906840643175</v>
      </c>
      <c r="R25" s="49">
        <f>VLOOKUP($A25,'Occupancy Raw Data'!$B$8:$BE$45,'Occupancy Raw Data'!Y$3,FALSE)</f>
        <v>23.801035578387001</v>
      </c>
      <c r="S25" s="48">
        <f>VLOOKUP($A25,'Occupancy Raw Data'!$B$8:$BE$45,'Occupancy Raw Data'!AA$3,FALSE)</f>
        <v>-0.42635228427226701</v>
      </c>
      <c r="T25" s="48">
        <f>VLOOKUP($A25,'Occupancy Raw Data'!$B$8:$BE$45,'Occupancy Raw Data'!AB$3,FALSE)</f>
        <v>19.185285089664401</v>
      </c>
      <c r="U25" s="49">
        <f>VLOOKUP($A25,'Occupancy Raw Data'!$B$8:$BE$45,'Occupancy Raw Data'!AC$3,FALSE)</f>
        <v>8.6036461192705005</v>
      </c>
      <c r="V25" s="50">
        <f>VLOOKUP($A25,'Occupancy Raw Data'!$B$8:$BE$45,'Occupancy Raw Data'!AE$3,FALSE)</f>
        <v>19.0000893550671</v>
      </c>
      <c r="X25" s="51">
        <f>VLOOKUP($A25,'ADR Raw Data'!$B$6:$BE$43,'ADR Raw Data'!G$1,FALSE)</f>
        <v>77.529813686911794</v>
      </c>
      <c r="Y25" s="52">
        <f>VLOOKUP($A25,'ADR Raw Data'!$B$6:$BE$43,'ADR Raw Data'!H$1,FALSE)</f>
        <v>84.293462632794402</v>
      </c>
      <c r="Z25" s="52">
        <f>VLOOKUP($A25,'ADR Raw Data'!$B$6:$BE$43,'ADR Raw Data'!I$1,FALSE)</f>
        <v>85.580047360383901</v>
      </c>
      <c r="AA25" s="52">
        <f>VLOOKUP($A25,'ADR Raw Data'!$B$6:$BE$43,'ADR Raw Data'!J$1,FALSE)</f>
        <v>87.671886842105195</v>
      </c>
      <c r="AB25" s="52">
        <f>VLOOKUP($A25,'ADR Raw Data'!$B$6:$BE$43,'ADR Raw Data'!K$1,FALSE)</f>
        <v>84.794284804262205</v>
      </c>
      <c r="AC25" s="53">
        <f>VLOOKUP($A25,'ADR Raw Data'!$B$6:$BE$43,'ADR Raw Data'!L$1,FALSE)</f>
        <v>84.299552283766104</v>
      </c>
      <c r="AD25" s="52">
        <f>VLOOKUP($A25,'ADR Raw Data'!$B$6:$BE$43,'ADR Raw Data'!N$1,FALSE)</f>
        <v>96.745539454672496</v>
      </c>
      <c r="AE25" s="52">
        <f>VLOOKUP($A25,'ADR Raw Data'!$B$6:$BE$43,'ADR Raw Data'!O$1,FALSE)</f>
        <v>97.925014236823998</v>
      </c>
      <c r="AF25" s="53">
        <f>VLOOKUP($A25,'ADR Raw Data'!$B$6:$BE$43,'ADR Raw Data'!P$1,FALSE)</f>
        <v>97.341531842287196</v>
      </c>
      <c r="AG25" s="54">
        <f>VLOOKUP($A25,'ADR Raw Data'!$B$6:$BE$43,'ADR Raw Data'!R$1,FALSE)</f>
        <v>88.059644376121696</v>
      </c>
      <c r="AI25" s="47">
        <f>VLOOKUP($A25,'ADR Raw Data'!$B$6:$BE$43,'ADR Raw Data'!T$1,FALSE)</f>
        <v>3.5608450165679901</v>
      </c>
      <c r="AJ25" s="48">
        <f>VLOOKUP($A25,'ADR Raw Data'!$B$6:$BE$43,'ADR Raw Data'!U$1,FALSE)</f>
        <v>12.357540525798401</v>
      </c>
      <c r="AK25" s="48">
        <f>VLOOKUP($A25,'ADR Raw Data'!$B$6:$BE$43,'ADR Raw Data'!V$1,FALSE)</f>
        <v>17.019047675171901</v>
      </c>
      <c r="AL25" s="48">
        <f>VLOOKUP($A25,'ADR Raw Data'!$B$6:$BE$43,'ADR Raw Data'!W$1,FALSE)</f>
        <v>11.284299471927801</v>
      </c>
      <c r="AM25" s="48">
        <f>VLOOKUP($A25,'ADR Raw Data'!$B$6:$BE$43,'ADR Raw Data'!X$1,FALSE)</f>
        <v>-2.2149043072369698</v>
      </c>
      <c r="AN25" s="49">
        <f>VLOOKUP($A25,'ADR Raw Data'!$B$6:$BE$43,'ADR Raw Data'!Y$1,FALSE)</f>
        <v>7.4868998367912001</v>
      </c>
      <c r="AO25" s="48">
        <f>VLOOKUP($A25,'ADR Raw Data'!$B$6:$BE$43,'ADR Raw Data'!AA$1,FALSE)</f>
        <v>8.2729646793764307</v>
      </c>
      <c r="AP25" s="48">
        <f>VLOOKUP($A25,'ADR Raw Data'!$B$6:$BE$43,'ADR Raw Data'!AB$1,FALSE)</f>
        <v>15.9693394318255</v>
      </c>
      <c r="AQ25" s="49">
        <f>VLOOKUP($A25,'ADR Raw Data'!$B$6:$BE$43,'ADR Raw Data'!AC$1,FALSE)</f>
        <v>11.7695855792303</v>
      </c>
      <c r="AR25" s="50">
        <f>VLOOKUP($A25,'ADR Raw Data'!$B$6:$BE$43,'ADR Raw Data'!AE$1,FALSE)</f>
        <v>8.4951386357226095</v>
      </c>
      <c r="AS25" s="40"/>
      <c r="AT25" s="51">
        <f>VLOOKUP($A25,'RevPAR Raw Data'!$B$6:$BE$43,'RevPAR Raw Data'!G$1,FALSE)</f>
        <v>38.463298429763697</v>
      </c>
      <c r="AU25" s="52">
        <f>VLOOKUP($A25,'RevPAR Raw Data'!$B$6:$BE$43,'RevPAR Raw Data'!H$1,FALSE)</f>
        <v>51.632577903522403</v>
      </c>
      <c r="AV25" s="52">
        <f>VLOOKUP($A25,'RevPAR Raw Data'!$B$6:$BE$43,'RevPAR Raw Data'!I$1,FALSE)</f>
        <v>55.4956764888951</v>
      </c>
      <c r="AW25" s="52">
        <f>VLOOKUP($A25,'RevPAR Raw Data'!$B$6:$BE$43,'RevPAR Raw Data'!J$1,FALSE)</f>
        <v>57.968368807469197</v>
      </c>
      <c r="AX25" s="52">
        <f>VLOOKUP($A25,'RevPAR Raw Data'!$B$6:$BE$43,'RevPAR Raw Data'!K$1,FALSE)</f>
        <v>51.783410312632597</v>
      </c>
      <c r="AY25" s="53">
        <f>VLOOKUP($A25,'RevPAR Raw Data'!$B$6:$BE$43,'RevPAR Raw Data'!L$1,FALSE)</f>
        <v>51.068666388456599</v>
      </c>
      <c r="AZ25" s="52">
        <f>VLOOKUP($A25,'RevPAR Raw Data'!$B$6:$BE$43,'RevPAR Raw Data'!N$1,FALSE)</f>
        <v>58.726143697835603</v>
      </c>
      <c r="BA25" s="52">
        <f>VLOOKUP($A25,'RevPAR Raw Data'!$B$6:$BE$43,'RevPAR Raw Data'!O$1,FALSE)</f>
        <v>60.716556429480804</v>
      </c>
      <c r="BB25" s="53">
        <f>VLOOKUP($A25,'RevPAR Raw Data'!$B$6:$BE$43,'RevPAR Raw Data'!P$1,FALSE)</f>
        <v>59.7213500636582</v>
      </c>
      <c r="BC25" s="54">
        <f>VLOOKUP($A25,'RevPAR Raw Data'!$B$6:$BE$43,'RevPAR Raw Data'!R$1,FALSE)</f>
        <v>53.540861724228499</v>
      </c>
      <c r="BE25" s="47">
        <f>VLOOKUP($A25,'RevPAR Raw Data'!$B$6:$BE$43,'RevPAR Raw Data'!T$1,FALSE)</f>
        <v>21.154047072209099</v>
      </c>
      <c r="BF25" s="48">
        <f>VLOOKUP($A25,'RevPAR Raw Data'!$B$6:$BE$43,'RevPAR Raw Data'!U$1,FALSE)</f>
        <v>55.5340835135219</v>
      </c>
      <c r="BG25" s="48">
        <f>VLOOKUP($A25,'RevPAR Raw Data'!$B$6:$BE$43,'RevPAR Raw Data'!V$1,FALSE)</f>
        <v>73.922011339987094</v>
      </c>
      <c r="BH25" s="48">
        <f>VLOOKUP($A25,'RevPAR Raw Data'!$B$6:$BE$43,'RevPAR Raw Data'!W$1,FALSE)</f>
        <v>40.623371583611998</v>
      </c>
      <c r="BI25" s="48">
        <f>VLOOKUP($A25,'RevPAR Raw Data'!$B$6:$BE$43,'RevPAR Raw Data'!X$1,FALSE)</f>
        <v>-3.7687763690897298</v>
      </c>
      <c r="BJ25" s="49">
        <f>VLOOKUP($A25,'RevPAR Raw Data'!$B$6:$BE$43,'RevPAR Raw Data'!Y$1,FALSE)</f>
        <v>33.069895109051103</v>
      </c>
      <c r="BK25" s="48">
        <f>VLOOKUP($A25,'RevPAR Raw Data'!$B$6:$BE$43,'RevPAR Raw Data'!AA$1,FALSE)</f>
        <v>7.8113404212165998</v>
      </c>
      <c r="BL25" s="48">
        <f>VLOOKUP($A25,'RevPAR Raw Data'!$B$6:$BE$43,'RevPAR Raw Data'!AB$1,FALSE)</f>
        <v>38.218387818421803</v>
      </c>
      <c r="BM25" s="49">
        <f>VLOOKUP($A25,'RevPAR Raw Data'!$B$6:$BE$43,'RevPAR Raw Data'!AC$1,FALSE)</f>
        <v>21.385845191442399</v>
      </c>
      <c r="BN25" s="50">
        <f>VLOOKUP($A25,'RevPAR Raw Data'!$B$6:$BE$43,'RevPAR Raw Data'!AE$1,FALSE)</f>
        <v>29.109311922413902</v>
      </c>
    </row>
    <row r="26" spans="1:66" x14ac:dyDescent="0.25">
      <c r="A26" s="63" t="s">
        <v>92</v>
      </c>
      <c r="B26" s="47">
        <f>VLOOKUP($A26,'Occupancy Raw Data'!$B$8:$BE$45,'Occupancy Raw Data'!G$3,FALSE)</f>
        <v>54.839282543065103</v>
      </c>
      <c r="C26" s="48">
        <f>VLOOKUP($A26,'Occupancy Raw Data'!$B$8:$BE$45,'Occupancy Raw Data'!H$3,FALSE)</f>
        <v>63.328005682827197</v>
      </c>
      <c r="D26" s="48">
        <f>VLOOKUP($A26,'Occupancy Raw Data'!$B$8:$BE$45,'Occupancy Raw Data'!I$3,FALSE)</f>
        <v>67.288225892381405</v>
      </c>
      <c r="E26" s="48">
        <f>VLOOKUP($A26,'Occupancy Raw Data'!$B$8:$BE$45,'Occupancy Raw Data'!J$3,FALSE)</f>
        <v>69.508080269934197</v>
      </c>
      <c r="F26" s="48">
        <f>VLOOKUP($A26,'Occupancy Raw Data'!$B$8:$BE$45,'Occupancy Raw Data'!K$3,FALSE)</f>
        <v>69.987568815485702</v>
      </c>
      <c r="G26" s="49">
        <f>VLOOKUP($A26,'Occupancy Raw Data'!$B$8:$BE$45,'Occupancy Raw Data'!L$3,FALSE)</f>
        <v>64.990232640738697</v>
      </c>
      <c r="H26" s="48">
        <f>VLOOKUP($A26,'Occupancy Raw Data'!$B$8:$BE$45,'Occupancy Raw Data'!N$3,FALSE)</f>
        <v>72.811223583732897</v>
      </c>
      <c r="I26" s="48">
        <f>VLOOKUP($A26,'Occupancy Raw Data'!$B$8:$BE$45,'Occupancy Raw Data'!O$3,FALSE)</f>
        <v>65.139406854910305</v>
      </c>
      <c r="J26" s="49">
        <f>VLOOKUP($A26,'Occupancy Raw Data'!$B$8:$BE$45,'Occupancy Raw Data'!P$3,FALSE)</f>
        <v>68.975315219321601</v>
      </c>
      <c r="K26" s="50">
        <f>VLOOKUP($A26,'Occupancy Raw Data'!$B$8:$BE$45,'Occupancy Raw Data'!R$3,FALSE)</f>
        <v>66.128827663191004</v>
      </c>
      <c r="M26" s="47">
        <f>VLOOKUP($A26,'Occupancy Raw Data'!$B$8:$BE$45,'Occupancy Raw Data'!T$3,FALSE)</f>
        <v>27.8834088811642</v>
      </c>
      <c r="N26" s="48">
        <f>VLOOKUP($A26,'Occupancy Raw Data'!$B$8:$BE$45,'Occupancy Raw Data'!U$3,FALSE)</f>
        <v>53.596058113932898</v>
      </c>
      <c r="O26" s="48">
        <f>VLOOKUP($A26,'Occupancy Raw Data'!$B$8:$BE$45,'Occupancy Raw Data'!V$3,FALSE)</f>
        <v>69.787142052173095</v>
      </c>
      <c r="P26" s="48">
        <f>VLOOKUP($A26,'Occupancy Raw Data'!$B$8:$BE$45,'Occupancy Raw Data'!W$3,FALSE)</f>
        <v>57.194346874374403</v>
      </c>
      <c r="Q26" s="48">
        <f>VLOOKUP($A26,'Occupancy Raw Data'!$B$8:$BE$45,'Occupancy Raw Data'!X$3,FALSE)</f>
        <v>41.416642954585797</v>
      </c>
      <c r="R26" s="49">
        <f>VLOOKUP($A26,'Occupancy Raw Data'!$B$8:$BE$45,'Occupancy Raw Data'!Y$3,FALSE)</f>
        <v>49.436039653197902</v>
      </c>
      <c r="S26" s="48">
        <f>VLOOKUP($A26,'Occupancy Raw Data'!$B$8:$BE$45,'Occupancy Raw Data'!AA$3,FALSE)</f>
        <v>30.077193780671902</v>
      </c>
      <c r="T26" s="48">
        <f>VLOOKUP($A26,'Occupancy Raw Data'!$B$8:$BE$45,'Occupancy Raw Data'!AB$3,FALSE)</f>
        <v>34.485930698272703</v>
      </c>
      <c r="U26" s="49">
        <f>VLOOKUP($A26,'Occupancy Raw Data'!$B$8:$BE$45,'Occupancy Raw Data'!AC$3,FALSE)</f>
        <v>32.1223846483554</v>
      </c>
      <c r="V26" s="50">
        <f>VLOOKUP($A26,'Occupancy Raw Data'!$B$8:$BE$45,'Occupancy Raw Data'!AE$3,FALSE)</f>
        <v>43.819548204919599</v>
      </c>
      <c r="X26" s="51">
        <f>VLOOKUP($A26,'ADR Raw Data'!$B$6:$BE$43,'ADR Raw Data'!G$1,FALSE)</f>
        <v>101.05442768782299</v>
      </c>
      <c r="Y26" s="52">
        <f>VLOOKUP($A26,'ADR Raw Data'!$B$6:$BE$43,'ADR Raw Data'!H$1,FALSE)</f>
        <v>108.275215563656</v>
      </c>
      <c r="Z26" s="52">
        <f>VLOOKUP($A26,'ADR Raw Data'!$B$6:$BE$43,'ADR Raw Data'!I$1,FALSE)</f>
        <v>110.820143098442</v>
      </c>
      <c r="AA26" s="52">
        <f>VLOOKUP($A26,'ADR Raw Data'!$B$6:$BE$43,'ADR Raw Data'!J$1,FALSE)</f>
        <v>116.17852064384201</v>
      </c>
      <c r="AB26" s="52">
        <f>VLOOKUP($A26,'ADR Raw Data'!$B$6:$BE$43,'ADR Raw Data'!K$1,FALSE)</f>
        <v>122.548591702613</v>
      </c>
      <c r="AC26" s="53">
        <f>VLOOKUP($A26,'ADR Raw Data'!$B$6:$BE$43,'ADR Raw Data'!L$1,FALSE)</f>
        <v>112.34833005246399</v>
      </c>
      <c r="AD26" s="52">
        <f>VLOOKUP($A26,'ADR Raw Data'!$B$6:$BE$43,'ADR Raw Data'!N$1,FALSE)</f>
        <v>122.99364453658499</v>
      </c>
      <c r="AE26" s="52">
        <f>VLOOKUP($A26,'ADR Raw Data'!$B$6:$BE$43,'ADR Raw Data'!O$1,FALSE)</f>
        <v>118.132916657579</v>
      </c>
      <c r="AF26" s="53">
        <f>VLOOKUP($A26,'ADR Raw Data'!$B$6:$BE$43,'ADR Raw Data'!P$1,FALSE)</f>
        <v>120.69843986869201</v>
      </c>
      <c r="AG26" s="54">
        <f>VLOOKUP($A26,'ADR Raw Data'!$B$6:$BE$43,'ADR Raw Data'!R$1,FALSE)</f>
        <v>114.83676913220199</v>
      </c>
      <c r="AI26" s="47">
        <f>VLOOKUP($A26,'ADR Raw Data'!$B$6:$BE$43,'ADR Raw Data'!T$1,FALSE)</f>
        <v>7.9589960283972001</v>
      </c>
      <c r="AJ26" s="48">
        <f>VLOOKUP($A26,'ADR Raw Data'!$B$6:$BE$43,'ADR Raw Data'!U$1,FALSE)</f>
        <v>13.526125307214899</v>
      </c>
      <c r="AK26" s="48">
        <f>VLOOKUP($A26,'ADR Raw Data'!$B$6:$BE$43,'ADR Raw Data'!V$1,FALSE)</f>
        <v>21.1744975754244</v>
      </c>
      <c r="AL26" s="48">
        <f>VLOOKUP($A26,'ADR Raw Data'!$B$6:$BE$43,'ADR Raw Data'!W$1,FALSE)</f>
        <v>19.5288034523787</v>
      </c>
      <c r="AM26" s="48">
        <f>VLOOKUP($A26,'ADR Raw Data'!$B$6:$BE$43,'ADR Raw Data'!X$1,FALSE)</f>
        <v>24.610289834305899</v>
      </c>
      <c r="AN26" s="49">
        <f>VLOOKUP($A26,'ADR Raw Data'!$B$6:$BE$43,'ADR Raw Data'!Y$1,FALSE)</f>
        <v>17.817493626746099</v>
      </c>
      <c r="AO26" s="48">
        <f>VLOOKUP($A26,'ADR Raw Data'!$B$6:$BE$43,'ADR Raw Data'!AA$1,FALSE)</f>
        <v>17.967067671967801</v>
      </c>
      <c r="AP26" s="48">
        <f>VLOOKUP($A26,'ADR Raw Data'!$B$6:$BE$43,'ADR Raw Data'!AB$1,FALSE)</f>
        <v>17.5651850369545</v>
      </c>
      <c r="AQ26" s="49">
        <f>VLOOKUP($A26,'ADR Raw Data'!$B$6:$BE$43,'ADR Raw Data'!AC$1,FALSE)</f>
        <v>17.7449696043583</v>
      </c>
      <c r="AR26" s="50">
        <f>VLOOKUP($A26,'ADR Raw Data'!$B$6:$BE$43,'ADR Raw Data'!AE$1,FALSE)</f>
        <v>17.567256762280199</v>
      </c>
      <c r="AS26" s="40"/>
      <c r="AT26" s="51">
        <f>VLOOKUP($A26,'RevPAR Raw Data'!$B$6:$BE$43,'RevPAR Raw Data'!G$1,FALSE)</f>
        <v>55.417523122003097</v>
      </c>
      <c r="AU26" s="52">
        <f>VLOOKUP($A26,'RevPAR Raw Data'!$B$6:$BE$43,'RevPAR Raw Data'!H$1,FALSE)</f>
        <v>68.568534665245906</v>
      </c>
      <c r="AV26" s="52">
        <f>VLOOKUP($A26,'RevPAR Raw Data'!$B$6:$BE$43,'RevPAR Raw Data'!I$1,FALSE)</f>
        <v>74.568908222340596</v>
      </c>
      <c r="AW26" s="52">
        <f>VLOOKUP($A26,'RevPAR Raw Data'!$B$6:$BE$43,'RevPAR Raw Data'!J$1,FALSE)</f>
        <v>80.753459385544303</v>
      </c>
      <c r="AX26" s="52">
        <f>VLOOKUP($A26,'RevPAR Raw Data'!$B$6:$BE$43,'RevPAR Raw Data'!K$1,FALSE)</f>
        <v>85.768779950275203</v>
      </c>
      <c r="AY26" s="53">
        <f>VLOOKUP($A26,'RevPAR Raw Data'!$B$6:$BE$43,'RevPAR Raw Data'!L$1,FALSE)</f>
        <v>73.015441069081803</v>
      </c>
      <c r="AZ26" s="52">
        <f>VLOOKUP($A26,'RevPAR Raw Data'!$B$6:$BE$43,'RevPAR Raw Data'!N$1,FALSE)</f>
        <v>89.553177517314793</v>
      </c>
      <c r="BA26" s="52">
        <f>VLOOKUP($A26,'RevPAR Raw Data'!$B$6:$BE$43,'RevPAR Raw Data'!O$1,FALSE)</f>
        <v>76.951081211152498</v>
      </c>
      <c r="BB26" s="53">
        <f>VLOOKUP($A26,'RevPAR Raw Data'!$B$6:$BE$43,'RevPAR Raw Data'!P$1,FALSE)</f>
        <v>83.252129364233696</v>
      </c>
      <c r="BC26" s="54">
        <f>VLOOKUP($A26,'RevPAR Raw Data'!$B$6:$BE$43,'RevPAR Raw Data'!R$1,FALSE)</f>
        <v>75.940209153410905</v>
      </c>
      <c r="BE26" s="47">
        <f>VLOOKUP($A26,'RevPAR Raw Data'!$B$6:$BE$43,'RevPAR Raw Data'!T$1,FALSE)</f>
        <v>38.0616443149951</v>
      </c>
      <c r="BF26" s="48">
        <f>VLOOKUP($A26,'RevPAR Raw Data'!$B$6:$BE$43,'RevPAR Raw Data'!U$1,FALSE)</f>
        <v>74.371653401366103</v>
      </c>
      <c r="BG26" s="48">
        <f>VLOOKUP($A26,'RevPAR Raw Data'!$B$6:$BE$43,'RevPAR Raw Data'!V$1,FALSE)</f>
        <v>105.738716329393</v>
      </c>
      <c r="BH26" s="48">
        <f>VLOOKUP($A26,'RevPAR Raw Data'!$B$6:$BE$43,'RevPAR Raw Data'!W$1,FALSE)</f>
        <v>87.892521913721495</v>
      </c>
      <c r="BI26" s="48">
        <f>VLOOKUP($A26,'RevPAR Raw Data'!$B$6:$BE$43,'RevPAR Raw Data'!X$1,FALSE)</f>
        <v>76.219688659654906</v>
      </c>
      <c r="BJ26" s="49">
        <f>VLOOKUP($A26,'RevPAR Raw Data'!$B$6:$BE$43,'RevPAR Raw Data'!Y$1,FALSE)</f>
        <v>76.061796494468297</v>
      </c>
      <c r="BK26" s="48">
        <f>VLOOKUP($A26,'RevPAR Raw Data'!$B$6:$BE$43,'RevPAR Raw Data'!AA$1,FALSE)</f>
        <v>53.448251213041999</v>
      </c>
      <c r="BL26" s="48">
        <f>VLOOKUP($A26,'RevPAR Raw Data'!$B$6:$BE$43,'RevPAR Raw Data'!AB$1,FALSE)</f>
        <v>58.1086332740947</v>
      </c>
      <c r="BM26" s="49">
        <f>VLOOKUP($A26,'RevPAR Raw Data'!$B$6:$BE$43,'RevPAR Raw Data'!AC$1,FALSE)</f>
        <v>55.567461644759497</v>
      </c>
      <c r="BN26" s="50">
        <f>VLOOKUP($A26,'RevPAR Raw Data'!$B$6:$BE$43,'RevPAR Raw Data'!AE$1,FALSE)</f>
        <v>69.084697512429202</v>
      </c>
    </row>
    <row r="27" spans="1:66" x14ac:dyDescent="0.25">
      <c r="A27" s="63" t="s">
        <v>93</v>
      </c>
      <c r="B27" s="47">
        <f>VLOOKUP($A27,'Occupancy Raw Data'!$B$8:$BE$45,'Occupancy Raw Data'!G$3,FALSE)</f>
        <v>37.787871543549201</v>
      </c>
      <c r="C27" s="48">
        <f>VLOOKUP($A27,'Occupancy Raw Data'!$B$8:$BE$45,'Occupancy Raw Data'!H$3,FALSE)</f>
        <v>46.441947565543003</v>
      </c>
      <c r="D27" s="48">
        <f>VLOOKUP($A27,'Occupancy Raw Data'!$B$8:$BE$45,'Occupancy Raw Data'!I$3,FALSE)</f>
        <v>50.761016814088698</v>
      </c>
      <c r="E27" s="48">
        <f>VLOOKUP($A27,'Occupancy Raw Data'!$B$8:$BE$45,'Occupancy Raw Data'!J$3,FALSE)</f>
        <v>46.043509442983499</v>
      </c>
      <c r="F27" s="48">
        <f>VLOOKUP($A27,'Occupancy Raw Data'!$B$8:$BE$45,'Occupancy Raw Data'!K$3,FALSE)</f>
        <v>46.003665630727497</v>
      </c>
      <c r="G27" s="49">
        <f>VLOOKUP($A27,'Occupancy Raw Data'!$B$8:$BE$45,'Occupancy Raw Data'!L$3,FALSE)</f>
        <v>45.407602199378402</v>
      </c>
      <c r="H27" s="48">
        <f>VLOOKUP($A27,'Occupancy Raw Data'!$B$8:$BE$45,'Occupancy Raw Data'!N$3,FALSE)</f>
        <v>56.410869391983397</v>
      </c>
      <c r="I27" s="48">
        <f>VLOOKUP($A27,'Occupancy Raw Data'!$B$8:$BE$45,'Occupancy Raw Data'!O$3,FALSE)</f>
        <v>59.829468483544503</v>
      </c>
      <c r="J27" s="49">
        <f>VLOOKUP($A27,'Occupancy Raw Data'!$B$8:$BE$45,'Occupancy Raw Data'!P$3,FALSE)</f>
        <v>58.1201689377639</v>
      </c>
      <c r="K27" s="50">
        <f>VLOOKUP($A27,'Occupancy Raw Data'!$B$8:$BE$45,'Occupancy Raw Data'!R$3,FALSE)</f>
        <v>49.039764124631397</v>
      </c>
      <c r="M27" s="47">
        <f>VLOOKUP($A27,'Occupancy Raw Data'!$B$8:$BE$45,'Occupancy Raw Data'!T$3,FALSE)</f>
        <v>25.7190762093262</v>
      </c>
      <c r="N27" s="48">
        <f>VLOOKUP($A27,'Occupancy Raw Data'!$B$8:$BE$45,'Occupancy Raw Data'!U$3,FALSE)</f>
        <v>57.646286297971599</v>
      </c>
      <c r="O27" s="48">
        <f>VLOOKUP($A27,'Occupancy Raw Data'!$B$8:$BE$45,'Occupancy Raw Data'!V$3,FALSE)</f>
        <v>68.389137215641895</v>
      </c>
      <c r="P27" s="48">
        <f>VLOOKUP($A27,'Occupancy Raw Data'!$B$8:$BE$45,'Occupancy Raw Data'!W$3,FALSE)</f>
        <v>11.9282831760649</v>
      </c>
      <c r="Q27" s="48">
        <f>VLOOKUP($A27,'Occupancy Raw Data'!$B$8:$BE$45,'Occupancy Raw Data'!X$3,FALSE)</f>
        <v>-10.9867382783609</v>
      </c>
      <c r="R27" s="49">
        <f>VLOOKUP($A27,'Occupancy Raw Data'!$B$8:$BE$45,'Occupancy Raw Data'!Y$3,FALSE)</f>
        <v>24.417702715428</v>
      </c>
      <c r="S27" s="48">
        <f>VLOOKUP($A27,'Occupancy Raw Data'!$B$8:$BE$45,'Occupancy Raw Data'!AA$3,FALSE)</f>
        <v>5.1293475032418296</v>
      </c>
      <c r="T27" s="48">
        <f>VLOOKUP($A27,'Occupancy Raw Data'!$B$8:$BE$45,'Occupancy Raw Data'!AB$3,FALSE)</f>
        <v>41.706722974240002</v>
      </c>
      <c r="U27" s="49">
        <f>VLOOKUP($A27,'Occupancy Raw Data'!$B$8:$BE$45,'Occupancy Raw Data'!AC$3,FALSE)</f>
        <v>21.236285558764099</v>
      </c>
      <c r="V27" s="50">
        <f>VLOOKUP($A27,'Occupancy Raw Data'!$B$8:$BE$45,'Occupancy Raw Data'!AE$3,FALSE)</f>
        <v>23.3218842869565</v>
      </c>
      <c r="X27" s="51">
        <f>VLOOKUP($A27,'ADR Raw Data'!$B$6:$BE$43,'ADR Raw Data'!G$1,FALSE)</f>
        <v>101.911445002108</v>
      </c>
      <c r="Y27" s="52">
        <f>VLOOKUP($A27,'ADR Raw Data'!$B$6:$BE$43,'ADR Raw Data'!H$1,FALSE)</f>
        <v>107.212821070693</v>
      </c>
      <c r="Z27" s="52">
        <f>VLOOKUP($A27,'ADR Raw Data'!$B$6:$BE$43,'ADR Raw Data'!I$1,FALSE)</f>
        <v>109.381651946624</v>
      </c>
      <c r="AA27" s="52">
        <f>VLOOKUP($A27,'ADR Raw Data'!$B$6:$BE$43,'ADR Raw Data'!J$1,FALSE)</f>
        <v>108.06080584977499</v>
      </c>
      <c r="AB27" s="52">
        <f>VLOOKUP($A27,'ADR Raw Data'!$B$6:$BE$43,'ADR Raw Data'!K$1,FALSE)</f>
        <v>106.825629274207</v>
      </c>
      <c r="AC27" s="53">
        <f>VLOOKUP($A27,'ADR Raw Data'!$B$6:$BE$43,'ADR Raw Data'!L$1,FALSE)</f>
        <v>106.90889088835</v>
      </c>
      <c r="AD27" s="52">
        <f>VLOOKUP($A27,'ADR Raw Data'!$B$6:$BE$43,'ADR Raw Data'!N$1,FALSE)</f>
        <v>114.883121231812</v>
      </c>
      <c r="AE27" s="52">
        <f>VLOOKUP($A27,'ADR Raw Data'!$B$6:$BE$43,'ADR Raw Data'!O$1,FALSE)</f>
        <v>117.93004399307399</v>
      </c>
      <c r="AF27" s="53">
        <f>VLOOKUP($A27,'ADR Raw Data'!$B$6:$BE$43,'ADR Raw Data'!P$1,FALSE)</f>
        <v>116.45138722835399</v>
      </c>
      <c r="AG27" s="54">
        <f>VLOOKUP($A27,'ADR Raw Data'!$B$6:$BE$43,'ADR Raw Data'!R$1,FALSE)</f>
        <v>110.140154970054</v>
      </c>
      <c r="AI27" s="47">
        <f>VLOOKUP($A27,'ADR Raw Data'!$B$6:$BE$43,'ADR Raw Data'!T$1,FALSE)</f>
        <v>4.2234766149568497</v>
      </c>
      <c r="AJ27" s="48">
        <f>VLOOKUP($A27,'ADR Raw Data'!$B$6:$BE$43,'ADR Raw Data'!U$1,FALSE)</f>
        <v>9.9076361420239696</v>
      </c>
      <c r="AK27" s="48">
        <f>VLOOKUP($A27,'ADR Raw Data'!$B$6:$BE$43,'ADR Raw Data'!V$1,FALSE)</f>
        <v>10.004844749762499</v>
      </c>
      <c r="AL27" s="48">
        <f>VLOOKUP($A27,'ADR Raw Data'!$B$6:$BE$43,'ADR Raw Data'!W$1,FALSE)</f>
        <v>0.15082382770694899</v>
      </c>
      <c r="AM27" s="48">
        <f>VLOOKUP($A27,'ADR Raw Data'!$B$6:$BE$43,'ADR Raw Data'!X$1,FALSE)</f>
        <v>-6.1740485227101498</v>
      </c>
      <c r="AN27" s="49">
        <f>VLOOKUP($A27,'ADR Raw Data'!$B$6:$BE$43,'ADR Raw Data'!Y$1,FALSE)</f>
        <v>1.96397693671161</v>
      </c>
      <c r="AO27" s="48">
        <f>VLOOKUP($A27,'ADR Raw Data'!$B$6:$BE$43,'ADR Raw Data'!AA$1,FALSE)</f>
        <v>-2.4179890964596402</v>
      </c>
      <c r="AP27" s="48">
        <f>VLOOKUP($A27,'ADR Raw Data'!$B$6:$BE$43,'ADR Raw Data'!AB$1,FALSE)</f>
        <v>6.7693034182707903</v>
      </c>
      <c r="AQ27" s="49">
        <f>VLOOKUP($A27,'ADR Raw Data'!$B$6:$BE$43,'ADR Raw Data'!AC$1,FALSE)</f>
        <v>1.68161280254265</v>
      </c>
      <c r="AR27" s="50">
        <f>VLOOKUP($A27,'ADR Raw Data'!$B$6:$BE$43,'ADR Raw Data'!AE$1,FALSE)</f>
        <v>1.80963356330167</v>
      </c>
      <c r="AS27" s="40"/>
      <c r="AT27" s="51">
        <f>VLOOKUP($A27,'RevPAR Raw Data'!$B$6:$BE$43,'RevPAR Raw Data'!G$1,FALSE)</f>
        <v>38.510165925571698</v>
      </c>
      <c r="AU27" s="52">
        <f>VLOOKUP($A27,'RevPAR Raw Data'!$B$6:$BE$43,'RevPAR Raw Data'!H$1,FALSE)</f>
        <v>49.791722145190803</v>
      </c>
      <c r="AV27" s="52">
        <f>VLOOKUP($A27,'RevPAR Raw Data'!$B$6:$BE$43,'RevPAR Raw Data'!I$1,FALSE)</f>
        <v>55.523238736154198</v>
      </c>
      <c r="AW27" s="52">
        <f>VLOOKUP($A27,'RevPAR Raw Data'!$B$6:$BE$43,'RevPAR Raw Data'!J$1,FALSE)</f>
        <v>49.754987345605201</v>
      </c>
      <c r="AX27" s="52">
        <f>VLOOKUP($A27,'RevPAR Raw Data'!$B$6:$BE$43,'RevPAR Raw Data'!K$1,FALSE)</f>
        <v>49.143705299227001</v>
      </c>
      <c r="AY27" s="53">
        <f>VLOOKUP($A27,'RevPAR Raw Data'!$B$6:$BE$43,'RevPAR Raw Data'!L$1,FALSE)</f>
        <v>48.544763890349799</v>
      </c>
      <c r="AZ27" s="52">
        <f>VLOOKUP($A27,'RevPAR Raw Data'!$B$6:$BE$43,'RevPAR Raw Data'!N$1,FALSE)</f>
        <v>64.806567471511599</v>
      </c>
      <c r="BA27" s="52">
        <f>VLOOKUP($A27,'RevPAR Raw Data'!$B$6:$BE$43,'RevPAR Raw Data'!O$1,FALSE)</f>
        <v>70.556918503466406</v>
      </c>
      <c r="BB27" s="53">
        <f>VLOOKUP($A27,'RevPAR Raw Data'!$B$6:$BE$43,'RevPAR Raw Data'!P$1,FALSE)</f>
        <v>67.681742987489002</v>
      </c>
      <c r="BC27" s="54">
        <f>VLOOKUP($A27,'RevPAR Raw Data'!$B$6:$BE$43,'RevPAR Raw Data'!R$1,FALSE)</f>
        <v>54.012472203818099</v>
      </c>
      <c r="BE27" s="47">
        <f>VLOOKUP($A27,'RevPAR Raw Data'!$B$6:$BE$43,'RevPAR Raw Data'!T$1,FALSE)</f>
        <v>31.028791993566902</v>
      </c>
      <c r="BF27" s="48">
        <f>VLOOKUP($A27,'RevPAR Raw Data'!$B$6:$BE$43,'RevPAR Raw Data'!U$1,FALSE)</f>
        <v>73.265306735788101</v>
      </c>
      <c r="BG27" s="48">
        <f>VLOOKUP($A27,'RevPAR Raw Data'!$B$6:$BE$43,'RevPAR Raw Data'!V$1,FALSE)</f>
        <v>85.236208969531503</v>
      </c>
      <c r="BH27" s="48">
        <f>VLOOKUP($A27,'RevPAR Raw Data'!$B$6:$BE$43,'RevPAR Raw Data'!W$1,FALSE)</f>
        <v>12.0970976970377</v>
      </c>
      <c r="BI27" s="48">
        <f>VLOOKUP($A27,'RevPAR Raw Data'!$B$6:$BE$43,'RevPAR Raw Data'!X$1,FALSE)</f>
        <v>-16.482460248701901</v>
      </c>
      <c r="BJ27" s="49">
        <f>VLOOKUP($A27,'RevPAR Raw Data'!$B$6:$BE$43,'RevPAR Raw Data'!Y$1,FALSE)</f>
        <v>26.861237701945399</v>
      </c>
      <c r="BK27" s="48">
        <f>VLOOKUP($A27,'RevPAR Raw Data'!$B$6:$BE$43,'RevPAR Raw Data'!AA$1,FALSE)</f>
        <v>2.58733134343428</v>
      </c>
      <c r="BL27" s="48">
        <f>VLOOKUP($A27,'RevPAR Raw Data'!$B$6:$BE$43,'RevPAR Raw Data'!AB$1,FALSE)</f>
        <v>51.2992810164547</v>
      </c>
      <c r="BM27" s="49">
        <f>VLOOKUP($A27,'RevPAR Raw Data'!$B$6:$BE$43,'RevPAR Raw Data'!AC$1,FALSE)</f>
        <v>23.275010458047401</v>
      </c>
      <c r="BN27" s="50">
        <f>VLOOKUP($A27,'RevPAR Raw Data'!$B$6:$BE$43,'RevPAR Raw Data'!AE$1,FALSE)</f>
        <v>25.5535584959093</v>
      </c>
    </row>
    <row r="28" spans="1:66" x14ac:dyDescent="0.25">
      <c r="A28" s="63" t="s">
        <v>29</v>
      </c>
      <c r="B28" s="47">
        <f>VLOOKUP($A28,'Occupancy Raw Data'!$B$8:$BE$45,'Occupancy Raw Data'!G$3,FALSE)</f>
        <v>34.947643979057503</v>
      </c>
      <c r="C28" s="48">
        <f>VLOOKUP($A28,'Occupancy Raw Data'!$B$8:$BE$45,'Occupancy Raw Data'!H$3,FALSE)</f>
        <v>34.424083769633498</v>
      </c>
      <c r="D28" s="48">
        <f>VLOOKUP($A28,'Occupancy Raw Data'!$B$8:$BE$45,'Occupancy Raw Data'!I$3,FALSE)</f>
        <v>38.874345549738202</v>
      </c>
      <c r="E28" s="48">
        <f>VLOOKUP($A28,'Occupancy Raw Data'!$B$8:$BE$45,'Occupancy Raw Data'!J$3,FALSE)</f>
        <v>46.688481675392602</v>
      </c>
      <c r="F28" s="48">
        <f>VLOOKUP($A28,'Occupancy Raw Data'!$B$8:$BE$45,'Occupancy Raw Data'!K$3,FALSE)</f>
        <v>46.217277486910902</v>
      </c>
      <c r="G28" s="49">
        <f>VLOOKUP($A28,'Occupancy Raw Data'!$B$8:$BE$45,'Occupancy Raw Data'!L$3,FALSE)</f>
        <v>40.230366492146501</v>
      </c>
      <c r="H28" s="48">
        <f>VLOOKUP($A28,'Occupancy Raw Data'!$B$8:$BE$45,'Occupancy Raw Data'!N$3,FALSE)</f>
        <v>55.968586387434499</v>
      </c>
      <c r="I28" s="48">
        <f>VLOOKUP($A28,'Occupancy Raw Data'!$B$8:$BE$45,'Occupancy Raw Data'!O$3,FALSE)</f>
        <v>65.562827225130803</v>
      </c>
      <c r="J28" s="49">
        <f>VLOOKUP($A28,'Occupancy Raw Data'!$B$8:$BE$45,'Occupancy Raw Data'!P$3,FALSE)</f>
        <v>60.765706806282701</v>
      </c>
      <c r="K28" s="50">
        <f>VLOOKUP($A28,'Occupancy Raw Data'!$B$8:$BE$45,'Occupancy Raw Data'!R$3,FALSE)</f>
        <v>46.097606581899697</v>
      </c>
      <c r="M28" s="47">
        <f>VLOOKUP($A28,'Occupancy Raw Data'!$B$8:$BE$45,'Occupancy Raw Data'!T$3,FALSE)</f>
        <v>4.8429319371727697</v>
      </c>
      <c r="N28" s="48">
        <f>VLOOKUP($A28,'Occupancy Raw Data'!$B$8:$BE$45,'Occupancy Raw Data'!U$3,FALSE)</f>
        <v>3.0702320379519699</v>
      </c>
      <c r="O28" s="48">
        <f>VLOOKUP($A28,'Occupancy Raw Data'!$B$8:$BE$45,'Occupancy Raw Data'!V$3,FALSE)</f>
        <v>11.425230895935</v>
      </c>
      <c r="P28" s="48">
        <f>VLOOKUP($A28,'Occupancy Raw Data'!$B$8:$BE$45,'Occupancy Raw Data'!W$3,FALSE)</f>
        <v>-7.7203124323915002</v>
      </c>
      <c r="Q28" s="48">
        <f>VLOOKUP($A28,'Occupancy Raw Data'!$B$8:$BE$45,'Occupancy Raw Data'!X$3,FALSE)</f>
        <v>-26.004011588424699</v>
      </c>
      <c r="R28" s="49">
        <f>VLOOKUP($A28,'Occupancy Raw Data'!$B$8:$BE$45,'Occupancy Raw Data'!Y$3,FALSE)</f>
        <v>-6.2989242302033199</v>
      </c>
      <c r="S28" s="48">
        <f>VLOOKUP($A28,'Occupancy Raw Data'!$B$8:$BE$45,'Occupancy Raw Data'!AA$3,FALSE)</f>
        <v>-17.550030486422202</v>
      </c>
      <c r="T28" s="48">
        <f>VLOOKUP($A28,'Occupancy Raw Data'!$B$8:$BE$45,'Occupancy Raw Data'!AB$3,FALSE)</f>
        <v>32.773833488734198</v>
      </c>
      <c r="U28" s="49">
        <f>VLOOKUP($A28,'Occupancy Raw Data'!$B$8:$BE$45,'Occupancy Raw Data'!AC$3,FALSE)</f>
        <v>3.6416211697084102</v>
      </c>
      <c r="V28" s="50">
        <f>VLOOKUP($A28,'Occupancy Raw Data'!$B$8:$BE$45,'Occupancy Raw Data'!AE$3,FALSE)</f>
        <v>-2.7872738574596299</v>
      </c>
      <c r="X28" s="51">
        <f>VLOOKUP($A28,'ADR Raw Data'!$B$6:$BE$43,'ADR Raw Data'!G$1,FALSE)</f>
        <v>104.34999250936301</v>
      </c>
      <c r="Y28" s="52">
        <f>VLOOKUP($A28,'ADR Raw Data'!$B$6:$BE$43,'ADR Raw Data'!H$1,FALSE)</f>
        <v>95.347817490494194</v>
      </c>
      <c r="Z28" s="52">
        <f>VLOOKUP($A28,'ADR Raw Data'!$B$6:$BE$43,'ADR Raw Data'!I$1,FALSE)</f>
        <v>103.357228956228</v>
      </c>
      <c r="AA28" s="52">
        <f>VLOOKUP($A28,'ADR Raw Data'!$B$6:$BE$43,'ADR Raw Data'!J$1,FALSE)</f>
        <v>118.433437061956</v>
      </c>
      <c r="AB28" s="52">
        <f>VLOOKUP($A28,'ADR Raw Data'!$B$6:$BE$43,'ADR Raw Data'!K$1,FALSE)</f>
        <v>117.23651090342599</v>
      </c>
      <c r="AC28" s="53">
        <f>VLOOKUP($A28,'ADR Raw Data'!$B$6:$BE$43,'ADR Raw Data'!L$1,FALSE)</f>
        <v>108.847241020301</v>
      </c>
      <c r="AD28" s="52">
        <f>VLOOKUP($A28,'ADR Raw Data'!$B$6:$BE$43,'ADR Raw Data'!N$1,FALSE)</f>
        <v>134.12467726847501</v>
      </c>
      <c r="AE28" s="52">
        <f>VLOOKUP($A28,'ADR Raw Data'!$B$6:$BE$43,'ADR Raw Data'!O$1,FALSE)</f>
        <v>153.321477340786</v>
      </c>
      <c r="AF28" s="53">
        <f>VLOOKUP($A28,'ADR Raw Data'!$B$6:$BE$43,'ADR Raw Data'!P$1,FALSE)</f>
        <v>144.48081852450099</v>
      </c>
      <c r="AG28" s="54">
        <f>VLOOKUP($A28,'ADR Raw Data'!$B$6:$BE$43,'ADR Raw Data'!R$1,FALSE)</f>
        <v>122.267829473086</v>
      </c>
      <c r="AI28" s="47">
        <f>VLOOKUP($A28,'ADR Raw Data'!$B$6:$BE$43,'ADR Raw Data'!T$1,FALSE)</f>
        <v>-11.870721187694301</v>
      </c>
      <c r="AJ28" s="48">
        <f>VLOOKUP($A28,'ADR Raw Data'!$B$6:$BE$43,'ADR Raw Data'!U$1,FALSE)</f>
        <v>-19.652127524100401</v>
      </c>
      <c r="AK28" s="48">
        <f>VLOOKUP($A28,'ADR Raw Data'!$B$6:$BE$43,'ADR Raw Data'!V$1,FALSE)</f>
        <v>-18.8929977450085</v>
      </c>
      <c r="AL28" s="48">
        <f>VLOOKUP($A28,'ADR Raw Data'!$B$6:$BE$43,'ADR Raw Data'!W$1,FALSE)</f>
        <v>-26.673830365354799</v>
      </c>
      <c r="AM28" s="48">
        <f>VLOOKUP($A28,'ADR Raw Data'!$B$6:$BE$43,'ADR Raw Data'!X$1,FALSE)</f>
        <v>-32.6088418239896</v>
      </c>
      <c r="AN28" s="49">
        <f>VLOOKUP($A28,'ADR Raw Data'!$B$6:$BE$43,'ADR Raw Data'!Y$1,FALSE)</f>
        <v>-25.568773905796199</v>
      </c>
      <c r="AO28" s="48">
        <f>VLOOKUP($A28,'ADR Raw Data'!$B$6:$BE$43,'ADR Raw Data'!AA$1,FALSE)</f>
        <v>-28.462271391912701</v>
      </c>
      <c r="AP28" s="48">
        <f>VLOOKUP($A28,'ADR Raw Data'!$B$6:$BE$43,'ADR Raw Data'!AB$1,FALSE)</f>
        <v>-2.5289283048348801</v>
      </c>
      <c r="AQ28" s="49">
        <f>VLOOKUP($A28,'ADR Raw Data'!$B$6:$BE$43,'ADR Raw Data'!AC$1,FALSE)</f>
        <v>-17.333465177780401</v>
      </c>
      <c r="AR28" s="50">
        <f>VLOOKUP($A28,'ADR Raw Data'!$B$6:$BE$43,'ADR Raw Data'!AE$1,FALSE)</f>
        <v>-21.7834977074933</v>
      </c>
      <c r="AS28" s="40"/>
      <c r="AT28" s="51">
        <f>VLOOKUP($A28,'RevPAR Raw Data'!$B$6:$BE$43,'RevPAR Raw Data'!G$1,FALSE)</f>
        <v>36.467863874345497</v>
      </c>
      <c r="AU28" s="52">
        <f>VLOOKUP($A28,'RevPAR Raw Data'!$B$6:$BE$43,'RevPAR Raw Data'!H$1,FALSE)</f>
        <v>32.822612565444999</v>
      </c>
      <c r="AV28" s="52">
        <f>VLOOKUP($A28,'RevPAR Raw Data'!$B$6:$BE$43,'RevPAR Raw Data'!I$1,FALSE)</f>
        <v>40.179446335078502</v>
      </c>
      <c r="AW28" s="52">
        <f>VLOOKUP($A28,'RevPAR Raw Data'!$B$6:$BE$43,'RevPAR Raw Data'!J$1,FALSE)</f>
        <v>55.2947735602094</v>
      </c>
      <c r="AX28" s="52">
        <f>VLOOKUP($A28,'RevPAR Raw Data'!$B$6:$BE$43,'RevPAR Raw Data'!K$1,FALSE)</f>
        <v>54.183523560209402</v>
      </c>
      <c r="AY28" s="53">
        <f>VLOOKUP($A28,'RevPAR Raw Data'!$B$6:$BE$43,'RevPAR Raw Data'!L$1,FALSE)</f>
        <v>43.789643979057502</v>
      </c>
      <c r="AZ28" s="52">
        <f>VLOOKUP($A28,'RevPAR Raw Data'!$B$6:$BE$43,'RevPAR Raw Data'!N$1,FALSE)</f>
        <v>75.067685863874303</v>
      </c>
      <c r="BA28" s="52">
        <f>VLOOKUP($A28,'RevPAR Raw Data'!$B$6:$BE$43,'RevPAR Raw Data'!O$1,FALSE)</f>
        <v>100.521895287958</v>
      </c>
      <c r="BB28" s="53">
        <f>VLOOKUP($A28,'RevPAR Raw Data'!$B$6:$BE$43,'RevPAR Raw Data'!P$1,FALSE)</f>
        <v>87.794790575916196</v>
      </c>
      <c r="BC28" s="54">
        <f>VLOOKUP($A28,'RevPAR Raw Data'!$B$6:$BE$43,'RevPAR Raw Data'!R$1,FALSE)</f>
        <v>56.3625430067314</v>
      </c>
      <c r="BE28" s="47">
        <f>VLOOKUP($A28,'RevPAR Raw Data'!$B$6:$BE$43,'RevPAR Raw Data'!T$1,FALSE)</f>
        <v>-7.6026801980930996</v>
      </c>
      <c r="BF28" s="48">
        <f>VLOOKUP($A28,'RevPAR Raw Data'!$B$6:$BE$43,'RevPAR Raw Data'!U$1,FALSE)</f>
        <v>-17.1852614015325</v>
      </c>
      <c r="BG28" s="48">
        <f>VLOOKUP($A28,'RevPAR Raw Data'!$B$6:$BE$43,'RevPAR Raw Data'!V$1,FALSE)</f>
        <v>-9.6263354646045105</v>
      </c>
      <c r="BH28" s="48">
        <f>VLOOKUP($A28,'RevPAR Raw Data'!$B$6:$BE$43,'RevPAR Raw Data'!W$1,FALSE)</f>
        <v>-32.334839755854802</v>
      </c>
      <c r="BI28" s="48">
        <f>VLOOKUP($A28,'RevPAR Raw Data'!$B$6:$BE$43,'RevPAR Raw Data'!X$1,FALSE)</f>
        <v>-50.133246405652898</v>
      </c>
      <c r="BJ28" s="49">
        <f>VLOOKUP($A28,'RevPAR Raw Data'!$B$6:$BE$43,'RevPAR Raw Data'!Y$1,FALSE)</f>
        <v>-30.2571404410814</v>
      </c>
      <c r="BK28" s="48">
        <f>VLOOKUP($A28,'RevPAR Raw Data'!$B$6:$BE$43,'RevPAR Raw Data'!AA$1,FALSE)</f>
        <v>-41.017164571926003</v>
      </c>
      <c r="BL28" s="48">
        <f>VLOOKUP($A28,'RevPAR Raw Data'!$B$6:$BE$43,'RevPAR Raw Data'!AB$1,FALSE)</f>
        <v>29.416078432223301</v>
      </c>
      <c r="BM28" s="49">
        <f>VLOOKUP($A28,'RevPAR Raw Data'!$B$6:$BE$43,'RevPAR Raw Data'!AC$1,FALSE)</f>
        <v>-14.32306314543</v>
      </c>
      <c r="BN28" s="50">
        <f>VLOOKUP($A28,'RevPAR Raw Data'!$B$6:$BE$43,'RevPAR Raw Data'!AE$1,FALSE)</f>
        <v>-23.963605828111699</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38.045464005734999</v>
      </c>
      <c r="C30" s="48">
        <f>VLOOKUP($A30,'Occupancy Raw Data'!$B$8:$BE$45,'Occupancy Raw Data'!H$3,FALSE)</f>
        <v>55.023934509631601</v>
      </c>
      <c r="D30" s="48">
        <f>VLOOKUP($A30,'Occupancy Raw Data'!$B$8:$BE$45,'Occupancy Raw Data'!I$3,FALSE)</f>
        <v>57.690262007723703</v>
      </c>
      <c r="E30" s="48">
        <f>VLOOKUP($A30,'Occupancy Raw Data'!$B$8:$BE$45,'Occupancy Raw Data'!J$3,FALSE)</f>
        <v>56.9225076891057</v>
      </c>
      <c r="F30" s="48">
        <f>VLOOKUP($A30,'Occupancy Raw Data'!$B$8:$BE$45,'Occupancy Raw Data'!K$3,FALSE)</f>
        <v>52.771546839950901</v>
      </c>
      <c r="G30" s="49">
        <f>VLOOKUP($A30,'Occupancy Raw Data'!$B$8:$BE$45,'Occupancy Raw Data'!L$3,FALSE)</f>
        <v>52.090743010429399</v>
      </c>
      <c r="H30" s="48">
        <f>VLOOKUP($A30,'Occupancy Raw Data'!$B$8:$BE$45,'Occupancy Raw Data'!N$3,FALSE)</f>
        <v>53.393612839072198</v>
      </c>
      <c r="I30" s="48">
        <f>VLOOKUP($A30,'Occupancy Raw Data'!$B$8:$BE$45,'Occupancy Raw Data'!O$3,FALSE)</f>
        <v>51.303101079943502</v>
      </c>
      <c r="J30" s="49">
        <f>VLOOKUP($A30,'Occupancy Raw Data'!$B$8:$BE$45,'Occupancy Raw Data'!P$3,FALSE)</f>
        <v>52.348356959507797</v>
      </c>
      <c r="K30" s="50">
        <f>VLOOKUP($A30,'Occupancy Raw Data'!$B$8:$BE$45,'Occupancy Raw Data'!R$3,FALSE)</f>
        <v>52.1643469958804</v>
      </c>
      <c r="M30" s="47">
        <f>VLOOKUP($A30,'Occupancy Raw Data'!$B$8:$BE$45,'Occupancy Raw Data'!T$3,FALSE)</f>
        <v>-4.8797371630303896</v>
      </c>
      <c r="N30" s="48">
        <f>VLOOKUP($A30,'Occupancy Raw Data'!$B$8:$BE$45,'Occupancy Raw Data'!U$3,FALSE)</f>
        <v>20.2844917368365</v>
      </c>
      <c r="O30" s="48">
        <f>VLOOKUP($A30,'Occupancy Raw Data'!$B$8:$BE$45,'Occupancy Raw Data'!V$3,FALSE)</f>
        <v>15.5891397056006</v>
      </c>
      <c r="P30" s="48">
        <f>VLOOKUP($A30,'Occupancy Raw Data'!$B$8:$BE$45,'Occupancy Raw Data'!W$3,FALSE)</f>
        <v>38.299805335494199</v>
      </c>
      <c r="Q30" s="48">
        <f>VLOOKUP($A30,'Occupancy Raw Data'!$B$8:$BE$45,'Occupancy Raw Data'!X$3,FALSE)</f>
        <v>14.942077982511901</v>
      </c>
      <c r="R30" s="49">
        <f>VLOOKUP($A30,'Occupancy Raw Data'!$B$8:$BE$45,'Occupancy Raw Data'!Y$3,FALSE)</f>
        <v>16.941163741727198</v>
      </c>
      <c r="S30" s="48">
        <f>VLOOKUP($A30,'Occupancy Raw Data'!$B$8:$BE$45,'Occupancy Raw Data'!AA$3,FALSE)</f>
        <v>7.7948876385772499</v>
      </c>
      <c r="T30" s="48">
        <f>VLOOKUP($A30,'Occupancy Raw Data'!$B$8:$BE$45,'Occupancy Raw Data'!AB$3,FALSE)</f>
        <v>2.5872124403368901</v>
      </c>
      <c r="U30" s="49">
        <f>VLOOKUP($A30,'Occupancy Raw Data'!$B$8:$BE$45,'Occupancy Raw Data'!AC$3,FALSE)</f>
        <v>5.17858163998197</v>
      </c>
      <c r="V30" s="50">
        <f>VLOOKUP($A30,'Occupancy Raw Data'!$B$8:$BE$45,'Occupancy Raw Data'!AE$3,FALSE)</f>
        <v>13.307901140725701</v>
      </c>
      <c r="X30" s="51">
        <f>VLOOKUP($A30,'ADR Raw Data'!$B$6:$BE$43,'ADR Raw Data'!G$1,FALSE)</f>
        <v>101.91100960369501</v>
      </c>
      <c r="Y30" s="52">
        <f>VLOOKUP($A30,'ADR Raw Data'!$B$6:$BE$43,'ADR Raw Data'!H$1,FALSE)</f>
        <v>109.712067327897</v>
      </c>
      <c r="Z30" s="52">
        <f>VLOOKUP($A30,'ADR Raw Data'!$B$6:$BE$43,'ADR Raw Data'!I$1,FALSE)</f>
        <v>111.887014470677</v>
      </c>
      <c r="AA30" s="52">
        <f>VLOOKUP($A30,'ADR Raw Data'!$B$6:$BE$43,'ADR Raw Data'!J$1,FALSE)</f>
        <v>109.75327320739299</v>
      </c>
      <c r="AB30" s="52">
        <f>VLOOKUP($A30,'ADR Raw Data'!$B$6:$BE$43,'ADR Raw Data'!K$1,FALSE)</f>
        <v>107.80811612620499</v>
      </c>
      <c r="AC30" s="53">
        <f>VLOOKUP($A30,'ADR Raw Data'!$B$6:$BE$43,'ADR Raw Data'!L$1,FALSE)</f>
        <v>108.677524594239</v>
      </c>
      <c r="AD30" s="52">
        <f>VLOOKUP($A30,'ADR Raw Data'!$B$6:$BE$43,'ADR Raw Data'!N$1,FALSE)</f>
        <v>126.706592749794</v>
      </c>
      <c r="AE30" s="52">
        <f>VLOOKUP($A30,'ADR Raw Data'!$B$6:$BE$43,'ADR Raw Data'!O$1,FALSE)</f>
        <v>130.71395537525299</v>
      </c>
      <c r="AF30" s="53">
        <f>VLOOKUP($A30,'ADR Raw Data'!$B$6:$BE$43,'ADR Raw Data'!P$1,FALSE)</f>
        <v>128.67026593629799</v>
      </c>
      <c r="AG30" s="54">
        <f>VLOOKUP($A30,'ADR Raw Data'!$B$6:$BE$43,'ADR Raw Data'!R$1,FALSE)</f>
        <v>114.409886258565</v>
      </c>
      <c r="AI30" s="47">
        <f>VLOOKUP($A30,'ADR Raw Data'!$B$6:$BE$43,'ADR Raw Data'!T$1,FALSE)</f>
        <v>5.4022244475327499</v>
      </c>
      <c r="AJ30" s="48">
        <f>VLOOKUP($A30,'ADR Raw Data'!$B$6:$BE$43,'ADR Raw Data'!U$1,FALSE)</f>
        <v>11.2976678356835</v>
      </c>
      <c r="AK30" s="48">
        <f>VLOOKUP($A30,'ADR Raw Data'!$B$6:$BE$43,'ADR Raw Data'!V$1,FALSE)</f>
        <v>10.9220063854175</v>
      </c>
      <c r="AL30" s="48">
        <f>VLOOKUP($A30,'ADR Raw Data'!$B$6:$BE$43,'ADR Raw Data'!W$1,FALSE)</f>
        <v>-5.1939550711670996</v>
      </c>
      <c r="AM30" s="48">
        <f>VLOOKUP($A30,'ADR Raw Data'!$B$6:$BE$43,'ADR Raw Data'!X$1,FALSE)</f>
        <v>-11.248913692238</v>
      </c>
      <c r="AN30" s="49">
        <f>VLOOKUP($A30,'ADR Raw Data'!$B$6:$BE$43,'ADR Raw Data'!Y$1,FALSE)</f>
        <v>1.9036245991942999</v>
      </c>
      <c r="AO30" s="48">
        <f>VLOOKUP($A30,'ADR Raw Data'!$B$6:$BE$43,'ADR Raw Data'!AA$1,FALSE)</f>
        <v>-4.3979848718807597</v>
      </c>
      <c r="AP30" s="48">
        <f>VLOOKUP($A30,'ADR Raw Data'!$B$6:$BE$43,'ADR Raw Data'!AB$1,FALSE)</f>
        <v>6.2769098340102998</v>
      </c>
      <c r="AQ30" s="49">
        <f>VLOOKUP($A30,'ADR Raw Data'!$B$6:$BE$43,'ADR Raw Data'!AC$1,FALSE)</f>
        <v>0.72685318684404099</v>
      </c>
      <c r="AR30" s="50">
        <f>VLOOKUP($A30,'ADR Raw Data'!$B$6:$BE$43,'ADR Raw Data'!AE$1,FALSE)</f>
        <v>1.1017907446431601</v>
      </c>
      <c r="AS30" s="40"/>
      <c r="AT30" s="51">
        <f>VLOOKUP($A30,'RevPAR Raw Data'!$B$6:$BE$43,'RevPAR Raw Data'!G$1,FALSE)</f>
        <v>38.772516476655099</v>
      </c>
      <c r="AU30" s="52">
        <f>VLOOKUP($A30,'RevPAR Raw Data'!$B$6:$BE$43,'RevPAR Raw Data'!H$1,FALSE)</f>
        <v>60.367896075665399</v>
      </c>
      <c r="AV30" s="52">
        <f>VLOOKUP($A30,'RevPAR Raw Data'!$B$6:$BE$43,'RevPAR Raw Data'!I$1,FALSE)</f>
        <v>64.547911800753795</v>
      </c>
      <c r="AW30" s="52">
        <f>VLOOKUP($A30,'RevPAR Raw Data'!$B$6:$BE$43,'RevPAR Raw Data'!J$1,FALSE)</f>
        <v>62.474315380523997</v>
      </c>
      <c r="AX30" s="52">
        <f>VLOOKUP($A30,'RevPAR Raw Data'!$B$6:$BE$43,'RevPAR Raw Data'!K$1,FALSE)</f>
        <v>56.892010498809</v>
      </c>
      <c r="AY30" s="53">
        <f>VLOOKUP($A30,'RevPAR Raw Data'!$B$6:$BE$43,'RevPAR Raw Data'!L$1,FALSE)</f>
        <v>56.610930046481499</v>
      </c>
      <c r="AZ30" s="52">
        <f>VLOOKUP($A30,'RevPAR Raw Data'!$B$6:$BE$43,'RevPAR Raw Data'!N$1,FALSE)</f>
        <v>67.653227574405093</v>
      </c>
      <c r="BA30" s="52">
        <f>VLOOKUP($A30,'RevPAR Raw Data'!$B$6:$BE$43,'RevPAR Raw Data'!O$1,FALSE)</f>
        <v>67.060312651758593</v>
      </c>
      <c r="BB30" s="53">
        <f>VLOOKUP($A30,'RevPAR Raw Data'!$B$6:$BE$43,'RevPAR Raw Data'!P$1,FALSE)</f>
        <v>67.356770113081794</v>
      </c>
      <c r="BC30" s="54">
        <f>VLOOKUP($A30,'RevPAR Raw Data'!$B$6:$BE$43,'RevPAR Raw Data'!R$1,FALSE)</f>
        <v>59.681170065510102</v>
      </c>
      <c r="BE30" s="47">
        <f>VLOOKUP($A30,'RevPAR Raw Data'!$B$6:$BE$43,'RevPAR Raw Data'!T$1,FALSE)</f>
        <v>0.25887293050579602</v>
      </c>
      <c r="BF30" s="48">
        <f>VLOOKUP($A30,'RevPAR Raw Data'!$B$6:$BE$43,'RevPAR Raw Data'!U$1,FALSE)</f>
        <v>33.873834071104497</v>
      </c>
      <c r="BG30" s="48">
        <f>VLOOKUP($A30,'RevPAR Raw Data'!$B$6:$BE$43,'RevPAR Raw Data'!V$1,FALSE)</f>
        <v>28.2137929250956</v>
      </c>
      <c r="BH30" s="48">
        <f>VLOOKUP($A30,'RevPAR Raw Data'!$B$6:$BE$43,'RevPAR Raw Data'!W$1,FALSE)</f>
        <v>31.116575582857099</v>
      </c>
      <c r="BI30" s="48">
        <f>VLOOKUP($A30,'RevPAR Raw Data'!$B$6:$BE$43,'RevPAR Raw Data'!X$1,FALSE)</f>
        <v>2.01234283419419</v>
      </c>
      <c r="BJ30" s="49">
        <f>VLOOKUP($A30,'RevPAR Raw Data'!$B$6:$BE$43,'RevPAR Raw Data'!Y$1,FALSE)</f>
        <v>19.167284501298798</v>
      </c>
      <c r="BK30" s="48">
        <f>VLOOKUP($A30,'RevPAR Raw Data'!$B$6:$BE$43,'RevPAR Raw Data'!AA$1,FALSE)</f>
        <v>3.0540847875717501</v>
      </c>
      <c r="BL30" s="48">
        <f>VLOOKUP($A30,'RevPAR Raw Data'!$B$6:$BE$43,'RevPAR Raw Data'!AB$1,FALSE)</f>
        <v>9.0265192664414506</v>
      </c>
      <c r="BM30" s="49">
        <f>VLOOKUP($A30,'RevPAR Raw Data'!$B$6:$BE$43,'RevPAR Raw Data'!AC$1,FALSE)</f>
        <v>5.94307551250954</v>
      </c>
      <c r="BN30" s="50">
        <f>VLOOKUP($A30,'RevPAR Raw Data'!$B$6:$BE$43,'RevPAR Raw Data'!AE$1,FALSE)</f>
        <v>14.5563171084437</v>
      </c>
    </row>
    <row r="31" spans="1:66" x14ac:dyDescent="0.25">
      <c r="A31" s="63" t="s">
        <v>70</v>
      </c>
      <c r="B31" s="47">
        <f>VLOOKUP($A31,'Occupancy Raw Data'!$B$8:$BE$45,'Occupancy Raw Data'!G$3,FALSE)</f>
        <v>37.788112638626203</v>
      </c>
      <c r="C31" s="48">
        <f>VLOOKUP($A31,'Occupancy Raw Data'!$B$8:$BE$45,'Occupancy Raw Data'!H$3,FALSE)</f>
        <v>53.273368426432199</v>
      </c>
      <c r="D31" s="48">
        <f>VLOOKUP($A31,'Occupancy Raw Data'!$B$8:$BE$45,'Occupancy Raw Data'!I$3,FALSE)</f>
        <v>56.329534420197199</v>
      </c>
      <c r="E31" s="48">
        <f>VLOOKUP($A31,'Occupancy Raw Data'!$B$8:$BE$45,'Occupancy Raw Data'!J$3,FALSE)</f>
        <v>55.879797618439198</v>
      </c>
      <c r="F31" s="48">
        <f>VLOOKUP($A31,'Occupancy Raw Data'!$B$8:$BE$45,'Occupancy Raw Data'!K$3,FALSE)</f>
        <v>51.637961874584697</v>
      </c>
      <c r="G31" s="49">
        <f>VLOOKUP($A31,'Occupancy Raw Data'!$B$8:$BE$45,'Occupancy Raw Data'!L$3,FALSE)</f>
        <v>50.981754995655898</v>
      </c>
      <c r="H31" s="48">
        <f>VLOOKUP($A31,'Occupancy Raw Data'!$B$8:$BE$45,'Occupancy Raw Data'!N$3,FALSE)</f>
        <v>51.571523483415902</v>
      </c>
      <c r="I31" s="48">
        <f>VLOOKUP($A31,'Occupancy Raw Data'!$B$8:$BE$45,'Occupancy Raw Data'!O$3,FALSE)</f>
        <v>48.9293197730873</v>
      </c>
      <c r="J31" s="49">
        <f>VLOOKUP($A31,'Occupancy Raw Data'!$B$8:$BE$45,'Occupancy Raw Data'!P$3,FALSE)</f>
        <v>50.250421628251601</v>
      </c>
      <c r="K31" s="50">
        <f>VLOOKUP($A31,'Occupancy Raw Data'!$B$8:$BE$45,'Occupancy Raw Data'!R$3,FALSE)</f>
        <v>50.772802604969002</v>
      </c>
      <c r="M31" s="47">
        <f>VLOOKUP($A31,'Occupancy Raw Data'!$B$8:$BE$45,'Occupancy Raw Data'!T$3,FALSE)</f>
        <v>-7.3416719052864901</v>
      </c>
      <c r="N31" s="48">
        <f>VLOOKUP($A31,'Occupancy Raw Data'!$B$8:$BE$45,'Occupancy Raw Data'!U$3,FALSE)</f>
        <v>15.396133601441299</v>
      </c>
      <c r="O31" s="48">
        <f>VLOOKUP($A31,'Occupancy Raw Data'!$B$8:$BE$45,'Occupancy Raw Data'!V$3,FALSE)</f>
        <v>16.790936321714899</v>
      </c>
      <c r="P31" s="48">
        <f>VLOOKUP($A31,'Occupancy Raw Data'!$B$8:$BE$45,'Occupancy Raw Data'!W$3,FALSE)</f>
        <v>34.6733417221132</v>
      </c>
      <c r="Q31" s="48">
        <f>VLOOKUP($A31,'Occupancy Raw Data'!$B$8:$BE$45,'Occupancy Raw Data'!X$3,FALSE)</f>
        <v>11.2990120404273</v>
      </c>
      <c r="R31" s="49">
        <f>VLOOKUP($A31,'Occupancy Raw Data'!$B$8:$BE$45,'Occupancy Raw Data'!Y$3,FALSE)</f>
        <v>14.2742858125951</v>
      </c>
      <c r="S31" s="48">
        <f>VLOOKUP($A31,'Occupancy Raw Data'!$B$8:$BE$45,'Occupancy Raw Data'!AA$3,FALSE)</f>
        <v>6.1160319099112197</v>
      </c>
      <c r="T31" s="48">
        <f>VLOOKUP($A31,'Occupancy Raw Data'!$B$8:$BE$45,'Occupancy Raw Data'!AB$3,FALSE)</f>
        <v>5.9629644333025196</v>
      </c>
      <c r="U31" s="49">
        <f>VLOOKUP($A31,'Occupancy Raw Data'!$B$8:$BE$45,'Occupancy Raw Data'!AC$3,FALSE)</f>
        <v>6.0414550705148597</v>
      </c>
      <c r="V31" s="50">
        <f>VLOOKUP($A31,'Occupancy Raw Data'!$B$8:$BE$45,'Occupancy Raw Data'!AE$3,FALSE)</f>
        <v>11.8194005577023</v>
      </c>
      <c r="X31" s="51">
        <f>VLOOKUP($A31,'ADR Raw Data'!$B$6:$BE$43,'ADR Raw Data'!G$1,FALSE)</f>
        <v>100.14138220178501</v>
      </c>
      <c r="Y31" s="52">
        <f>VLOOKUP($A31,'ADR Raw Data'!$B$6:$BE$43,'ADR Raw Data'!H$1,FALSE)</f>
        <v>109.01832022256301</v>
      </c>
      <c r="Z31" s="52">
        <f>VLOOKUP($A31,'ADR Raw Data'!$B$6:$BE$43,'ADR Raw Data'!I$1,FALSE)</f>
        <v>112.033713482126</v>
      </c>
      <c r="AA31" s="52">
        <f>VLOOKUP($A31,'ADR Raw Data'!$B$6:$BE$43,'ADR Raw Data'!J$1,FALSE)</f>
        <v>110.41745015547799</v>
      </c>
      <c r="AB31" s="52">
        <f>VLOOKUP($A31,'ADR Raw Data'!$B$6:$BE$43,'ADR Raw Data'!K$1,FALSE)</f>
        <v>108.35308194774299</v>
      </c>
      <c r="AC31" s="53">
        <f>VLOOKUP($A31,'ADR Raw Data'!$B$6:$BE$43,'ADR Raw Data'!L$1,FALSE)</f>
        <v>108.54067685151701</v>
      </c>
      <c r="AD31" s="52">
        <f>VLOOKUP($A31,'ADR Raw Data'!$B$6:$BE$43,'ADR Raw Data'!N$1,FALSE)</f>
        <v>120.82254583292</v>
      </c>
      <c r="AE31" s="52">
        <f>VLOOKUP($A31,'ADR Raw Data'!$B$6:$BE$43,'ADR Raw Data'!O$1,FALSE)</f>
        <v>122.469754543555</v>
      </c>
      <c r="AF31" s="53">
        <f>VLOOKUP($A31,'ADR Raw Data'!$B$6:$BE$43,'ADR Raw Data'!P$1,FALSE)</f>
        <v>121.624497330282</v>
      </c>
      <c r="AG31" s="54">
        <f>VLOOKUP($A31,'ADR Raw Data'!$B$6:$BE$43,'ADR Raw Data'!R$1,FALSE)</f>
        <v>112.24045008124401</v>
      </c>
      <c r="AI31" s="47">
        <f>VLOOKUP($A31,'ADR Raw Data'!$B$6:$BE$43,'ADR Raw Data'!T$1,FALSE)</f>
        <v>3.3456639372192498</v>
      </c>
      <c r="AJ31" s="48">
        <f>VLOOKUP($A31,'ADR Raw Data'!$B$6:$BE$43,'ADR Raw Data'!U$1,FALSE)</f>
        <v>10.0743981341771</v>
      </c>
      <c r="AK31" s="48">
        <f>VLOOKUP($A31,'ADR Raw Data'!$B$6:$BE$43,'ADR Raw Data'!V$1,FALSE)</f>
        <v>9.11380425428694</v>
      </c>
      <c r="AL31" s="48">
        <f>VLOOKUP($A31,'ADR Raw Data'!$B$6:$BE$43,'ADR Raw Data'!W$1,FALSE)</f>
        <v>-11.2089616396641</v>
      </c>
      <c r="AM31" s="48">
        <f>VLOOKUP($A31,'ADR Raw Data'!$B$6:$BE$43,'ADR Raw Data'!X$1,FALSE)</f>
        <v>-17.211374948665899</v>
      </c>
      <c r="AN31" s="49">
        <f>VLOOKUP($A31,'ADR Raw Data'!$B$6:$BE$43,'ADR Raw Data'!Y$1,FALSE)</f>
        <v>-2.0092952365713401</v>
      </c>
      <c r="AO31" s="48">
        <f>VLOOKUP($A31,'ADR Raw Data'!$B$6:$BE$43,'ADR Raw Data'!AA$1,FALSE)</f>
        <v>-9.1819883449358208</v>
      </c>
      <c r="AP31" s="48">
        <f>VLOOKUP($A31,'ADR Raw Data'!$B$6:$BE$43,'ADR Raw Data'!AB$1,FALSE)</f>
        <v>6.5288010334534796</v>
      </c>
      <c r="AQ31" s="49">
        <f>VLOOKUP($A31,'ADR Raw Data'!$B$6:$BE$43,'ADR Raw Data'!AC$1,FALSE)</f>
        <v>-2.0989808281267801</v>
      </c>
      <c r="AR31" s="50">
        <f>VLOOKUP($A31,'ADR Raw Data'!$B$6:$BE$43,'ADR Raw Data'!AE$1,FALSE)</f>
        <v>-2.21387057709202</v>
      </c>
      <c r="AS31" s="40"/>
      <c r="AT31" s="51">
        <f>VLOOKUP($A31,'RevPAR Raw Data'!$B$6:$BE$43,'RevPAR Raw Data'!G$1,FALSE)</f>
        <v>37.841538304287802</v>
      </c>
      <c r="AU31" s="52">
        <f>VLOOKUP($A31,'RevPAR Raw Data'!$B$6:$BE$43,'RevPAR Raw Data'!H$1,FALSE)</f>
        <v>58.0777313844738</v>
      </c>
      <c r="AV31" s="52">
        <f>VLOOKUP($A31,'RevPAR Raw Data'!$B$6:$BE$43,'RevPAR Raw Data'!I$1,FALSE)</f>
        <v>63.108069198139702</v>
      </c>
      <c r="AW31" s="52">
        <f>VLOOKUP($A31,'RevPAR Raw Data'!$B$6:$BE$43,'RevPAR Raw Data'!J$1,FALSE)</f>
        <v>61.701047682322198</v>
      </c>
      <c r="AX31" s="52">
        <f>VLOOKUP($A31,'RevPAR Raw Data'!$B$6:$BE$43,'RevPAR Raw Data'!K$1,FALSE)</f>
        <v>55.951323146113303</v>
      </c>
      <c r="AY31" s="53">
        <f>VLOOKUP($A31,'RevPAR Raw Data'!$B$6:$BE$43,'RevPAR Raw Data'!L$1,FALSE)</f>
        <v>55.335941943067397</v>
      </c>
      <c r="AZ31" s="52">
        <f>VLOOKUP($A31,'RevPAR Raw Data'!$B$6:$BE$43,'RevPAR Raw Data'!N$1,FALSE)</f>
        <v>62.310027597485501</v>
      </c>
      <c r="BA31" s="52">
        <f>VLOOKUP($A31,'RevPAR Raw Data'!$B$6:$BE$43,'RevPAR Raw Data'!O$1,FALSE)</f>
        <v>59.923617825931402</v>
      </c>
      <c r="BB31" s="53">
        <f>VLOOKUP($A31,'RevPAR Raw Data'!$B$6:$BE$43,'RevPAR Raw Data'!P$1,FALSE)</f>
        <v>61.116822711708402</v>
      </c>
      <c r="BC31" s="54">
        <f>VLOOKUP($A31,'RevPAR Raw Data'!$B$6:$BE$43,'RevPAR Raw Data'!R$1,FALSE)</f>
        <v>56.987622162679102</v>
      </c>
      <c r="BE31" s="47">
        <f>VLOOKUP($A31,'RevPAR Raw Data'!$B$6:$BE$43,'RevPAR Raw Data'!T$1,FALSE)</f>
        <v>-4.2416356373913704</v>
      </c>
      <c r="BF31" s="48">
        <f>VLOOKUP($A31,'RevPAR Raw Data'!$B$6:$BE$43,'RevPAR Raw Data'!U$1,FALSE)</f>
        <v>27.021599531897401</v>
      </c>
      <c r="BG31" s="48">
        <f>VLOOKUP($A31,'RevPAR Raw Data'!$B$6:$BE$43,'RevPAR Raw Data'!V$1,FALSE)</f>
        <v>27.435033644824902</v>
      </c>
      <c r="BH31" s="48">
        <f>VLOOKUP($A31,'RevPAR Raw Data'!$B$6:$BE$43,'RevPAR Raw Data'!W$1,FALSE)</f>
        <v>19.577858509627699</v>
      </c>
      <c r="BI31" s="48">
        <f>VLOOKUP($A31,'RevPAR Raw Data'!$B$6:$BE$43,'RevPAR Raw Data'!X$1,FALSE)</f>
        <v>-7.8570782360114597</v>
      </c>
      <c r="BJ31" s="49">
        <f>VLOOKUP($A31,'RevPAR Raw Data'!$B$6:$BE$43,'RevPAR Raw Data'!Y$1,FALSE)</f>
        <v>11.9781780311367</v>
      </c>
      <c r="BK31" s="48">
        <f>VLOOKUP($A31,'RevPAR Raw Data'!$B$6:$BE$43,'RevPAR Raw Data'!AA$1,FALSE)</f>
        <v>-3.6275297721651998</v>
      </c>
      <c r="BL31" s="48">
        <f>VLOOKUP($A31,'RevPAR Raw Data'!$B$6:$BE$43,'RevPAR Raw Data'!AB$1,FALSE)</f>
        <v>12.881075550301899</v>
      </c>
      <c r="BM31" s="49">
        <f>VLOOKUP($A31,'RevPAR Raw Data'!$B$6:$BE$43,'RevPAR Raw Data'!AC$1,FALSE)</f>
        <v>3.8156652587180702</v>
      </c>
      <c r="BN31" s="50">
        <f>VLOOKUP($A31,'RevPAR Raw Data'!$B$6:$BE$43,'RevPAR Raw Data'!AE$1,FALSE)</f>
        <v>9.3438637492747194</v>
      </c>
    </row>
    <row r="32" spans="1:66" x14ac:dyDescent="0.25">
      <c r="A32" s="63" t="s">
        <v>52</v>
      </c>
      <c r="B32" s="47">
        <f>VLOOKUP($A32,'Occupancy Raw Data'!$B$8:$BE$45,'Occupancy Raw Data'!G$3,FALSE)</f>
        <v>34.350909651557203</v>
      </c>
      <c r="C32" s="48">
        <f>VLOOKUP($A32,'Occupancy Raw Data'!$B$8:$BE$45,'Occupancy Raw Data'!H$3,FALSE)</f>
        <v>55.226641998149802</v>
      </c>
      <c r="D32" s="48">
        <f>VLOOKUP($A32,'Occupancy Raw Data'!$B$8:$BE$45,'Occupancy Raw Data'!I$3,FALSE)</f>
        <v>58.402713536848502</v>
      </c>
      <c r="E32" s="48">
        <f>VLOOKUP($A32,'Occupancy Raw Data'!$B$8:$BE$45,'Occupancy Raw Data'!J$3,FALSE)</f>
        <v>57.940178846746797</v>
      </c>
      <c r="F32" s="48">
        <f>VLOOKUP($A32,'Occupancy Raw Data'!$B$8:$BE$45,'Occupancy Raw Data'!K$3,FALSE)</f>
        <v>53.684859697810602</v>
      </c>
      <c r="G32" s="49">
        <f>VLOOKUP($A32,'Occupancy Raw Data'!$B$8:$BE$45,'Occupancy Raw Data'!L$3,FALSE)</f>
        <v>51.921060746222601</v>
      </c>
      <c r="H32" s="48">
        <f>VLOOKUP($A32,'Occupancy Raw Data'!$B$8:$BE$45,'Occupancy Raw Data'!N$3,FALSE)</f>
        <v>58.094357076780703</v>
      </c>
      <c r="I32" s="48">
        <f>VLOOKUP($A32,'Occupancy Raw Data'!$B$8:$BE$45,'Occupancy Raw Data'!O$3,FALSE)</f>
        <v>52.790625963613898</v>
      </c>
      <c r="J32" s="49">
        <f>VLOOKUP($A32,'Occupancy Raw Data'!$B$8:$BE$45,'Occupancy Raw Data'!P$3,FALSE)</f>
        <v>55.442491520197301</v>
      </c>
      <c r="K32" s="50">
        <f>VLOOKUP($A32,'Occupancy Raw Data'!$B$8:$BE$45,'Occupancy Raw Data'!R$3,FALSE)</f>
        <v>52.9271838245011</v>
      </c>
      <c r="M32" s="47">
        <f>VLOOKUP($A32,'Occupancy Raw Data'!$B$8:$BE$45,'Occupancy Raw Data'!T$3,FALSE)</f>
        <v>-3.5958342036943001</v>
      </c>
      <c r="N32" s="48">
        <f>VLOOKUP($A32,'Occupancy Raw Data'!$B$8:$BE$45,'Occupancy Raw Data'!U$3,FALSE)</f>
        <v>39.379405913138797</v>
      </c>
      <c r="O32" s="48">
        <f>VLOOKUP($A32,'Occupancy Raw Data'!$B$8:$BE$45,'Occupancy Raw Data'!V$3,FALSE)</f>
        <v>41.358036164922503</v>
      </c>
      <c r="P32" s="48">
        <f>VLOOKUP($A32,'Occupancy Raw Data'!$B$8:$BE$45,'Occupancy Raw Data'!W$3,FALSE)</f>
        <v>45.992469950129603</v>
      </c>
      <c r="Q32" s="48">
        <f>VLOOKUP($A32,'Occupancy Raw Data'!$B$8:$BE$45,'Occupancy Raw Data'!X$3,FALSE)</f>
        <v>13.302547556295799</v>
      </c>
      <c r="R32" s="49">
        <f>VLOOKUP($A32,'Occupancy Raw Data'!$B$8:$BE$45,'Occupancy Raw Data'!Y$3,FALSE)</f>
        <v>27.482566836915399</v>
      </c>
      <c r="S32" s="48">
        <f>VLOOKUP($A32,'Occupancy Raw Data'!$B$8:$BE$45,'Occupancy Raw Data'!AA$3,FALSE)</f>
        <v>30.524767836784299</v>
      </c>
      <c r="T32" s="48">
        <f>VLOOKUP($A32,'Occupancy Raw Data'!$B$8:$BE$45,'Occupancy Raw Data'!AB$3,FALSE)</f>
        <v>31.5355930931096</v>
      </c>
      <c r="U32" s="49">
        <f>VLOOKUP($A32,'Occupancy Raw Data'!$B$8:$BE$45,'Occupancy Raw Data'!AC$3,FALSE)</f>
        <v>31.0040614419148</v>
      </c>
      <c r="V32" s="50">
        <f>VLOOKUP($A32,'Occupancy Raw Data'!$B$8:$BE$45,'Occupancy Raw Data'!AE$3,FALSE)</f>
        <v>28.516511038693299</v>
      </c>
      <c r="X32" s="51">
        <f>VLOOKUP($A32,'ADR Raw Data'!$B$6:$BE$43,'ADR Raw Data'!G$1,FALSE)</f>
        <v>94.879380610412895</v>
      </c>
      <c r="Y32" s="52">
        <f>VLOOKUP($A32,'ADR Raw Data'!$B$6:$BE$43,'ADR Raw Data'!H$1,FALSE)</f>
        <v>108.843210496929</v>
      </c>
      <c r="Z32" s="52">
        <f>VLOOKUP($A32,'ADR Raw Data'!$B$6:$BE$43,'ADR Raw Data'!I$1,FALSE)</f>
        <v>110.742180570221</v>
      </c>
      <c r="AA32" s="52">
        <f>VLOOKUP($A32,'ADR Raw Data'!$B$6:$BE$43,'ADR Raw Data'!J$1,FALSE)</f>
        <v>109.7114209686</v>
      </c>
      <c r="AB32" s="52">
        <f>VLOOKUP($A32,'ADR Raw Data'!$B$6:$BE$43,'ADR Raw Data'!K$1,FALSE)</f>
        <v>106.16402642159601</v>
      </c>
      <c r="AC32" s="53">
        <f>VLOOKUP($A32,'ADR Raw Data'!$B$6:$BE$43,'ADR Raw Data'!L$1,FALSE)</f>
        <v>107.062458724314</v>
      </c>
      <c r="AD32" s="52">
        <f>VLOOKUP($A32,'ADR Raw Data'!$B$6:$BE$43,'ADR Raw Data'!N$1,FALSE)</f>
        <v>137.31735668789801</v>
      </c>
      <c r="AE32" s="52">
        <f>VLOOKUP($A32,'ADR Raw Data'!$B$6:$BE$43,'ADR Raw Data'!O$1,FALSE)</f>
        <v>137.535969626168</v>
      </c>
      <c r="AF32" s="53">
        <f>VLOOKUP($A32,'ADR Raw Data'!$B$6:$BE$43,'ADR Raw Data'!P$1,FALSE)</f>
        <v>137.42143492769699</v>
      </c>
      <c r="AG32" s="54">
        <f>VLOOKUP($A32,'ADR Raw Data'!$B$6:$BE$43,'ADR Raw Data'!R$1,FALSE)</f>
        <v>116.14867415730301</v>
      </c>
      <c r="AI32" s="47">
        <f>VLOOKUP($A32,'ADR Raw Data'!$B$6:$BE$43,'ADR Raw Data'!T$1,FALSE)</f>
        <v>0.26685531041734101</v>
      </c>
      <c r="AJ32" s="48">
        <f>VLOOKUP($A32,'ADR Raw Data'!$B$6:$BE$43,'ADR Raw Data'!U$1,FALSE)</f>
        <v>8.1456839073244094</v>
      </c>
      <c r="AK32" s="48">
        <f>VLOOKUP($A32,'ADR Raw Data'!$B$6:$BE$43,'ADR Raw Data'!V$1,FALSE)</f>
        <v>12.4312383658825</v>
      </c>
      <c r="AL32" s="48">
        <f>VLOOKUP($A32,'ADR Raw Data'!$B$6:$BE$43,'ADR Raw Data'!W$1,FALSE)</f>
        <v>10.6127233385032</v>
      </c>
      <c r="AM32" s="48">
        <f>VLOOKUP($A32,'ADR Raw Data'!$B$6:$BE$43,'ADR Raw Data'!X$1,FALSE)</f>
        <v>-0.120393062561461</v>
      </c>
      <c r="AN32" s="49">
        <f>VLOOKUP($A32,'ADR Raw Data'!$B$6:$BE$43,'ADR Raw Data'!Y$1,FALSE)</f>
        <v>6.8639912816158697</v>
      </c>
      <c r="AO32" s="48">
        <f>VLOOKUP($A32,'ADR Raw Data'!$B$6:$BE$43,'ADR Raw Data'!AA$1,FALSE)</f>
        <v>19.354987589046001</v>
      </c>
      <c r="AP32" s="48">
        <f>VLOOKUP($A32,'ADR Raw Data'!$B$6:$BE$43,'ADR Raw Data'!AB$1,FALSE)</f>
        <v>22.181851643745802</v>
      </c>
      <c r="AQ32" s="49">
        <f>VLOOKUP($A32,'ADR Raw Data'!$B$6:$BE$43,'ADR Raw Data'!AC$1,FALSE)</f>
        <v>20.680376343940999</v>
      </c>
      <c r="AR32" s="50">
        <f>VLOOKUP($A32,'ADR Raw Data'!$B$6:$BE$43,'ADR Raw Data'!AE$1,FALSE)</f>
        <v>11.4625557353276</v>
      </c>
      <c r="AS32" s="40"/>
      <c r="AT32" s="51">
        <f>VLOOKUP($A32,'RevPAR Raw Data'!$B$6:$BE$43,'RevPAR Raw Data'!G$1,FALSE)</f>
        <v>32.591930311440002</v>
      </c>
      <c r="AU32" s="52">
        <f>VLOOKUP($A32,'RevPAR Raw Data'!$B$6:$BE$43,'RevPAR Raw Data'!H$1,FALSE)</f>
        <v>60.1104502004316</v>
      </c>
      <c r="AV32" s="52">
        <f>VLOOKUP($A32,'RevPAR Raw Data'!$B$6:$BE$43,'RevPAR Raw Data'!I$1,FALSE)</f>
        <v>64.676438482886198</v>
      </c>
      <c r="AW32" s="52">
        <f>VLOOKUP($A32,'RevPAR Raw Data'!$B$6:$BE$43,'RevPAR Raw Data'!J$1,FALSE)</f>
        <v>63.566993524514302</v>
      </c>
      <c r="AX32" s="52">
        <f>VLOOKUP($A32,'RevPAR Raw Data'!$B$6:$BE$43,'RevPAR Raw Data'!K$1,FALSE)</f>
        <v>56.994008633980798</v>
      </c>
      <c r="AY32" s="53">
        <f>VLOOKUP($A32,'RevPAR Raw Data'!$B$6:$BE$43,'RevPAR Raw Data'!L$1,FALSE)</f>
        <v>55.587964230650599</v>
      </c>
      <c r="AZ32" s="52">
        <f>VLOOKUP($A32,'RevPAR Raw Data'!$B$6:$BE$43,'RevPAR Raw Data'!N$1,FALSE)</f>
        <v>79.773635522664094</v>
      </c>
      <c r="BA32" s="52">
        <f>VLOOKUP($A32,'RevPAR Raw Data'!$B$6:$BE$43,'RevPAR Raw Data'!O$1,FALSE)</f>
        <v>72.606099290780094</v>
      </c>
      <c r="BB32" s="53">
        <f>VLOOKUP($A32,'RevPAR Raw Data'!$B$6:$BE$43,'RevPAR Raw Data'!P$1,FALSE)</f>
        <v>76.189867406722101</v>
      </c>
      <c r="BC32" s="54">
        <f>VLOOKUP($A32,'RevPAR Raw Data'!$B$6:$BE$43,'RevPAR Raw Data'!R$1,FALSE)</f>
        <v>61.474222280956702</v>
      </c>
      <c r="BE32" s="47">
        <f>VLOOKUP($A32,'RevPAR Raw Data'!$B$6:$BE$43,'RevPAR Raw Data'!T$1,FALSE)</f>
        <v>-3.3385745678033198</v>
      </c>
      <c r="BF32" s="48">
        <f>VLOOKUP($A32,'RevPAR Raw Data'!$B$6:$BE$43,'RevPAR Raw Data'!U$1,FALSE)</f>
        <v>50.732811750729802</v>
      </c>
      <c r="BG32" s="48">
        <f>VLOOKUP($A32,'RevPAR Raw Data'!$B$6:$BE$43,'RevPAR Raw Data'!V$1,FALSE)</f>
        <v>58.930590589914502</v>
      </c>
      <c r="BH32" s="48">
        <f>VLOOKUP($A32,'RevPAR Raw Data'!$B$6:$BE$43,'RevPAR Raw Data'!W$1,FALSE)</f>
        <v>61.486246880984297</v>
      </c>
      <c r="BI32" s="48">
        <f>VLOOKUP($A32,'RevPAR Raw Data'!$B$6:$BE$43,'RevPAR Raw Data'!X$1,FALSE)</f>
        <v>13.166139149332601</v>
      </c>
      <c r="BJ32" s="49">
        <f>VLOOKUP($A32,'RevPAR Raw Data'!$B$6:$BE$43,'RevPAR Raw Data'!Y$1,FALSE)</f>
        <v>36.232959110181397</v>
      </c>
      <c r="BK32" s="48">
        <f>VLOOKUP($A32,'RevPAR Raw Data'!$B$6:$BE$43,'RevPAR Raw Data'!AA$1,FALSE)</f>
        <v>55.787820452224999</v>
      </c>
      <c r="BL32" s="48">
        <f>VLOOKUP($A32,'RevPAR Raw Data'!$B$6:$BE$43,'RevPAR Raw Data'!AB$1,FALSE)</f>
        <v>60.7126232117445</v>
      </c>
      <c r="BM32" s="49">
        <f>VLOOKUP($A32,'RevPAR Raw Data'!$B$6:$BE$43,'RevPAR Raw Data'!AC$1,FALSE)</f>
        <v>58.096194373950603</v>
      </c>
      <c r="BN32" s="50">
        <f>VLOOKUP($A32,'RevPAR Raw Data'!$B$6:$BE$43,'RevPAR Raw Data'!AE$1,FALSE)</f>
        <v>43.247787745602103</v>
      </c>
    </row>
    <row r="33" spans="1:66" x14ac:dyDescent="0.25">
      <c r="A33" s="63" t="s">
        <v>51</v>
      </c>
      <c r="B33" s="47">
        <f>VLOOKUP($A33,'Occupancy Raw Data'!$B$8:$BE$45,'Occupancy Raw Data'!G$3,FALSE)</f>
        <v>37.986760124610498</v>
      </c>
      <c r="C33" s="48">
        <f>VLOOKUP($A33,'Occupancy Raw Data'!$B$8:$BE$45,'Occupancy Raw Data'!H$3,FALSE)</f>
        <v>50.934579439252303</v>
      </c>
      <c r="D33" s="48">
        <f>VLOOKUP($A33,'Occupancy Raw Data'!$B$8:$BE$45,'Occupancy Raw Data'!I$3,FALSE)</f>
        <v>52.297507788161901</v>
      </c>
      <c r="E33" s="48">
        <f>VLOOKUP($A33,'Occupancy Raw Data'!$B$8:$BE$45,'Occupancy Raw Data'!J$3,FALSE)</f>
        <v>53.095794392523302</v>
      </c>
      <c r="F33" s="48">
        <f>VLOOKUP($A33,'Occupancy Raw Data'!$B$8:$BE$45,'Occupancy Raw Data'!K$3,FALSE)</f>
        <v>52.570093457943898</v>
      </c>
      <c r="G33" s="49">
        <f>VLOOKUP($A33,'Occupancy Raw Data'!$B$8:$BE$45,'Occupancy Raw Data'!L$3,FALSE)</f>
        <v>49.376947040498401</v>
      </c>
      <c r="H33" s="48">
        <f>VLOOKUP($A33,'Occupancy Raw Data'!$B$8:$BE$45,'Occupancy Raw Data'!N$3,FALSE)</f>
        <v>52.180685358255403</v>
      </c>
      <c r="I33" s="48">
        <f>VLOOKUP($A33,'Occupancy Raw Data'!$B$8:$BE$45,'Occupancy Raw Data'!O$3,FALSE)</f>
        <v>46.320093457943898</v>
      </c>
      <c r="J33" s="49">
        <f>VLOOKUP($A33,'Occupancy Raw Data'!$B$8:$BE$45,'Occupancy Raw Data'!P$3,FALSE)</f>
        <v>49.250389408099601</v>
      </c>
      <c r="K33" s="50">
        <f>VLOOKUP($A33,'Occupancy Raw Data'!$B$8:$BE$45,'Occupancy Raw Data'!R$3,FALSE)</f>
        <v>49.340787716955901</v>
      </c>
      <c r="M33" s="47">
        <f>VLOOKUP($A33,'Occupancy Raw Data'!$B$8:$BE$45,'Occupancy Raw Data'!T$3,FALSE)</f>
        <v>-2.9919809924365399E-2</v>
      </c>
      <c r="N33" s="48">
        <f>VLOOKUP($A33,'Occupancy Raw Data'!$B$8:$BE$45,'Occupancy Raw Data'!U$3,FALSE)</f>
        <v>17.549795812954901</v>
      </c>
      <c r="O33" s="48">
        <f>VLOOKUP($A33,'Occupancy Raw Data'!$B$8:$BE$45,'Occupancy Raw Data'!V$3,FALSE)</f>
        <v>-4.2704866000938804</v>
      </c>
      <c r="P33" s="48">
        <f>VLOOKUP($A33,'Occupancy Raw Data'!$B$8:$BE$45,'Occupancy Raw Data'!W$3,FALSE)</f>
        <v>64.044520825455095</v>
      </c>
      <c r="Q33" s="48">
        <f>VLOOKUP($A33,'Occupancy Raw Data'!$B$8:$BE$45,'Occupancy Raw Data'!X$3,FALSE)</f>
        <v>66.264585522313695</v>
      </c>
      <c r="R33" s="49">
        <f>VLOOKUP($A33,'Occupancy Raw Data'!$B$8:$BE$45,'Occupancy Raw Data'!Y$3,FALSE)</f>
        <v>23.4770197115486</v>
      </c>
      <c r="S33" s="48">
        <f>VLOOKUP($A33,'Occupancy Raw Data'!$B$8:$BE$45,'Occupancy Raw Data'!AA$3,FALSE)</f>
        <v>33.831940134297199</v>
      </c>
      <c r="T33" s="48">
        <f>VLOOKUP($A33,'Occupancy Raw Data'!$B$8:$BE$45,'Occupancy Raw Data'!AB$3,FALSE)</f>
        <v>-5.1414178035592704</v>
      </c>
      <c r="U33" s="49">
        <f>VLOOKUP($A33,'Occupancy Raw Data'!$B$8:$BE$45,'Occupancy Raw Data'!AC$3,FALSE)</f>
        <v>12.161623939622</v>
      </c>
      <c r="V33" s="50">
        <f>VLOOKUP($A33,'Occupancy Raw Data'!$B$8:$BE$45,'Occupancy Raw Data'!AE$3,FALSE)</f>
        <v>20.023767793375299</v>
      </c>
      <c r="X33" s="51">
        <f>VLOOKUP($A33,'ADR Raw Data'!$B$6:$BE$43,'ADR Raw Data'!G$1,FALSE)</f>
        <v>94.808272680676495</v>
      </c>
      <c r="Y33" s="52">
        <f>VLOOKUP($A33,'ADR Raw Data'!$B$6:$BE$43,'ADR Raw Data'!H$1,FALSE)</f>
        <v>99.382240061161994</v>
      </c>
      <c r="Z33" s="52">
        <f>VLOOKUP($A33,'ADR Raw Data'!$B$6:$BE$43,'ADR Raw Data'!I$1,FALSE)</f>
        <v>100.20548771407201</v>
      </c>
      <c r="AA33" s="52">
        <f>VLOOKUP($A33,'ADR Raw Data'!$B$6:$BE$43,'ADR Raw Data'!J$1,FALSE)</f>
        <v>97.075815914924803</v>
      </c>
      <c r="AB33" s="52">
        <f>VLOOKUP($A33,'ADR Raw Data'!$B$6:$BE$43,'ADR Raw Data'!K$1,FALSE)</f>
        <v>98.988433333333305</v>
      </c>
      <c r="AC33" s="53">
        <f>VLOOKUP($A33,'ADR Raw Data'!$B$6:$BE$43,'ADR Raw Data'!L$1,FALSE)</f>
        <v>98.272976340694001</v>
      </c>
      <c r="AD33" s="52">
        <f>VLOOKUP($A33,'ADR Raw Data'!$B$6:$BE$43,'ADR Raw Data'!N$1,FALSE)</f>
        <v>107.531652985074</v>
      </c>
      <c r="AE33" s="52">
        <f>VLOOKUP($A33,'ADR Raw Data'!$B$6:$BE$43,'ADR Raw Data'!O$1,FALSE)</f>
        <v>106.206292559899</v>
      </c>
      <c r="AF33" s="53">
        <f>VLOOKUP($A33,'ADR Raw Data'!$B$6:$BE$43,'ADR Raw Data'!P$1,FALSE)</f>
        <v>106.90840086973699</v>
      </c>
      <c r="AG33" s="54">
        <f>VLOOKUP($A33,'ADR Raw Data'!$B$6:$BE$43,'ADR Raw Data'!R$1,FALSE)</f>
        <v>100.73572016460901</v>
      </c>
      <c r="AI33" s="47">
        <f>VLOOKUP($A33,'ADR Raw Data'!$B$6:$BE$43,'ADR Raw Data'!T$1,FALSE)</f>
        <v>6.8762897086617203</v>
      </c>
      <c r="AJ33" s="48">
        <f>VLOOKUP($A33,'ADR Raw Data'!$B$6:$BE$43,'ADR Raw Data'!U$1,FALSE)</f>
        <v>6.8904644326508802</v>
      </c>
      <c r="AK33" s="48">
        <f>VLOOKUP($A33,'ADR Raw Data'!$B$6:$BE$43,'ADR Raw Data'!V$1,FALSE)</f>
        <v>5.3683871259766702</v>
      </c>
      <c r="AL33" s="48">
        <f>VLOOKUP($A33,'ADR Raw Data'!$B$6:$BE$43,'ADR Raw Data'!W$1,FALSE)</f>
        <v>5.38740367107581</v>
      </c>
      <c r="AM33" s="48">
        <f>VLOOKUP($A33,'ADR Raw Data'!$B$6:$BE$43,'ADR Raw Data'!X$1,FALSE)</f>
        <v>6.1464068585617202</v>
      </c>
      <c r="AN33" s="49">
        <f>VLOOKUP($A33,'ADR Raw Data'!$B$6:$BE$43,'ADR Raw Data'!Y$1,FALSE)</f>
        <v>6.0690419947612</v>
      </c>
      <c r="AO33" s="48">
        <f>VLOOKUP($A33,'ADR Raw Data'!$B$6:$BE$43,'ADR Raw Data'!AA$1,FALSE)</f>
        <v>7.17114345199328</v>
      </c>
      <c r="AP33" s="48">
        <f>VLOOKUP($A33,'ADR Raw Data'!$B$6:$BE$43,'ADR Raw Data'!AB$1,FALSE)</f>
        <v>4.93180532576483</v>
      </c>
      <c r="AQ33" s="49">
        <f>VLOOKUP($A33,'ADR Raw Data'!$B$6:$BE$43,'ADR Raw Data'!AC$1,FALSE)</f>
        <v>6.0339483400837102</v>
      </c>
      <c r="AR33" s="50">
        <f>VLOOKUP($A33,'ADR Raw Data'!$B$6:$BE$43,'ADR Raw Data'!AE$1,FALSE)</f>
        <v>5.8762535434147498</v>
      </c>
      <c r="AS33" s="40"/>
      <c r="AT33" s="51">
        <f>VLOOKUP($A33,'RevPAR Raw Data'!$B$6:$BE$43,'RevPAR Raw Data'!G$1,FALSE)</f>
        <v>36.0145911214953</v>
      </c>
      <c r="AU33" s="52">
        <f>VLOOKUP($A33,'RevPAR Raw Data'!$B$6:$BE$43,'RevPAR Raw Data'!H$1,FALSE)</f>
        <v>50.619926012461001</v>
      </c>
      <c r="AV33" s="52">
        <f>VLOOKUP($A33,'RevPAR Raw Data'!$B$6:$BE$43,'RevPAR Raw Data'!I$1,FALSE)</f>
        <v>52.404972741432999</v>
      </c>
      <c r="AW33" s="52">
        <f>VLOOKUP($A33,'RevPAR Raw Data'!$B$6:$BE$43,'RevPAR Raw Data'!J$1,FALSE)</f>
        <v>51.543175623052903</v>
      </c>
      <c r="AX33" s="52">
        <f>VLOOKUP($A33,'RevPAR Raw Data'!$B$6:$BE$43,'RevPAR Raw Data'!K$1,FALSE)</f>
        <v>52.038311915887803</v>
      </c>
      <c r="AY33" s="53">
        <f>VLOOKUP($A33,'RevPAR Raw Data'!$B$6:$BE$43,'RevPAR Raw Data'!L$1,FALSE)</f>
        <v>48.524195482865998</v>
      </c>
      <c r="AZ33" s="52">
        <f>VLOOKUP($A33,'RevPAR Raw Data'!$B$6:$BE$43,'RevPAR Raw Data'!N$1,FALSE)</f>
        <v>56.1107535046728</v>
      </c>
      <c r="BA33" s="52">
        <f>VLOOKUP($A33,'RevPAR Raw Data'!$B$6:$BE$43,'RevPAR Raw Data'!O$1,FALSE)</f>
        <v>49.194853971962601</v>
      </c>
      <c r="BB33" s="53">
        <f>VLOOKUP($A33,'RevPAR Raw Data'!$B$6:$BE$43,'RevPAR Raw Data'!P$1,FALSE)</f>
        <v>52.652803738317701</v>
      </c>
      <c r="BC33" s="54">
        <f>VLOOKUP($A33,'RevPAR Raw Data'!$B$6:$BE$43,'RevPAR Raw Data'!R$1,FALSE)</f>
        <v>49.703797841566498</v>
      </c>
      <c r="BE33" s="47">
        <f>VLOOKUP($A33,'RevPAR Raw Data'!$B$6:$BE$43,'RevPAR Raw Data'!T$1,FALSE)</f>
        <v>6.8443125259266804</v>
      </c>
      <c r="BF33" s="48">
        <f>VLOOKUP($A33,'RevPAR Raw Data'!$B$6:$BE$43,'RevPAR Raw Data'!U$1,FALSE)</f>
        <v>25.649522684100301</v>
      </c>
      <c r="BG33" s="48">
        <f>VLOOKUP($A33,'RevPAR Raw Data'!$B$6:$BE$43,'RevPAR Raw Data'!V$1,FALSE)</f>
        <v>0.86864427302679004</v>
      </c>
      <c r="BH33" s="48">
        <f>VLOOKUP($A33,'RevPAR Raw Data'!$B$6:$BE$43,'RevPAR Raw Data'!W$1,FALSE)</f>
        <v>72.882261362604396</v>
      </c>
      <c r="BI33" s="48">
        <f>VLOOKUP($A33,'RevPAR Raw Data'!$B$6:$BE$43,'RevPAR Raw Data'!X$1,FALSE)</f>
        <v>76.483883410216393</v>
      </c>
      <c r="BJ33" s="49">
        <f>VLOOKUP($A33,'RevPAR Raw Data'!$B$6:$BE$43,'RevPAR Raw Data'!Y$1,FALSE)</f>
        <v>30.970891891722101</v>
      </c>
      <c r="BK33" s="48">
        <f>VLOOKUP($A33,'RevPAR Raw Data'!$B$6:$BE$43,'RevPAR Raw Data'!AA$1,FALSE)</f>
        <v>43.429220545913402</v>
      </c>
      <c r="BL33" s="48">
        <f>VLOOKUP($A33,'RevPAR Raw Data'!$B$6:$BE$43,'RevPAR Raw Data'!AB$1,FALSE)</f>
        <v>-0.46317719485020098</v>
      </c>
      <c r="BM33" s="49">
        <f>VLOOKUP($A33,'RevPAR Raw Data'!$B$6:$BE$43,'RevPAR Raw Data'!AC$1,FALSE)</f>
        <v>18.929398385537699</v>
      </c>
      <c r="BN33" s="50">
        <f>VLOOKUP($A33,'RevPAR Raw Data'!$B$6:$BE$43,'RevPAR Raw Data'!AE$1,FALSE)</f>
        <v>27.076668701273402</v>
      </c>
    </row>
    <row r="34" spans="1:66" x14ac:dyDescent="0.25">
      <c r="A34" s="63" t="s">
        <v>50</v>
      </c>
      <c r="B34" s="47">
        <f>VLOOKUP($A34,'Occupancy Raw Data'!$B$8:$BE$45,'Occupancy Raw Data'!G$3,FALSE)</f>
        <v>37.031726115791301</v>
      </c>
      <c r="C34" s="48">
        <f>VLOOKUP($A34,'Occupancy Raw Data'!$B$8:$BE$45,'Occupancy Raw Data'!H$3,FALSE)</f>
        <v>50.044810898010297</v>
      </c>
      <c r="D34" s="48">
        <f>VLOOKUP($A34,'Occupancy Raw Data'!$B$8:$BE$45,'Occupancy Raw Data'!I$3,FALSE)</f>
        <v>52.285355798530198</v>
      </c>
      <c r="E34" s="48">
        <f>VLOOKUP($A34,'Occupancy Raw Data'!$B$8:$BE$45,'Occupancy Raw Data'!J$3,FALSE)</f>
        <v>53.575909661229602</v>
      </c>
      <c r="F34" s="48">
        <f>VLOOKUP($A34,'Occupancy Raw Data'!$B$8:$BE$45,'Occupancy Raw Data'!K$3,FALSE)</f>
        <v>52.536296827388398</v>
      </c>
      <c r="G34" s="49">
        <f>VLOOKUP($A34,'Occupancy Raw Data'!$B$8:$BE$45,'Occupancy Raw Data'!L$3,FALSE)</f>
        <v>49.094819860189901</v>
      </c>
      <c r="H34" s="48">
        <f>VLOOKUP($A34,'Occupancy Raw Data'!$B$8:$BE$45,'Occupancy Raw Data'!N$3,FALSE)</f>
        <v>45.294855708908401</v>
      </c>
      <c r="I34" s="48">
        <f>VLOOKUP($A34,'Occupancy Raw Data'!$B$8:$BE$45,'Occupancy Raw Data'!O$3,FALSE)</f>
        <v>45.886359562645602</v>
      </c>
      <c r="J34" s="49">
        <f>VLOOKUP($A34,'Occupancy Raw Data'!$B$8:$BE$45,'Occupancy Raw Data'!P$3,FALSE)</f>
        <v>45.590607635776998</v>
      </c>
      <c r="K34" s="50">
        <f>VLOOKUP($A34,'Occupancy Raw Data'!$B$8:$BE$45,'Occupancy Raw Data'!R$3,FALSE)</f>
        <v>48.093616367500502</v>
      </c>
      <c r="M34" s="47">
        <f>VLOOKUP($A34,'Occupancy Raw Data'!$B$8:$BE$45,'Occupancy Raw Data'!T$3,FALSE)</f>
        <v>4.6230681599637302</v>
      </c>
      <c r="N34" s="48">
        <f>VLOOKUP($A34,'Occupancy Raw Data'!$B$8:$BE$45,'Occupancy Raw Data'!U$3,FALSE)</f>
        <v>17.664380429259602</v>
      </c>
      <c r="O34" s="48">
        <f>VLOOKUP($A34,'Occupancy Raw Data'!$B$8:$BE$45,'Occupancy Raw Data'!V$3,FALSE)</f>
        <v>4.1040447298832303</v>
      </c>
      <c r="P34" s="48">
        <f>VLOOKUP($A34,'Occupancy Raw Data'!$B$8:$BE$45,'Occupancy Raw Data'!W$3,FALSE)</f>
        <v>45.115516357784102</v>
      </c>
      <c r="Q34" s="48">
        <f>VLOOKUP($A34,'Occupancy Raw Data'!$B$8:$BE$45,'Occupancy Raw Data'!X$3,FALSE)</f>
        <v>22.797538728560401</v>
      </c>
      <c r="R34" s="49">
        <f>VLOOKUP($A34,'Occupancy Raw Data'!$B$8:$BE$45,'Occupancy Raw Data'!Y$3,FALSE)</f>
        <v>18.0994696170978</v>
      </c>
      <c r="S34" s="48">
        <f>VLOOKUP($A34,'Occupancy Raw Data'!$B$8:$BE$45,'Occupancy Raw Data'!AA$3,FALSE)</f>
        <v>-9.2964415480853901</v>
      </c>
      <c r="T34" s="48">
        <f>VLOOKUP($A34,'Occupancy Raw Data'!$B$8:$BE$45,'Occupancy Raw Data'!AB$3,FALSE)</f>
        <v>-8.4407058029070807</v>
      </c>
      <c r="U34" s="49">
        <f>VLOOKUP($A34,'Occupancy Raw Data'!$B$8:$BE$45,'Occupancy Raw Data'!AC$3,FALSE)</f>
        <v>-8.8678068871940994</v>
      </c>
      <c r="V34" s="50">
        <f>VLOOKUP($A34,'Occupancy Raw Data'!$B$8:$BE$45,'Occupancy Raw Data'!AE$3,FALSE)</f>
        <v>9.3365181324746604</v>
      </c>
      <c r="X34" s="51">
        <f>VLOOKUP($A34,'ADR Raw Data'!$B$6:$BE$43,'ADR Raw Data'!G$1,FALSE)</f>
        <v>89.784404646660207</v>
      </c>
      <c r="Y34" s="52">
        <f>VLOOKUP($A34,'ADR Raw Data'!$B$6:$BE$43,'ADR Raw Data'!H$1,FALSE)</f>
        <v>95.154620343839497</v>
      </c>
      <c r="Z34" s="52">
        <f>VLOOKUP($A34,'ADR Raw Data'!$B$6:$BE$43,'ADR Raw Data'!I$1,FALSE)</f>
        <v>96.389574905724999</v>
      </c>
      <c r="AA34" s="52">
        <f>VLOOKUP($A34,'ADR Raw Data'!$B$6:$BE$43,'ADR Raw Data'!J$1,FALSE)</f>
        <v>93.017530946804897</v>
      </c>
      <c r="AB34" s="52">
        <f>VLOOKUP($A34,'ADR Raw Data'!$B$6:$BE$43,'ADR Raw Data'!K$1,FALSE)</f>
        <v>94.656516547253403</v>
      </c>
      <c r="AC34" s="53">
        <f>VLOOKUP($A34,'ADR Raw Data'!$B$6:$BE$43,'ADR Raw Data'!L$1,FALSE)</f>
        <v>94.034488499452294</v>
      </c>
      <c r="AD34" s="52">
        <f>VLOOKUP($A34,'ADR Raw Data'!$B$6:$BE$43,'ADR Raw Data'!N$1,FALSE)</f>
        <v>98.994159081915299</v>
      </c>
      <c r="AE34" s="52">
        <f>VLOOKUP($A34,'ADR Raw Data'!$B$6:$BE$43,'ADR Raw Data'!O$1,FALSE)</f>
        <v>99.936460937499902</v>
      </c>
      <c r="AF34" s="53">
        <f>VLOOKUP($A34,'ADR Raw Data'!$B$6:$BE$43,'ADR Raw Data'!P$1,FALSE)</f>
        <v>99.468366424218502</v>
      </c>
      <c r="AG34" s="54">
        <f>VLOOKUP($A34,'ADR Raw Data'!$B$6:$BE$43,'ADR Raw Data'!R$1,FALSE)</f>
        <v>95.506224044297696</v>
      </c>
      <c r="AI34" s="47">
        <f>VLOOKUP($A34,'ADR Raw Data'!$B$6:$BE$43,'ADR Raw Data'!T$1,FALSE)</f>
        <v>0.68557697994494105</v>
      </c>
      <c r="AJ34" s="48">
        <f>VLOOKUP($A34,'ADR Raw Data'!$B$6:$BE$43,'ADR Raw Data'!U$1,FALSE)</f>
        <v>6.85220210282215</v>
      </c>
      <c r="AK34" s="48">
        <f>VLOOKUP($A34,'ADR Raw Data'!$B$6:$BE$43,'ADR Raw Data'!V$1,FALSE)</f>
        <v>2.0313898622608701</v>
      </c>
      <c r="AL34" s="48">
        <f>VLOOKUP($A34,'ADR Raw Data'!$B$6:$BE$43,'ADR Raw Data'!W$1,FALSE)</f>
        <v>-4.2305987993658496</v>
      </c>
      <c r="AM34" s="48">
        <f>VLOOKUP($A34,'ADR Raw Data'!$B$6:$BE$43,'ADR Raw Data'!X$1,FALSE)</f>
        <v>-3.9939506397059898</v>
      </c>
      <c r="AN34" s="49">
        <f>VLOOKUP($A34,'ADR Raw Data'!$B$6:$BE$43,'ADR Raw Data'!Y$1,FALSE)</f>
        <v>0.270991233503173</v>
      </c>
      <c r="AO34" s="48">
        <f>VLOOKUP($A34,'ADR Raw Data'!$B$6:$BE$43,'ADR Raw Data'!AA$1,FALSE)</f>
        <v>-7.6865874446973601</v>
      </c>
      <c r="AP34" s="48">
        <f>VLOOKUP($A34,'ADR Raw Data'!$B$6:$BE$43,'ADR Raw Data'!AB$1,FALSE)</f>
        <v>-3.7065958791754601</v>
      </c>
      <c r="AQ34" s="49">
        <f>VLOOKUP($A34,'ADR Raw Data'!$B$6:$BE$43,'ADR Raw Data'!AC$1,FALSE)</f>
        <v>-5.7234995875032304</v>
      </c>
      <c r="AR34" s="50">
        <f>VLOOKUP($A34,'ADR Raw Data'!$B$6:$BE$43,'ADR Raw Data'!AE$1,FALSE)</f>
        <v>-2.1361560545740699</v>
      </c>
      <c r="AS34" s="40"/>
      <c r="AT34" s="51">
        <f>VLOOKUP($A34,'RevPAR Raw Data'!$B$6:$BE$43,'RevPAR Raw Data'!G$1,FALSE)</f>
        <v>33.248714823444999</v>
      </c>
      <c r="AU34" s="52">
        <f>VLOOKUP($A34,'RevPAR Raw Data'!$B$6:$BE$43,'RevPAR Raw Data'!H$1,FALSE)</f>
        <v>47.6199498117942</v>
      </c>
      <c r="AV34" s="52">
        <f>VLOOKUP($A34,'RevPAR Raw Data'!$B$6:$BE$43,'RevPAR Raw Data'!I$1,FALSE)</f>
        <v>50.397632192149104</v>
      </c>
      <c r="AW34" s="52">
        <f>VLOOKUP($A34,'RevPAR Raw Data'!$B$6:$BE$43,'RevPAR Raw Data'!J$1,FALSE)</f>
        <v>49.834988349166501</v>
      </c>
      <c r="AX34" s="52">
        <f>VLOOKUP($A34,'RevPAR Raw Data'!$B$6:$BE$43,'RevPAR Raw Data'!K$1,FALSE)</f>
        <v>49.729028499731101</v>
      </c>
      <c r="AY34" s="53">
        <f>VLOOKUP($A34,'RevPAR Raw Data'!$B$6:$BE$43,'RevPAR Raw Data'!L$1,FALSE)</f>
        <v>46.166062735257199</v>
      </c>
      <c r="AZ34" s="52">
        <f>VLOOKUP($A34,'RevPAR Raw Data'!$B$6:$BE$43,'RevPAR Raw Data'!N$1,FALSE)</f>
        <v>44.839261516400697</v>
      </c>
      <c r="BA34" s="52">
        <f>VLOOKUP($A34,'RevPAR Raw Data'!$B$6:$BE$43,'RevPAR Raw Data'!O$1,FALSE)</f>
        <v>45.857203799964097</v>
      </c>
      <c r="BB34" s="53">
        <f>VLOOKUP($A34,'RevPAR Raw Data'!$B$6:$BE$43,'RevPAR Raw Data'!P$1,FALSE)</f>
        <v>45.348232658182397</v>
      </c>
      <c r="BC34" s="54">
        <f>VLOOKUP($A34,'RevPAR Raw Data'!$B$6:$BE$43,'RevPAR Raw Data'!R$1,FALSE)</f>
        <v>45.932396998950097</v>
      </c>
      <c r="BE34" s="47">
        <f>VLOOKUP($A34,'RevPAR Raw Data'!$B$6:$BE$43,'RevPAR Raw Data'!T$1,FALSE)</f>
        <v>5.3403398309805503</v>
      </c>
      <c r="BF34" s="48">
        <f>VLOOKUP($A34,'RevPAR Raw Data'!$B$6:$BE$43,'RevPAR Raw Data'!U$1,FALSE)</f>
        <v>25.726981579305999</v>
      </c>
      <c r="BG34" s="48">
        <f>VLOOKUP($A34,'RevPAR Raw Data'!$B$6:$BE$43,'RevPAR Raw Data'!V$1,FALSE)</f>
        <v>6.2188037407296104</v>
      </c>
      <c r="BH34" s="48">
        <f>VLOOKUP($A34,'RevPAR Raw Data'!$B$6:$BE$43,'RevPAR Raw Data'!W$1,FALSE)</f>
        <v>38.976261065058097</v>
      </c>
      <c r="BI34" s="48">
        <f>VLOOKUP($A34,'RevPAR Raw Data'!$B$6:$BE$43,'RevPAR Raw Data'!X$1,FALSE)</f>
        <v>17.893065644967798</v>
      </c>
      <c r="BJ34" s="49">
        <f>VLOOKUP($A34,'RevPAR Raw Data'!$B$6:$BE$43,'RevPAR Raw Data'!Y$1,FALSE)</f>
        <v>18.4195088265739</v>
      </c>
      <c r="BK34" s="48">
        <f>VLOOKUP($A34,'RevPAR Raw Data'!$B$6:$BE$43,'RevPAR Raw Data'!AA$1,FALSE)</f>
        <v>-16.268449883943902</v>
      </c>
      <c r="BL34" s="48">
        <f>VLOOKUP($A34,'RevPAR Raw Data'!$B$6:$BE$43,'RevPAR Raw Data'!AB$1,FALSE)</f>
        <v>-11.8344388286186</v>
      </c>
      <c r="BM34" s="49">
        <f>VLOOKUP($A34,'RevPAR Raw Data'!$B$6:$BE$43,'RevPAR Raw Data'!AC$1,FALSE)</f>
        <v>-14.0837575840882</v>
      </c>
      <c r="BN34" s="50">
        <f>VLOOKUP($A34,'RevPAR Raw Data'!$B$6:$BE$43,'RevPAR Raw Data'!AE$1,FALSE)</f>
        <v>7.0009194805273296</v>
      </c>
    </row>
    <row r="35" spans="1:66" x14ac:dyDescent="0.25">
      <c r="A35" s="63" t="s">
        <v>47</v>
      </c>
      <c r="B35" s="47">
        <f>VLOOKUP($A35,'Occupancy Raw Data'!$B$8:$BE$45,'Occupancy Raw Data'!G$3,FALSE)</f>
        <v>39.589016184760801</v>
      </c>
      <c r="C35" s="48">
        <f>VLOOKUP($A35,'Occupancy Raw Data'!$B$8:$BE$45,'Occupancy Raw Data'!H$3,FALSE)</f>
        <v>60.774686306601197</v>
      </c>
      <c r="D35" s="48">
        <f>VLOOKUP($A35,'Occupancy Raw Data'!$B$8:$BE$45,'Occupancy Raw Data'!I$3,FALSE)</f>
        <v>64.557192216766595</v>
      </c>
      <c r="E35" s="48">
        <f>VLOOKUP($A35,'Occupancy Raw Data'!$B$8:$BE$45,'Occupancy Raw Data'!J$3,FALSE)</f>
        <v>61.774868157846797</v>
      </c>
      <c r="F35" s="48">
        <f>VLOOKUP($A35,'Occupancy Raw Data'!$B$8:$BE$45,'Occupancy Raw Data'!K$3,FALSE)</f>
        <v>53.664302600472801</v>
      </c>
      <c r="G35" s="49">
        <f>VLOOKUP($A35,'Occupancy Raw Data'!$B$8:$BE$45,'Occupancy Raw Data'!L$3,FALSE)</f>
        <v>56.072013093289598</v>
      </c>
      <c r="H35" s="48">
        <f>VLOOKUP($A35,'Occupancy Raw Data'!$B$8:$BE$45,'Occupancy Raw Data'!N$3,FALSE)</f>
        <v>57.810511002000297</v>
      </c>
      <c r="I35" s="48">
        <f>VLOOKUP($A35,'Occupancy Raw Data'!$B$8:$BE$45,'Occupancy Raw Data'!O$3,FALSE)</f>
        <v>55.0100018185124</v>
      </c>
      <c r="J35" s="49">
        <f>VLOOKUP($A35,'Occupancy Raw Data'!$B$8:$BE$45,'Occupancy Raw Data'!P$3,FALSE)</f>
        <v>56.410256410256402</v>
      </c>
      <c r="K35" s="50">
        <f>VLOOKUP($A35,'Occupancy Raw Data'!$B$8:$BE$45,'Occupancy Raw Data'!R$3,FALSE)</f>
        <v>56.168654040994397</v>
      </c>
      <c r="M35" s="47">
        <f>VLOOKUP($A35,'Occupancy Raw Data'!$B$8:$BE$45,'Occupancy Raw Data'!T$3,FALSE)</f>
        <v>-17.356778762253601</v>
      </c>
      <c r="N35" s="48">
        <f>VLOOKUP($A35,'Occupancy Raw Data'!$B$8:$BE$45,'Occupancy Raw Data'!U$3,FALSE)</f>
        <v>11.1178966053529</v>
      </c>
      <c r="O35" s="48">
        <f>VLOOKUP($A35,'Occupancy Raw Data'!$B$8:$BE$45,'Occupancy Raw Data'!V$3,FALSE)</f>
        <v>8.4335512771493999</v>
      </c>
      <c r="P35" s="48">
        <f>VLOOKUP($A35,'Occupancy Raw Data'!$B$8:$BE$45,'Occupancy Raw Data'!W$3,FALSE)</f>
        <v>23.0475016152234</v>
      </c>
      <c r="Q35" s="48">
        <f>VLOOKUP($A35,'Occupancy Raw Data'!$B$8:$BE$45,'Occupancy Raw Data'!X$3,FALSE)</f>
        <v>-1.07708925562638</v>
      </c>
      <c r="R35" s="49">
        <f>VLOOKUP($A35,'Occupancy Raw Data'!$B$8:$BE$45,'Occupancy Raw Data'!Y$3,FALSE)</f>
        <v>5.1667306607388896</v>
      </c>
      <c r="S35" s="48">
        <f>VLOOKUP($A35,'Occupancy Raw Data'!$B$8:$BE$45,'Occupancy Raw Data'!AA$3,FALSE)</f>
        <v>-1.3616162390687001</v>
      </c>
      <c r="T35" s="48">
        <f>VLOOKUP($A35,'Occupancy Raw Data'!$B$8:$BE$45,'Occupancy Raw Data'!AB$3,FALSE)</f>
        <v>-9.1036450638313404</v>
      </c>
      <c r="U35" s="49">
        <f>VLOOKUP($A35,'Occupancy Raw Data'!$B$8:$BE$45,'Occupancy Raw Data'!AC$3,FALSE)</f>
        <v>-5.2947260391583697</v>
      </c>
      <c r="V35" s="50">
        <f>VLOOKUP($A35,'Occupancy Raw Data'!$B$8:$BE$45,'Occupancy Raw Data'!AE$3,FALSE)</f>
        <v>1.9357054818047701</v>
      </c>
      <c r="X35" s="51">
        <f>VLOOKUP($A35,'ADR Raw Data'!$B$6:$BE$43,'ADR Raw Data'!G$1,FALSE)</f>
        <v>95.135861276986603</v>
      </c>
      <c r="Y35" s="52">
        <f>VLOOKUP($A35,'ADR Raw Data'!$B$6:$BE$43,'ADR Raw Data'!H$1,FALSE)</f>
        <v>105.26958707360799</v>
      </c>
      <c r="Z35" s="52">
        <f>VLOOKUP($A35,'ADR Raw Data'!$B$6:$BE$43,'ADR Raw Data'!I$1,FALSE)</f>
        <v>111.729830985915</v>
      </c>
      <c r="AA35" s="52">
        <f>VLOOKUP($A35,'ADR Raw Data'!$B$6:$BE$43,'ADR Raw Data'!J$1,FALSE)</f>
        <v>112.732731822196</v>
      </c>
      <c r="AB35" s="52">
        <f>VLOOKUP($A35,'ADR Raw Data'!$B$6:$BE$43,'ADR Raw Data'!K$1,FALSE)</f>
        <v>101.94890545577699</v>
      </c>
      <c r="AC35" s="53">
        <f>VLOOKUP($A35,'ADR Raw Data'!$B$6:$BE$43,'ADR Raw Data'!L$1,FALSE)</f>
        <v>106.335015891548</v>
      </c>
      <c r="AD35" s="52">
        <f>VLOOKUP($A35,'ADR Raw Data'!$B$6:$BE$43,'ADR Raw Data'!N$1,FALSE)</f>
        <v>105.435693614344</v>
      </c>
      <c r="AE35" s="52">
        <f>VLOOKUP($A35,'ADR Raw Data'!$B$6:$BE$43,'ADR Raw Data'!O$1,FALSE)</f>
        <v>105.448922314049</v>
      </c>
      <c r="AF35" s="53">
        <f>VLOOKUP($A35,'ADR Raw Data'!$B$6:$BE$43,'ADR Raw Data'!P$1,FALSE)</f>
        <v>105.442143778207</v>
      </c>
      <c r="AG35" s="54">
        <f>VLOOKUP($A35,'ADR Raw Data'!$B$6:$BE$43,'ADR Raw Data'!R$1,FALSE)</f>
        <v>106.07881226585199</v>
      </c>
      <c r="AI35" s="47">
        <f>VLOOKUP($A35,'ADR Raw Data'!$B$6:$BE$43,'ADR Raw Data'!T$1,FALSE)</f>
        <v>7.6152263474989699</v>
      </c>
      <c r="AJ35" s="48">
        <f>VLOOKUP($A35,'ADR Raw Data'!$B$6:$BE$43,'ADR Raw Data'!U$1,FALSE)</f>
        <v>15.882502059269299</v>
      </c>
      <c r="AK35" s="48">
        <f>VLOOKUP($A35,'ADR Raw Data'!$B$6:$BE$43,'ADR Raw Data'!V$1,FALSE)</f>
        <v>23.890607137494801</v>
      </c>
      <c r="AL35" s="48">
        <f>VLOOKUP($A35,'ADR Raw Data'!$B$6:$BE$43,'ADR Raw Data'!W$1,FALSE)</f>
        <v>18.412814232381301</v>
      </c>
      <c r="AM35" s="48">
        <f>VLOOKUP($A35,'ADR Raw Data'!$B$6:$BE$43,'ADR Raw Data'!X$1,FALSE)</f>
        <v>3.3687193594722502</v>
      </c>
      <c r="AN35" s="49">
        <f>VLOOKUP($A35,'ADR Raw Data'!$B$6:$BE$43,'ADR Raw Data'!Y$1,FALSE)</f>
        <v>14.755440952507399</v>
      </c>
      <c r="AO35" s="48">
        <f>VLOOKUP($A35,'ADR Raw Data'!$B$6:$BE$43,'ADR Raw Data'!AA$1,FALSE)</f>
        <v>2.4088964019603401</v>
      </c>
      <c r="AP35" s="48">
        <f>VLOOKUP($A35,'ADR Raw Data'!$B$6:$BE$43,'ADR Raw Data'!AB$1,FALSE)</f>
        <v>7.1454733299510602</v>
      </c>
      <c r="AQ35" s="49">
        <f>VLOOKUP($A35,'ADR Raw Data'!$B$6:$BE$43,'ADR Raw Data'!AC$1,FALSE)</f>
        <v>4.7615185849045298</v>
      </c>
      <c r="AR35" s="50">
        <f>VLOOKUP($A35,'ADR Raw Data'!$B$6:$BE$43,'ADR Raw Data'!AE$1,FALSE)</f>
        <v>11.510254154291699</v>
      </c>
      <c r="AS35" s="40"/>
      <c r="AT35" s="51">
        <f>VLOOKUP($A35,'RevPAR Raw Data'!$B$6:$BE$43,'RevPAR Raw Data'!G$1,FALSE)</f>
        <v>37.663351518457901</v>
      </c>
      <c r="AU35" s="52">
        <f>VLOOKUP($A35,'RevPAR Raw Data'!$B$6:$BE$43,'RevPAR Raw Data'!H$1,FALSE)</f>
        <v>63.977261320239997</v>
      </c>
      <c r="AV35" s="52">
        <f>VLOOKUP($A35,'RevPAR Raw Data'!$B$6:$BE$43,'RevPAR Raw Data'!I$1,FALSE)</f>
        <v>72.129641753046002</v>
      </c>
      <c r="AW35" s="52">
        <f>VLOOKUP($A35,'RevPAR Raw Data'!$B$6:$BE$43,'RevPAR Raw Data'!J$1,FALSE)</f>
        <v>69.640496453900695</v>
      </c>
      <c r="AX35" s="52">
        <f>VLOOKUP($A35,'RevPAR Raw Data'!$B$6:$BE$43,'RevPAR Raw Data'!K$1,FALSE)</f>
        <v>54.710169121658403</v>
      </c>
      <c r="AY35" s="53">
        <f>VLOOKUP($A35,'RevPAR Raw Data'!$B$6:$BE$43,'RevPAR Raw Data'!L$1,FALSE)</f>
        <v>59.624184033460601</v>
      </c>
      <c r="AZ35" s="52">
        <f>VLOOKUP($A35,'RevPAR Raw Data'!$B$6:$BE$43,'RevPAR Raw Data'!N$1,FALSE)</f>
        <v>60.952913256955803</v>
      </c>
      <c r="BA35" s="52">
        <f>VLOOKUP($A35,'RevPAR Raw Data'!$B$6:$BE$43,'RevPAR Raw Data'!O$1,FALSE)</f>
        <v>58.0074540825604</v>
      </c>
      <c r="BB35" s="53">
        <f>VLOOKUP($A35,'RevPAR Raw Data'!$B$6:$BE$43,'RevPAR Raw Data'!P$1,FALSE)</f>
        <v>59.480183669758098</v>
      </c>
      <c r="BC35" s="54">
        <f>VLOOKUP($A35,'RevPAR Raw Data'!$B$6:$BE$43,'RevPAR Raw Data'!R$1,FALSE)</f>
        <v>59.5830410724027</v>
      </c>
      <c r="BE35" s="47">
        <f>VLOOKUP($A35,'RevPAR Raw Data'!$B$6:$BE$43,'RevPAR Raw Data'!T$1,FALSE)</f>
        <v>-11.063310404134899</v>
      </c>
      <c r="BF35" s="48">
        <f>VLOOKUP($A35,'RevPAR Raw Data'!$B$6:$BE$43,'RevPAR Raw Data'!U$1,FALSE)</f>
        <v>28.766198821914799</v>
      </c>
      <c r="BG35" s="48">
        <f>VLOOKUP($A35,'RevPAR Raw Data'!$B$6:$BE$43,'RevPAR Raw Data'!V$1,FALSE)</f>
        <v>34.338985018007101</v>
      </c>
      <c r="BH35" s="48">
        <f>VLOOKUP($A35,'RevPAR Raw Data'!$B$6:$BE$43,'RevPAR Raw Data'!W$1,FALSE)</f>
        <v>45.704009505221002</v>
      </c>
      <c r="BI35" s="48">
        <f>VLOOKUP($A35,'RevPAR Raw Data'!$B$6:$BE$43,'RevPAR Raw Data'!X$1,FALSE)</f>
        <v>2.2553459895727901</v>
      </c>
      <c r="BJ35" s="49">
        <f>VLOOKUP($A35,'RevPAR Raw Data'!$B$6:$BE$43,'RevPAR Raw Data'!Y$1,FALSE)</f>
        <v>20.684545505066701</v>
      </c>
      <c r="BK35" s="48">
        <f>VLOOKUP($A35,'RevPAR Raw Data'!$B$6:$BE$43,'RevPAR Raw Data'!AA$1,FALSE)</f>
        <v>1.0144802383002001</v>
      </c>
      <c r="BL35" s="48">
        <f>VLOOKUP($A35,'RevPAR Raw Data'!$B$6:$BE$43,'RevPAR Raw Data'!AB$1,FALSE)</f>
        <v>-2.6086702639697501</v>
      </c>
      <c r="BM35" s="49">
        <f>VLOOKUP($A35,'RevPAR Raw Data'!$B$6:$BE$43,'RevPAR Raw Data'!AC$1,FALSE)</f>
        <v>-0.78531681862813996</v>
      </c>
      <c r="BN35" s="50">
        <f>VLOOKUP($A35,'RevPAR Raw Data'!$B$6:$BE$43,'RevPAR Raw Data'!AE$1,FALSE)</f>
        <v>13.6687642567308</v>
      </c>
    </row>
    <row r="36" spans="1:66" x14ac:dyDescent="0.25">
      <c r="A36" s="63" t="s">
        <v>48</v>
      </c>
      <c r="B36" s="47">
        <f>VLOOKUP($A36,'Occupancy Raw Data'!$B$8:$BE$45,'Occupancy Raw Data'!G$3,FALSE)</f>
        <v>41.4790234652761</v>
      </c>
      <c r="C36" s="48">
        <f>VLOOKUP($A36,'Occupancy Raw Data'!$B$8:$BE$45,'Occupancy Raw Data'!H$3,FALSE)</f>
        <v>67.053804219009194</v>
      </c>
      <c r="D36" s="48">
        <f>VLOOKUP($A36,'Occupancy Raw Data'!$B$8:$BE$45,'Occupancy Raw Data'!I$3,FALSE)</f>
        <v>68.215216876036905</v>
      </c>
      <c r="E36" s="48">
        <f>VLOOKUP($A36,'Occupancy Raw Data'!$B$8:$BE$45,'Occupancy Raw Data'!J$3,FALSE)</f>
        <v>63.735482341787097</v>
      </c>
      <c r="F36" s="48">
        <f>VLOOKUP($A36,'Occupancy Raw Data'!$B$8:$BE$45,'Occupancy Raw Data'!K$3,FALSE)</f>
        <v>56.719601801374701</v>
      </c>
      <c r="G36" s="49">
        <f>VLOOKUP($A36,'Occupancy Raw Data'!$B$8:$BE$45,'Occupancy Raw Data'!L$3,FALSE)</f>
        <v>59.440625740696802</v>
      </c>
      <c r="H36" s="48">
        <f>VLOOKUP($A36,'Occupancy Raw Data'!$B$8:$BE$45,'Occupancy Raw Data'!N$3,FALSE)</f>
        <v>64.659872007584696</v>
      </c>
      <c r="I36" s="48">
        <f>VLOOKUP($A36,'Occupancy Raw Data'!$B$8:$BE$45,'Occupancy Raw Data'!O$3,FALSE)</f>
        <v>69.566247926048803</v>
      </c>
      <c r="J36" s="49">
        <f>VLOOKUP($A36,'Occupancy Raw Data'!$B$8:$BE$45,'Occupancy Raw Data'!P$3,FALSE)</f>
        <v>67.113059966816706</v>
      </c>
      <c r="K36" s="50">
        <f>VLOOKUP($A36,'Occupancy Raw Data'!$B$8:$BE$45,'Occupancy Raw Data'!R$3,FALSE)</f>
        <v>61.632749805302502</v>
      </c>
      <c r="M36" s="47">
        <f>VLOOKUP($A36,'Occupancy Raw Data'!$B$8:$BE$45,'Occupancy Raw Data'!T$3,FALSE)</f>
        <v>8.8372384076423494</v>
      </c>
      <c r="N36" s="48">
        <f>VLOOKUP($A36,'Occupancy Raw Data'!$B$8:$BE$45,'Occupancy Raw Data'!U$3,FALSE)</f>
        <v>51.671889951102997</v>
      </c>
      <c r="O36" s="48">
        <f>VLOOKUP($A36,'Occupancy Raw Data'!$B$8:$BE$45,'Occupancy Raw Data'!V$3,FALSE)</f>
        <v>50.344625478880602</v>
      </c>
      <c r="P36" s="48">
        <f>VLOOKUP($A36,'Occupancy Raw Data'!$B$8:$BE$45,'Occupancy Raw Data'!W$3,FALSE)</f>
        <v>38.873486343480302</v>
      </c>
      <c r="Q36" s="48">
        <f>VLOOKUP($A36,'Occupancy Raw Data'!$B$8:$BE$45,'Occupancy Raw Data'!X$3,FALSE)</f>
        <v>4.6939999960548002</v>
      </c>
      <c r="R36" s="49">
        <f>VLOOKUP($A36,'Occupancy Raw Data'!$B$8:$BE$45,'Occupancy Raw Data'!Y$3,FALSE)</f>
        <v>30.486974823555101</v>
      </c>
      <c r="S36" s="48">
        <f>VLOOKUP($A36,'Occupancy Raw Data'!$B$8:$BE$45,'Occupancy Raw Data'!AA$3,FALSE)</f>
        <v>9.9139574989762291</v>
      </c>
      <c r="T36" s="48">
        <f>VLOOKUP($A36,'Occupancy Raw Data'!$B$8:$BE$45,'Occupancy Raw Data'!AB$3,FALSE)</f>
        <v>10.3320168462061</v>
      </c>
      <c r="U36" s="49">
        <f>VLOOKUP($A36,'Occupancy Raw Data'!$B$8:$BE$45,'Occupancy Raw Data'!AC$3,FALSE)</f>
        <v>10.1302315810614</v>
      </c>
      <c r="V36" s="50">
        <f>VLOOKUP($A36,'Occupancy Raw Data'!$B$8:$BE$45,'Occupancy Raw Data'!AE$3,FALSE)</f>
        <v>23.390990481662399</v>
      </c>
      <c r="X36" s="51">
        <f>VLOOKUP($A36,'ADR Raw Data'!$B$6:$BE$43,'ADR Raw Data'!G$1,FALSE)</f>
        <v>144.52721714285701</v>
      </c>
      <c r="Y36" s="52">
        <f>VLOOKUP($A36,'ADR Raw Data'!$B$6:$BE$43,'ADR Raw Data'!H$1,FALSE)</f>
        <v>141.98556733828201</v>
      </c>
      <c r="Z36" s="52">
        <f>VLOOKUP($A36,'ADR Raw Data'!$B$6:$BE$43,'ADR Raw Data'!I$1,FALSE)</f>
        <v>138.88215427380101</v>
      </c>
      <c r="AA36" s="52">
        <f>VLOOKUP($A36,'ADR Raw Data'!$B$6:$BE$43,'ADR Raw Data'!J$1,FALSE)</f>
        <v>134.77739680178499</v>
      </c>
      <c r="AB36" s="52">
        <f>VLOOKUP($A36,'ADR Raw Data'!$B$6:$BE$43,'ADR Raw Data'!K$1,FALSE)</f>
        <v>139.98824070204699</v>
      </c>
      <c r="AC36" s="53">
        <f>VLOOKUP($A36,'ADR Raw Data'!$B$6:$BE$43,'ADR Raw Data'!L$1,FALSE)</f>
        <v>139.70100645984499</v>
      </c>
      <c r="AD36" s="52">
        <f>VLOOKUP($A36,'ADR Raw Data'!$B$6:$BE$43,'ADR Raw Data'!N$1,FALSE)</f>
        <v>210.439578445747</v>
      </c>
      <c r="AE36" s="52">
        <f>VLOOKUP($A36,'ADR Raw Data'!$B$6:$BE$43,'ADR Raw Data'!O$1,FALSE)</f>
        <v>226.377168654173</v>
      </c>
      <c r="AF36" s="53">
        <f>VLOOKUP($A36,'ADR Raw Data'!$B$6:$BE$43,'ADR Raw Data'!P$1,FALSE)</f>
        <v>218.69965742539199</v>
      </c>
      <c r="AG36" s="54">
        <f>VLOOKUP($A36,'ADR Raw Data'!$B$6:$BE$43,'ADR Raw Data'!R$1,FALSE)</f>
        <v>164.27903966597</v>
      </c>
      <c r="AI36" s="47">
        <f>VLOOKUP($A36,'ADR Raw Data'!$B$6:$BE$43,'ADR Raw Data'!T$1,FALSE)</f>
        <v>11.419935093047901</v>
      </c>
      <c r="AJ36" s="48">
        <f>VLOOKUP($A36,'ADR Raw Data'!$B$6:$BE$43,'ADR Raw Data'!U$1,FALSE)</f>
        <v>12.4502759981747</v>
      </c>
      <c r="AK36" s="48">
        <f>VLOOKUP($A36,'ADR Raw Data'!$B$6:$BE$43,'ADR Raw Data'!V$1,FALSE)</f>
        <v>7.0916203130629798</v>
      </c>
      <c r="AL36" s="48">
        <f>VLOOKUP($A36,'ADR Raw Data'!$B$6:$BE$43,'ADR Raw Data'!W$1,FALSE)</f>
        <v>-15.841244421145101</v>
      </c>
      <c r="AM36" s="48">
        <f>VLOOKUP($A36,'ADR Raw Data'!$B$6:$BE$43,'ADR Raw Data'!X$1,FALSE)</f>
        <v>-16.6764904505002</v>
      </c>
      <c r="AN36" s="49">
        <f>VLOOKUP($A36,'ADR Raw Data'!$B$6:$BE$43,'ADR Raw Data'!Y$1,FALSE)</f>
        <v>-3.1731415827854499</v>
      </c>
      <c r="AO36" s="48">
        <f>VLOOKUP($A36,'ADR Raw Data'!$B$6:$BE$43,'ADR Raw Data'!AA$1,FALSE)</f>
        <v>-9.9240041269413997</v>
      </c>
      <c r="AP36" s="48">
        <f>VLOOKUP($A36,'ADR Raw Data'!$B$6:$BE$43,'ADR Raw Data'!AB$1,FALSE)</f>
        <v>-0.27349374904908003</v>
      </c>
      <c r="AQ36" s="49">
        <f>VLOOKUP($A36,'ADR Raw Data'!$B$6:$BE$43,'ADR Raw Data'!AC$1,FALSE)</f>
        <v>-4.9943229996690501</v>
      </c>
      <c r="AR36" s="50">
        <f>VLOOKUP($A36,'ADR Raw Data'!$B$6:$BE$43,'ADR Raw Data'!AE$1,FALSE)</f>
        <v>-5.71049696844271</v>
      </c>
      <c r="AS36" s="40"/>
      <c r="AT36" s="51">
        <f>VLOOKUP($A36,'RevPAR Raw Data'!$B$6:$BE$43,'RevPAR Raw Data'!G$1,FALSE)</f>
        <v>59.948478312396297</v>
      </c>
      <c r="AU36" s="52">
        <f>VLOOKUP($A36,'RevPAR Raw Data'!$B$6:$BE$43,'RevPAR Raw Data'!H$1,FALSE)</f>
        <v>95.206724342261097</v>
      </c>
      <c r="AV36" s="52">
        <f>VLOOKUP($A36,'RevPAR Raw Data'!$B$6:$BE$43,'RevPAR Raw Data'!I$1,FALSE)</f>
        <v>94.738762739985702</v>
      </c>
      <c r="AW36" s="52">
        <f>VLOOKUP($A36,'RevPAR Raw Data'!$B$6:$BE$43,'RevPAR Raw Data'!J$1,FALSE)</f>
        <v>85.901023939322101</v>
      </c>
      <c r="AX36" s="52">
        <f>VLOOKUP($A36,'RevPAR Raw Data'!$B$6:$BE$43,'RevPAR Raw Data'!K$1,FALSE)</f>
        <v>79.400772694951399</v>
      </c>
      <c r="AY36" s="53">
        <f>VLOOKUP($A36,'RevPAR Raw Data'!$B$6:$BE$43,'RevPAR Raw Data'!L$1,FALSE)</f>
        <v>83.039152405783298</v>
      </c>
      <c r="AZ36" s="52">
        <f>VLOOKUP($A36,'RevPAR Raw Data'!$B$6:$BE$43,'RevPAR Raw Data'!N$1,FALSE)</f>
        <v>136.06996207632099</v>
      </c>
      <c r="BA36" s="52">
        <f>VLOOKUP($A36,'RevPAR Raw Data'!$B$6:$BE$43,'RevPAR Raw Data'!O$1,FALSE)</f>
        <v>157.482102393932</v>
      </c>
      <c r="BB36" s="53">
        <f>VLOOKUP($A36,'RevPAR Raw Data'!$B$6:$BE$43,'RevPAR Raw Data'!P$1,FALSE)</f>
        <v>146.776032235126</v>
      </c>
      <c r="BC36" s="54">
        <f>VLOOKUP($A36,'RevPAR Raw Data'!$B$6:$BE$43,'RevPAR Raw Data'!R$1,FALSE)</f>
        <v>101.249689499881</v>
      </c>
      <c r="BE36" s="47">
        <f>VLOOKUP($A36,'RevPAR Raw Data'!$B$6:$BE$43,'RevPAR Raw Data'!T$1,FALSE)</f>
        <v>21.266380390860899</v>
      </c>
      <c r="BF36" s="48">
        <f>VLOOKUP($A36,'RevPAR Raw Data'!$B$6:$BE$43,'RevPAR Raw Data'!U$1,FALSE)</f>
        <v>70.555458861663098</v>
      </c>
      <c r="BG36" s="48">
        <f>VLOOKUP($A36,'RevPAR Raw Data'!$B$6:$BE$43,'RevPAR Raw Data'!V$1,FALSE)</f>
        <v>61.006495478939399</v>
      </c>
      <c r="BH36" s="48">
        <f>VLOOKUP($A36,'RevPAR Raw Data'!$B$6:$BE$43,'RevPAR Raw Data'!W$1,FALSE)</f>
        <v>16.874197935643998</v>
      </c>
      <c r="BI36" s="48">
        <f>VLOOKUP($A36,'RevPAR Raw Data'!$B$6:$BE$43,'RevPAR Raw Data'!X$1,FALSE)</f>
        <v>-12.765284915534</v>
      </c>
      <c r="BJ36" s="49">
        <f>VLOOKUP($A36,'RevPAR Raw Data'!$B$6:$BE$43,'RevPAR Raw Data'!Y$1,FALSE)</f>
        <v>26.3464383653101</v>
      </c>
      <c r="BK36" s="48">
        <f>VLOOKUP($A36,'RevPAR Raw Data'!$B$6:$BE$43,'RevPAR Raw Data'!AA$1,FALSE)</f>
        <v>-0.99390817930679098</v>
      </c>
      <c r="BL36" s="48">
        <f>VLOOKUP($A36,'RevPAR Raw Data'!$B$6:$BE$43,'RevPAR Raw Data'!AB$1,FALSE)</f>
        <v>10.030265676932</v>
      </c>
      <c r="BM36" s="49">
        <f>VLOOKUP($A36,'RevPAR Raw Data'!$B$6:$BE$43,'RevPAR Raw Data'!AC$1,FALSE)</f>
        <v>4.6299720956197401</v>
      </c>
      <c r="BN36" s="50">
        <f>VLOOKUP($A36,'RevPAR Raw Data'!$B$6:$BE$43,'RevPAR Raw Data'!AE$1,FALSE)</f>
        <v>16.344751710875599</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53.1654573908095</v>
      </c>
      <c r="C38" s="48">
        <f>VLOOKUP($A38,'Occupancy Raw Data'!$B$8:$BE$45,'Occupancy Raw Data'!H$3,FALSE)</f>
        <v>71.233461374306401</v>
      </c>
      <c r="D38" s="48">
        <f>VLOOKUP($A38,'Occupancy Raw Data'!$B$8:$BE$45,'Occupancy Raw Data'!I$3,FALSE)</f>
        <v>75.259638639920297</v>
      </c>
      <c r="E38" s="48">
        <f>VLOOKUP($A38,'Occupancy Raw Data'!$B$8:$BE$45,'Occupancy Raw Data'!J$3,FALSE)</f>
        <v>74.121496656707905</v>
      </c>
      <c r="F38" s="48">
        <f>VLOOKUP($A38,'Occupancy Raw Data'!$B$8:$BE$45,'Occupancy Raw Data'!K$3,FALSE)</f>
        <v>64.987907241428303</v>
      </c>
      <c r="G38" s="49">
        <f>VLOOKUP($A38,'Occupancy Raw Data'!$B$8:$BE$45,'Occupancy Raw Data'!L$3,FALSE)</f>
        <v>67.753592260634505</v>
      </c>
      <c r="H38" s="48">
        <f>VLOOKUP($A38,'Occupancy Raw Data'!$B$8:$BE$45,'Occupancy Raw Data'!N$3,FALSE)</f>
        <v>61.374306444728902</v>
      </c>
      <c r="I38" s="48">
        <f>VLOOKUP($A38,'Occupancy Raw Data'!$B$8:$BE$45,'Occupancy Raw Data'!O$3,FALSE)</f>
        <v>62.000284535495801</v>
      </c>
      <c r="J38" s="49">
        <f>VLOOKUP($A38,'Occupancy Raw Data'!$B$8:$BE$45,'Occupancy Raw Data'!P$3,FALSE)</f>
        <v>61.687295490112298</v>
      </c>
      <c r="K38" s="50">
        <f>VLOOKUP($A38,'Occupancy Raw Data'!$B$8:$BE$45,'Occupancy Raw Data'!R$3,FALSE)</f>
        <v>66.020364611913905</v>
      </c>
      <c r="M38" s="47">
        <f>VLOOKUP($A38,'Occupancy Raw Data'!$B$8:$BE$45,'Occupancy Raw Data'!T$3,FALSE)</f>
        <v>39.419905745129803</v>
      </c>
      <c r="N38" s="48">
        <f>VLOOKUP($A38,'Occupancy Raw Data'!$B$8:$BE$45,'Occupancy Raw Data'!U$3,FALSE)</f>
        <v>54.457392957458502</v>
      </c>
      <c r="O38" s="48">
        <f>VLOOKUP($A38,'Occupancy Raw Data'!$B$8:$BE$45,'Occupancy Raw Data'!V$3,FALSE)</f>
        <v>56.694189025127102</v>
      </c>
      <c r="P38" s="48">
        <f>VLOOKUP($A38,'Occupancy Raw Data'!$B$8:$BE$45,'Occupancy Raw Data'!W$3,FALSE)</f>
        <v>74.814850605443198</v>
      </c>
      <c r="Q38" s="48">
        <f>VLOOKUP($A38,'Occupancy Raw Data'!$B$8:$BE$45,'Occupancy Raw Data'!X$3,FALSE)</f>
        <v>38.337550892349803</v>
      </c>
      <c r="R38" s="49">
        <f>VLOOKUP($A38,'Occupancy Raw Data'!$B$8:$BE$45,'Occupancy Raw Data'!Y$3,FALSE)</f>
        <v>52.8327589089971</v>
      </c>
      <c r="S38" s="48">
        <f>VLOOKUP($A38,'Occupancy Raw Data'!$B$8:$BE$45,'Occupancy Raw Data'!AA$3,FALSE)</f>
        <v>2.77265405654195</v>
      </c>
      <c r="T38" s="48">
        <f>VLOOKUP($A38,'Occupancy Raw Data'!$B$8:$BE$45,'Occupancy Raw Data'!AB$3,FALSE)</f>
        <v>11.868997758512799</v>
      </c>
      <c r="U38" s="49">
        <f>VLOOKUP($A38,'Occupancy Raw Data'!$B$8:$BE$45,'Occupancy Raw Data'!AC$3,FALSE)</f>
        <v>7.1511180026398904</v>
      </c>
      <c r="V38" s="50">
        <f>VLOOKUP($A38,'Occupancy Raw Data'!$B$8:$BE$45,'Occupancy Raw Data'!AE$3,FALSE)</f>
        <v>37.2157221744053</v>
      </c>
      <c r="X38" s="51">
        <f>VLOOKUP($A38,'ADR Raw Data'!$B$6:$BE$43,'ADR Raw Data'!G$1,FALSE)</f>
        <v>103.406529301578</v>
      </c>
      <c r="Y38" s="52">
        <f>VLOOKUP($A38,'ADR Raw Data'!$B$6:$BE$43,'ADR Raw Data'!H$1,FALSE)</f>
        <v>112.992654284002</v>
      </c>
      <c r="Z38" s="52">
        <f>VLOOKUP($A38,'ADR Raw Data'!$B$6:$BE$43,'ADR Raw Data'!I$1,FALSE)</f>
        <v>115.405446124763</v>
      </c>
      <c r="AA38" s="52">
        <f>VLOOKUP($A38,'ADR Raw Data'!$B$6:$BE$43,'ADR Raw Data'!J$1,FALSE)</f>
        <v>115.13831477927</v>
      </c>
      <c r="AB38" s="52">
        <f>VLOOKUP($A38,'ADR Raw Data'!$B$6:$BE$43,'ADR Raw Data'!K$1,FALSE)</f>
        <v>109.388942644483</v>
      </c>
      <c r="AC38" s="53">
        <f>VLOOKUP($A38,'ADR Raw Data'!$B$6:$BE$43,'ADR Raw Data'!L$1,FALSE)</f>
        <v>111.80239123131101</v>
      </c>
      <c r="AD38" s="52">
        <f>VLOOKUP($A38,'ADR Raw Data'!$B$6:$BE$43,'ADR Raw Data'!N$1,FALSE)</f>
        <v>107.365243393602</v>
      </c>
      <c r="AE38" s="52">
        <f>VLOOKUP($A38,'ADR Raw Data'!$B$6:$BE$43,'ADR Raw Data'!O$1,FALSE)</f>
        <v>108.266014226709</v>
      </c>
      <c r="AF38" s="53">
        <f>VLOOKUP($A38,'ADR Raw Data'!$B$6:$BE$43,'ADR Raw Data'!P$1,FALSE)</f>
        <v>107.817913976014</v>
      </c>
      <c r="AG38" s="54">
        <f>VLOOKUP($A38,'ADR Raw Data'!$B$6:$BE$43,'ADR Raw Data'!R$1,FALSE)</f>
        <v>110.738686430242</v>
      </c>
      <c r="AH38" s="65"/>
      <c r="AI38" s="47">
        <f>VLOOKUP($A38,'ADR Raw Data'!$B$6:$BE$43,'ADR Raw Data'!T$1,FALSE)</f>
        <v>14.259479746118</v>
      </c>
      <c r="AJ38" s="48">
        <f>VLOOKUP($A38,'ADR Raw Data'!$B$6:$BE$43,'ADR Raw Data'!U$1,FALSE)</f>
        <v>19.336353247258199</v>
      </c>
      <c r="AK38" s="48">
        <f>VLOOKUP($A38,'ADR Raw Data'!$B$6:$BE$43,'ADR Raw Data'!V$1,FALSE)</f>
        <v>22.113822845445299</v>
      </c>
      <c r="AL38" s="48">
        <f>VLOOKUP($A38,'ADR Raw Data'!$B$6:$BE$43,'ADR Raw Data'!W$1,FALSE)</f>
        <v>19.659986374092799</v>
      </c>
      <c r="AM38" s="48">
        <f>VLOOKUP($A38,'ADR Raw Data'!$B$6:$BE$43,'ADR Raw Data'!X$1,FALSE)</f>
        <v>7.6093600637160002</v>
      </c>
      <c r="AN38" s="49">
        <f>VLOOKUP($A38,'ADR Raw Data'!$B$6:$BE$43,'ADR Raw Data'!Y$1,FALSE)</f>
        <v>16.8292977685512</v>
      </c>
      <c r="AO38" s="48">
        <f>VLOOKUP($A38,'ADR Raw Data'!$B$6:$BE$43,'ADR Raw Data'!AA$1,FALSE)</f>
        <v>-1.77639867249367</v>
      </c>
      <c r="AP38" s="48">
        <f>VLOOKUP($A38,'ADR Raw Data'!$B$6:$BE$43,'ADR Raw Data'!AB$1,FALSE)</f>
        <v>1.82227804945822</v>
      </c>
      <c r="AQ38" s="49">
        <f>VLOOKUP($A38,'ADR Raw Data'!$B$6:$BE$43,'ADR Raw Data'!AC$1,FALSE)</f>
        <v>-5.1309302987899902E-2</v>
      </c>
      <c r="AR38" s="50">
        <f>VLOOKUP($A38,'ADR Raw Data'!$B$6:$BE$43,'ADR Raw Data'!AE$1,FALSE)</f>
        <v>10.8941538487627</v>
      </c>
      <c r="AS38" s="40"/>
      <c r="AT38" s="51">
        <f>VLOOKUP($A38,'RevPAR Raw Data'!$B$6:$BE$43,'RevPAR Raw Data'!G$1,FALSE)</f>
        <v>54.976554275145801</v>
      </c>
      <c r="AU38" s="52">
        <f>VLOOKUP($A38,'RevPAR Raw Data'!$B$6:$BE$43,'RevPAR Raw Data'!H$1,FALSE)</f>
        <v>80.488578745198396</v>
      </c>
      <c r="AV38" s="52">
        <f>VLOOKUP($A38,'RevPAR Raw Data'!$B$6:$BE$43,'RevPAR Raw Data'!I$1,FALSE)</f>
        <v>86.853721724285094</v>
      </c>
      <c r="AW38" s="52">
        <f>VLOOKUP($A38,'RevPAR Raw Data'!$B$6:$BE$43,'RevPAR Raw Data'!J$1,FALSE)</f>
        <v>85.342242139706897</v>
      </c>
      <c r="AX38" s="52">
        <f>VLOOKUP($A38,'RevPAR Raw Data'!$B$6:$BE$43,'RevPAR Raw Data'!K$1,FALSE)</f>
        <v>71.089584578176101</v>
      </c>
      <c r="AY38" s="53">
        <f>VLOOKUP($A38,'RevPAR Raw Data'!$B$6:$BE$43,'RevPAR Raw Data'!L$1,FALSE)</f>
        <v>75.750136292502404</v>
      </c>
      <c r="AZ38" s="52">
        <f>VLOOKUP($A38,'RevPAR Raw Data'!$B$6:$BE$43,'RevPAR Raw Data'!N$1,FALSE)</f>
        <v>65.894673495518504</v>
      </c>
      <c r="BA38" s="52">
        <f>VLOOKUP($A38,'RevPAR Raw Data'!$B$6:$BE$43,'RevPAR Raw Data'!O$1,FALSE)</f>
        <v>67.125236875800198</v>
      </c>
      <c r="BB38" s="53">
        <f>VLOOKUP($A38,'RevPAR Raw Data'!$B$6:$BE$43,'RevPAR Raw Data'!P$1,FALSE)</f>
        <v>66.509955185659393</v>
      </c>
      <c r="BC38" s="54">
        <f>VLOOKUP($A38,'RevPAR Raw Data'!$B$6:$BE$43,'RevPAR Raw Data'!R$1,FALSE)</f>
        <v>73.110084547690107</v>
      </c>
      <c r="BE38" s="47">
        <f>VLOOKUP($A38,'RevPAR Raw Data'!$B$6:$BE$43,'RevPAR Raw Data'!T$1,FALSE)</f>
        <v>59.300458966913403</v>
      </c>
      <c r="BF38" s="48">
        <f>VLOOKUP($A38,'RevPAR Raw Data'!$B$6:$BE$43,'RevPAR Raw Data'!U$1,FALSE)</f>
        <v>84.323820076218496</v>
      </c>
      <c r="BG38" s="48">
        <f>VLOOKUP($A38,'RevPAR Raw Data'!$B$6:$BE$43,'RevPAR Raw Data'!V$1,FALSE)</f>
        <v>91.345264395250894</v>
      </c>
      <c r="BH38" s="48">
        <f>VLOOKUP($A38,'RevPAR Raw Data'!$B$6:$BE$43,'RevPAR Raw Data'!W$1,FALSE)</f>
        <v>109.18342641436401</v>
      </c>
      <c r="BI38" s="48">
        <f>VLOOKUP($A38,'RevPAR Raw Data'!$B$6:$BE$43,'RevPAR Raw Data'!X$1,FALSE)</f>
        <v>48.864153243075101</v>
      </c>
      <c r="BJ38" s="49">
        <f>VLOOKUP($A38,'RevPAR Raw Data'!$B$6:$BE$43,'RevPAR Raw Data'!Y$1,FALSE)</f>
        <v>78.553438993684196</v>
      </c>
      <c r="BK38" s="48">
        <f>VLOOKUP($A38,'RevPAR Raw Data'!$B$6:$BE$43,'RevPAR Raw Data'!AA$1,FALSE)</f>
        <v>0.94700199419502296</v>
      </c>
      <c r="BL38" s="48">
        <f>VLOOKUP($A38,'RevPAR Raw Data'!$B$6:$BE$43,'RevPAR Raw Data'!AB$1,FALSE)</f>
        <v>13.907561948815101</v>
      </c>
      <c r="BM38" s="49">
        <f>VLOOKUP($A38,'RevPAR Raw Data'!$B$6:$BE$43,'RevPAR Raw Data'!AC$1,FALSE)</f>
        <v>7.0961395108490004</v>
      </c>
      <c r="BN38" s="50">
        <f>VLOOKUP($A38,'RevPAR Raw Data'!$B$6:$BE$43,'RevPAR Raw Data'!AE$1,FALSE)</f>
        <v>52.164214052775897</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44.033502314304599</v>
      </c>
      <c r="C40" s="48">
        <f>VLOOKUP($A40,'Occupancy Raw Data'!$B$8:$BE$45,'Occupancy Raw Data'!H$3,FALSE)</f>
        <v>62.566585956416397</v>
      </c>
      <c r="D40" s="48">
        <f>VLOOKUP($A40,'Occupancy Raw Data'!$B$8:$BE$45,'Occupancy Raw Data'!I$3,FALSE)</f>
        <v>69.227382786704794</v>
      </c>
      <c r="E40" s="48">
        <f>VLOOKUP($A40,'Occupancy Raw Data'!$B$8:$BE$45,'Occupancy Raw Data'!J$3,FALSE)</f>
        <v>66.550737398194997</v>
      </c>
      <c r="F40" s="48">
        <f>VLOOKUP($A40,'Occupancy Raw Data'!$B$8:$BE$45,'Occupancy Raw Data'!K$3,FALSE)</f>
        <v>60.316971164428701</v>
      </c>
      <c r="G40" s="49">
        <f>VLOOKUP($A40,'Occupancy Raw Data'!$B$8:$BE$45,'Occupancy Raw Data'!L$3,FALSE)</f>
        <v>60.5433968911004</v>
      </c>
      <c r="H40" s="48">
        <f>VLOOKUP($A40,'Occupancy Raw Data'!$B$8:$BE$45,'Occupancy Raw Data'!N$3,FALSE)</f>
        <v>66.048866387849401</v>
      </c>
      <c r="I40" s="48">
        <f>VLOOKUP($A40,'Occupancy Raw Data'!$B$8:$BE$45,'Occupancy Raw Data'!O$3,FALSE)</f>
        <v>69.707241910631694</v>
      </c>
      <c r="J40" s="49">
        <f>VLOOKUP($A40,'Occupancy Raw Data'!$B$8:$BE$45,'Occupancy Raw Data'!P$3,FALSE)</f>
        <v>67.878054149240498</v>
      </c>
      <c r="K40" s="50">
        <f>VLOOKUP($A40,'Occupancy Raw Data'!$B$8:$BE$45,'Occupancy Raw Data'!R$3,FALSE)</f>
        <v>62.639408712061602</v>
      </c>
      <c r="M40" s="47">
        <f>VLOOKUP($A40,'Occupancy Raw Data'!$B$8:$BE$45,'Occupancy Raw Data'!T$3,FALSE)</f>
        <v>2.1816423419487001</v>
      </c>
      <c r="N40" s="48">
        <f>VLOOKUP($A40,'Occupancy Raw Data'!$B$8:$BE$45,'Occupancy Raw Data'!U$3,FALSE)</f>
        <v>45.233283186339001</v>
      </c>
      <c r="O40" s="48">
        <f>VLOOKUP($A40,'Occupancy Raw Data'!$B$8:$BE$45,'Occupancy Raw Data'!V$3,FALSE)</f>
        <v>58.091850668403197</v>
      </c>
      <c r="P40" s="48">
        <f>VLOOKUP($A40,'Occupancy Raw Data'!$B$8:$BE$45,'Occupancy Raw Data'!W$3,FALSE)</f>
        <v>48.3010505016777</v>
      </c>
      <c r="Q40" s="48">
        <f>VLOOKUP($A40,'Occupancy Raw Data'!$B$8:$BE$45,'Occupancy Raw Data'!X$3,FALSE)</f>
        <v>1.22230587168462</v>
      </c>
      <c r="R40" s="49">
        <f>VLOOKUP($A40,'Occupancy Raw Data'!$B$8:$BE$45,'Occupancy Raw Data'!Y$3,FALSE)</f>
        <v>29.130701095783401</v>
      </c>
      <c r="S40" s="48">
        <f>VLOOKUP($A40,'Occupancy Raw Data'!$B$8:$BE$45,'Occupancy Raw Data'!AA$3,FALSE)</f>
        <v>0.99853090951109202</v>
      </c>
      <c r="T40" s="48">
        <f>VLOOKUP($A40,'Occupancy Raw Data'!$B$8:$BE$45,'Occupancy Raw Data'!AB$3,FALSE)</f>
        <v>15.1644912128336</v>
      </c>
      <c r="U40" s="49">
        <f>VLOOKUP($A40,'Occupancy Raw Data'!$B$8:$BE$45,'Occupancy Raw Data'!AC$3,FALSE)</f>
        <v>7.8077269237885796</v>
      </c>
      <c r="V40" s="50">
        <f>VLOOKUP($A40,'Occupancy Raw Data'!$B$8:$BE$45,'Occupancy Raw Data'!AE$3,FALSE)</f>
        <v>21.680180003036099</v>
      </c>
      <c r="X40" s="51">
        <f>VLOOKUP($A40,'ADR Raw Data'!$B$6:$BE$43,'ADR Raw Data'!G$1,FALSE)</f>
        <v>96.633736970667698</v>
      </c>
      <c r="Y40" s="52">
        <f>VLOOKUP($A40,'ADR Raw Data'!$B$6:$BE$43,'ADR Raw Data'!H$1,FALSE)</f>
        <v>109.674185244863</v>
      </c>
      <c r="Z40" s="52">
        <f>VLOOKUP($A40,'ADR Raw Data'!$B$6:$BE$43,'ADR Raw Data'!I$1,FALSE)</f>
        <v>115.091068915739</v>
      </c>
      <c r="AA40" s="52">
        <f>VLOOKUP($A40,'ADR Raw Data'!$B$6:$BE$43,'ADR Raw Data'!J$1,FALSE)</f>
        <v>113.124653985579</v>
      </c>
      <c r="AB40" s="52">
        <f>VLOOKUP($A40,'ADR Raw Data'!$B$6:$BE$43,'ADR Raw Data'!K$1,FALSE)</f>
        <v>108.138631194803</v>
      </c>
      <c r="AC40" s="53">
        <f>VLOOKUP($A40,'ADR Raw Data'!$B$6:$BE$43,'ADR Raw Data'!L$1,FALSE)</f>
        <v>109.47113578348601</v>
      </c>
      <c r="AD40" s="52">
        <f>VLOOKUP($A40,'ADR Raw Data'!$B$6:$BE$43,'ADR Raw Data'!N$1,FALSE)</f>
        <v>116.702117076584</v>
      </c>
      <c r="AE40" s="52">
        <f>VLOOKUP($A40,'ADR Raw Data'!$B$6:$BE$43,'ADR Raw Data'!O$1,FALSE)</f>
        <v>120.06383811418399</v>
      </c>
      <c r="AF40" s="53">
        <f>VLOOKUP($A40,'ADR Raw Data'!$B$6:$BE$43,'ADR Raw Data'!P$1,FALSE)</f>
        <v>118.428273671239</v>
      </c>
      <c r="AG40" s="54">
        <f>VLOOKUP($A40,'ADR Raw Data'!$B$6:$BE$43,'ADR Raw Data'!R$1,FALSE)</f>
        <v>112.244870341731</v>
      </c>
      <c r="AI40" s="47">
        <f>VLOOKUP($A40,'ADR Raw Data'!$B$6:$BE$43,'ADR Raw Data'!T$1,FALSE)</f>
        <v>1.61546220444144</v>
      </c>
      <c r="AJ40" s="48">
        <f>VLOOKUP($A40,'ADR Raw Data'!$B$6:$BE$43,'ADR Raw Data'!U$1,FALSE)</f>
        <v>19.573560726976101</v>
      </c>
      <c r="AK40" s="48">
        <f>VLOOKUP($A40,'ADR Raw Data'!$B$6:$BE$43,'ADR Raw Data'!V$1,FALSE)</f>
        <v>26.435108282739002</v>
      </c>
      <c r="AL40" s="48">
        <f>VLOOKUP($A40,'ADR Raw Data'!$B$6:$BE$43,'ADR Raw Data'!W$1,FALSE)</f>
        <v>14.937179839876199</v>
      </c>
      <c r="AM40" s="48">
        <f>VLOOKUP($A40,'ADR Raw Data'!$B$6:$BE$43,'ADR Raw Data'!X$1,FALSE)</f>
        <v>-5.6561522591622397</v>
      </c>
      <c r="AN40" s="49">
        <f>VLOOKUP($A40,'ADR Raw Data'!$B$6:$BE$43,'ADR Raw Data'!Y$1,FALSE)</f>
        <v>10.224768263784201</v>
      </c>
      <c r="AO40" s="48">
        <f>VLOOKUP($A40,'ADR Raw Data'!$B$6:$BE$43,'ADR Raw Data'!AA$1,FALSE)</f>
        <v>-4.6460365829111101</v>
      </c>
      <c r="AP40" s="48">
        <f>VLOOKUP($A40,'ADR Raw Data'!$B$6:$BE$43,'ADR Raw Data'!AB$1,FALSE)</f>
        <v>3.6307210950273099</v>
      </c>
      <c r="AQ40" s="49">
        <f>VLOOKUP($A40,'ADR Raw Data'!$B$6:$BE$43,'ADR Raw Data'!AC$1,FALSE)</f>
        <v>-0.68830790769529404</v>
      </c>
      <c r="AR40" s="50">
        <f>VLOOKUP($A40,'ADR Raw Data'!$B$6:$BE$43,'ADR Raw Data'!AE$1,FALSE)</f>
        <v>5.6106516956388504</v>
      </c>
      <c r="AS40" s="40"/>
      <c r="AT40" s="51">
        <f>VLOOKUP($A40,'RevPAR Raw Data'!$B$6:$BE$43,'RevPAR Raw Data'!G$1,FALSE)</f>
        <v>42.551218805377999</v>
      </c>
      <c r="AU40" s="52">
        <f>VLOOKUP($A40,'RevPAR Raw Data'!$B$6:$BE$43,'RevPAR Raw Data'!H$1,FALSE)</f>
        <v>68.619393383226907</v>
      </c>
      <c r="AV40" s="52">
        <f>VLOOKUP($A40,'RevPAR Raw Data'!$B$6:$BE$43,'RevPAR Raw Data'!I$1,FALSE)</f>
        <v>79.674534831608995</v>
      </c>
      <c r="AW40" s="52">
        <f>VLOOKUP($A40,'RevPAR Raw Data'!$B$6:$BE$43,'RevPAR Raw Data'!J$1,FALSE)</f>
        <v>75.285291406559494</v>
      </c>
      <c r="AX40" s="52">
        <f>VLOOKUP($A40,'RevPAR Raw Data'!$B$6:$BE$43,'RevPAR Raw Data'!K$1,FALSE)</f>
        <v>65.225946995377498</v>
      </c>
      <c r="AY40" s="53">
        <f>VLOOKUP($A40,'RevPAR Raw Data'!$B$6:$BE$43,'RevPAR Raw Data'!L$1,FALSE)</f>
        <v>66.2775442185917</v>
      </c>
      <c r="AZ40" s="52">
        <f>VLOOKUP($A40,'RevPAR Raw Data'!$B$6:$BE$43,'RevPAR Raw Data'!N$1,FALSE)</f>
        <v>77.080425379705005</v>
      </c>
      <c r="BA40" s="52">
        <f>VLOOKUP($A40,'RevPAR Raw Data'!$B$6:$BE$43,'RevPAR Raw Data'!O$1,FALSE)</f>
        <v>83.693190081443902</v>
      </c>
      <c r="BB40" s="53">
        <f>VLOOKUP($A40,'RevPAR Raw Data'!$B$6:$BE$43,'RevPAR Raw Data'!P$1,FALSE)</f>
        <v>80.386807730574503</v>
      </c>
      <c r="BC40" s="54">
        <f>VLOOKUP($A40,'RevPAR Raw Data'!$B$6:$BE$43,'RevPAR Raw Data'!R$1,FALSE)</f>
        <v>70.309523091681001</v>
      </c>
      <c r="BD40" s="65"/>
      <c r="BE40" s="47">
        <f>VLOOKUP($A40,'RevPAR Raw Data'!$B$6:$BE$43,'RevPAR Raw Data'!T$1,FALSE)</f>
        <v>3.83234815386042</v>
      </c>
      <c r="BF40" s="48">
        <f>VLOOKUP($A40,'RevPAR Raw Data'!$B$6:$BE$43,'RevPAR Raw Data'!U$1,FALSE)</f>
        <v>73.660608066598201</v>
      </c>
      <c r="BG40" s="48">
        <f>VLOOKUP($A40,'RevPAR Raw Data'!$B$6:$BE$43,'RevPAR Raw Data'!V$1,FALSE)</f>
        <v>99.883602578781705</v>
      </c>
      <c r="BH40" s="48">
        <f>VLOOKUP($A40,'RevPAR Raw Data'!$B$6:$BE$43,'RevPAR Raw Data'!W$1,FALSE)</f>
        <v>70.453045119538899</v>
      </c>
      <c r="BI40" s="48">
        <f>VLOOKUP($A40,'RevPAR Raw Data'!$B$6:$BE$43,'RevPAR Raw Data'!X$1,FALSE)</f>
        <v>-4.5029818686527801</v>
      </c>
      <c r="BJ40" s="49">
        <f>VLOOKUP($A40,'RevPAR Raw Data'!$B$6:$BE$43,'RevPAR Raw Data'!Y$1,FALSE)</f>
        <v>42.334016040227198</v>
      </c>
      <c r="BK40" s="48">
        <f>VLOOKUP($A40,'RevPAR Raw Data'!$B$6:$BE$43,'RevPAR Raw Data'!AA$1,FALSE)</f>
        <v>-3.69389778474758</v>
      </c>
      <c r="BL40" s="48">
        <f>VLOOKUP($A40,'RevPAR Raw Data'!$B$6:$BE$43,'RevPAR Raw Data'!AB$1,FALSE)</f>
        <v>19.345792689278799</v>
      </c>
      <c r="BM40" s="49">
        <f>VLOOKUP($A40,'RevPAR Raw Data'!$B$6:$BE$43,'RevPAR Raw Data'!AC$1,FALSE)</f>
        <v>7.0656778142655901</v>
      </c>
      <c r="BN40" s="50">
        <f>VLOOKUP($A40,'RevPAR Raw Data'!$B$6:$BE$43,'RevPAR Raw Data'!AE$1,FALSE)</f>
        <v>28.507231085632899</v>
      </c>
    </row>
    <row r="41" spans="1:66" x14ac:dyDescent="0.25">
      <c r="A41" s="63" t="s">
        <v>45</v>
      </c>
      <c r="B41" s="47">
        <f>VLOOKUP($A41,'Occupancy Raw Data'!$B$8:$BE$45,'Occupancy Raw Data'!G$3,FALSE)</f>
        <v>46.883416698730201</v>
      </c>
      <c r="C41" s="48">
        <f>VLOOKUP($A41,'Occupancy Raw Data'!$B$8:$BE$45,'Occupancy Raw Data'!H$3,FALSE)</f>
        <v>57.000765110941003</v>
      </c>
      <c r="D41" s="48">
        <f>VLOOKUP($A41,'Occupancy Raw Data'!$B$8:$BE$45,'Occupancy Raw Data'!I$3,FALSE)</f>
        <v>59.984697781178198</v>
      </c>
      <c r="E41" s="48">
        <f>VLOOKUP($A41,'Occupancy Raw Data'!$B$8:$BE$45,'Occupancy Raw Data'!J$3,FALSE)</f>
        <v>59.3726090283091</v>
      </c>
      <c r="F41" s="48">
        <f>VLOOKUP($A41,'Occupancy Raw Data'!$B$8:$BE$45,'Occupancy Raw Data'!K$3,FALSE)</f>
        <v>57.268553940321297</v>
      </c>
      <c r="G41" s="49">
        <f>VLOOKUP($A41,'Occupancy Raw Data'!$B$8:$BE$45,'Occupancy Raw Data'!L$3,FALSE)</f>
        <v>56.112600536193</v>
      </c>
      <c r="H41" s="48">
        <f>VLOOKUP($A41,'Occupancy Raw Data'!$B$8:$BE$45,'Occupancy Raw Data'!N$3,FALSE)</f>
        <v>56.140015302218799</v>
      </c>
      <c r="I41" s="48">
        <f>VLOOKUP($A41,'Occupancy Raw Data'!$B$8:$BE$45,'Occupancy Raw Data'!O$3,FALSE)</f>
        <v>55.451415455240998</v>
      </c>
      <c r="J41" s="49">
        <f>VLOOKUP($A41,'Occupancy Raw Data'!$B$8:$BE$45,'Occupancy Raw Data'!P$3,FALSE)</f>
        <v>55.795715378729902</v>
      </c>
      <c r="K41" s="50">
        <f>VLOOKUP($A41,'Occupancy Raw Data'!$B$8:$BE$45,'Occupancy Raw Data'!R$3,FALSE)</f>
        <v>56.021987638790101</v>
      </c>
      <c r="M41" s="47">
        <f>VLOOKUP($A41,'Occupancy Raw Data'!$B$8:$BE$45,'Occupancy Raw Data'!T$3,FALSE)</f>
        <v>-3.0332454160036302</v>
      </c>
      <c r="N41" s="48">
        <f>VLOOKUP($A41,'Occupancy Raw Data'!$B$8:$BE$45,'Occupancy Raw Data'!U$3,FALSE)</f>
        <v>13.0000214517086</v>
      </c>
      <c r="O41" s="48">
        <f>VLOOKUP($A41,'Occupancy Raw Data'!$B$8:$BE$45,'Occupancy Raw Data'!V$3,FALSE)</f>
        <v>17.901724363820701</v>
      </c>
      <c r="P41" s="48">
        <f>VLOOKUP($A41,'Occupancy Raw Data'!$B$8:$BE$45,'Occupancy Raw Data'!W$3,FALSE)</f>
        <v>28.511406398825699</v>
      </c>
      <c r="Q41" s="48">
        <f>VLOOKUP($A41,'Occupancy Raw Data'!$B$8:$BE$45,'Occupancy Raw Data'!X$3,FALSE)</f>
        <v>6.5971012795802304</v>
      </c>
      <c r="R41" s="49">
        <f>VLOOKUP($A41,'Occupancy Raw Data'!$B$8:$BE$45,'Occupancy Raw Data'!Y$3,FALSE)</f>
        <v>12.4074949544543</v>
      </c>
      <c r="S41" s="48">
        <f>VLOOKUP($A41,'Occupancy Raw Data'!$B$8:$BE$45,'Occupancy Raw Data'!AA$3,FALSE)</f>
        <v>-0.99417986442753103</v>
      </c>
      <c r="T41" s="48">
        <f>VLOOKUP($A41,'Occupancy Raw Data'!$B$8:$BE$45,'Occupancy Raw Data'!AB$3,FALSE)</f>
        <v>-0.555002989806196</v>
      </c>
      <c r="U41" s="49">
        <f>VLOOKUP($A41,'Occupancy Raw Data'!$B$8:$BE$45,'Occupancy Raw Data'!AC$3,FALSE)</f>
        <v>-0.77643237645716101</v>
      </c>
      <c r="V41" s="50">
        <f>VLOOKUP($A41,'Occupancy Raw Data'!$B$8:$BE$45,'Occupancy Raw Data'!AE$3,FALSE)</f>
        <v>8.3120939135171099</v>
      </c>
      <c r="X41" s="51">
        <f>VLOOKUP($A41,'ADR Raw Data'!$B$6:$BE$43,'ADR Raw Data'!G$1,FALSE)</f>
        <v>86.344271358227303</v>
      </c>
      <c r="Y41" s="52">
        <f>VLOOKUP($A41,'ADR Raw Data'!$B$6:$BE$43,'ADR Raw Data'!H$1,FALSE)</f>
        <v>93.091593791946295</v>
      </c>
      <c r="Z41" s="52">
        <f>VLOOKUP($A41,'ADR Raw Data'!$B$6:$BE$43,'ADR Raw Data'!I$1,FALSE)</f>
        <v>94.033970376275505</v>
      </c>
      <c r="AA41" s="52">
        <f>VLOOKUP($A41,'ADR Raw Data'!$B$6:$BE$43,'ADR Raw Data'!J$1,FALSE)</f>
        <v>93.908947390463894</v>
      </c>
      <c r="AB41" s="52">
        <f>VLOOKUP($A41,'ADR Raw Data'!$B$6:$BE$43,'ADR Raw Data'!K$1,FALSE)</f>
        <v>91.260550601202397</v>
      </c>
      <c r="AC41" s="53">
        <f>VLOOKUP($A41,'ADR Raw Data'!$B$6:$BE$43,'ADR Raw Data'!L$1,FALSE)</f>
        <v>91.969963217527805</v>
      </c>
      <c r="AD41" s="52">
        <f>VLOOKUP($A41,'ADR Raw Data'!$B$6:$BE$43,'ADR Raw Data'!N$1,FALSE)</f>
        <v>96.725395570698396</v>
      </c>
      <c r="AE41" s="52">
        <f>VLOOKUP($A41,'ADR Raw Data'!$B$6:$BE$43,'ADR Raw Data'!O$1,FALSE)</f>
        <v>98.429362504311797</v>
      </c>
      <c r="AF41" s="53">
        <f>VLOOKUP($A41,'ADR Raw Data'!$B$6:$BE$43,'ADR Raw Data'!P$1,FALSE)</f>
        <v>97.572121683236205</v>
      </c>
      <c r="AG41" s="54">
        <f>VLOOKUP($A41,'ADR Raw Data'!$B$6:$BE$43,'ADR Raw Data'!R$1,FALSE)</f>
        <v>93.565422943617193</v>
      </c>
      <c r="AI41" s="47">
        <f>VLOOKUP($A41,'ADR Raw Data'!$B$6:$BE$43,'ADR Raw Data'!T$1,FALSE)</f>
        <v>5.7134332612539902</v>
      </c>
      <c r="AJ41" s="48">
        <f>VLOOKUP($A41,'ADR Raw Data'!$B$6:$BE$43,'ADR Raw Data'!U$1,FALSE)</f>
        <v>13.382584211374899</v>
      </c>
      <c r="AK41" s="48">
        <f>VLOOKUP($A41,'ADR Raw Data'!$B$6:$BE$43,'ADR Raw Data'!V$1,FALSE)</f>
        <v>17.4301954815481</v>
      </c>
      <c r="AL41" s="48">
        <f>VLOOKUP($A41,'ADR Raw Data'!$B$6:$BE$43,'ADR Raw Data'!W$1,FALSE)</f>
        <v>10.815909260706199</v>
      </c>
      <c r="AM41" s="48">
        <f>VLOOKUP($A41,'ADR Raw Data'!$B$6:$BE$43,'ADR Raw Data'!X$1,FALSE)</f>
        <v>0.71398736525203099</v>
      </c>
      <c r="AN41" s="49">
        <f>VLOOKUP($A41,'ADR Raw Data'!$B$6:$BE$43,'ADR Raw Data'!Y$1,FALSE)</f>
        <v>9.5815917581651693</v>
      </c>
      <c r="AO41" s="48">
        <f>VLOOKUP($A41,'ADR Raw Data'!$B$6:$BE$43,'ADR Raw Data'!AA$1,FALSE)</f>
        <v>3.3287044669523098</v>
      </c>
      <c r="AP41" s="48">
        <f>VLOOKUP($A41,'ADR Raw Data'!$B$6:$BE$43,'ADR Raw Data'!AB$1,FALSE)</f>
        <v>6.9476913636281497</v>
      </c>
      <c r="AQ41" s="49">
        <f>VLOOKUP($A41,'ADR Raw Data'!$B$6:$BE$43,'ADR Raw Data'!AC$1,FALSE)</f>
        <v>5.1097154985715196</v>
      </c>
      <c r="AR41" s="50">
        <f>VLOOKUP($A41,'ADR Raw Data'!$B$6:$BE$43,'ADR Raw Data'!AE$1,FALSE)</f>
        <v>7.9272783979211399</v>
      </c>
      <c r="AS41" s="40"/>
      <c r="AT41" s="51">
        <f>VLOOKUP($A41,'RevPAR Raw Data'!$B$6:$BE$43,'RevPAR Raw Data'!G$1,FALSE)</f>
        <v>40.481144536360098</v>
      </c>
      <c r="AU41" s="52">
        <f>VLOOKUP($A41,'RevPAR Raw Data'!$B$6:$BE$43,'RevPAR Raw Data'!H$1,FALSE)</f>
        <v>53.062920715378702</v>
      </c>
      <c r="AV41" s="52">
        <f>VLOOKUP($A41,'RevPAR Raw Data'!$B$6:$BE$43,'RevPAR Raw Data'!I$1,FALSE)</f>
        <v>56.405992941851501</v>
      </c>
      <c r="AW41" s="52">
        <f>VLOOKUP($A41,'RevPAR Raw Data'!$B$6:$BE$43,'RevPAR Raw Data'!J$1,FALSE)</f>
        <v>55.756192176740598</v>
      </c>
      <c r="AX41" s="52">
        <f>VLOOKUP($A41,'RevPAR Raw Data'!$B$6:$BE$43,'RevPAR Raw Data'!K$1,FALSE)</f>
        <v>52.263597647283802</v>
      </c>
      <c r="AY41" s="53">
        <f>VLOOKUP($A41,'RevPAR Raw Data'!$B$6:$BE$43,'RevPAR Raw Data'!L$1,FALSE)</f>
        <v>51.606738073534999</v>
      </c>
      <c r="AZ41" s="52">
        <f>VLOOKUP($A41,'RevPAR Raw Data'!$B$6:$BE$43,'RevPAR Raw Data'!N$1,FALSE)</f>
        <v>54.301651874521802</v>
      </c>
      <c r="BA41" s="52">
        <f>VLOOKUP($A41,'RevPAR Raw Data'!$B$6:$BE$43,'RevPAR Raw Data'!O$1,FALSE)</f>
        <v>54.580474732211101</v>
      </c>
      <c r="BB41" s="53">
        <f>VLOOKUP($A41,'RevPAR Raw Data'!$B$6:$BE$43,'RevPAR Raw Data'!P$1,FALSE)</f>
        <v>54.441063303366398</v>
      </c>
      <c r="BC41" s="54">
        <f>VLOOKUP($A41,'RevPAR Raw Data'!$B$6:$BE$43,'RevPAR Raw Data'!R$1,FALSE)</f>
        <v>52.417209675654902</v>
      </c>
      <c r="BE41" s="47">
        <f>VLOOKUP($A41,'RevPAR Raw Data'!$B$6:$BE$43,'RevPAR Raw Data'!T$1,FALSE)</f>
        <v>2.5068853927569399</v>
      </c>
      <c r="BF41" s="48">
        <f>VLOOKUP($A41,'RevPAR Raw Data'!$B$6:$BE$43,'RevPAR Raw Data'!U$1,FALSE)</f>
        <v>28.122344481355299</v>
      </c>
      <c r="BG41" s="48">
        <f>VLOOKUP($A41,'RevPAR Raw Data'!$B$6:$BE$43,'RevPAR Raw Data'!V$1,FALSE)</f>
        <v>38.452225396550801</v>
      </c>
      <c r="BH41" s="48">
        <f>VLOOKUP($A41,'RevPAR Raw Data'!$B$6:$BE$43,'RevPAR Raw Data'!W$1,FALSE)</f>
        <v>42.411083504580198</v>
      </c>
      <c r="BI41" s="48">
        <f>VLOOKUP($A41,'RevPAR Raw Data'!$B$6:$BE$43,'RevPAR Raw Data'!X$1,FALSE)</f>
        <v>7.3581911144413503</v>
      </c>
      <c r="BJ41" s="49">
        <f>VLOOKUP($A41,'RevPAR Raw Data'!$B$6:$BE$43,'RevPAR Raw Data'!Y$1,FALSE)</f>
        <v>23.177922226570299</v>
      </c>
      <c r="BK41" s="48">
        <f>VLOOKUP($A41,'RevPAR Raw Data'!$B$6:$BE$43,'RevPAR Raw Data'!AA$1,FALSE)</f>
        <v>2.3014312929680401</v>
      </c>
      <c r="BL41" s="48">
        <f>VLOOKUP($A41,'RevPAR Raw Data'!$B$6:$BE$43,'RevPAR Raw Data'!AB$1,FALSE)</f>
        <v>6.35412847903131</v>
      </c>
      <c r="BM41" s="49">
        <f>VLOOKUP($A41,'RevPAR Raw Data'!$B$6:$BE$43,'RevPAR Raw Data'!AC$1,FALSE)</f>
        <v>4.2936096366385996</v>
      </c>
      <c r="BN41" s="50">
        <f>VLOOKUP($A41,'RevPAR Raw Data'!$B$6:$BE$43,'RevPAR Raw Data'!AE$1,FALSE)</f>
        <v>16.898295136659399</v>
      </c>
    </row>
    <row r="42" spans="1:66" x14ac:dyDescent="0.25">
      <c r="A42" s="63" t="s">
        <v>109</v>
      </c>
      <c r="B42" s="47">
        <f>VLOOKUP($A42,'Occupancy Raw Data'!$B$8:$BE$45,'Occupancy Raw Data'!G$3,FALSE)</f>
        <v>38.518024032042703</v>
      </c>
      <c r="C42" s="48">
        <f>VLOOKUP($A42,'Occupancy Raw Data'!$B$8:$BE$45,'Occupancy Raw Data'!H$3,FALSE)</f>
        <v>63.618157543391099</v>
      </c>
      <c r="D42" s="48">
        <f>VLOOKUP($A42,'Occupancy Raw Data'!$B$8:$BE$45,'Occupancy Raw Data'!I$3,FALSE)</f>
        <v>74.6662216288384</v>
      </c>
      <c r="E42" s="48">
        <f>VLOOKUP($A42,'Occupancy Raw Data'!$B$8:$BE$45,'Occupancy Raw Data'!J$3,FALSE)</f>
        <v>74.566088117489898</v>
      </c>
      <c r="F42" s="48">
        <f>VLOOKUP($A42,'Occupancy Raw Data'!$B$8:$BE$45,'Occupancy Raw Data'!K$3,FALSE)</f>
        <v>67.723631508678196</v>
      </c>
      <c r="G42" s="49">
        <f>VLOOKUP($A42,'Occupancy Raw Data'!$B$8:$BE$45,'Occupancy Raw Data'!L$3,FALSE)</f>
        <v>63.818424566088098</v>
      </c>
      <c r="H42" s="48">
        <f>VLOOKUP($A42,'Occupancy Raw Data'!$B$8:$BE$45,'Occupancy Raw Data'!N$3,FALSE)</f>
        <v>72.029372496662205</v>
      </c>
      <c r="I42" s="48">
        <f>VLOOKUP($A42,'Occupancy Raw Data'!$B$8:$BE$45,'Occupancy Raw Data'!O$3,FALSE)</f>
        <v>76.268357810413804</v>
      </c>
      <c r="J42" s="49">
        <f>VLOOKUP($A42,'Occupancy Raw Data'!$B$8:$BE$45,'Occupancy Raw Data'!P$3,FALSE)</f>
        <v>74.148865153537997</v>
      </c>
      <c r="K42" s="50">
        <f>VLOOKUP($A42,'Occupancy Raw Data'!$B$8:$BE$45,'Occupancy Raw Data'!R$3,FALSE)</f>
        <v>66.769979019645206</v>
      </c>
      <c r="M42" s="47">
        <f>VLOOKUP($A42,'Occupancy Raw Data'!$B$8:$BE$45,'Occupancy Raw Data'!T$3,FALSE)</f>
        <v>-13.4283570892723</v>
      </c>
      <c r="N42" s="48">
        <f>VLOOKUP($A42,'Occupancy Raw Data'!$B$8:$BE$45,'Occupancy Raw Data'!U$3,FALSE)</f>
        <v>136.770186335403</v>
      </c>
      <c r="O42" s="48">
        <f>VLOOKUP($A42,'Occupancy Raw Data'!$B$8:$BE$45,'Occupancy Raw Data'!V$3,FALSE)</f>
        <v>175.15375153751501</v>
      </c>
      <c r="P42" s="48">
        <f>VLOOKUP($A42,'Occupancy Raw Data'!$B$8:$BE$45,'Occupancy Raw Data'!W$3,FALSE)</f>
        <v>114.80769230769199</v>
      </c>
      <c r="Q42" s="48">
        <f>VLOOKUP($A42,'Occupancy Raw Data'!$B$8:$BE$45,'Occupancy Raw Data'!X$3,FALSE)</f>
        <v>21.424296828246501</v>
      </c>
      <c r="R42" s="49">
        <f>VLOOKUP($A42,'Occupancy Raw Data'!$B$8:$BE$45,'Occupancy Raw Data'!Y$3,FALSE)</f>
        <v>68.844931119745596</v>
      </c>
      <c r="S42" s="48">
        <f>VLOOKUP($A42,'Occupancy Raw Data'!$B$8:$BE$45,'Occupancy Raw Data'!AA$3,FALSE)</f>
        <v>7.5236671649227702</v>
      </c>
      <c r="T42" s="48">
        <f>VLOOKUP($A42,'Occupancy Raw Data'!$B$8:$BE$45,'Occupancy Raw Data'!AB$3,FALSE)</f>
        <v>25.480505216913699</v>
      </c>
      <c r="U42" s="49">
        <f>VLOOKUP($A42,'Occupancy Raw Data'!$B$8:$BE$45,'Occupancy Raw Data'!AC$3,FALSE)</f>
        <v>16.065830721003099</v>
      </c>
      <c r="V42" s="50">
        <f>VLOOKUP($A42,'Occupancy Raw Data'!$B$8:$BE$45,'Occupancy Raw Data'!AE$3,FALSE)</f>
        <v>47.555321390937799</v>
      </c>
      <c r="X42" s="51">
        <f>VLOOKUP($A42,'ADR Raw Data'!$B$6:$BE$43,'ADR Raw Data'!G$1,FALSE)</f>
        <v>160.409263431542</v>
      </c>
      <c r="Y42" s="52">
        <f>VLOOKUP($A42,'ADR Raw Data'!$B$6:$BE$43,'ADR Raw Data'!H$1,FALSE)</f>
        <v>171.83049842602301</v>
      </c>
      <c r="Z42" s="52">
        <f>VLOOKUP($A42,'ADR Raw Data'!$B$6:$BE$43,'ADR Raw Data'!I$1,FALSE)</f>
        <v>180.59141707644099</v>
      </c>
      <c r="AA42" s="52">
        <f>VLOOKUP($A42,'ADR Raw Data'!$B$6:$BE$43,'ADR Raw Data'!J$1,FALSE)</f>
        <v>177.14425693822699</v>
      </c>
      <c r="AB42" s="52">
        <f>VLOOKUP($A42,'ADR Raw Data'!$B$6:$BE$43,'ADR Raw Data'!K$1,FALSE)</f>
        <v>163.10153277476499</v>
      </c>
      <c r="AC42" s="53">
        <f>VLOOKUP($A42,'ADR Raw Data'!$B$6:$BE$43,'ADR Raw Data'!L$1,FALSE)</f>
        <v>171.890951882845</v>
      </c>
      <c r="AD42" s="52">
        <f>VLOOKUP($A42,'ADR Raw Data'!$B$6:$BE$43,'ADR Raw Data'!N$1,FALSE)</f>
        <v>156.09385542168599</v>
      </c>
      <c r="AE42" s="52">
        <f>VLOOKUP($A42,'ADR Raw Data'!$B$6:$BE$43,'ADR Raw Data'!O$1,FALSE)</f>
        <v>155.91924726477001</v>
      </c>
      <c r="AF42" s="53">
        <f>VLOOKUP($A42,'ADR Raw Data'!$B$6:$BE$43,'ADR Raw Data'!P$1,FALSE)</f>
        <v>156.00405581813999</v>
      </c>
      <c r="AG42" s="54">
        <f>VLOOKUP($A42,'ADR Raw Data'!$B$6:$BE$43,'ADR Raw Data'!R$1,FALSE)</f>
        <v>166.850212097407</v>
      </c>
      <c r="AI42" s="47">
        <f>VLOOKUP($A42,'ADR Raw Data'!$B$6:$BE$43,'ADR Raw Data'!T$1,FALSE)</f>
        <v>8.0865835659913508</v>
      </c>
      <c r="AJ42" s="48">
        <f>VLOOKUP($A42,'ADR Raw Data'!$B$6:$BE$43,'ADR Raw Data'!U$1,FALSE)</f>
        <v>19.2476275081045</v>
      </c>
      <c r="AK42" s="48">
        <f>VLOOKUP($A42,'ADR Raw Data'!$B$6:$BE$43,'ADR Raw Data'!V$1,FALSE)</f>
        <v>21.167364586735101</v>
      </c>
      <c r="AL42" s="48">
        <f>VLOOKUP($A42,'ADR Raw Data'!$B$6:$BE$43,'ADR Raw Data'!W$1,FALSE)</f>
        <v>8.7281471628476197</v>
      </c>
      <c r="AM42" s="48">
        <f>VLOOKUP($A42,'ADR Raw Data'!$B$6:$BE$43,'ADR Raw Data'!X$1,FALSE)</f>
        <v>-7.08008750675309</v>
      </c>
      <c r="AN42" s="49">
        <f>VLOOKUP($A42,'ADR Raw Data'!$B$6:$BE$43,'ADR Raw Data'!Y$1,FALSE)</f>
        <v>8.4098914146960304</v>
      </c>
      <c r="AO42" s="48">
        <f>VLOOKUP($A42,'ADR Raw Data'!$B$6:$BE$43,'ADR Raw Data'!AA$1,FALSE)</f>
        <v>-12.9956371697583</v>
      </c>
      <c r="AP42" s="48">
        <f>VLOOKUP($A42,'ADR Raw Data'!$B$6:$BE$43,'ADR Raw Data'!AB$1,FALSE)</f>
        <v>-9.9976890659715494</v>
      </c>
      <c r="AQ42" s="49">
        <f>VLOOKUP($A42,'ADR Raw Data'!$B$6:$BE$43,'ADR Raw Data'!AC$1,FALSE)</f>
        <v>-11.599457628490599</v>
      </c>
      <c r="AR42" s="50">
        <f>VLOOKUP($A42,'ADR Raw Data'!$B$6:$BE$43,'ADR Raw Data'!AE$1,FALSE)</f>
        <v>0.64315312301792604</v>
      </c>
      <c r="AS42" s="40"/>
      <c r="AT42" s="51">
        <f>VLOOKUP($A42,'RevPAR Raw Data'!$B$6:$BE$43,'RevPAR Raw Data'!G$1,FALSE)</f>
        <v>61.786478638184199</v>
      </c>
      <c r="AU42" s="52">
        <f>VLOOKUP($A42,'RevPAR Raw Data'!$B$6:$BE$43,'RevPAR Raw Data'!H$1,FALSE)</f>
        <v>109.315397196261</v>
      </c>
      <c r="AV42" s="52">
        <f>VLOOKUP($A42,'RevPAR Raw Data'!$B$6:$BE$43,'RevPAR Raw Data'!I$1,FALSE)</f>
        <v>134.84078771695499</v>
      </c>
      <c r="AW42" s="52">
        <f>VLOOKUP($A42,'RevPAR Raw Data'!$B$6:$BE$43,'RevPAR Raw Data'!J$1,FALSE)</f>
        <v>132.08954272363101</v>
      </c>
      <c r="AX42" s="52">
        <f>VLOOKUP($A42,'RevPAR Raw Data'!$B$6:$BE$43,'RevPAR Raw Data'!K$1,FALSE)</f>
        <v>110.45828104138801</v>
      </c>
      <c r="AY42" s="53">
        <f>VLOOKUP($A42,'RevPAR Raw Data'!$B$6:$BE$43,'RevPAR Raw Data'!L$1,FALSE)</f>
        <v>109.698097463284</v>
      </c>
      <c r="AZ42" s="52">
        <f>VLOOKUP($A42,'RevPAR Raw Data'!$B$6:$BE$43,'RevPAR Raw Data'!N$1,FALSE)</f>
        <v>112.43342456608799</v>
      </c>
      <c r="BA42" s="52">
        <f>VLOOKUP($A42,'RevPAR Raw Data'!$B$6:$BE$43,'RevPAR Raw Data'!O$1,FALSE)</f>
        <v>118.91704939919801</v>
      </c>
      <c r="BB42" s="53">
        <f>VLOOKUP($A42,'RevPAR Raw Data'!$B$6:$BE$43,'RevPAR Raw Data'!P$1,FALSE)</f>
        <v>115.675236982643</v>
      </c>
      <c r="BC42" s="54">
        <f>VLOOKUP($A42,'RevPAR Raw Data'!$B$6:$BE$43,'RevPAR Raw Data'!R$1,FALSE)</f>
        <v>111.40585161167201</v>
      </c>
      <c r="BE42" s="47">
        <f>VLOOKUP($A42,'RevPAR Raw Data'!$B$6:$BE$43,'RevPAR Raw Data'!T$1,FALSE)</f>
        <v>-6.4276688408446798</v>
      </c>
      <c r="BF42" s="48">
        <f>VLOOKUP($A42,'RevPAR Raw Data'!$B$6:$BE$43,'RevPAR Raw Data'!U$1,FALSE)</f>
        <v>182.34282985148701</v>
      </c>
      <c r="BG42" s="48">
        <f>VLOOKUP($A42,'RevPAR Raw Data'!$B$6:$BE$43,'RevPAR Raw Data'!V$1,FALSE)</f>
        <v>233.39654929954</v>
      </c>
      <c r="BH42" s="48">
        <f>VLOOKUP($A42,'RevPAR Raw Data'!$B$6:$BE$43,'RevPAR Raw Data'!W$1,FALSE)</f>
        <v>133.55642380942399</v>
      </c>
      <c r="BI42" s="48">
        <f>VLOOKUP($A42,'RevPAR Raw Data'!$B$6:$BE$43,'RevPAR Raw Data'!X$1,FALSE)</f>
        <v>12.827350358346999</v>
      </c>
      <c r="BJ42" s="49">
        <f>VLOOKUP($A42,'RevPAR Raw Data'!$B$6:$BE$43,'RevPAR Raw Data'!Y$1,FALSE)</f>
        <v>83.044606486134498</v>
      </c>
      <c r="BK42" s="48">
        <f>VLOOKUP($A42,'RevPAR Raw Data'!$B$6:$BE$43,'RevPAR Raw Data'!AA$1,FALSE)</f>
        <v>-6.4497184914492003</v>
      </c>
      <c r="BL42" s="48">
        <f>VLOOKUP($A42,'RevPAR Raw Data'!$B$6:$BE$43,'RevPAR Raw Data'!AB$1,FALSE)</f>
        <v>12.9353544669165</v>
      </c>
      <c r="BM42" s="49">
        <f>VLOOKUP($A42,'RevPAR Raw Data'!$B$6:$BE$43,'RevPAR Raw Data'!AC$1,FALSE)</f>
        <v>2.6028238653646798</v>
      </c>
      <c r="BN42" s="50">
        <f>VLOOKUP($A42,'RevPAR Raw Data'!$B$6:$BE$43,'RevPAR Raw Data'!AE$1,FALSE)</f>
        <v>48.504328048642698</v>
      </c>
    </row>
    <row r="43" spans="1:66" x14ac:dyDescent="0.25">
      <c r="A43" s="63" t="s">
        <v>94</v>
      </c>
      <c r="B43" s="47">
        <f>VLOOKUP($A43,'Occupancy Raw Data'!$B$8:$BE$45,'Occupancy Raw Data'!G$3,FALSE)</f>
        <v>40.460992907801398</v>
      </c>
      <c r="C43" s="48">
        <f>VLOOKUP($A43,'Occupancy Raw Data'!$B$8:$BE$45,'Occupancy Raw Data'!H$3,FALSE)</f>
        <v>60.886524822695002</v>
      </c>
      <c r="D43" s="48">
        <f>VLOOKUP($A43,'Occupancy Raw Data'!$B$8:$BE$45,'Occupancy Raw Data'!I$3,FALSE)</f>
        <v>68.924349881796601</v>
      </c>
      <c r="E43" s="48">
        <f>VLOOKUP($A43,'Occupancy Raw Data'!$B$8:$BE$45,'Occupancy Raw Data'!J$3,FALSE)</f>
        <v>63.5933806146572</v>
      </c>
      <c r="F43" s="48">
        <f>VLOOKUP($A43,'Occupancy Raw Data'!$B$8:$BE$45,'Occupancy Raw Data'!K$3,FALSE)</f>
        <v>55.118203309692603</v>
      </c>
      <c r="G43" s="49">
        <f>VLOOKUP($A43,'Occupancy Raw Data'!$B$8:$BE$45,'Occupancy Raw Data'!L$3,FALSE)</f>
        <v>57.796690307328603</v>
      </c>
      <c r="H43" s="48">
        <f>VLOOKUP($A43,'Occupancy Raw Data'!$B$8:$BE$45,'Occupancy Raw Data'!N$3,FALSE)</f>
        <v>69.4562647754137</v>
      </c>
      <c r="I43" s="48">
        <f>VLOOKUP($A43,'Occupancy Raw Data'!$B$8:$BE$45,'Occupancy Raw Data'!O$3,FALSE)</f>
        <v>76.075650118203299</v>
      </c>
      <c r="J43" s="49">
        <f>VLOOKUP($A43,'Occupancy Raw Data'!$B$8:$BE$45,'Occupancy Raw Data'!P$3,FALSE)</f>
        <v>72.7659574468085</v>
      </c>
      <c r="K43" s="50">
        <f>VLOOKUP($A43,'Occupancy Raw Data'!$B$8:$BE$45,'Occupancy Raw Data'!R$3,FALSE)</f>
        <v>62.0736237757514</v>
      </c>
      <c r="M43" s="47">
        <f>VLOOKUP($A43,'Occupancy Raw Data'!$B$8:$BE$45,'Occupancy Raw Data'!T$3,FALSE)</f>
        <v>-0.37948887770892897</v>
      </c>
      <c r="N43" s="48">
        <f>VLOOKUP($A43,'Occupancy Raw Data'!$B$8:$BE$45,'Occupancy Raw Data'!U$3,FALSE)</f>
        <v>46.063736713761799</v>
      </c>
      <c r="O43" s="48">
        <f>VLOOKUP($A43,'Occupancy Raw Data'!$B$8:$BE$45,'Occupancy Raw Data'!V$3,FALSE)</f>
        <v>58.7266803268923</v>
      </c>
      <c r="P43" s="48">
        <f>VLOOKUP($A43,'Occupancy Raw Data'!$B$8:$BE$45,'Occupancy Raw Data'!W$3,FALSE)</f>
        <v>37.953362061226301</v>
      </c>
      <c r="Q43" s="48">
        <f>VLOOKUP($A43,'Occupancy Raw Data'!$B$8:$BE$45,'Occupancy Raw Data'!X$3,FALSE)</f>
        <v>-13.207821511192201</v>
      </c>
      <c r="R43" s="49">
        <f>VLOOKUP($A43,'Occupancy Raw Data'!$B$8:$BE$45,'Occupancy Raw Data'!Y$3,FALSE)</f>
        <v>22.800799273707199</v>
      </c>
      <c r="S43" s="48">
        <f>VLOOKUP($A43,'Occupancy Raw Data'!$B$8:$BE$45,'Occupancy Raw Data'!AA$3,FALSE)</f>
        <v>-0.183921376213628</v>
      </c>
      <c r="T43" s="48">
        <f>VLOOKUP($A43,'Occupancy Raw Data'!$B$8:$BE$45,'Occupancy Raw Data'!AB$3,FALSE)</f>
        <v>20.9739605397913</v>
      </c>
      <c r="U43" s="49">
        <f>VLOOKUP($A43,'Occupancy Raw Data'!$B$8:$BE$45,'Occupancy Raw Data'!AC$3,FALSE)</f>
        <v>9.8601020386247207</v>
      </c>
      <c r="V43" s="50">
        <f>VLOOKUP($A43,'Occupancy Raw Data'!$B$8:$BE$45,'Occupancy Raw Data'!AE$3,FALSE)</f>
        <v>18.1399241201559</v>
      </c>
      <c r="X43" s="51">
        <f>VLOOKUP($A43,'ADR Raw Data'!$B$6:$BE$43,'ADR Raw Data'!G$1,FALSE)</f>
        <v>89.473499853929297</v>
      </c>
      <c r="Y43" s="52">
        <f>VLOOKUP($A43,'ADR Raw Data'!$B$6:$BE$43,'ADR Raw Data'!H$1,FALSE)</f>
        <v>103.947115123277</v>
      </c>
      <c r="Z43" s="52">
        <f>VLOOKUP($A43,'ADR Raw Data'!$B$6:$BE$43,'ADR Raw Data'!I$1,FALSE)</f>
        <v>109.807935174069</v>
      </c>
      <c r="AA43" s="52">
        <f>VLOOKUP($A43,'ADR Raw Data'!$B$6:$BE$43,'ADR Raw Data'!J$1,FALSE)</f>
        <v>106.17089033457199</v>
      </c>
      <c r="AB43" s="52">
        <f>VLOOKUP($A43,'ADR Raw Data'!$B$6:$BE$43,'ADR Raw Data'!K$1,FALSE)</f>
        <v>103.706154835942</v>
      </c>
      <c r="AC43" s="53">
        <f>VLOOKUP($A43,'ADR Raw Data'!$B$6:$BE$43,'ADR Raw Data'!L$1,FALSE)</f>
        <v>103.761888089005</v>
      </c>
      <c r="AD43" s="52">
        <f>VLOOKUP($A43,'ADR Raw Data'!$B$6:$BE$43,'ADR Raw Data'!N$1,FALSE)</f>
        <v>118.652270251872</v>
      </c>
      <c r="AE43" s="52">
        <f>VLOOKUP($A43,'ADR Raw Data'!$B$6:$BE$43,'ADR Raw Data'!O$1,FALSE)</f>
        <v>124.104137663144</v>
      </c>
      <c r="AF43" s="53">
        <f>VLOOKUP($A43,'ADR Raw Data'!$B$6:$BE$43,'ADR Raw Data'!P$1,FALSE)</f>
        <v>121.50219054580801</v>
      </c>
      <c r="AG43" s="54">
        <f>VLOOKUP($A43,'ADR Raw Data'!$B$6:$BE$43,'ADR Raw Data'!R$1,FALSE)</f>
        <v>109.70363465723599</v>
      </c>
      <c r="AI43" s="47">
        <f>VLOOKUP($A43,'ADR Raw Data'!$B$6:$BE$43,'ADR Raw Data'!T$1,FALSE)</f>
        <v>-1.58601851987014</v>
      </c>
      <c r="AJ43" s="48">
        <f>VLOOKUP($A43,'ADR Raw Data'!$B$6:$BE$43,'ADR Raw Data'!U$1,FALSE)</f>
        <v>13.0341438878978</v>
      </c>
      <c r="AK43" s="48">
        <f>VLOOKUP($A43,'ADR Raw Data'!$B$6:$BE$43,'ADR Raw Data'!V$1,FALSE)</f>
        <v>20.387979285169202</v>
      </c>
      <c r="AL43" s="48">
        <f>VLOOKUP($A43,'ADR Raw Data'!$B$6:$BE$43,'ADR Raw Data'!W$1,FALSE)</f>
        <v>9.5942899440951699</v>
      </c>
      <c r="AM43" s="48">
        <f>VLOOKUP($A43,'ADR Raw Data'!$B$6:$BE$43,'ADR Raw Data'!X$1,FALSE)</f>
        <v>-8.5737935375975205</v>
      </c>
      <c r="AN43" s="49">
        <f>VLOOKUP($A43,'ADR Raw Data'!$B$6:$BE$43,'ADR Raw Data'!Y$1,FALSE)</f>
        <v>5.4499363129649998</v>
      </c>
      <c r="AO43" s="48">
        <f>VLOOKUP($A43,'ADR Raw Data'!$B$6:$BE$43,'ADR Raw Data'!AA$1,FALSE)</f>
        <v>-3.21761791333775</v>
      </c>
      <c r="AP43" s="48">
        <f>VLOOKUP($A43,'ADR Raw Data'!$B$6:$BE$43,'ADR Raw Data'!AB$1,FALSE)</f>
        <v>10.2942581973139</v>
      </c>
      <c r="AQ43" s="49">
        <f>VLOOKUP($A43,'ADR Raw Data'!$B$6:$BE$43,'ADR Raw Data'!AC$1,FALSE)</f>
        <v>3.13078147557452</v>
      </c>
      <c r="AR43" s="50">
        <f>VLOOKUP($A43,'ADR Raw Data'!$B$6:$BE$43,'ADR Raw Data'!AE$1,FALSE)</f>
        <v>4.0912886859800999</v>
      </c>
      <c r="AS43" s="40"/>
      <c r="AT43" s="51">
        <f>VLOOKUP($A43,'RevPAR Raw Data'!$B$6:$BE$43,'RevPAR Raw Data'!G$1,FALSE)</f>
        <v>36.201866430259997</v>
      </c>
      <c r="AU43" s="52">
        <f>VLOOKUP($A43,'RevPAR Raw Data'!$B$6:$BE$43,'RevPAR Raw Data'!H$1,FALSE)</f>
        <v>63.289786052009397</v>
      </c>
      <c r="AV43" s="52">
        <f>VLOOKUP($A43,'RevPAR Raw Data'!$B$6:$BE$43,'RevPAR Raw Data'!I$1,FALSE)</f>
        <v>75.684405437352197</v>
      </c>
      <c r="AW43" s="52">
        <f>VLOOKUP($A43,'RevPAR Raw Data'!$B$6:$BE$43,'RevPAR Raw Data'!J$1,FALSE)</f>
        <v>67.517658392434896</v>
      </c>
      <c r="AX43" s="52">
        <f>VLOOKUP($A43,'RevPAR Raw Data'!$B$6:$BE$43,'RevPAR Raw Data'!K$1,FALSE)</f>
        <v>57.1609692671394</v>
      </c>
      <c r="AY43" s="53">
        <f>VLOOKUP($A43,'RevPAR Raw Data'!$B$6:$BE$43,'RevPAR Raw Data'!L$1,FALSE)</f>
        <v>59.970937115839199</v>
      </c>
      <c r="AZ43" s="52">
        <f>VLOOKUP($A43,'RevPAR Raw Data'!$B$6:$BE$43,'RevPAR Raw Data'!N$1,FALSE)</f>
        <v>82.411434988179593</v>
      </c>
      <c r="BA43" s="52">
        <f>VLOOKUP($A43,'RevPAR Raw Data'!$B$6:$BE$43,'RevPAR Raw Data'!O$1,FALSE)</f>
        <v>94.413029550827403</v>
      </c>
      <c r="BB43" s="53">
        <f>VLOOKUP($A43,'RevPAR Raw Data'!$B$6:$BE$43,'RevPAR Raw Data'!P$1,FALSE)</f>
        <v>88.412232269503505</v>
      </c>
      <c r="BC43" s="54">
        <f>VLOOKUP($A43,'RevPAR Raw Data'!$B$6:$BE$43,'RevPAR Raw Data'!R$1,FALSE)</f>
        <v>68.097021445457599</v>
      </c>
      <c r="BE43" s="47">
        <f>VLOOKUP($A43,'RevPAR Raw Data'!$B$6:$BE$43,'RevPAR Raw Data'!T$1,FALSE)</f>
        <v>-1.9594886336977599</v>
      </c>
      <c r="BF43" s="48">
        <f>VLOOKUP($A43,'RevPAR Raw Data'!$B$6:$BE$43,'RevPAR Raw Data'!U$1,FALSE)</f>
        <v>65.1018943250738</v>
      </c>
      <c r="BG43" s="48">
        <f>VLOOKUP($A43,'RevPAR Raw Data'!$B$6:$BE$43,'RevPAR Raw Data'!V$1,FALSE)</f>
        <v>91.087843031976007</v>
      </c>
      <c r="BH43" s="48">
        <f>VLOOKUP($A43,'RevPAR Raw Data'!$B$6:$BE$43,'RevPAR Raw Data'!W$1,FALSE)</f>
        <v>51.189007605007703</v>
      </c>
      <c r="BI43" s="48">
        <f>VLOOKUP($A43,'RevPAR Raw Data'!$B$6:$BE$43,'RevPAR Raw Data'!X$1,FALSE)</f>
        <v>-20.6492037016057</v>
      </c>
      <c r="BJ43" s="49">
        <f>VLOOKUP($A43,'RevPAR Raw Data'!$B$6:$BE$43,'RevPAR Raw Data'!Y$1,FALSE)</f>
        <v>29.493364625936302</v>
      </c>
      <c r="BK43" s="48">
        <f>VLOOKUP($A43,'RevPAR Raw Data'!$B$6:$BE$43,'RevPAR Raw Data'!AA$1,FALSE)</f>
        <v>-3.39562140240387</v>
      </c>
      <c r="BL43" s="48">
        <f>VLOOKUP($A43,'RevPAR Raw Data'!$B$6:$BE$43,'RevPAR Raw Data'!AB$1,FALSE)</f>
        <v>33.427332389274</v>
      </c>
      <c r="BM43" s="49">
        <f>VLOOKUP($A43,'RevPAR Raw Data'!$B$6:$BE$43,'RevPAR Raw Data'!AC$1,FALSE)</f>
        <v>13.299581762297199</v>
      </c>
      <c r="BN43" s="50">
        <f>VLOOKUP($A43,'RevPAR Raw Data'!$B$6:$BE$43,'RevPAR Raw Data'!AE$1,FALSE)</f>
        <v>22.973369469309301</v>
      </c>
    </row>
    <row r="44" spans="1:66" x14ac:dyDescent="0.25">
      <c r="A44" s="63" t="s">
        <v>44</v>
      </c>
      <c r="B44" s="47">
        <f>VLOOKUP($A44,'Occupancy Raw Data'!$B$8:$BE$45,'Occupancy Raw Data'!G$3,FALSE)</f>
        <v>46.2699316628701</v>
      </c>
      <c r="C44" s="48">
        <f>VLOOKUP($A44,'Occupancy Raw Data'!$B$8:$BE$45,'Occupancy Raw Data'!H$3,FALSE)</f>
        <v>65.774487471526101</v>
      </c>
      <c r="D44" s="48">
        <f>VLOOKUP($A44,'Occupancy Raw Data'!$B$8:$BE$45,'Occupancy Raw Data'!I$3,FALSE)</f>
        <v>71.042141230068296</v>
      </c>
      <c r="E44" s="48">
        <f>VLOOKUP($A44,'Occupancy Raw Data'!$B$8:$BE$45,'Occupancy Raw Data'!J$3,FALSE)</f>
        <v>69.048974943052301</v>
      </c>
      <c r="F44" s="48">
        <f>VLOOKUP($A44,'Occupancy Raw Data'!$B$8:$BE$45,'Occupancy Raw Data'!K$3,FALSE)</f>
        <v>62.613895216400898</v>
      </c>
      <c r="G44" s="49">
        <f>VLOOKUP($A44,'Occupancy Raw Data'!$B$8:$BE$45,'Occupancy Raw Data'!L$3,FALSE)</f>
        <v>62.949886104783502</v>
      </c>
      <c r="H44" s="48">
        <f>VLOOKUP($A44,'Occupancy Raw Data'!$B$8:$BE$45,'Occupancy Raw Data'!N$3,FALSE)</f>
        <v>68.7357630979498</v>
      </c>
      <c r="I44" s="48">
        <f>VLOOKUP($A44,'Occupancy Raw Data'!$B$8:$BE$45,'Occupancy Raw Data'!O$3,FALSE)</f>
        <v>74.202733485193605</v>
      </c>
      <c r="J44" s="49">
        <f>VLOOKUP($A44,'Occupancy Raw Data'!$B$8:$BE$45,'Occupancy Raw Data'!P$3,FALSE)</f>
        <v>71.469248291571702</v>
      </c>
      <c r="K44" s="50">
        <f>VLOOKUP($A44,'Occupancy Raw Data'!$B$8:$BE$45,'Occupancy Raw Data'!R$3,FALSE)</f>
        <v>65.383989586723004</v>
      </c>
      <c r="M44" s="47">
        <f>VLOOKUP($A44,'Occupancy Raw Data'!$B$8:$BE$45,'Occupancy Raw Data'!T$3,FALSE)</f>
        <v>12.5346260387811</v>
      </c>
      <c r="N44" s="48">
        <f>VLOOKUP($A44,'Occupancy Raw Data'!$B$8:$BE$45,'Occupancy Raw Data'!U$3,FALSE)</f>
        <v>46.946564885496102</v>
      </c>
      <c r="O44" s="48">
        <f>VLOOKUP($A44,'Occupancy Raw Data'!$B$8:$BE$45,'Occupancy Raw Data'!V$3,FALSE)</f>
        <v>53.349723417332498</v>
      </c>
      <c r="P44" s="48">
        <f>VLOOKUP($A44,'Occupancy Raw Data'!$B$8:$BE$45,'Occupancy Raw Data'!W$3,FALSE)</f>
        <v>41.070389761489203</v>
      </c>
      <c r="Q44" s="48">
        <f>VLOOKUP($A44,'Occupancy Raw Data'!$B$8:$BE$45,'Occupancy Raw Data'!X$3,FALSE)</f>
        <v>-9.6177558569666992</v>
      </c>
      <c r="R44" s="49">
        <f>VLOOKUP($A44,'Occupancy Raw Data'!$B$8:$BE$45,'Occupancy Raw Data'!Y$3,FALSE)</f>
        <v>25.685048322910699</v>
      </c>
      <c r="S44" s="48">
        <f>VLOOKUP($A44,'Occupancy Raw Data'!$B$8:$BE$45,'Occupancy Raw Data'!AA$3,FALSE)</f>
        <v>-9.0429540316503303</v>
      </c>
      <c r="T44" s="48">
        <f>VLOOKUP($A44,'Occupancy Raw Data'!$B$8:$BE$45,'Occupancy Raw Data'!AB$3,FALSE)</f>
        <v>4.8270313757039398</v>
      </c>
      <c r="U44" s="49">
        <f>VLOOKUP($A44,'Occupancy Raw Data'!$B$8:$BE$45,'Occupancy Raw Data'!AC$3,FALSE)</f>
        <v>-2.33463035019455</v>
      </c>
      <c r="V44" s="50">
        <f>VLOOKUP($A44,'Occupancy Raw Data'!$B$8:$BE$45,'Occupancy Raw Data'!AE$3,FALSE)</f>
        <v>15.349838536060201</v>
      </c>
      <c r="X44" s="51">
        <f>VLOOKUP($A44,'ADR Raw Data'!$B$6:$BE$43,'ADR Raw Data'!G$1,FALSE)</f>
        <v>79.516565723076894</v>
      </c>
      <c r="Y44" s="52">
        <f>VLOOKUP($A44,'ADR Raw Data'!$B$6:$BE$43,'ADR Raw Data'!H$1,FALSE)</f>
        <v>95.146926926406906</v>
      </c>
      <c r="Z44" s="52">
        <f>VLOOKUP($A44,'ADR Raw Data'!$B$6:$BE$43,'ADR Raw Data'!I$1,FALSE)</f>
        <v>98.695097234468903</v>
      </c>
      <c r="AA44" s="52">
        <f>VLOOKUP($A44,'ADR Raw Data'!$B$6:$BE$43,'ADR Raw Data'!J$1,FALSE)</f>
        <v>97.013864577319495</v>
      </c>
      <c r="AB44" s="52">
        <f>VLOOKUP($A44,'ADR Raw Data'!$B$6:$BE$43,'ADR Raw Data'!K$1,FALSE)</f>
        <v>92.624973851750696</v>
      </c>
      <c r="AC44" s="53">
        <f>VLOOKUP($A44,'ADR Raw Data'!$B$6:$BE$43,'ADR Raw Data'!L$1,FALSE)</f>
        <v>93.557900054278903</v>
      </c>
      <c r="AD44" s="52">
        <f>VLOOKUP($A44,'ADR Raw Data'!$B$6:$BE$43,'ADR Raw Data'!N$1,FALSE)</f>
        <v>107.58987841756399</v>
      </c>
      <c r="AE44" s="52">
        <f>VLOOKUP($A44,'ADR Raw Data'!$B$6:$BE$43,'ADR Raw Data'!O$1,FALSE)</f>
        <v>110.701980353031</v>
      </c>
      <c r="AF44" s="53">
        <f>VLOOKUP($A44,'ADR Raw Data'!$B$6:$BE$43,'ADR Raw Data'!P$1,FALSE)</f>
        <v>109.205443685258</v>
      </c>
      <c r="AG44" s="54">
        <f>VLOOKUP($A44,'ADR Raw Data'!$B$6:$BE$43,'ADR Raw Data'!R$1,FALSE)</f>
        <v>98.444715347766504</v>
      </c>
      <c r="AI44" s="47">
        <f>VLOOKUP($A44,'ADR Raw Data'!$B$6:$BE$43,'ADR Raw Data'!T$1,FALSE)</f>
        <v>-2.2874374957605501</v>
      </c>
      <c r="AJ44" s="48">
        <f>VLOOKUP($A44,'ADR Raw Data'!$B$6:$BE$43,'ADR Raw Data'!U$1,FALSE)</f>
        <v>22.5609884263522</v>
      </c>
      <c r="AK44" s="48">
        <f>VLOOKUP($A44,'ADR Raw Data'!$B$6:$BE$43,'ADR Raw Data'!V$1,FALSE)</f>
        <v>23.565322653558201</v>
      </c>
      <c r="AL44" s="48">
        <f>VLOOKUP($A44,'ADR Raw Data'!$B$6:$BE$43,'ADR Raw Data'!W$1,FALSE)</f>
        <v>11.2546513257229</v>
      </c>
      <c r="AM44" s="48">
        <f>VLOOKUP($A44,'ADR Raw Data'!$B$6:$BE$43,'ADR Raw Data'!X$1,FALSE)</f>
        <v>-18.841589686286799</v>
      </c>
      <c r="AN44" s="49">
        <f>VLOOKUP($A44,'ADR Raw Data'!$B$6:$BE$43,'ADR Raw Data'!Y$1,FALSE)</f>
        <v>3.2330001816834599</v>
      </c>
      <c r="AO44" s="48">
        <f>VLOOKUP($A44,'ADR Raw Data'!$B$6:$BE$43,'ADR Raw Data'!AA$1,FALSE)</f>
        <v>-12.6205038123616</v>
      </c>
      <c r="AP44" s="48">
        <f>VLOOKUP($A44,'ADR Raw Data'!$B$6:$BE$43,'ADR Raw Data'!AB$1,FALSE)</f>
        <v>-6.5911461415788004</v>
      </c>
      <c r="AQ44" s="49">
        <f>VLOOKUP($A44,'ADR Raw Data'!$B$6:$BE$43,'ADR Raw Data'!AC$1,FALSE)</f>
        <v>-9.6705550834457004</v>
      </c>
      <c r="AR44" s="50">
        <f>VLOOKUP($A44,'ADR Raw Data'!$B$6:$BE$43,'ADR Raw Data'!AE$1,FALSE)</f>
        <v>-3.28908084634423</v>
      </c>
      <c r="AS44" s="40"/>
      <c r="AT44" s="51">
        <f>VLOOKUP($A44,'RevPAR Raw Data'!$B$6:$BE$43,'RevPAR Raw Data'!G$1,FALSE)</f>
        <v>36.792260620728896</v>
      </c>
      <c r="AU44" s="52">
        <f>VLOOKUP($A44,'RevPAR Raw Data'!$B$6:$BE$43,'RevPAR Raw Data'!H$1,FALSE)</f>
        <v>62.582403530751698</v>
      </c>
      <c r="AV44" s="52">
        <f>VLOOKUP($A44,'RevPAR Raw Data'!$B$6:$BE$43,'RevPAR Raw Data'!I$1,FALSE)</f>
        <v>70.115110364464599</v>
      </c>
      <c r="AW44" s="52">
        <f>VLOOKUP($A44,'RevPAR Raw Data'!$B$6:$BE$43,'RevPAR Raw Data'!J$1,FALSE)</f>
        <v>66.987079043280104</v>
      </c>
      <c r="AX44" s="52">
        <f>VLOOKUP($A44,'RevPAR Raw Data'!$B$6:$BE$43,'RevPAR Raw Data'!K$1,FALSE)</f>
        <v>57.996104071753898</v>
      </c>
      <c r="AY44" s="53">
        <f>VLOOKUP($A44,'RevPAR Raw Data'!$B$6:$BE$43,'RevPAR Raw Data'!L$1,FALSE)</f>
        <v>58.894591526195804</v>
      </c>
      <c r="AZ44" s="52">
        <f>VLOOKUP($A44,'RevPAR Raw Data'!$B$6:$BE$43,'RevPAR Raw Data'!N$1,FALSE)</f>
        <v>73.952723946469206</v>
      </c>
      <c r="BA44" s="52">
        <f>VLOOKUP($A44,'RevPAR Raw Data'!$B$6:$BE$43,'RevPAR Raw Data'!O$1,FALSE)</f>
        <v>82.143895444191301</v>
      </c>
      <c r="BB44" s="53">
        <f>VLOOKUP($A44,'RevPAR Raw Data'!$B$6:$BE$43,'RevPAR Raw Data'!P$1,FALSE)</f>
        <v>78.048309695330204</v>
      </c>
      <c r="BC44" s="54">
        <f>VLOOKUP($A44,'RevPAR Raw Data'!$B$6:$BE$43,'RevPAR Raw Data'!R$1,FALSE)</f>
        <v>64.367082431662794</v>
      </c>
      <c r="BE44" s="47">
        <f>VLOOKUP($A44,'RevPAR Raw Data'!$B$6:$BE$43,'RevPAR Raw Data'!T$1,FALSE)</f>
        <v>9.9604668070561502</v>
      </c>
      <c r="BF44" s="48">
        <f>VLOOKUP($A44,'RevPAR Raw Data'!$B$6:$BE$43,'RevPAR Raw Data'!U$1,FALSE)</f>
        <v>80.099162382235093</v>
      </c>
      <c r="BG44" s="48">
        <f>VLOOKUP($A44,'RevPAR Raw Data'!$B$6:$BE$43,'RevPAR Raw Data'!V$1,FALSE)</f>
        <v>89.487080528966004</v>
      </c>
      <c r="BH44" s="48">
        <f>VLOOKUP($A44,'RevPAR Raw Data'!$B$6:$BE$43,'RevPAR Raw Data'!W$1,FALSE)</f>
        <v>56.947370252983198</v>
      </c>
      <c r="BI44" s="48">
        <f>VLOOKUP($A44,'RevPAR Raw Data'!$B$6:$BE$43,'RevPAR Raw Data'!X$1,FALSE)</f>
        <v>-26.647207447654999</v>
      </c>
      <c r="BJ44" s="49">
        <f>VLOOKUP($A44,'RevPAR Raw Data'!$B$6:$BE$43,'RevPAR Raw Data'!Y$1,FALSE)</f>
        <v>29.748446163539398</v>
      </c>
      <c r="BK44" s="48">
        <f>VLOOKUP($A44,'RevPAR Raw Data'!$B$6:$BE$43,'RevPAR Raw Data'!AA$1,FALSE)</f>
        <v>-20.522191485697402</v>
      </c>
      <c r="BL44" s="48">
        <f>VLOOKUP($A44,'RevPAR Raw Data'!$B$6:$BE$43,'RevPAR Raw Data'!AB$1,FALSE)</f>
        <v>-2.08227145814736</v>
      </c>
      <c r="BM44" s="49">
        <f>VLOOKUP($A44,'RevPAR Raw Data'!$B$6:$BE$43,'RevPAR Raw Data'!AC$1,FALSE)</f>
        <v>-11.779413719629799</v>
      </c>
      <c r="BN44" s="50">
        <f>VLOOKUP($A44,'RevPAR Raw Data'!$B$6:$BE$43,'RevPAR Raw Data'!AE$1,FALSE)</f>
        <v>11.555889090481701</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42.316258351892998</v>
      </c>
      <c r="C47" s="48">
        <f>VLOOKUP($A47,'Occupancy Raw Data'!$B$8:$BE$45,'Occupancy Raw Data'!H$3,FALSE)</f>
        <v>62.404969404783898</v>
      </c>
      <c r="D47" s="48">
        <f>VLOOKUP($A47,'Occupancy Raw Data'!$B$8:$BE$45,'Occupancy Raw Data'!I$3,FALSE)</f>
        <v>67.847209345447794</v>
      </c>
      <c r="E47" s="48">
        <f>VLOOKUP($A47,'Occupancy Raw Data'!$B$8:$BE$45,'Occupancy Raw Data'!J$3,FALSE)</f>
        <v>65.133815439767503</v>
      </c>
      <c r="F47" s="48">
        <f>VLOOKUP($A47,'Occupancy Raw Data'!$B$8:$BE$45,'Occupancy Raw Data'!K$3,FALSE)</f>
        <v>58.986958402867899</v>
      </c>
      <c r="G47" s="49">
        <f>VLOOKUP($A47,'Occupancy Raw Data'!$B$8:$BE$45,'Occupancy Raw Data'!L$3,FALSE)</f>
        <v>59.340999010880303</v>
      </c>
      <c r="H47" s="48">
        <f>VLOOKUP($A47,'Occupancy Raw Data'!$B$8:$BE$45,'Occupancy Raw Data'!N$3,FALSE)</f>
        <v>64.308671734965003</v>
      </c>
      <c r="I47" s="48">
        <f>VLOOKUP($A47,'Occupancy Raw Data'!$B$8:$BE$45,'Occupancy Raw Data'!O$3,FALSE)</f>
        <v>66.768650720069203</v>
      </c>
      <c r="J47" s="49">
        <f>VLOOKUP($A47,'Occupancy Raw Data'!$B$8:$BE$45,'Occupancy Raw Data'!P$3,FALSE)</f>
        <v>65.538661227517096</v>
      </c>
      <c r="K47" s="50">
        <f>VLOOKUP($A47,'Occupancy Raw Data'!$B$8:$BE$45,'Occupancy Raw Data'!R$3,FALSE)</f>
        <v>61.111994206891602</v>
      </c>
      <c r="M47" s="47">
        <f>VLOOKUP($A47,'Occupancy Raw Data'!$B$8:$BE$45,'Occupancy Raw Data'!T$3,FALSE)</f>
        <v>2.3136274497749501</v>
      </c>
      <c r="N47" s="48">
        <f>VLOOKUP($A47,'Occupancy Raw Data'!$B$8:$BE$45,'Occupancy Raw Data'!U$3,FALSE)</f>
        <v>45.112319211604301</v>
      </c>
      <c r="O47" s="48">
        <f>VLOOKUP($A47,'Occupancy Raw Data'!$B$8:$BE$45,'Occupancy Raw Data'!V$3,FALSE)</f>
        <v>54.497373930435302</v>
      </c>
      <c r="P47" s="48">
        <f>VLOOKUP($A47,'Occupancy Raw Data'!$B$8:$BE$45,'Occupancy Raw Data'!W$3,FALSE)</f>
        <v>46.616434093135901</v>
      </c>
      <c r="Q47" s="48">
        <f>VLOOKUP($A47,'Occupancy Raw Data'!$B$8:$BE$45,'Occupancy Raw Data'!X$3,FALSE)</f>
        <v>2.9406139245682299</v>
      </c>
      <c r="R47" s="49">
        <f>VLOOKUP($A47,'Occupancy Raw Data'!$B$8:$BE$45,'Occupancy Raw Data'!Y$3,FALSE)</f>
        <v>28.9991894592272</v>
      </c>
      <c r="S47" s="48">
        <f>VLOOKUP($A47,'Occupancy Raw Data'!$B$8:$BE$45,'Occupancy Raw Data'!AA$3,FALSE)</f>
        <v>4.23912715669075</v>
      </c>
      <c r="T47" s="48">
        <f>VLOOKUP($A47,'Occupancy Raw Data'!$B$8:$BE$45,'Occupancy Raw Data'!AB$3,FALSE)</f>
        <v>15.076039470152701</v>
      </c>
      <c r="U47" s="49">
        <f>VLOOKUP($A47,'Occupancy Raw Data'!$B$8:$BE$45,'Occupancy Raw Data'!AC$3,FALSE)</f>
        <v>9.4913799500940996</v>
      </c>
      <c r="V47" s="50">
        <f>VLOOKUP($A47,'Occupancy Raw Data'!$B$8:$BE$45,'Occupancy Raw Data'!AE$3,FALSE)</f>
        <v>22.3218253228249</v>
      </c>
      <c r="X47" s="51">
        <f>VLOOKUP($A47,'ADR Raw Data'!$B$6:$BE$43,'ADR Raw Data'!G$1,FALSE)</f>
        <v>103.674942982456</v>
      </c>
      <c r="Y47" s="52">
        <f>VLOOKUP($A47,'ADR Raw Data'!$B$6:$BE$43,'ADR Raw Data'!H$1,FALSE)</f>
        <v>114.89974892289401</v>
      </c>
      <c r="Z47" s="52">
        <f>VLOOKUP($A47,'ADR Raw Data'!$B$6:$BE$43,'ADR Raw Data'!I$1,FALSE)</f>
        <v>118.511895326591</v>
      </c>
      <c r="AA47" s="52">
        <f>VLOOKUP($A47,'ADR Raw Data'!$B$6:$BE$43,'ADR Raw Data'!J$1,FALSE)</f>
        <v>116.42538954260699</v>
      </c>
      <c r="AB47" s="52">
        <f>VLOOKUP($A47,'ADR Raw Data'!$B$6:$BE$43,'ADR Raw Data'!K$1,FALSE)</f>
        <v>112.90813276051701</v>
      </c>
      <c r="AC47" s="53">
        <f>VLOOKUP($A47,'ADR Raw Data'!$B$6:$BE$43,'ADR Raw Data'!L$1,FALSE)</f>
        <v>114.065142619022</v>
      </c>
      <c r="AD47" s="52">
        <f>VLOOKUP($A47,'ADR Raw Data'!$B$6:$BE$43,'ADR Raw Data'!N$1,FALSE)</f>
        <v>132.212215387572</v>
      </c>
      <c r="AE47" s="52">
        <f>VLOOKUP($A47,'ADR Raw Data'!$B$6:$BE$43,'ADR Raw Data'!O$1,FALSE)</f>
        <v>137.33440777597701</v>
      </c>
      <c r="AF47" s="53">
        <f>VLOOKUP($A47,'ADR Raw Data'!$B$6:$BE$43,'ADR Raw Data'!P$1,FALSE)</f>
        <v>134.821376668081</v>
      </c>
      <c r="AG47" s="54">
        <f>VLOOKUP($A47,'ADR Raw Data'!$B$6:$BE$43,'ADR Raw Data'!R$1,FALSE)</f>
        <v>120.42590467038499</v>
      </c>
      <c r="AI47" s="47">
        <f>VLOOKUP($A47,'ADR Raw Data'!$B$6:$BE$43,'ADR Raw Data'!T$1,FALSE)</f>
        <v>3.6023719615035401</v>
      </c>
      <c r="AJ47" s="48">
        <f>VLOOKUP($A47,'ADR Raw Data'!$B$6:$BE$43,'ADR Raw Data'!U$1,FALSE)</f>
        <v>17.074148546468798</v>
      </c>
      <c r="AK47" s="48">
        <f>VLOOKUP($A47,'ADR Raw Data'!$B$6:$BE$43,'ADR Raw Data'!V$1,FALSE)</f>
        <v>20.3673302888451</v>
      </c>
      <c r="AL47" s="48">
        <f>VLOOKUP($A47,'ADR Raw Data'!$B$6:$BE$43,'ADR Raw Data'!W$1,FALSE)</f>
        <v>6.2340694602444104</v>
      </c>
      <c r="AM47" s="48">
        <f>VLOOKUP($A47,'ADR Raw Data'!$B$6:$BE$43,'ADR Raw Data'!X$1,FALSE)</f>
        <v>-7.8378667780061004</v>
      </c>
      <c r="AN47" s="49">
        <f>VLOOKUP($A47,'ADR Raw Data'!$B$6:$BE$43,'ADR Raw Data'!Y$1,FALSE)</f>
        <v>6.7705848300541698</v>
      </c>
      <c r="AO47" s="48">
        <f>VLOOKUP($A47,'ADR Raw Data'!$B$6:$BE$43,'ADR Raw Data'!AA$1,FALSE)</f>
        <v>-3.9732808884469599</v>
      </c>
      <c r="AP47" s="48">
        <f>VLOOKUP($A47,'ADR Raw Data'!$B$6:$BE$43,'ADR Raw Data'!AB$1,FALSE)</f>
        <v>3.44944124193729</v>
      </c>
      <c r="AQ47" s="49">
        <f>VLOOKUP($A47,'ADR Raw Data'!$B$6:$BE$43,'ADR Raw Data'!AC$1,FALSE)</f>
        <v>-0.34969303482489</v>
      </c>
      <c r="AR47" s="50">
        <f>VLOOKUP($A47,'ADR Raw Data'!$B$6:$BE$43,'ADR Raw Data'!AE$1,FALSE)</f>
        <v>3.30323029786432</v>
      </c>
      <c r="AS47" s="40"/>
      <c r="AT47" s="51">
        <f>VLOOKUP($A47,'RevPAR Raw Data'!$B$6:$BE$43,'RevPAR Raw Data'!G$1,FALSE)</f>
        <v>43.871356718633997</v>
      </c>
      <c r="AU47" s="52">
        <f>VLOOKUP($A47,'RevPAR Raw Data'!$B$6:$BE$43,'RevPAR Raw Data'!H$1,FALSE)</f>
        <v>71.703153161505597</v>
      </c>
      <c r="AV47" s="52">
        <f>VLOOKUP($A47,'RevPAR Raw Data'!$B$6:$BE$43,'RevPAR Raw Data'!I$1,FALSE)</f>
        <v>80.407013721490799</v>
      </c>
      <c r="AW47" s="52">
        <f>VLOOKUP($A47,'RevPAR Raw Data'!$B$6:$BE$43,'RevPAR Raw Data'!J$1,FALSE)</f>
        <v>75.832298349712502</v>
      </c>
      <c r="AX47" s="52">
        <f>VLOOKUP($A47,'RevPAR Raw Data'!$B$6:$BE$43,'RevPAR Raw Data'!K$1,FALSE)</f>
        <v>66.601073304901405</v>
      </c>
      <c r="AY47" s="53">
        <f>VLOOKUP($A47,'RevPAR Raw Data'!$B$6:$BE$43,'RevPAR Raw Data'!L$1,FALSE)</f>
        <v>67.687395153313503</v>
      </c>
      <c r="AZ47" s="52">
        <f>VLOOKUP($A47,'RevPAR Raw Data'!$B$6:$BE$43,'RevPAR Raw Data'!N$1,FALSE)</f>
        <v>85.023919587119096</v>
      </c>
      <c r="BA47" s="52">
        <f>VLOOKUP($A47,'RevPAR Raw Data'!$B$6:$BE$43,'RevPAR Raw Data'!O$1,FALSE)</f>
        <v>91.696331046418095</v>
      </c>
      <c r="BB47" s="53">
        <f>VLOOKUP($A47,'RevPAR Raw Data'!$B$6:$BE$43,'RevPAR Raw Data'!P$1,FALSE)</f>
        <v>88.360125316768602</v>
      </c>
      <c r="BC47" s="54">
        <f>VLOOKUP($A47,'RevPAR Raw Data'!$B$6:$BE$43,'RevPAR Raw Data'!R$1,FALSE)</f>
        <v>73.594671885762693</v>
      </c>
      <c r="BE47" s="47">
        <f>VLOOKUP($A47,'RevPAR Raw Data'!$B$6:$BE$43,'RevPAR Raw Data'!T$1,FALSE)</f>
        <v>5.9993448778228302</v>
      </c>
      <c r="BF47" s="48">
        <f>VLOOKUP($A47,'RevPAR Raw Data'!$B$6:$BE$43,'RevPAR Raw Data'!U$1,FALSE)</f>
        <v>69.889012153019706</v>
      </c>
      <c r="BG47" s="48">
        <f>VLOOKUP($A47,'RevPAR Raw Data'!$B$6:$BE$43,'RevPAR Raw Data'!V$1,FALSE)</f>
        <v>85.964364366439199</v>
      </c>
      <c r="BH47" s="48">
        <f>VLOOKUP($A47,'RevPAR Raw Data'!$B$6:$BE$43,'RevPAR Raw Data'!W$1,FALSE)</f>
        <v>55.756604434635499</v>
      </c>
      <c r="BI47" s="48">
        <f>VLOOKUP($A47,'RevPAR Raw Data'!$B$6:$BE$43,'RevPAR Raw Data'!X$1,FALSE)</f>
        <v>-5.1277342553010197</v>
      </c>
      <c r="BJ47" s="49">
        <f>VLOOKUP($A47,'RevPAR Raw Data'!$B$6:$BE$43,'RevPAR Raw Data'!Y$1,FALSE)</f>
        <v>37.733189011646402</v>
      </c>
      <c r="BK47" s="48">
        <f>VLOOKUP($A47,'RevPAR Raw Data'!$B$6:$BE$43,'RevPAR Raw Data'!AA$1,FALSE)</f>
        <v>9.7413839090031498E-2</v>
      </c>
      <c r="BL47" s="48">
        <f>VLOOKUP($A47,'RevPAR Raw Data'!$B$6:$BE$43,'RevPAR Raw Data'!AB$1,FALSE)</f>
        <v>19.045519835224201</v>
      </c>
      <c r="BM47" s="49">
        <f>VLOOKUP($A47,'RevPAR Raw Data'!$B$6:$BE$43,'RevPAR Raw Data'!AC$1,FALSE)</f>
        <v>9.1084962206749598</v>
      </c>
      <c r="BN47" s="50">
        <f>VLOOKUP($A47,'RevPAR Raw Data'!$B$6:$BE$43,'RevPAR Raw Data'!AE$1,FALSE)</f>
        <v>26.362396917789098</v>
      </c>
    </row>
    <row r="48" spans="1:66" x14ac:dyDescent="0.25">
      <c r="A48" s="63" t="s">
        <v>78</v>
      </c>
      <c r="B48" s="47">
        <f>VLOOKUP($A48,'Occupancy Raw Data'!$B$8:$BE$45,'Occupancy Raw Data'!G$3,FALSE)</f>
        <v>43.471462079749799</v>
      </c>
      <c r="C48" s="48">
        <f>VLOOKUP($A48,'Occupancy Raw Data'!$B$8:$BE$45,'Occupancy Raw Data'!H$3,FALSE)</f>
        <v>62.470680218920997</v>
      </c>
      <c r="D48" s="48">
        <f>VLOOKUP($A48,'Occupancy Raw Data'!$B$8:$BE$45,'Occupancy Raw Data'!I$3,FALSE)</f>
        <v>67.005473025801393</v>
      </c>
      <c r="E48" s="48">
        <f>VLOOKUP($A48,'Occupancy Raw Data'!$B$8:$BE$45,'Occupancy Raw Data'!J$3,FALSE)</f>
        <v>62.705238467552697</v>
      </c>
      <c r="F48" s="48">
        <f>VLOOKUP($A48,'Occupancy Raw Data'!$B$8:$BE$45,'Occupancy Raw Data'!K$3,FALSE)</f>
        <v>54.339327599687202</v>
      </c>
      <c r="G48" s="49">
        <f>VLOOKUP($A48,'Occupancy Raw Data'!$B$8:$BE$45,'Occupancy Raw Data'!L$3,FALSE)</f>
        <v>57.998436278342403</v>
      </c>
      <c r="H48" s="48">
        <f>VLOOKUP($A48,'Occupancy Raw Data'!$B$8:$BE$45,'Occupancy Raw Data'!N$3,FALSE)</f>
        <v>47.302580140734896</v>
      </c>
      <c r="I48" s="48">
        <f>VLOOKUP($A48,'Occupancy Raw Data'!$B$8:$BE$45,'Occupancy Raw Data'!O$3,FALSE)</f>
        <v>47.068021892103197</v>
      </c>
      <c r="J48" s="49">
        <f>VLOOKUP($A48,'Occupancy Raw Data'!$B$8:$BE$45,'Occupancy Raw Data'!P$3,FALSE)</f>
        <v>47.185301016418997</v>
      </c>
      <c r="K48" s="50">
        <f>VLOOKUP($A48,'Occupancy Raw Data'!$B$8:$BE$45,'Occupancy Raw Data'!R$3,FALSE)</f>
        <v>54.908969060650001</v>
      </c>
      <c r="M48" s="47">
        <f>VLOOKUP($A48,'Occupancy Raw Data'!$B$8:$BE$45,'Occupancy Raw Data'!T$3,FALSE)</f>
        <v>4.5112781954887202</v>
      </c>
      <c r="N48" s="48">
        <f>VLOOKUP($A48,'Occupancy Raw Data'!$B$8:$BE$45,'Occupancy Raw Data'!U$3,FALSE)</f>
        <v>38.474870017331</v>
      </c>
      <c r="O48" s="48">
        <f>VLOOKUP($A48,'Occupancy Raw Data'!$B$8:$BE$45,'Occupancy Raw Data'!V$3,FALSE)</f>
        <v>61.3935969868173</v>
      </c>
      <c r="P48" s="48">
        <f>VLOOKUP($A48,'Occupancy Raw Data'!$B$8:$BE$45,'Occupancy Raw Data'!W$3,FALSE)</f>
        <v>42.451154529307203</v>
      </c>
      <c r="Q48" s="48">
        <f>VLOOKUP($A48,'Occupancy Raw Data'!$B$8:$BE$45,'Occupancy Raw Data'!X$3,FALSE)</f>
        <v>0.144092219020172</v>
      </c>
      <c r="R48" s="49">
        <f>VLOOKUP($A48,'Occupancy Raw Data'!$B$8:$BE$45,'Occupancy Raw Data'!Y$3,FALSE)</f>
        <v>28.028995512599199</v>
      </c>
      <c r="S48" s="48">
        <f>VLOOKUP($A48,'Occupancy Raw Data'!$B$8:$BE$45,'Occupancy Raw Data'!AA$3,FALSE)</f>
        <v>-1.4657980456026001</v>
      </c>
      <c r="T48" s="48">
        <f>VLOOKUP($A48,'Occupancy Raw Data'!$B$8:$BE$45,'Occupancy Raw Data'!AB$3,FALSE)</f>
        <v>13.7996219281663</v>
      </c>
      <c r="U48" s="49">
        <f>VLOOKUP($A48,'Occupancy Raw Data'!$B$8:$BE$45,'Occupancy Raw Data'!AC$3,FALSE)</f>
        <v>5.5993000874890599</v>
      </c>
      <c r="V48" s="50">
        <f>VLOOKUP($A48,'Occupancy Raw Data'!$B$8:$BE$45,'Occupancy Raw Data'!AE$3,FALSE)</f>
        <v>21.683168316831601</v>
      </c>
      <c r="X48" s="51">
        <f>VLOOKUP($A48,'ADR Raw Data'!$B$6:$BE$43,'ADR Raw Data'!G$1,FALSE)</f>
        <v>99.033794964028701</v>
      </c>
      <c r="Y48" s="52">
        <f>VLOOKUP($A48,'ADR Raw Data'!$B$6:$BE$43,'ADR Raw Data'!H$1,FALSE)</f>
        <v>104.017909887359</v>
      </c>
      <c r="Z48" s="52">
        <f>VLOOKUP($A48,'ADR Raw Data'!$B$6:$BE$43,'ADR Raw Data'!I$1,FALSE)</f>
        <v>105.799323220536</v>
      </c>
      <c r="AA48" s="52">
        <f>VLOOKUP($A48,'ADR Raw Data'!$B$6:$BE$43,'ADR Raw Data'!J$1,FALSE)</f>
        <v>101.450997506234</v>
      </c>
      <c r="AB48" s="52">
        <f>VLOOKUP($A48,'ADR Raw Data'!$B$6:$BE$43,'ADR Raw Data'!K$1,FALSE)</f>
        <v>104.30143884892</v>
      </c>
      <c r="AC48" s="53">
        <f>VLOOKUP($A48,'ADR Raw Data'!$B$6:$BE$43,'ADR Raw Data'!L$1,FALSE)</f>
        <v>103.180458344567</v>
      </c>
      <c r="AD48" s="52">
        <f>VLOOKUP($A48,'ADR Raw Data'!$B$6:$BE$43,'ADR Raw Data'!N$1,FALSE)</f>
        <v>131.84272727272699</v>
      </c>
      <c r="AE48" s="52">
        <f>VLOOKUP($A48,'ADR Raw Data'!$B$6:$BE$43,'ADR Raw Data'!O$1,FALSE)</f>
        <v>142.86674418604599</v>
      </c>
      <c r="AF48" s="53">
        <f>VLOOKUP($A48,'ADR Raw Data'!$B$6:$BE$43,'ADR Raw Data'!P$1,FALSE)</f>
        <v>137.34103562551701</v>
      </c>
      <c r="AG48" s="54">
        <f>VLOOKUP($A48,'ADR Raw Data'!$B$6:$BE$43,'ADR Raw Data'!R$1,FALSE)</f>
        <v>111.567727827502</v>
      </c>
      <c r="AI48" s="47">
        <f>VLOOKUP($A48,'ADR Raw Data'!$B$6:$BE$43,'ADR Raw Data'!T$1,FALSE)</f>
        <v>4.3861864112462803E-2</v>
      </c>
      <c r="AJ48" s="48">
        <f>VLOOKUP($A48,'ADR Raw Data'!$B$6:$BE$43,'ADR Raw Data'!U$1,FALSE)</f>
        <v>5.45066830031233</v>
      </c>
      <c r="AK48" s="48">
        <f>VLOOKUP($A48,'ADR Raw Data'!$B$6:$BE$43,'ADR Raw Data'!V$1,FALSE)</f>
        <v>3.9578017981751801</v>
      </c>
      <c r="AL48" s="48">
        <f>VLOOKUP($A48,'ADR Raw Data'!$B$6:$BE$43,'ADR Raw Data'!W$1,FALSE)</f>
        <v>-15.3391949940555</v>
      </c>
      <c r="AM48" s="48">
        <f>VLOOKUP($A48,'ADR Raw Data'!$B$6:$BE$43,'ADR Raw Data'!X$1,FALSE)</f>
        <v>-18.9411838785939</v>
      </c>
      <c r="AN48" s="49">
        <f>VLOOKUP($A48,'ADR Raw Data'!$B$6:$BE$43,'ADR Raw Data'!Y$1,FALSE)</f>
        <v>-6.7016092951588302</v>
      </c>
      <c r="AO48" s="48">
        <f>VLOOKUP($A48,'ADR Raw Data'!$B$6:$BE$43,'ADR Raw Data'!AA$1,FALSE)</f>
        <v>3.42489996319767</v>
      </c>
      <c r="AP48" s="48">
        <f>VLOOKUP($A48,'ADR Raw Data'!$B$6:$BE$43,'ADR Raw Data'!AB$1,FALSE)</f>
        <v>28.776852482891801</v>
      </c>
      <c r="AQ48" s="49">
        <f>VLOOKUP($A48,'ADR Raw Data'!$B$6:$BE$43,'ADR Raw Data'!AC$1,FALSE)</f>
        <v>14.619081314269801</v>
      </c>
      <c r="AR48" s="50">
        <f>VLOOKUP($A48,'ADR Raw Data'!$B$6:$BE$43,'ADR Raw Data'!AE$1,FALSE)</f>
        <v>-1.4452595769043199</v>
      </c>
      <c r="AS48" s="40"/>
      <c r="AT48" s="51">
        <f>VLOOKUP($A48,'RevPAR Raw Data'!$B$6:$BE$43,'RevPAR Raw Data'!G$1,FALSE)</f>
        <v>43.051438623924902</v>
      </c>
      <c r="AU48" s="52">
        <f>VLOOKUP($A48,'RevPAR Raw Data'!$B$6:$BE$43,'RevPAR Raw Data'!H$1,FALSE)</f>
        <v>64.980695856137601</v>
      </c>
      <c r="AV48" s="52">
        <f>VLOOKUP($A48,'RevPAR Raw Data'!$B$6:$BE$43,'RevPAR Raw Data'!I$1,FALSE)</f>
        <v>70.891336982017194</v>
      </c>
      <c r="AW48" s="52">
        <f>VLOOKUP($A48,'RevPAR Raw Data'!$B$6:$BE$43,'RevPAR Raw Data'!J$1,FALSE)</f>
        <v>63.615089913995298</v>
      </c>
      <c r="AX48" s="52">
        <f>VLOOKUP($A48,'RevPAR Raw Data'!$B$6:$BE$43,'RevPAR Raw Data'!K$1,FALSE)</f>
        <v>56.676700547302502</v>
      </c>
      <c r="AY48" s="53">
        <f>VLOOKUP($A48,'RevPAR Raw Data'!$B$6:$BE$43,'RevPAR Raw Data'!L$1,FALSE)</f>
        <v>59.843052384675502</v>
      </c>
      <c r="AZ48" s="52">
        <f>VLOOKUP($A48,'RevPAR Raw Data'!$B$6:$BE$43,'RevPAR Raw Data'!N$1,FALSE)</f>
        <v>62.365011727912403</v>
      </c>
      <c r="BA48" s="52">
        <f>VLOOKUP($A48,'RevPAR Raw Data'!$B$6:$BE$43,'RevPAR Raw Data'!O$1,FALSE)</f>
        <v>67.244550430023395</v>
      </c>
      <c r="BB48" s="53">
        <f>VLOOKUP($A48,'RevPAR Raw Data'!$B$6:$BE$43,'RevPAR Raw Data'!P$1,FALSE)</f>
        <v>64.804781078967906</v>
      </c>
      <c r="BC48" s="54">
        <f>VLOOKUP($A48,'RevPAR Raw Data'!$B$6:$BE$43,'RevPAR Raw Data'!R$1,FALSE)</f>
        <v>61.260689154473297</v>
      </c>
      <c r="BE48" s="47">
        <f>VLOOKUP($A48,'RevPAR Raw Data'!$B$6:$BE$43,'RevPAR Raw Data'!T$1,FALSE)</f>
        <v>4.5571187903130204</v>
      </c>
      <c r="BF48" s="48">
        <f>VLOOKUP($A48,'RevPAR Raw Data'!$B$6:$BE$43,'RevPAR Raw Data'!U$1,FALSE)</f>
        <v>46.022675861264297</v>
      </c>
      <c r="BG48" s="48">
        <f>VLOOKUP($A48,'RevPAR Raw Data'!$B$6:$BE$43,'RevPAR Raw Data'!V$1,FALSE)</f>
        <v>67.781235670501104</v>
      </c>
      <c r="BH48" s="48">
        <f>VLOOKUP($A48,'RevPAR Raw Data'!$B$6:$BE$43,'RevPAR Raw Data'!W$1,FALSE)</f>
        <v>20.600294164773398</v>
      </c>
      <c r="BI48" s="48">
        <f>VLOOKUP($A48,'RevPAR Raw Data'!$B$6:$BE$43,'RevPAR Raw Data'!X$1,FALSE)</f>
        <v>-18.824384431733101</v>
      </c>
      <c r="BJ48" s="49">
        <f>VLOOKUP($A48,'RevPAR Raw Data'!$B$6:$BE$43,'RevPAR Raw Data'!Y$1,FALSE)</f>
        <v>19.448992448828299</v>
      </c>
      <c r="BK48" s="48">
        <f>VLOOKUP($A48,'RevPAR Raw Data'!$B$6:$BE$43,'RevPAR Raw Data'!AA$1,FALSE)</f>
        <v>1.9088998008706699</v>
      </c>
      <c r="BL48" s="48">
        <f>VLOOKUP($A48,'RevPAR Raw Data'!$B$6:$BE$43,'RevPAR Raw Data'!AB$1,FALSE)</f>
        <v>46.547571256523398</v>
      </c>
      <c r="BM48" s="49">
        <f>VLOOKUP($A48,'RevPAR Raw Data'!$B$6:$BE$43,'RevPAR Raw Data'!AC$1,FALSE)</f>
        <v>21.036947634578802</v>
      </c>
      <c r="BN48" s="50">
        <f>VLOOKUP($A48,'RevPAR Raw Data'!$B$6:$BE$43,'RevPAR Raw Data'!AE$1,FALSE)</f>
        <v>19.924530673252001</v>
      </c>
    </row>
    <row r="49" spans="1:66" x14ac:dyDescent="0.25">
      <c r="A49" s="63" t="s">
        <v>79</v>
      </c>
      <c r="B49" s="47">
        <f>VLOOKUP($A49,'Occupancy Raw Data'!$B$8:$BE$45,'Occupancy Raw Data'!G$3,FALSE)</f>
        <v>38.247863247863201</v>
      </c>
      <c r="C49" s="48">
        <f>VLOOKUP($A49,'Occupancy Raw Data'!$B$8:$BE$45,'Occupancy Raw Data'!H$3,FALSE)</f>
        <v>50.427350427350397</v>
      </c>
      <c r="D49" s="48">
        <f>VLOOKUP($A49,'Occupancy Raw Data'!$B$8:$BE$45,'Occupancy Raw Data'!I$3,FALSE)</f>
        <v>54.487179487179397</v>
      </c>
      <c r="E49" s="48">
        <f>VLOOKUP($A49,'Occupancy Raw Data'!$B$8:$BE$45,'Occupancy Raw Data'!J$3,FALSE)</f>
        <v>54.2022792022792</v>
      </c>
      <c r="F49" s="48">
        <f>VLOOKUP($A49,'Occupancy Raw Data'!$B$8:$BE$45,'Occupancy Raw Data'!K$3,FALSE)</f>
        <v>53.917378917378898</v>
      </c>
      <c r="G49" s="49">
        <f>VLOOKUP($A49,'Occupancy Raw Data'!$B$8:$BE$45,'Occupancy Raw Data'!L$3,FALSE)</f>
        <v>50.256410256410199</v>
      </c>
      <c r="H49" s="48">
        <f>VLOOKUP($A49,'Occupancy Raw Data'!$B$8:$BE$45,'Occupancy Raw Data'!N$3,FALSE)</f>
        <v>49.2877492877492</v>
      </c>
      <c r="I49" s="48">
        <f>VLOOKUP($A49,'Occupancy Raw Data'!$B$8:$BE$45,'Occupancy Raw Data'!O$3,FALSE)</f>
        <v>48.433048433048398</v>
      </c>
      <c r="J49" s="49">
        <f>VLOOKUP($A49,'Occupancy Raw Data'!$B$8:$BE$45,'Occupancy Raw Data'!P$3,FALSE)</f>
        <v>48.860398860398803</v>
      </c>
      <c r="K49" s="50">
        <f>VLOOKUP($A49,'Occupancy Raw Data'!$B$8:$BE$45,'Occupancy Raw Data'!R$3,FALSE)</f>
        <v>49.857549857549799</v>
      </c>
      <c r="M49" s="47">
        <f>VLOOKUP($A49,'Occupancy Raw Data'!$B$8:$BE$45,'Occupancy Raw Data'!T$3,FALSE)</f>
        <v>20.195944717221298</v>
      </c>
      <c r="N49" s="48">
        <f>VLOOKUP($A49,'Occupancy Raw Data'!$B$8:$BE$45,'Occupancy Raw Data'!U$3,FALSE)</f>
        <v>32.765056294468003</v>
      </c>
      <c r="O49" s="48">
        <f>VLOOKUP($A49,'Occupancy Raw Data'!$B$8:$BE$45,'Occupancy Raw Data'!V$3,FALSE)</f>
        <v>42.438166553210799</v>
      </c>
      <c r="P49" s="48">
        <f>VLOOKUP($A49,'Occupancy Raw Data'!$B$8:$BE$45,'Occupancy Raw Data'!W$3,FALSE)</f>
        <v>55.450031809255101</v>
      </c>
      <c r="Q49" s="48">
        <f>VLOOKUP($A49,'Occupancy Raw Data'!$B$8:$BE$45,'Occupancy Raw Data'!X$3,FALSE)</f>
        <v>22.328676898569299</v>
      </c>
      <c r="R49" s="49">
        <f>VLOOKUP($A49,'Occupancy Raw Data'!$B$8:$BE$45,'Occupancy Raw Data'!Y$3,FALSE)</f>
        <v>34.374941978128</v>
      </c>
      <c r="S49" s="48">
        <f>VLOOKUP($A49,'Occupancy Raw Data'!$B$8:$BE$45,'Occupancy Raw Data'!AA$3,FALSE)</f>
        <v>-4.8392082379010404</v>
      </c>
      <c r="T49" s="48">
        <f>VLOOKUP($A49,'Occupancy Raw Data'!$B$8:$BE$45,'Occupancy Raw Data'!AB$3,FALSE)</f>
        <v>3.3751626237175301</v>
      </c>
      <c r="U49" s="49">
        <f>VLOOKUP($A49,'Occupancy Raw Data'!$B$8:$BE$45,'Occupancy Raw Data'!AC$3,FALSE)</f>
        <v>-0.93780491858734805</v>
      </c>
      <c r="V49" s="50">
        <f>VLOOKUP($A49,'Occupancy Raw Data'!$B$8:$BE$45,'Occupancy Raw Data'!AE$3,FALSE)</f>
        <v>22.179949745723601</v>
      </c>
      <c r="X49" s="51">
        <f>VLOOKUP($A49,'ADR Raw Data'!$B$6:$BE$43,'ADR Raw Data'!G$1,FALSE)</f>
        <v>98.895158286778297</v>
      </c>
      <c r="Y49" s="52">
        <f>VLOOKUP($A49,'ADR Raw Data'!$B$6:$BE$43,'ADR Raw Data'!H$1,FALSE)</f>
        <v>101.601440677966</v>
      </c>
      <c r="Z49" s="52">
        <f>VLOOKUP($A49,'ADR Raw Data'!$B$6:$BE$43,'ADR Raw Data'!I$1,FALSE)</f>
        <v>103.733032679738</v>
      </c>
      <c r="AA49" s="52">
        <f>VLOOKUP($A49,'ADR Raw Data'!$B$6:$BE$43,'ADR Raw Data'!J$1,FALSE)</f>
        <v>102.93752956636</v>
      </c>
      <c r="AB49" s="52">
        <f>VLOOKUP($A49,'ADR Raw Data'!$B$6:$BE$43,'ADR Raw Data'!K$1,FALSE)</f>
        <v>102.561215323645</v>
      </c>
      <c r="AC49" s="53">
        <f>VLOOKUP($A49,'ADR Raw Data'!$B$6:$BE$43,'ADR Raw Data'!L$1,FALSE)</f>
        <v>102.145858843537</v>
      </c>
      <c r="AD49" s="52">
        <f>VLOOKUP($A49,'ADR Raw Data'!$B$6:$BE$43,'ADR Raw Data'!N$1,FALSE)</f>
        <v>103.948395953757</v>
      </c>
      <c r="AE49" s="52">
        <f>VLOOKUP($A49,'ADR Raw Data'!$B$6:$BE$43,'ADR Raw Data'!O$1,FALSE)</f>
        <v>105.459220588235</v>
      </c>
      <c r="AF49" s="53">
        <f>VLOOKUP($A49,'ADR Raw Data'!$B$6:$BE$43,'ADR Raw Data'!P$1,FALSE)</f>
        <v>104.69720116617999</v>
      </c>
      <c r="AG49" s="54">
        <f>VLOOKUP($A49,'ADR Raw Data'!$B$6:$BE$43,'ADR Raw Data'!R$1,FALSE)</f>
        <v>102.860234693877</v>
      </c>
      <c r="AI49" s="47">
        <f>VLOOKUP($A49,'ADR Raw Data'!$B$6:$BE$43,'ADR Raw Data'!T$1,FALSE)</f>
        <v>11.7543510180856</v>
      </c>
      <c r="AJ49" s="48">
        <f>VLOOKUP($A49,'ADR Raw Data'!$B$6:$BE$43,'ADR Raw Data'!U$1,FALSE)</f>
        <v>7.1584163730957604</v>
      </c>
      <c r="AK49" s="48">
        <f>VLOOKUP($A49,'ADR Raw Data'!$B$6:$BE$43,'ADR Raw Data'!V$1,FALSE)</f>
        <v>9.3644909907868001</v>
      </c>
      <c r="AL49" s="48">
        <f>VLOOKUP($A49,'ADR Raw Data'!$B$6:$BE$43,'ADR Raw Data'!W$1,FALSE)</f>
        <v>7.56052259873021</v>
      </c>
      <c r="AM49" s="48">
        <f>VLOOKUP($A49,'ADR Raw Data'!$B$6:$BE$43,'ADR Raw Data'!X$1,FALSE)</f>
        <v>-1.1455823770485001</v>
      </c>
      <c r="AN49" s="49">
        <f>VLOOKUP($A49,'ADR Raw Data'!$B$6:$BE$43,'ADR Raw Data'!Y$1,FALSE)</f>
        <v>6.3823049662195102</v>
      </c>
      <c r="AO49" s="48">
        <f>VLOOKUP($A49,'ADR Raw Data'!$B$6:$BE$43,'ADR Raw Data'!AA$1,FALSE)</f>
        <v>-9.1769167609125706</v>
      </c>
      <c r="AP49" s="48">
        <f>VLOOKUP($A49,'ADR Raw Data'!$B$6:$BE$43,'ADR Raw Data'!AB$1,FALSE)</f>
        <v>-1.3734340670426599</v>
      </c>
      <c r="AQ49" s="49">
        <f>VLOOKUP($A49,'ADR Raw Data'!$B$6:$BE$43,'ADR Raw Data'!AC$1,FALSE)</f>
        <v>-5.5745333090732503</v>
      </c>
      <c r="AR49" s="50">
        <f>VLOOKUP($A49,'ADR Raw Data'!$B$6:$BE$43,'ADR Raw Data'!AE$1,FALSE)</f>
        <v>1.69114088977949</v>
      </c>
      <c r="AS49" s="40"/>
      <c r="AT49" s="51">
        <f>VLOOKUP($A49,'RevPAR Raw Data'!$B$6:$BE$43,'RevPAR Raw Data'!G$1,FALSE)</f>
        <v>37.825284900284899</v>
      </c>
      <c r="AU49" s="52">
        <f>VLOOKUP($A49,'RevPAR Raw Data'!$B$6:$BE$43,'RevPAR Raw Data'!H$1,FALSE)</f>
        <v>51.234914529914498</v>
      </c>
      <c r="AV49" s="52">
        <f>VLOOKUP($A49,'RevPAR Raw Data'!$B$6:$BE$43,'RevPAR Raw Data'!I$1,FALSE)</f>
        <v>56.521203703703698</v>
      </c>
      <c r="AW49" s="52">
        <f>VLOOKUP($A49,'RevPAR Raw Data'!$B$6:$BE$43,'RevPAR Raw Data'!J$1,FALSE)</f>
        <v>55.794487179487099</v>
      </c>
      <c r="AX49" s="52">
        <f>VLOOKUP($A49,'RevPAR Raw Data'!$B$6:$BE$43,'RevPAR Raw Data'!K$1,FALSE)</f>
        <v>55.298319088318998</v>
      </c>
      <c r="AY49" s="53">
        <f>VLOOKUP($A49,'RevPAR Raw Data'!$B$6:$BE$43,'RevPAR Raw Data'!L$1,FALSE)</f>
        <v>51.334841880341799</v>
      </c>
      <c r="AZ49" s="52">
        <f>VLOOKUP($A49,'RevPAR Raw Data'!$B$6:$BE$43,'RevPAR Raw Data'!N$1,FALSE)</f>
        <v>51.233824786324703</v>
      </c>
      <c r="BA49" s="52">
        <f>VLOOKUP($A49,'RevPAR Raw Data'!$B$6:$BE$43,'RevPAR Raw Data'!O$1,FALSE)</f>
        <v>51.077115384615297</v>
      </c>
      <c r="BB49" s="53">
        <f>VLOOKUP($A49,'RevPAR Raw Data'!$B$6:$BE$43,'RevPAR Raw Data'!P$1,FALSE)</f>
        <v>51.15547008547</v>
      </c>
      <c r="BC49" s="54">
        <f>VLOOKUP($A49,'RevPAR Raw Data'!$B$6:$BE$43,'RevPAR Raw Data'!R$1,FALSE)</f>
        <v>51.283592796092698</v>
      </c>
      <c r="BE49" s="47">
        <f>VLOOKUP($A49,'RevPAR Raw Data'!$B$6:$BE$43,'RevPAR Raw Data'!T$1,FALSE)</f>
        <v>34.324197968787601</v>
      </c>
      <c r="BF49" s="48">
        <f>VLOOKUP($A49,'RevPAR Raw Data'!$B$6:$BE$43,'RevPAR Raw Data'!U$1,FALSE)</f>
        <v>42.268931822001001</v>
      </c>
      <c r="BG49" s="48">
        <f>VLOOKUP($A49,'RevPAR Raw Data'!$B$6:$BE$43,'RevPAR Raw Data'!V$1,FALSE)</f>
        <v>55.776775827528098</v>
      </c>
      <c r="BH49" s="48">
        <f>VLOOKUP($A49,'RevPAR Raw Data'!$B$6:$BE$43,'RevPAR Raw Data'!W$1,FALSE)</f>
        <v>67.202866593927098</v>
      </c>
      <c r="BI49" s="48">
        <f>VLOOKUP($A49,'RevPAR Raw Data'!$B$6:$BE$43,'RevPAR Raw Data'!X$1,FALSE)</f>
        <v>20.927301133942699</v>
      </c>
      <c r="BJ49" s="49">
        <f>VLOOKUP($A49,'RevPAR Raw Data'!$B$6:$BE$43,'RevPAR Raw Data'!Y$1,FALSE)</f>
        <v>42.951160573352702</v>
      </c>
      <c r="BK49" s="48">
        <f>VLOOKUP($A49,'RevPAR Raw Data'!$B$6:$BE$43,'RevPAR Raw Data'!AA$1,FALSE)</f>
        <v>-13.572034886934199</v>
      </c>
      <c r="BL49" s="48">
        <f>VLOOKUP($A49,'RevPAR Raw Data'!$B$6:$BE$43,'RevPAR Raw Data'!AB$1,FALSE)</f>
        <v>1.95537292338264</v>
      </c>
      <c r="BM49" s="49">
        <f>VLOOKUP($A49,'RevPAR Raw Data'!$B$6:$BE$43,'RevPAR Raw Data'!AC$1,FALSE)</f>
        <v>-6.4600599800998104</v>
      </c>
      <c r="BN49" s="50">
        <f>VLOOKUP($A49,'RevPAR Raw Data'!$B$6:$BE$43,'RevPAR Raw Data'!AE$1,FALSE)</f>
        <v>24.246184834985499</v>
      </c>
    </row>
    <row r="50" spans="1:66" x14ac:dyDescent="0.25">
      <c r="A50" s="63" t="s">
        <v>80</v>
      </c>
      <c r="B50" s="47">
        <f>VLOOKUP($A50,'Occupancy Raw Data'!$B$8:$BE$45,'Occupancy Raw Data'!G$3,FALSE)</f>
        <v>43.8832858572638</v>
      </c>
      <c r="C50" s="48">
        <f>VLOOKUP($A50,'Occupancy Raw Data'!$B$8:$BE$45,'Occupancy Raw Data'!H$3,FALSE)</f>
        <v>52.126158031154503</v>
      </c>
      <c r="D50" s="48">
        <f>VLOOKUP($A50,'Occupancy Raw Data'!$B$8:$BE$45,'Occupancy Raw Data'!I$3,FALSE)</f>
        <v>56.173172171324403</v>
      </c>
      <c r="E50" s="48">
        <f>VLOOKUP($A50,'Occupancy Raw Data'!$B$8:$BE$45,'Occupancy Raw Data'!J$3,FALSE)</f>
        <v>56.773680293581698</v>
      </c>
      <c r="F50" s="48">
        <f>VLOOKUP($A50,'Occupancy Raw Data'!$B$8:$BE$45,'Occupancy Raw Data'!K$3,FALSE)</f>
        <v>54.528190520183699</v>
      </c>
      <c r="G50" s="49">
        <f>VLOOKUP($A50,'Occupancy Raw Data'!$B$8:$BE$45,'Occupancy Raw Data'!L$3,FALSE)</f>
        <v>52.696897374701599</v>
      </c>
      <c r="H50" s="48">
        <f>VLOOKUP($A50,'Occupancy Raw Data'!$B$8:$BE$45,'Occupancy Raw Data'!N$3,FALSE)</f>
        <v>59.283496291733996</v>
      </c>
      <c r="I50" s="48">
        <f>VLOOKUP($A50,'Occupancy Raw Data'!$B$8:$BE$45,'Occupancy Raw Data'!O$3,FALSE)</f>
        <v>61.570046449559797</v>
      </c>
      <c r="J50" s="49">
        <f>VLOOKUP($A50,'Occupancy Raw Data'!$B$8:$BE$45,'Occupancy Raw Data'!P$3,FALSE)</f>
        <v>60.426771370646897</v>
      </c>
      <c r="K50" s="50">
        <f>VLOOKUP($A50,'Occupancy Raw Data'!$B$8:$BE$45,'Occupancy Raw Data'!R$3,FALSE)</f>
        <v>54.905432802114603</v>
      </c>
      <c r="M50" s="47">
        <f>VLOOKUP($A50,'Occupancy Raw Data'!$B$8:$BE$45,'Occupancy Raw Data'!T$3,FALSE)</f>
        <v>17.547874026452401</v>
      </c>
      <c r="N50" s="48">
        <f>VLOOKUP($A50,'Occupancy Raw Data'!$B$8:$BE$45,'Occupancy Raw Data'!U$3,FALSE)</f>
        <v>38.043659948288202</v>
      </c>
      <c r="O50" s="48">
        <f>VLOOKUP($A50,'Occupancy Raw Data'!$B$8:$BE$45,'Occupancy Raw Data'!V$3,FALSE)</f>
        <v>49.199641397064099</v>
      </c>
      <c r="P50" s="48">
        <f>VLOOKUP($A50,'Occupancy Raw Data'!$B$8:$BE$45,'Occupancy Raw Data'!W$3,FALSE)</f>
        <v>19.4015879049647</v>
      </c>
      <c r="Q50" s="48">
        <f>VLOOKUP($A50,'Occupancy Raw Data'!$B$8:$BE$45,'Occupancy Raw Data'!X$3,FALSE)</f>
        <v>-4.9961137020879098</v>
      </c>
      <c r="R50" s="49">
        <f>VLOOKUP($A50,'Occupancy Raw Data'!$B$8:$BE$45,'Occupancy Raw Data'!Y$3,FALSE)</f>
        <v>21.0383228066359</v>
      </c>
      <c r="S50" s="48">
        <f>VLOOKUP($A50,'Occupancy Raw Data'!$B$8:$BE$45,'Occupancy Raw Data'!AA$3,FALSE)</f>
        <v>-0.35332690100727798</v>
      </c>
      <c r="T50" s="48">
        <f>VLOOKUP($A50,'Occupancy Raw Data'!$B$8:$BE$45,'Occupancy Raw Data'!AB$3,FALSE)</f>
        <v>29.124496158315001</v>
      </c>
      <c r="U50" s="49">
        <f>VLOOKUP($A50,'Occupancy Raw Data'!$B$8:$BE$45,'Occupancy Raw Data'!AC$3,FALSE)</f>
        <v>12.7613340791809</v>
      </c>
      <c r="V50" s="50">
        <f>VLOOKUP($A50,'Occupancy Raw Data'!$B$8:$BE$45,'Occupancy Raw Data'!AE$3,FALSE)</f>
        <v>18.307641718890199</v>
      </c>
      <c r="X50" s="51">
        <f>VLOOKUP($A50,'ADR Raw Data'!$B$6:$BE$43,'ADR Raw Data'!G$1,FALSE)</f>
        <v>94.665594736842095</v>
      </c>
      <c r="Y50" s="52">
        <f>VLOOKUP($A50,'ADR Raw Data'!$B$6:$BE$43,'ADR Raw Data'!H$1,FALSE)</f>
        <v>97.990582906656101</v>
      </c>
      <c r="Z50" s="52">
        <f>VLOOKUP($A50,'ADR Raw Data'!$B$6:$BE$43,'ADR Raw Data'!I$1,FALSE)</f>
        <v>100.879614875051</v>
      </c>
      <c r="AA50" s="52">
        <f>VLOOKUP($A50,'ADR Raw Data'!$B$6:$BE$43,'ADR Raw Data'!J$1,FALSE)</f>
        <v>104.25029516792399</v>
      </c>
      <c r="AB50" s="52">
        <f>VLOOKUP($A50,'ADR Raw Data'!$B$6:$BE$43,'ADR Raw Data'!K$1,FALSE)</f>
        <v>104.047746140813</v>
      </c>
      <c r="AC50" s="53">
        <f>VLOOKUP($A50,'ADR Raw Data'!$B$6:$BE$43,'ADR Raw Data'!L$1,FALSE)</f>
        <v>100.65505756194401</v>
      </c>
      <c r="AD50" s="52">
        <f>VLOOKUP($A50,'ADR Raw Data'!$B$6:$BE$43,'ADR Raw Data'!N$1,FALSE)</f>
        <v>112.87976797541199</v>
      </c>
      <c r="AE50" s="52">
        <f>VLOOKUP($A50,'ADR Raw Data'!$B$6:$BE$43,'ADR Raw Data'!O$1,FALSE)</f>
        <v>117.777738412804</v>
      </c>
      <c r="AF50" s="53">
        <f>VLOOKUP($A50,'ADR Raw Data'!$B$6:$BE$43,'ADR Raw Data'!P$1,FALSE)</f>
        <v>115.375088017327</v>
      </c>
      <c r="AG50" s="54">
        <f>VLOOKUP($A50,'ADR Raw Data'!$B$6:$BE$43,'ADR Raw Data'!R$1,FALSE)</f>
        <v>105.283711748405</v>
      </c>
      <c r="AI50" s="47">
        <f>VLOOKUP($A50,'ADR Raw Data'!$B$6:$BE$43,'ADR Raw Data'!T$1,FALSE)</f>
        <v>2.2156959681618398</v>
      </c>
      <c r="AJ50" s="48">
        <f>VLOOKUP($A50,'ADR Raw Data'!$B$6:$BE$43,'ADR Raw Data'!U$1,FALSE)</f>
        <v>5.6226373500372899</v>
      </c>
      <c r="AK50" s="48">
        <f>VLOOKUP($A50,'ADR Raw Data'!$B$6:$BE$43,'ADR Raw Data'!V$1,FALSE)</f>
        <v>7.1138876090493603</v>
      </c>
      <c r="AL50" s="48">
        <f>VLOOKUP($A50,'ADR Raw Data'!$B$6:$BE$43,'ADR Raw Data'!W$1,FALSE)</f>
        <v>-3.69522024808203</v>
      </c>
      <c r="AM50" s="48">
        <f>VLOOKUP($A50,'ADR Raw Data'!$B$6:$BE$43,'ADR Raw Data'!X$1,FALSE)</f>
        <v>-10.0679363137069</v>
      </c>
      <c r="AN50" s="49">
        <f>VLOOKUP($A50,'ADR Raw Data'!$B$6:$BE$43,'ADR Raw Data'!Y$1,FALSE)</f>
        <v>-1.71724292388028</v>
      </c>
      <c r="AO50" s="48">
        <f>VLOOKUP($A50,'ADR Raw Data'!$B$6:$BE$43,'ADR Raw Data'!AA$1,FALSE)</f>
        <v>-7.8588396460521199</v>
      </c>
      <c r="AP50" s="48">
        <f>VLOOKUP($A50,'ADR Raw Data'!$B$6:$BE$43,'ADR Raw Data'!AB$1,FALSE)</f>
        <v>7.4926127631436197</v>
      </c>
      <c r="AQ50" s="49">
        <f>VLOOKUP($A50,'ADR Raw Data'!$B$6:$BE$43,'ADR Raw Data'!AC$1,FALSE)</f>
        <v>-1.1783183726895401</v>
      </c>
      <c r="AR50" s="50">
        <f>VLOOKUP($A50,'ADR Raw Data'!$B$6:$BE$43,'ADR Raw Data'!AE$1,FALSE)</f>
        <v>-1.73598946268902</v>
      </c>
      <c r="AS50" s="40"/>
      <c r="AT50" s="51">
        <f>VLOOKUP($A50,'RevPAR Raw Data'!$B$6:$BE$43,'RevPAR Raw Data'!G$1,FALSE)</f>
        <v>41.542373546847301</v>
      </c>
      <c r="AU50" s="52">
        <f>VLOOKUP($A50,'RevPAR Raw Data'!$B$6:$BE$43,'RevPAR Raw Data'!H$1,FALSE)</f>
        <v>51.078726101573103</v>
      </c>
      <c r="AV50" s="52">
        <f>VLOOKUP($A50,'RevPAR Raw Data'!$B$6:$BE$43,'RevPAR Raw Data'!I$1,FALSE)</f>
        <v>56.667279749531602</v>
      </c>
      <c r="AW50" s="52">
        <f>VLOOKUP($A50,'RevPAR Raw Data'!$B$6:$BE$43,'RevPAR Raw Data'!J$1,FALSE)</f>
        <v>59.186729283752904</v>
      </c>
      <c r="AX50" s="52">
        <f>VLOOKUP($A50,'RevPAR Raw Data'!$B$6:$BE$43,'RevPAR Raw Data'!K$1,FALSE)</f>
        <v>56.735353247619699</v>
      </c>
      <c r="AY50" s="53">
        <f>VLOOKUP($A50,'RevPAR Raw Data'!$B$6:$BE$43,'RevPAR Raw Data'!L$1,FALSE)</f>
        <v>53.042092385864898</v>
      </c>
      <c r="AZ50" s="52">
        <f>VLOOKUP($A50,'RevPAR Raw Data'!$B$6:$BE$43,'RevPAR Raw Data'!N$1,FALSE)</f>
        <v>66.919073061821507</v>
      </c>
      <c r="BA50" s="52">
        <f>VLOOKUP($A50,'RevPAR Raw Data'!$B$6:$BE$43,'RevPAR Raw Data'!O$1,FALSE)</f>
        <v>72.515808248004703</v>
      </c>
      <c r="BB50" s="53">
        <f>VLOOKUP($A50,'RevPAR Raw Data'!$B$6:$BE$43,'RevPAR Raw Data'!P$1,FALSE)</f>
        <v>69.717440654913105</v>
      </c>
      <c r="BC50" s="54">
        <f>VLOOKUP($A50,'RevPAR Raw Data'!$B$6:$BE$43,'RevPAR Raw Data'!R$1,FALSE)</f>
        <v>57.806477605593003</v>
      </c>
      <c r="BE50" s="47">
        <f>VLOOKUP($A50,'RevPAR Raw Data'!$B$6:$BE$43,'RevPAR Raw Data'!T$1,FALSE)</f>
        <v>20.1523775319165</v>
      </c>
      <c r="BF50" s="48">
        <f>VLOOKUP($A50,'RevPAR Raw Data'!$B$6:$BE$43,'RevPAR Raw Data'!U$1,FALSE)</f>
        <v>45.805354331899103</v>
      </c>
      <c r="BG50" s="48">
        <f>VLOOKUP($A50,'RevPAR Raw Data'!$B$6:$BE$43,'RevPAR Raw Data'!V$1,FALSE)</f>
        <v>59.813536199155898</v>
      </c>
      <c r="BH50" s="48">
        <f>VLOOKUP($A50,'RevPAR Raw Data'!$B$6:$BE$43,'RevPAR Raw Data'!W$1,FALSE)</f>
        <v>14.9894362521689</v>
      </c>
      <c r="BI50" s="48">
        <f>VLOOKUP($A50,'RevPAR Raw Data'!$B$6:$BE$43,'RevPAR Raw Data'!X$1,FALSE)</f>
        <v>-14.5610444701082</v>
      </c>
      <c r="BJ50" s="49">
        <f>VLOOKUP($A50,'RevPAR Raw Data'!$B$6:$BE$43,'RevPAR Raw Data'!Y$1,FALSE)</f>
        <v>18.959800773055601</v>
      </c>
      <c r="BK50" s="48">
        <f>VLOOKUP($A50,'RevPAR Raw Data'!$B$6:$BE$43,'RevPAR Raw Data'!AA$1,FALSE)</f>
        <v>-8.1843991524828699</v>
      </c>
      <c r="BL50" s="48">
        <f>VLOOKUP($A50,'RevPAR Raw Data'!$B$6:$BE$43,'RevPAR Raw Data'!AB$1,FALSE)</f>
        <v>38.799294637817802</v>
      </c>
      <c r="BM50" s="49">
        <f>VLOOKUP($A50,'RevPAR Raw Data'!$B$6:$BE$43,'RevPAR Raw Data'!AC$1,FALSE)</f>
        <v>11.4326465624361</v>
      </c>
      <c r="BN50" s="50">
        <f>VLOOKUP($A50,'RevPAR Raw Data'!$B$6:$BE$43,'RevPAR Raw Data'!AE$1,FALSE)</f>
        <v>16.2538335250944</v>
      </c>
    </row>
    <row r="51" spans="1:66" x14ac:dyDescent="0.25">
      <c r="A51" s="66" t="s">
        <v>81</v>
      </c>
      <c r="B51" s="47">
        <f>VLOOKUP($A51,'Occupancy Raw Data'!$B$8:$BE$45,'Occupancy Raw Data'!G$3,FALSE)</f>
        <v>50.711975945991902</v>
      </c>
      <c r="C51" s="48">
        <f>VLOOKUP($A51,'Occupancy Raw Data'!$B$8:$BE$45,'Occupancy Raw Data'!H$3,FALSE)</f>
        <v>72.602636107486603</v>
      </c>
      <c r="D51" s="48">
        <f>VLOOKUP($A51,'Occupancy Raw Data'!$B$8:$BE$45,'Occupancy Raw Data'!I$3,FALSE)</f>
        <v>79.251527013483098</v>
      </c>
      <c r="E51" s="48">
        <f>VLOOKUP($A51,'Occupancy Raw Data'!$B$8:$BE$45,'Occupancy Raw Data'!J$3,FALSE)</f>
        <v>77.638471284582295</v>
      </c>
      <c r="F51" s="48">
        <f>VLOOKUP($A51,'Occupancy Raw Data'!$B$8:$BE$45,'Occupancy Raw Data'!K$3,FALSE)</f>
        <v>63.497286359940198</v>
      </c>
      <c r="G51" s="49">
        <f>VLOOKUP($A51,'Occupancy Raw Data'!$B$8:$BE$45,'Occupancy Raw Data'!L$3,FALSE)</f>
        <v>68.740379342296805</v>
      </c>
      <c r="H51" s="48">
        <f>VLOOKUP($A51,'Occupancy Raw Data'!$B$8:$BE$45,'Occupancy Raw Data'!N$3,FALSE)</f>
        <v>55.2958529528564</v>
      </c>
      <c r="I51" s="48">
        <f>VLOOKUP($A51,'Occupancy Raw Data'!$B$8:$BE$45,'Occupancy Raw Data'!O$3,FALSE)</f>
        <v>58.310168113311001</v>
      </c>
      <c r="J51" s="49">
        <f>VLOOKUP($A51,'Occupancy Raw Data'!$B$8:$BE$45,'Occupancy Raw Data'!P$3,FALSE)</f>
        <v>56.8030105330837</v>
      </c>
      <c r="K51" s="50">
        <f>VLOOKUP($A51,'Occupancy Raw Data'!$B$8:$BE$45,'Occupancy Raw Data'!R$3,FALSE)</f>
        <v>65.329702539664495</v>
      </c>
      <c r="M51" s="47">
        <f>VLOOKUP($A51,'Occupancy Raw Data'!$B$8:$BE$45,'Occupancy Raw Data'!T$3,FALSE)</f>
        <v>27.4896556154658</v>
      </c>
      <c r="N51" s="48">
        <f>VLOOKUP($A51,'Occupancy Raw Data'!$B$8:$BE$45,'Occupancy Raw Data'!U$3,FALSE)</f>
        <v>86.068780554382002</v>
      </c>
      <c r="O51" s="48">
        <f>VLOOKUP($A51,'Occupancy Raw Data'!$B$8:$BE$45,'Occupancy Raw Data'!V$3,FALSE)</f>
        <v>96.525117611338302</v>
      </c>
      <c r="P51" s="48">
        <f>VLOOKUP($A51,'Occupancy Raw Data'!$B$8:$BE$45,'Occupancy Raw Data'!W$3,FALSE)</f>
        <v>67.651828141520596</v>
      </c>
      <c r="Q51" s="48">
        <f>VLOOKUP($A51,'Occupancy Raw Data'!$B$8:$BE$45,'Occupancy Raw Data'!X$3,FALSE)</f>
        <v>15.2431956200943</v>
      </c>
      <c r="R51" s="49">
        <f>VLOOKUP($A51,'Occupancy Raw Data'!$B$8:$BE$45,'Occupancy Raw Data'!Y$3,FALSE)</f>
        <v>55.852073968015901</v>
      </c>
      <c r="S51" s="48">
        <f>VLOOKUP($A51,'Occupancy Raw Data'!$B$8:$BE$45,'Occupancy Raw Data'!AA$3,FALSE)</f>
        <v>0.96044085293966097</v>
      </c>
      <c r="T51" s="48">
        <f>VLOOKUP($A51,'Occupancy Raw Data'!$B$8:$BE$45,'Occupancy Raw Data'!AB$3,FALSE)</f>
        <v>29.6265871898926</v>
      </c>
      <c r="U51" s="49">
        <f>VLOOKUP($A51,'Occupancy Raw Data'!$B$8:$BE$45,'Occupancy Raw Data'!AC$3,FALSE)</f>
        <v>13.8873151396223</v>
      </c>
      <c r="V51" s="50">
        <f>VLOOKUP($A51,'Occupancy Raw Data'!$B$8:$BE$45,'Occupancy Raw Data'!AE$3,FALSE)</f>
        <v>42.782071104203702</v>
      </c>
      <c r="X51" s="51">
        <f>VLOOKUP($A51,'ADR Raw Data'!$B$6:$BE$43,'ADR Raw Data'!G$1,FALSE)</f>
        <v>133.48652533840399</v>
      </c>
      <c r="Y51" s="52">
        <f>VLOOKUP($A51,'ADR Raw Data'!$B$6:$BE$43,'ADR Raw Data'!H$1,FALSE)</f>
        <v>159.682407470111</v>
      </c>
      <c r="Z51" s="52">
        <f>VLOOKUP($A51,'ADR Raw Data'!$B$6:$BE$43,'ADR Raw Data'!I$1,FALSE)</f>
        <v>171.92888257892</v>
      </c>
      <c r="AA51" s="52">
        <f>VLOOKUP($A51,'ADR Raw Data'!$B$6:$BE$43,'ADR Raw Data'!J$1,FALSE)</f>
        <v>164.21575701480899</v>
      </c>
      <c r="AB51" s="52">
        <f>VLOOKUP($A51,'ADR Raw Data'!$B$6:$BE$43,'ADR Raw Data'!K$1,FALSE)</f>
        <v>139.11273929358501</v>
      </c>
      <c r="AC51" s="53">
        <f>VLOOKUP($A51,'ADR Raw Data'!$B$6:$BE$43,'ADR Raw Data'!L$1,FALSE)</f>
        <v>155.86500382387001</v>
      </c>
      <c r="AD51" s="52">
        <f>VLOOKUP($A51,'ADR Raw Data'!$B$6:$BE$43,'ADR Raw Data'!N$1,FALSE)</f>
        <v>119.362586778837</v>
      </c>
      <c r="AE51" s="52">
        <f>VLOOKUP($A51,'ADR Raw Data'!$B$6:$BE$43,'ADR Raw Data'!O$1,FALSE)</f>
        <v>117.796305172693</v>
      </c>
      <c r="AF51" s="53">
        <f>VLOOKUP($A51,'ADR Raw Data'!$B$6:$BE$43,'ADR Raw Data'!P$1,FALSE)</f>
        <v>118.55866685531601</v>
      </c>
      <c r="AG51" s="54">
        <f>VLOOKUP($A51,'ADR Raw Data'!$B$6:$BE$43,'ADR Raw Data'!R$1,FALSE)</f>
        <v>146.59723403727401</v>
      </c>
      <c r="AI51" s="47">
        <f>VLOOKUP($A51,'ADR Raw Data'!$B$6:$BE$43,'ADR Raw Data'!T$1,FALSE)</f>
        <v>23.511870450833701</v>
      </c>
      <c r="AJ51" s="48">
        <f>VLOOKUP($A51,'ADR Raw Data'!$B$6:$BE$43,'ADR Raw Data'!U$1,FALSE)</f>
        <v>50.114437610761001</v>
      </c>
      <c r="AK51" s="48">
        <f>VLOOKUP($A51,'ADR Raw Data'!$B$6:$BE$43,'ADR Raw Data'!V$1,FALSE)</f>
        <v>61.520693778840197</v>
      </c>
      <c r="AL51" s="48">
        <f>VLOOKUP($A51,'ADR Raw Data'!$B$6:$BE$43,'ADR Raw Data'!W$1,FALSE)</f>
        <v>43.293876850277201</v>
      </c>
      <c r="AM51" s="48">
        <f>VLOOKUP($A51,'ADR Raw Data'!$B$6:$BE$43,'ADR Raw Data'!X$1,FALSE)</f>
        <v>18.465179997432799</v>
      </c>
      <c r="AN51" s="49">
        <f>VLOOKUP($A51,'ADR Raw Data'!$B$6:$BE$43,'ADR Raw Data'!Y$1,FALSE)</f>
        <v>40.1873977927794</v>
      </c>
      <c r="AO51" s="48">
        <f>VLOOKUP($A51,'ADR Raw Data'!$B$6:$BE$43,'ADR Raw Data'!AA$1,FALSE)</f>
        <v>3.4986530939285498</v>
      </c>
      <c r="AP51" s="48">
        <f>VLOOKUP($A51,'ADR Raw Data'!$B$6:$BE$43,'ADR Raw Data'!AB$1,FALSE)</f>
        <v>8.9248729785198808</v>
      </c>
      <c r="AQ51" s="49">
        <f>VLOOKUP($A51,'ADR Raw Data'!$B$6:$BE$43,'ADR Raw Data'!AC$1,FALSE)</f>
        <v>5.7724012641061604</v>
      </c>
      <c r="AR51" s="50">
        <f>VLOOKUP($A51,'ADR Raw Data'!$B$6:$BE$43,'ADR Raw Data'!AE$1,FALSE)</f>
        <v>31.518351018936698</v>
      </c>
      <c r="AS51" s="40"/>
      <c r="AT51" s="51">
        <f>VLOOKUP($A51,'RevPAR Raw Data'!$B$6:$BE$43,'RevPAR Raw Data'!G$1,FALSE)</f>
        <v>67.693654620752199</v>
      </c>
      <c r="AU51" s="52">
        <f>VLOOKUP($A51,'RevPAR Raw Data'!$B$6:$BE$43,'RevPAR Raw Data'!H$1,FALSE)</f>
        <v>115.933637223199</v>
      </c>
      <c r="AV51" s="52">
        <f>VLOOKUP($A51,'RevPAR Raw Data'!$B$6:$BE$43,'RevPAR Raw Data'!I$1,FALSE)</f>
        <v>136.25626482101299</v>
      </c>
      <c r="AW51" s="52">
        <f>VLOOKUP($A51,'RevPAR Raw Data'!$B$6:$BE$43,'RevPAR Raw Data'!J$1,FALSE)</f>
        <v>127.49460335470199</v>
      </c>
      <c r="AX51" s="52">
        <f>VLOOKUP($A51,'RevPAR Raw Data'!$B$6:$BE$43,'RevPAR Raw Data'!K$1,FALSE)</f>
        <v>88.332814432404803</v>
      </c>
      <c r="AY51" s="53">
        <f>VLOOKUP($A51,'RevPAR Raw Data'!$B$6:$BE$43,'RevPAR Raw Data'!L$1,FALSE)</f>
        <v>107.142194890414</v>
      </c>
      <c r="AZ51" s="52">
        <f>VLOOKUP($A51,'RevPAR Raw Data'!$B$6:$BE$43,'RevPAR Raw Data'!N$1,FALSE)</f>
        <v>66.002560465951802</v>
      </c>
      <c r="BA51" s="52">
        <f>VLOOKUP($A51,'RevPAR Raw Data'!$B$6:$BE$43,'RevPAR Raw Data'!O$1,FALSE)</f>
        <v>68.687223577466298</v>
      </c>
      <c r="BB51" s="53">
        <f>VLOOKUP($A51,'RevPAR Raw Data'!$B$6:$BE$43,'RevPAR Raw Data'!P$1,FALSE)</f>
        <v>67.3448920217091</v>
      </c>
      <c r="BC51" s="54">
        <f>VLOOKUP($A51,'RevPAR Raw Data'!$B$6:$BE$43,'RevPAR Raw Data'!R$1,FALSE)</f>
        <v>95.771536927927102</v>
      </c>
      <c r="BE51" s="47">
        <f>VLOOKUP($A51,'RevPAR Raw Data'!$B$6:$BE$43,'RevPAR Raw Data'!T$1,FALSE)</f>
        <v>57.464858281988299</v>
      </c>
      <c r="BF51" s="48">
        <f>VLOOKUP($A51,'RevPAR Raw Data'!$B$6:$BE$43,'RevPAR Raw Data'!U$1,FALSE)</f>
        <v>179.316103498411</v>
      </c>
      <c r="BG51" s="48">
        <f>VLOOKUP($A51,'RevPAR Raw Data'!$B$6:$BE$43,'RevPAR Raw Data'!V$1,FALSE)</f>
        <v>217.42873341551501</v>
      </c>
      <c r="BH51" s="48">
        <f>VLOOKUP($A51,'RevPAR Raw Data'!$B$6:$BE$43,'RevPAR Raw Data'!W$1,FALSE)</f>
        <v>140.23480415434901</v>
      </c>
      <c r="BI51" s="48">
        <f>VLOOKUP($A51,'RevPAR Raw Data'!$B$6:$BE$43,'RevPAR Raw Data'!X$1,FALSE)</f>
        <v>36.5230591261383</v>
      </c>
      <c r="BJ51" s="49">
        <f>VLOOKUP($A51,'RevPAR Raw Data'!$B$6:$BE$43,'RevPAR Raw Data'!Y$1,FALSE)</f>
        <v>118.484966901839</v>
      </c>
      <c r="BK51" s="48">
        <f>VLOOKUP($A51,'RevPAR Raw Data'!$B$6:$BE$43,'RevPAR Raw Data'!AA$1,FALSE)</f>
        <v>4.4926964404849299</v>
      </c>
      <c r="BL51" s="48">
        <f>VLOOKUP($A51,'RevPAR Raw Data'!$B$6:$BE$43,'RevPAR Raw Data'!AB$1,FALSE)</f>
        <v>41.195595442980903</v>
      </c>
      <c r="BM51" s="49">
        <f>VLOOKUP($A51,'RevPAR Raw Data'!$B$6:$BE$43,'RevPAR Raw Data'!AC$1,FALSE)</f>
        <v>20.461347958398399</v>
      </c>
      <c r="BN51" s="50">
        <f>VLOOKUP($A51,'RevPAR Raw Data'!$B$6:$BE$43,'RevPAR Raw Data'!AE$1,FALSE)</f>
        <v>87.7846254669345</v>
      </c>
    </row>
    <row r="52" spans="1:66" x14ac:dyDescent="0.25">
      <c r="A52" s="63" t="s">
        <v>82</v>
      </c>
      <c r="B52" s="47">
        <f>VLOOKUP($A52,'Occupancy Raw Data'!$B$8:$BE$45,'Occupancy Raw Data'!G$3,FALSE)</f>
        <v>36.544878211544798</v>
      </c>
      <c r="C52" s="48">
        <f>VLOOKUP($A52,'Occupancy Raw Data'!$B$8:$BE$45,'Occupancy Raw Data'!H$3,FALSE)</f>
        <v>48.648648648648603</v>
      </c>
      <c r="D52" s="48">
        <f>VLOOKUP($A52,'Occupancy Raw Data'!$B$8:$BE$45,'Occupancy Raw Data'!I$3,FALSE)</f>
        <v>51.151151151151097</v>
      </c>
      <c r="E52" s="48">
        <f>VLOOKUP($A52,'Occupancy Raw Data'!$B$8:$BE$45,'Occupancy Raw Data'!J$3,FALSE)</f>
        <v>53.169836503169797</v>
      </c>
      <c r="F52" s="48">
        <f>VLOOKUP($A52,'Occupancy Raw Data'!$B$8:$BE$45,'Occupancy Raw Data'!K$3,FALSE)</f>
        <v>51.626626626626603</v>
      </c>
      <c r="G52" s="49">
        <f>VLOOKUP($A52,'Occupancy Raw Data'!$B$8:$BE$45,'Occupancy Raw Data'!L$3,FALSE)</f>
        <v>48.228228228228197</v>
      </c>
      <c r="H52" s="48">
        <f>VLOOKUP($A52,'Occupancy Raw Data'!$B$8:$BE$45,'Occupancy Raw Data'!N$3,FALSE)</f>
        <v>50.442108775442101</v>
      </c>
      <c r="I52" s="48">
        <f>VLOOKUP($A52,'Occupancy Raw Data'!$B$8:$BE$45,'Occupancy Raw Data'!O$3,FALSE)</f>
        <v>48.506840173506802</v>
      </c>
      <c r="J52" s="49">
        <f>VLOOKUP($A52,'Occupancy Raw Data'!$B$8:$BE$45,'Occupancy Raw Data'!P$3,FALSE)</f>
        <v>49.474474474474398</v>
      </c>
      <c r="K52" s="50">
        <f>VLOOKUP($A52,'Occupancy Raw Data'!$B$8:$BE$45,'Occupancy Raw Data'!R$3,FALSE)</f>
        <v>48.584298584298502</v>
      </c>
      <c r="M52" s="47">
        <f>VLOOKUP($A52,'Occupancy Raw Data'!$B$8:$BE$45,'Occupancy Raw Data'!T$3,FALSE)</f>
        <v>-7.3901012265189996</v>
      </c>
      <c r="N52" s="48">
        <f>VLOOKUP($A52,'Occupancy Raw Data'!$B$8:$BE$45,'Occupancy Raw Data'!U$3,FALSE)</f>
        <v>8.7134405086008897</v>
      </c>
      <c r="O52" s="48">
        <f>VLOOKUP($A52,'Occupancy Raw Data'!$B$8:$BE$45,'Occupancy Raw Data'!V$3,FALSE)</f>
        <v>-1.2376558081582301</v>
      </c>
      <c r="P52" s="48">
        <f>VLOOKUP($A52,'Occupancy Raw Data'!$B$8:$BE$45,'Occupancy Raw Data'!W$3,FALSE)</f>
        <v>33.800646865708103</v>
      </c>
      <c r="Q52" s="48">
        <f>VLOOKUP($A52,'Occupancy Raw Data'!$B$8:$BE$45,'Occupancy Raw Data'!X$3,FALSE)</f>
        <v>15.260120502811599</v>
      </c>
      <c r="R52" s="49">
        <f>VLOOKUP($A52,'Occupancy Raw Data'!$B$8:$BE$45,'Occupancy Raw Data'!Y$3,FALSE)</f>
        <v>9.3450979908044403</v>
      </c>
      <c r="S52" s="48">
        <f>VLOOKUP($A52,'Occupancy Raw Data'!$B$8:$BE$45,'Occupancy Raw Data'!AA$3,FALSE)</f>
        <v>0.25306003367398</v>
      </c>
      <c r="T52" s="48">
        <f>VLOOKUP($A52,'Occupancy Raw Data'!$B$8:$BE$45,'Occupancy Raw Data'!AB$3,FALSE)</f>
        <v>-2.6348800358909799</v>
      </c>
      <c r="U52" s="49">
        <f>VLOOKUP($A52,'Occupancy Raw Data'!$B$8:$BE$45,'Occupancy Raw Data'!AC$3,FALSE)</f>
        <v>-1.18376822626969</v>
      </c>
      <c r="V52" s="50">
        <f>VLOOKUP($A52,'Occupancy Raw Data'!$B$8:$BE$45,'Occupancy Raw Data'!AE$3,FALSE)</f>
        <v>6.0572561776718699</v>
      </c>
      <c r="X52" s="51">
        <f>VLOOKUP($A52,'ADR Raw Data'!$B$6:$BE$43,'ADR Raw Data'!G$1,FALSE)</f>
        <v>90.339164574298096</v>
      </c>
      <c r="Y52" s="52">
        <f>VLOOKUP($A52,'ADR Raw Data'!$B$6:$BE$43,'ADR Raw Data'!H$1,FALSE)</f>
        <v>95.569672496570604</v>
      </c>
      <c r="Z52" s="52">
        <f>VLOOKUP($A52,'ADR Raw Data'!$B$6:$BE$43,'ADR Raw Data'!I$1,FALSE)</f>
        <v>96.876878669275897</v>
      </c>
      <c r="AA52" s="52">
        <f>VLOOKUP($A52,'ADR Raw Data'!$B$6:$BE$43,'ADR Raw Data'!J$1,FALSE)</f>
        <v>95.398944148101606</v>
      </c>
      <c r="AB52" s="52">
        <f>VLOOKUP($A52,'ADR Raw Data'!$B$6:$BE$43,'ADR Raw Data'!K$1,FALSE)</f>
        <v>94.818654063661299</v>
      </c>
      <c r="AC52" s="53">
        <f>VLOOKUP($A52,'ADR Raw Data'!$B$6:$BE$43,'ADR Raw Data'!L$1,FALSE)</f>
        <v>94.8558444029334</v>
      </c>
      <c r="AD52" s="52">
        <f>VLOOKUP($A52,'ADR Raw Data'!$B$6:$BE$43,'ADR Raw Data'!N$1,FALSE)</f>
        <v>103.565685463866</v>
      </c>
      <c r="AE52" s="52">
        <f>VLOOKUP($A52,'ADR Raw Data'!$B$6:$BE$43,'ADR Raw Data'!O$1,FALSE)</f>
        <v>102.248134135855</v>
      </c>
      <c r="AF52" s="53">
        <f>VLOOKUP($A52,'ADR Raw Data'!$B$6:$BE$43,'ADR Raw Data'!P$1,FALSE)</f>
        <v>102.919794301129</v>
      </c>
      <c r="AG52" s="54">
        <f>VLOOKUP($A52,'ADR Raw Data'!$B$6:$BE$43,'ADR Raw Data'!R$1,FALSE)</f>
        <v>97.202044395388697</v>
      </c>
      <c r="AI52" s="47">
        <f>VLOOKUP($A52,'ADR Raw Data'!$B$6:$BE$43,'ADR Raw Data'!T$1,FALSE)</f>
        <v>-0.83943476175037501</v>
      </c>
      <c r="AJ52" s="48">
        <f>VLOOKUP($A52,'ADR Raw Data'!$B$6:$BE$43,'ADR Raw Data'!U$1,FALSE)</f>
        <v>4.1176580022548004</v>
      </c>
      <c r="AK52" s="48">
        <f>VLOOKUP($A52,'ADR Raw Data'!$B$6:$BE$43,'ADR Raw Data'!V$1,FALSE)</f>
        <v>2.8282547360325099</v>
      </c>
      <c r="AL52" s="48">
        <f>VLOOKUP($A52,'ADR Raw Data'!$B$6:$BE$43,'ADR Raw Data'!W$1,FALSE)</f>
        <v>-3.4342152059672801</v>
      </c>
      <c r="AM52" s="48">
        <f>VLOOKUP($A52,'ADR Raw Data'!$B$6:$BE$43,'ADR Raw Data'!X$1,FALSE)</f>
        <v>-6.2565009489186698</v>
      </c>
      <c r="AN52" s="49">
        <f>VLOOKUP($A52,'ADR Raw Data'!$B$6:$BE$43,'ADR Raw Data'!Y$1,FALSE)</f>
        <v>-0.56853865251342794</v>
      </c>
      <c r="AO52" s="48">
        <f>VLOOKUP($A52,'ADR Raw Data'!$B$6:$BE$43,'ADR Raw Data'!AA$1,FALSE)</f>
        <v>-3.8727439285738301</v>
      </c>
      <c r="AP52" s="48">
        <f>VLOOKUP($A52,'ADR Raw Data'!$B$6:$BE$43,'ADR Raw Data'!AB$1,FALSE)</f>
        <v>-0.80398111990139698</v>
      </c>
      <c r="AQ52" s="49">
        <f>VLOOKUP($A52,'ADR Raw Data'!$B$6:$BE$43,'ADR Raw Data'!AC$1,FALSE)</f>
        <v>-2.3707416731178799</v>
      </c>
      <c r="AR52" s="50">
        <f>VLOOKUP($A52,'ADR Raw Data'!$B$6:$BE$43,'ADR Raw Data'!AE$1,FALSE)</f>
        <v>-1.3451687589321299</v>
      </c>
      <c r="AS52" s="40"/>
      <c r="AT52" s="51">
        <f>VLOOKUP($A52,'RevPAR Raw Data'!$B$6:$BE$43,'RevPAR Raw Data'!G$1,FALSE)</f>
        <v>33.014337671004299</v>
      </c>
      <c r="AU52" s="52">
        <f>VLOOKUP($A52,'RevPAR Raw Data'!$B$6:$BE$43,'RevPAR Raw Data'!H$1,FALSE)</f>
        <v>46.493354187520801</v>
      </c>
      <c r="AV52" s="52">
        <f>VLOOKUP($A52,'RevPAR Raw Data'!$B$6:$BE$43,'RevPAR Raw Data'!I$1,FALSE)</f>
        <v>49.553638638638603</v>
      </c>
      <c r="AW52" s="52">
        <f>VLOOKUP($A52,'RevPAR Raw Data'!$B$6:$BE$43,'RevPAR Raw Data'!J$1,FALSE)</f>
        <v>50.723462629295902</v>
      </c>
      <c r="AX52" s="52">
        <f>VLOOKUP($A52,'RevPAR Raw Data'!$B$6:$BE$43,'RevPAR Raw Data'!K$1,FALSE)</f>
        <v>48.951672505839099</v>
      </c>
      <c r="AY52" s="53">
        <f>VLOOKUP($A52,'RevPAR Raw Data'!$B$6:$BE$43,'RevPAR Raw Data'!L$1,FALSE)</f>
        <v>45.747293126459702</v>
      </c>
      <c r="AZ52" s="52">
        <f>VLOOKUP($A52,'RevPAR Raw Data'!$B$6:$BE$43,'RevPAR Raw Data'!N$1,FALSE)</f>
        <v>52.240715715715702</v>
      </c>
      <c r="BA52" s="52">
        <f>VLOOKUP($A52,'RevPAR Raw Data'!$B$6:$BE$43,'RevPAR Raw Data'!O$1,FALSE)</f>
        <v>49.597339005672303</v>
      </c>
      <c r="BB52" s="53">
        <f>VLOOKUP($A52,'RevPAR Raw Data'!$B$6:$BE$43,'RevPAR Raw Data'!P$1,FALSE)</f>
        <v>50.919027360694002</v>
      </c>
      <c r="BC52" s="54">
        <f>VLOOKUP($A52,'RevPAR Raw Data'!$B$6:$BE$43,'RevPAR Raw Data'!R$1,FALSE)</f>
        <v>47.224931479098103</v>
      </c>
      <c r="BE52" s="47">
        <f>VLOOKUP($A52,'RevPAR Raw Data'!$B$6:$BE$43,'RevPAR Raw Data'!T$1,FALSE)</f>
        <v>-8.1675009096454403</v>
      </c>
      <c r="BF52" s="48">
        <f>VLOOKUP($A52,'RevPAR Raw Data'!$B$6:$BE$43,'RevPAR Raw Data'!U$1,FALSE)</f>
        <v>13.1898881912298</v>
      </c>
      <c r="BG52" s="48">
        <f>VLOOKUP($A52,'RevPAR Raw Data'!$B$6:$BE$43,'RevPAR Raw Data'!V$1,FALSE)</f>
        <v>1.55559486886426</v>
      </c>
      <c r="BH52" s="48">
        <f>VLOOKUP($A52,'RevPAR Raw Data'!$B$6:$BE$43,'RevPAR Raw Data'!W$1,FALSE)</f>
        <v>29.205644705363301</v>
      </c>
      <c r="BI52" s="48">
        <f>VLOOKUP($A52,'RevPAR Raw Data'!$B$6:$BE$43,'RevPAR Raw Data'!X$1,FALSE)</f>
        <v>8.0488699698284307</v>
      </c>
      <c r="BJ52" s="49">
        <f>VLOOKUP($A52,'RevPAR Raw Data'!$B$6:$BE$43,'RevPAR Raw Data'!Y$1,FALSE)</f>
        <v>8.7234288440980308</v>
      </c>
      <c r="BK52" s="48">
        <f>VLOOKUP($A52,'RevPAR Raw Data'!$B$6:$BE$43,'RevPAR Raw Data'!AA$1,FALSE)</f>
        <v>-3.6294842619895999</v>
      </c>
      <c r="BL52" s="48">
        <f>VLOOKUP($A52,'RevPAR Raw Data'!$B$6:$BE$43,'RevPAR Raw Data'!AB$1,FALSE)</f>
        <v>-3.4176772177717698</v>
      </c>
      <c r="BM52" s="49">
        <f>VLOOKUP($A52,'RevPAR Raw Data'!$B$6:$BE$43,'RevPAR Raw Data'!AC$1,FALSE)</f>
        <v>-3.5264458127342699</v>
      </c>
      <c r="BN52" s="50">
        <f>VLOOKUP($A52,'RevPAR Raw Data'!$B$6:$BE$43,'RevPAR Raw Data'!AE$1,FALSE)</f>
        <v>4.6306071009891996</v>
      </c>
    </row>
    <row r="53" spans="1:66" x14ac:dyDescent="0.25">
      <c r="A53" s="63" t="s">
        <v>83</v>
      </c>
      <c r="B53" s="47">
        <f>VLOOKUP($A53,'Occupancy Raw Data'!$B$8:$BE$45,'Occupancy Raw Data'!G$3,FALSE)</f>
        <v>44.680851063829699</v>
      </c>
      <c r="C53" s="48">
        <f>VLOOKUP($A53,'Occupancy Raw Data'!$B$8:$BE$45,'Occupancy Raw Data'!H$3,FALSE)</f>
        <v>63.710255797274598</v>
      </c>
      <c r="D53" s="48">
        <f>VLOOKUP($A53,'Occupancy Raw Data'!$B$8:$BE$45,'Occupancy Raw Data'!I$3,FALSE)</f>
        <v>65.527133636146303</v>
      </c>
      <c r="E53" s="48">
        <f>VLOOKUP($A53,'Occupancy Raw Data'!$B$8:$BE$45,'Occupancy Raw Data'!J$3,FALSE)</f>
        <v>63.638536935213899</v>
      </c>
      <c r="F53" s="48">
        <f>VLOOKUP($A53,'Occupancy Raw Data'!$B$8:$BE$45,'Occupancy Raw Data'!K$3,FALSE)</f>
        <v>57.446808510638199</v>
      </c>
      <c r="G53" s="49">
        <f>VLOOKUP($A53,'Occupancy Raw Data'!$B$8:$BE$45,'Occupancy Raw Data'!L$3,FALSE)</f>
        <v>59.000717188620598</v>
      </c>
      <c r="H53" s="48">
        <f>VLOOKUP($A53,'Occupancy Raw Data'!$B$8:$BE$45,'Occupancy Raw Data'!N$3,FALSE)</f>
        <v>54.841023189098699</v>
      </c>
      <c r="I53" s="48">
        <f>VLOOKUP($A53,'Occupancy Raw Data'!$B$8:$BE$45,'Occupancy Raw Data'!O$3,FALSE)</f>
        <v>53.143676786994902</v>
      </c>
      <c r="J53" s="49">
        <f>VLOOKUP($A53,'Occupancy Raw Data'!$B$8:$BE$45,'Occupancy Raw Data'!P$3,FALSE)</f>
        <v>53.992349988046797</v>
      </c>
      <c r="K53" s="50">
        <f>VLOOKUP($A53,'Occupancy Raw Data'!$B$8:$BE$45,'Occupancy Raw Data'!R$3,FALSE)</f>
        <v>57.569755131313798</v>
      </c>
      <c r="M53" s="47">
        <f>VLOOKUP($A53,'Occupancy Raw Data'!$B$8:$BE$45,'Occupancy Raw Data'!T$3,FALSE)</f>
        <v>0.54928691969160504</v>
      </c>
      <c r="N53" s="48">
        <f>VLOOKUP($A53,'Occupancy Raw Data'!$B$8:$BE$45,'Occupancy Raw Data'!U$3,FALSE)</f>
        <v>20.5081570439953</v>
      </c>
      <c r="O53" s="48">
        <f>VLOOKUP($A53,'Occupancy Raw Data'!$B$8:$BE$45,'Occupancy Raw Data'!V$3,FALSE)</f>
        <v>27.786741740570999</v>
      </c>
      <c r="P53" s="48">
        <f>VLOOKUP($A53,'Occupancy Raw Data'!$B$8:$BE$45,'Occupancy Raw Data'!W$3,FALSE)</f>
        <v>50.958955647958298</v>
      </c>
      <c r="Q53" s="48">
        <f>VLOOKUP($A53,'Occupancy Raw Data'!$B$8:$BE$45,'Occupancy Raw Data'!X$3,FALSE)</f>
        <v>21.115393756522899</v>
      </c>
      <c r="R53" s="49">
        <f>VLOOKUP($A53,'Occupancy Raw Data'!$B$8:$BE$45,'Occupancy Raw Data'!Y$3,FALSE)</f>
        <v>23.862130436116601</v>
      </c>
      <c r="S53" s="48">
        <f>VLOOKUP($A53,'Occupancy Raw Data'!$B$8:$BE$45,'Occupancy Raw Data'!AA$3,FALSE)</f>
        <v>13.961168819472199</v>
      </c>
      <c r="T53" s="48">
        <f>VLOOKUP($A53,'Occupancy Raw Data'!$B$8:$BE$45,'Occupancy Raw Data'!AB$3,FALSE)</f>
        <v>14.1497777992801</v>
      </c>
      <c r="U53" s="49">
        <f>VLOOKUP($A53,'Occupancy Raw Data'!$B$8:$BE$45,'Occupancy Raw Data'!AC$3,FALSE)</f>
        <v>14.053913040443501</v>
      </c>
      <c r="V53" s="50">
        <f>VLOOKUP($A53,'Occupancy Raw Data'!$B$8:$BE$45,'Occupancy Raw Data'!AE$3,FALSE)</f>
        <v>21.0721952505525</v>
      </c>
      <c r="X53" s="51">
        <f>VLOOKUP($A53,'ADR Raw Data'!$B$6:$BE$43,'ADR Raw Data'!G$1,FALSE)</f>
        <v>95.9975922953451</v>
      </c>
      <c r="Y53" s="52">
        <f>VLOOKUP($A53,'ADR Raw Data'!$B$6:$BE$43,'ADR Raw Data'!H$1,FALSE)</f>
        <v>112.89253283302</v>
      </c>
      <c r="Z53" s="52">
        <f>VLOOKUP($A53,'ADR Raw Data'!$B$6:$BE$43,'ADR Raw Data'!I$1,FALSE)</f>
        <v>113.690083910981</v>
      </c>
      <c r="AA53" s="52">
        <f>VLOOKUP($A53,'ADR Raw Data'!$B$6:$BE$43,'ADR Raw Data'!J$1,FALSE)</f>
        <v>110.959207362885</v>
      </c>
      <c r="AB53" s="52">
        <f>VLOOKUP($A53,'ADR Raw Data'!$B$6:$BE$43,'ADR Raw Data'!K$1,FALSE)</f>
        <v>104.873133583021</v>
      </c>
      <c r="AC53" s="53">
        <f>VLOOKUP($A53,'ADR Raw Data'!$B$6:$BE$43,'ADR Raw Data'!L$1,FALSE)</f>
        <v>108.532104538087</v>
      </c>
      <c r="AD53" s="52">
        <f>VLOOKUP($A53,'ADR Raw Data'!$B$6:$BE$43,'ADR Raw Data'!N$1,FALSE)</f>
        <v>104.667449869224</v>
      </c>
      <c r="AE53" s="52">
        <f>VLOOKUP($A53,'ADR Raw Data'!$B$6:$BE$43,'ADR Raw Data'!O$1,FALSE)</f>
        <v>102.87327935222601</v>
      </c>
      <c r="AF53" s="53">
        <f>VLOOKUP($A53,'ADR Raw Data'!$B$6:$BE$43,'ADR Raw Data'!P$1,FALSE)</f>
        <v>103.78446535310999</v>
      </c>
      <c r="AG53" s="54">
        <f>VLOOKUP($A53,'ADR Raw Data'!$B$6:$BE$43,'ADR Raw Data'!R$1,FALSE)</f>
        <v>107.259927626505</v>
      </c>
      <c r="AI53" s="47">
        <f>VLOOKUP($A53,'ADR Raw Data'!$B$6:$BE$43,'ADR Raw Data'!T$1,FALSE)</f>
        <v>11.0694121090316</v>
      </c>
      <c r="AJ53" s="48">
        <f>VLOOKUP($A53,'ADR Raw Data'!$B$6:$BE$43,'ADR Raw Data'!U$1,FALSE)</f>
        <v>21.303461120533001</v>
      </c>
      <c r="AK53" s="48">
        <f>VLOOKUP($A53,'ADR Raw Data'!$B$6:$BE$43,'ADR Raw Data'!V$1,FALSE)</f>
        <v>23.028906428990201</v>
      </c>
      <c r="AL53" s="48">
        <f>VLOOKUP($A53,'ADR Raw Data'!$B$6:$BE$43,'ADR Raw Data'!W$1,FALSE)</f>
        <v>21.293963407808601</v>
      </c>
      <c r="AM53" s="48">
        <f>VLOOKUP($A53,'ADR Raw Data'!$B$6:$BE$43,'ADR Raw Data'!X$1,FALSE)</f>
        <v>8.0114889675150298</v>
      </c>
      <c r="AN53" s="49">
        <f>VLOOKUP($A53,'ADR Raw Data'!$B$6:$BE$43,'ADR Raw Data'!Y$1,FALSE)</f>
        <v>17.703509887913899</v>
      </c>
      <c r="AO53" s="48">
        <f>VLOOKUP($A53,'ADR Raw Data'!$B$6:$BE$43,'ADR Raw Data'!AA$1,FALSE)</f>
        <v>5.7208066415343701</v>
      </c>
      <c r="AP53" s="48">
        <f>VLOOKUP($A53,'ADR Raw Data'!$B$6:$BE$43,'ADR Raw Data'!AB$1,FALSE)</f>
        <v>8.6163599810474594</v>
      </c>
      <c r="AQ53" s="49">
        <f>VLOOKUP($A53,'ADR Raw Data'!$B$6:$BE$43,'ADR Raw Data'!AC$1,FALSE)</f>
        <v>7.1118143799541897</v>
      </c>
      <c r="AR53" s="50">
        <f>VLOOKUP($A53,'ADR Raw Data'!$B$6:$BE$43,'ADR Raw Data'!AE$1,FALSE)</f>
        <v>14.666417979035799</v>
      </c>
      <c r="AS53" s="40"/>
      <c r="AT53" s="51">
        <f>VLOOKUP($A53,'RevPAR Raw Data'!$B$6:$BE$43,'RevPAR Raw Data'!G$1,FALSE)</f>
        <v>42.892541238345601</v>
      </c>
      <c r="AU53" s="52">
        <f>VLOOKUP($A53,'RevPAR Raw Data'!$B$6:$BE$43,'RevPAR Raw Data'!H$1,FALSE)</f>
        <v>71.924121443939697</v>
      </c>
      <c r="AV53" s="52">
        <f>VLOOKUP($A53,'RevPAR Raw Data'!$B$6:$BE$43,'RevPAR Raw Data'!I$1,FALSE)</f>
        <v>74.497853215395594</v>
      </c>
      <c r="AW53" s="52">
        <f>VLOOKUP($A53,'RevPAR Raw Data'!$B$6:$BE$43,'RevPAR Raw Data'!J$1,FALSE)</f>
        <v>70.612816160650198</v>
      </c>
      <c r="AX53" s="52">
        <f>VLOOKUP($A53,'RevPAR Raw Data'!$B$6:$BE$43,'RevPAR Raw Data'!K$1,FALSE)</f>
        <v>60.246268228544103</v>
      </c>
      <c r="AY53" s="53">
        <f>VLOOKUP($A53,'RevPAR Raw Data'!$B$6:$BE$43,'RevPAR Raw Data'!L$1,FALSE)</f>
        <v>64.034720057374997</v>
      </c>
      <c r="AZ53" s="52">
        <f>VLOOKUP($A53,'RevPAR Raw Data'!$B$6:$BE$43,'RevPAR Raw Data'!N$1,FALSE)</f>
        <v>57.400700454219397</v>
      </c>
      <c r="BA53" s="52">
        <f>VLOOKUP($A53,'RevPAR Raw Data'!$B$6:$BE$43,'RevPAR Raw Data'!O$1,FALSE)</f>
        <v>54.670643079129803</v>
      </c>
      <c r="BB53" s="53">
        <f>VLOOKUP($A53,'RevPAR Raw Data'!$B$6:$BE$43,'RevPAR Raw Data'!P$1,FALSE)</f>
        <v>56.035671766674596</v>
      </c>
      <c r="BC53" s="54">
        <f>VLOOKUP($A53,'RevPAR Raw Data'!$B$6:$BE$43,'RevPAR Raw Data'!R$1,FALSE)</f>
        <v>61.749277688603499</v>
      </c>
      <c r="BE53" s="47">
        <f>VLOOKUP($A53,'RevPAR Raw Data'!$B$6:$BE$43,'RevPAR Raw Data'!T$1,FALSE)</f>
        <v>11.6795018615249</v>
      </c>
      <c r="BF53" s="48">
        <f>VLOOKUP($A53,'RevPAR Raw Data'!$B$6:$BE$43,'RevPAR Raw Data'!U$1,FALSE)</f>
        <v>46.180565426933804</v>
      </c>
      <c r="BG53" s="48">
        <f>VLOOKUP($A53,'RevPAR Raw Data'!$B$6:$BE$43,'RevPAR Raw Data'!V$1,FALSE)</f>
        <v>57.214630924662501</v>
      </c>
      <c r="BH53" s="48">
        <f>VLOOKUP($A53,'RevPAR Raw Data'!$B$6:$BE$43,'RevPAR Raw Data'!W$1,FALSE)</f>
        <v>83.104100424444596</v>
      </c>
      <c r="BI53" s="48">
        <f>VLOOKUP($A53,'RevPAR Raw Data'!$B$6:$BE$43,'RevPAR Raw Data'!X$1,FALSE)</f>
        <v>30.8185401652892</v>
      </c>
      <c r="BJ53" s="49">
        <f>VLOOKUP($A53,'RevPAR Raw Data'!$B$6:$BE$43,'RevPAR Raw Data'!Y$1,FALSE)</f>
        <v>45.790074945255398</v>
      </c>
      <c r="BK53" s="48">
        <f>VLOOKUP($A53,'RevPAR Raw Data'!$B$6:$BE$43,'RevPAR Raw Data'!AA$1,FALSE)</f>
        <v>20.4806669340668</v>
      </c>
      <c r="BL53" s="48">
        <f>VLOOKUP($A53,'RevPAR Raw Data'!$B$6:$BE$43,'RevPAR Raw Data'!AB$1,FALSE)</f>
        <v>23.985333572031902</v>
      </c>
      <c r="BM53" s="49">
        <f>VLOOKUP($A53,'RevPAR Raw Data'!$B$6:$BE$43,'RevPAR Raw Data'!AC$1,FALSE)</f>
        <v>22.165215628954201</v>
      </c>
      <c r="BN53" s="50">
        <f>VLOOKUP($A53,'RevPAR Raw Data'!$B$6:$BE$43,'RevPAR Raw Data'!AE$1,FALSE)</f>
        <v>38.829149462392898</v>
      </c>
    </row>
    <row r="54" spans="1:66" x14ac:dyDescent="0.25">
      <c r="A54" s="66" t="s">
        <v>84</v>
      </c>
      <c r="B54" s="47">
        <f>VLOOKUP($A54,'Occupancy Raw Data'!$B$8:$BE$45,'Occupancy Raw Data'!G$3,FALSE)</f>
        <v>43.119677274764598</v>
      </c>
      <c r="C54" s="48">
        <f>VLOOKUP($A54,'Occupancy Raw Data'!$B$8:$BE$45,'Occupancy Raw Data'!H$3,FALSE)</f>
        <v>56.824294038547698</v>
      </c>
      <c r="D54" s="48">
        <f>VLOOKUP($A54,'Occupancy Raw Data'!$B$8:$BE$45,'Occupancy Raw Data'!I$3,FALSE)</f>
        <v>59.625728372926901</v>
      </c>
      <c r="E54" s="48">
        <f>VLOOKUP($A54,'Occupancy Raw Data'!$B$8:$BE$45,'Occupancy Raw Data'!J$3,FALSE)</f>
        <v>59.513670999551699</v>
      </c>
      <c r="F54" s="48">
        <f>VLOOKUP($A54,'Occupancy Raw Data'!$B$8:$BE$45,'Occupancy Raw Data'!K$3,FALSE)</f>
        <v>56.5777678171223</v>
      </c>
      <c r="G54" s="49">
        <f>VLOOKUP($A54,'Occupancy Raw Data'!$B$8:$BE$45,'Occupancy Raw Data'!L$3,FALSE)</f>
        <v>55.132227700582597</v>
      </c>
      <c r="H54" s="48">
        <f>VLOOKUP($A54,'Occupancy Raw Data'!$B$8:$BE$45,'Occupancy Raw Data'!N$3,FALSE)</f>
        <v>56.8130883012102</v>
      </c>
      <c r="I54" s="48">
        <f>VLOOKUP($A54,'Occupancy Raw Data'!$B$8:$BE$45,'Occupancy Raw Data'!O$3,FALSE)</f>
        <v>53.081577767817102</v>
      </c>
      <c r="J54" s="49">
        <f>VLOOKUP($A54,'Occupancy Raw Data'!$B$8:$BE$45,'Occupancy Raw Data'!P$3,FALSE)</f>
        <v>54.947333034513598</v>
      </c>
      <c r="K54" s="50">
        <f>VLOOKUP($A54,'Occupancy Raw Data'!$B$8:$BE$45,'Occupancy Raw Data'!R$3,FALSE)</f>
        <v>55.0794006531344</v>
      </c>
      <c r="M54" s="47">
        <f>VLOOKUP($A54,'Occupancy Raw Data'!$B$8:$BE$45,'Occupancy Raw Data'!T$3,FALSE)</f>
        <v>14.838610380563001</v>
      </c>
      <c r="N54" s="48">
        <f>VLOOKUP($A54,'Occupancy Raw Data'!$B$8:$BE$45,'Occupancy Raw Data'!U$3,FALSE)</f>
        <v>29.6620407455068</v>
      </c>
      <c r="O54" s="48">
        <f>VLOOKUP($A54,'Occupancy Raw Data'!$B$8:$BE$45,'Occupancy Raw Data'!V$3,FALSE)</f>
        <v>13.1110684989101</v>
      </c>
      <c r="P54" s="48">
        <f>VLOOKUP($A54,'Occupancy Raw Data'!$B$8:$BE$45,'Occupancy Raw Data'!W$3,FALSE)</f>
        <v>71.630749829757505</v>
      </c>
      <c r="Q54" s="48">
        <f>VLOOKUP($A54,'Occupancy Raw Data'!$B$8:$BE$45,'Occupancy Raw Data'!X$3,FALSE)</f>
        <v>64.993609181726896</v>
      </c>
      <c r="R54" s="49">
        <f>VLOOKUP($A54,'Occupancy Raw Data'!$B$8:$BE$45,'Occupancy Raw Data'!Y$3,FALSE)</f>
        <v>35.757813670645</v>
      </c>
      <c r="S54" s="48">
        <f>VLOOKUP($A54,'Occupancy Raw Data'!$B$8:$BE$45,'Occupancy Raw Data'!AA$3,FALSE)</f>
        <v>30.783995511403401</v>
      </c>
      <c r="T54" s="48">
        <f>VLOOKUP($A54,'Occupancy Raw Data'!$B$8:$BE$45,'Occupancy Raw Data'!AB$3,FALSE)</f>
        <v>3.9298739200706301</v>
      </c>
      <c r="U54" s="49">
        <f>VLOOKUP($A54,'Occupancy Raw Data'!$B$8:$BE$45,'Occupancy Raw Data'!AC$3,FALSE)</f>
        <v>16.2724228051142</v>
      </c>
      <c r="V54" s="50">
        <f>VLOOKUP($A54,'Occupancy Raw Data'!$B$8:$BE$45,'Occupancy Raw Data'!AE$3,FALSE)</f>
        <v>29.568789632666899</v>
      </c>
      <c r="X54" s="51">
        <f>VLOOKUP($A54,'ADR Raw Data'!$B$6:$BE$43,'ADR Raw Data'!G$1,FALSE)</f>
        <v>105.064482848232</v>
      </c>
      <c r="Y54" s="52">
        <f>VLOOKUP($A54,'ADR Raw Data'!$B$6:$BE$43,'ADR Raw Data'!H$1,FALSE)</f>
        <v>110.233571287714</v>
      </c>
      <c r="Z54" s="52">
        <f>VLOOKUP($A54,'ADR Raw Data'!$B$6:$BE$43,'ADR Raw Data'!I$1,FALSE)</f>
        <v>112.282044728434</v>
      </c>
      <c r="AA54" s="52">
        <f>VLOOKUP($A54,'ADR Raw Data'!$B$6:$BE$43,'ADR Raw Data'!J$1,FALSE)</f>
        <v>109.015740915081</v>
      </c>
      <c r="AB54" s="52">
        <f>VLOOKUP($A54,'ADR Raw Data'!$B$6:$BE$43,'ADR Raw Data'!K$1,FALSE)</f>
        <v>110.988979996038</v>
      </c>
      <c r="AC54" s="53">
        <f>VLOOKUP($A54,'ADR Raw Data'!$B$6:$BE$43,'ADR Raw Data'!L$1,FALSE)</f>
        <v>109.76021504065</v>
      </c>
      <c r="AD54" s="52">
        <f>VLOOKUP($A54,'ADR Raw Data'!$B$6:$BE$43,'ADR Raw Data'!N$1,FALSE)</f>
        <v>122.676112426035</v>
      </c>
      <c r="AE54" s="52">
        <f>VLOOKUP($A54,'ADR Raw Data'!$B$6:$BE$43,'ADR Raw Data'!O$1,FALSE)</f>
        <v>121.946149461684</v>
      </c>
      <c r="AF54" s="53">
        <f>VLOOKUP($A54,'ADR Raw Data'!$B$6:$BE$43,'ADR Raw Data'!P$1,FALSE)</f>
        <v>122.32352401345899</v>
      </c>
      <c r="AG54" s="54">
        <f>VLOOKUP($A54,'ADR Raw Data'!$B$6:$BE$43,'ADR Raw Data'!R$1,FALSE)</f>
        <v>113.34112506176</v>
      </c>
      <c r="AI54" s="47">
        <f>VLOOKUP($A54,'ADR Raw Data'!$B$6:$BE$43,'ADR Raw Data'!T$1,FALSE)</f>
        <v>1.40275897282485</v>
      </c>
      <c r="AJ54" s="48">
        <f>VLOOKUP($A54,'ADR Raw Data'!$B$6:$BE$43,'ADR Raw Data'!U$1,FALSE)</f>
        <v>4.9024942109428604</v>
      </c>
      <c r="AK54" s="48">
        <f>VLOOKUP($A54,'ADR Raw Data'!$B$6:$BE$43,'ADR Raw Data'!V$1,FALSE)</f>
        <v>6.2266989824240797</v>
      </c>
      <c r="AL54" s="48">
        <f>VLOOKUP($A54,'ADR Raw Data'!$B$6:$BE$43,'ADR Raw Data'!W$1,FALSE)</f>
        <v>-5.5006986761165102</v>
      </c>
      <c r="AM54" s="48">
        <f>VLOOKUP($A54,'ADR Raw Data'!$B$6:$BE$43,'ADR Raw Data'!X$1,FALSE)</f>
        <v>-7.8951281655428804</v>
      </c>
      <c r="AN54" s="49">
        <f>VLOOKUP($A54,'ADR Raw Data'!$B$6:$BE$43,'ADR Raw Data'!Y$1,FALSE)</f>
        <v>0.39336276009251397</v>
      </c>
      <c r="AO54" s="48">
        <f>VLOOKUP($A54,'ADR Raw Data'!$B$6:$BE$43,'ADR Raw Data'!AA$1,FALSE)</f>
        <v>-0.98032474903071698</v>
      </c>
      <c r="AP54" s="48">
        <f>VLOOKUP($A54,'ADR Raw Data'!$B$6:$BE$43,'ADR Raw Data'!AB$1,FALSE)</f>
        <v>4.87689188048508</v>
      </c>
      <c r="AQ54" s="49">
        <f>VLOOKUP($A54,'ADR Raw Data'!$B$6:$BE$43,'ADR Raw Data'!AC$1,FALSE)</f>
        <v>2.1272978774349101</v>
      </c>
      <c r="AR54" s="50">
        <f>VLOOKUP($A54,'ADR Raw Data'!$B$6:$BE$43,'ADR Raw Data'!AE$1,FALSE)</f>
        <v>0.61543063384012997</v>
      </c>
      <c r="AS54" s="40"/>
      <c r="AT54" s="51">
        <f>VLOOKUP($A54,'RevPAR Raw Data'!$B$6:$BE$43,'RevPAR Raw Data'!G$1,FALSE)</f>
        <v>45.303465934558403</v>
      </c>
      <c r="AU54" s="52">
        <f>VLOOKUP($A54,'RevPAR Raw Data'!$B$6:$BE$43,'RevPAR Raw Data'!H$1,FALSE)</f>
        <v>62.639448677722903</v>
      </c>
      <c r="AV54" s="52">
        <f>VLOOKUP($A54,'RevPAR Raw Data'!$B$6:$BE$43,'RevPAR Raw Data'!I$1,FALSE)</f>
        <v>66.948987001344605</v>
      </c>
      <c r="AW54" s="52">
        <f>VLOOKUP($A54,'RevPAR Raw Data'!$B$6:$BE$43,'RevPAR Raw Data'!J$1,FALSE)</f>
        <v>64.879269385925497</v>
      </c>
      <c r="AX54" s="52">
        <f>VLOOKUP($A54,'RevPAR Raw Data'!$B$6:$BE$43,'RevPAR Raw Data'!K$1,FALSE)</f>
        <v>62.7950874047512</v>
      </c>
      <c r="AY54" s="53">
        <f>VLOOKUP($A54,'RevPAR Raw Data'!$B$6:$BE$43,'RevPAR Raw Data'!L$1,FALSE)</f>
        <v>60.513251680860598</v>
      </c>
      <c r="AZ54" s="52">
        <f>VLOOKUP($A54,'RevPAR Raw Data'!$B$6:$BE$43,'RevPAR Raw Data'!N$1,FALSE)</f>
        <v>69.696088077095396</v>
      </c>
      <c r="BA54" s="52">
        <f>VLOOKUP($A54,'RevPAR Raw Data'!$B$6:$BE$43,'RevPAR Raw Data'!O$1,FALSE)</f>
        <v>64.730940161362597</v>
      </c>
      <c r="BB54" s="53">
        <f>VLOOKUP($A54,'RevPAR Raw Data'!$B$6:$BE$43,'RevPAR Raw Data'!P$1,FALSE)</f>
        <v>67.213514119229004</v>
      </c>
      <c r="BC54" s="54">
        <f>VLOOKUP($A54,'RevPAR Raw Data'!$B$6:$BE$43,'RevPAR Raw Data'!R$1,FALSE)</f>
        <v>62.427612377537201</v>
      </c>
      <c r="BE54" s="47">
        <f>VLOOKUP($A54,'RevPAR Raw Data'!$B$6:$BE$43,'RevPAR Raw Data'!T$1,FALSE)</f>
        <v>16.449519291943702</v>
      </c>
      <c r="BF54" s="48">
        <f>VLOOKUP($A54,'RevPAR Raw Data'!$B$6:$BE$43,'RevPAR Raw Data'!U$1,FALSE)</f>
        <v>36.018714786845699</v>
      </c>
      <c r="BG54" s="48">
        <f>VLOOKUP($A54,'RevPAR Raw Data'!$B$6:$BE$43,'RevPAR Raw Data'!V$1,FALSE)</f>
        <v>20.154154250140699</v>
      </c>
      <c r="BH54" s="48">
        <f>VLOOKUP($A54,'RevPAR Raw Data'!$B$6:$BE$43,'RevPAR Raw Data'!W$1,FALSE)</f>
        <v>62.189859446063203</v>
      </c>
      <c r="BI54" s="48">
        <f>VLOOKUP($A54,'RevPAR Raw Data'!$B$6:$BE$43,'RevPAR Raw Data'!X$1,FALSE)</f>
        <v>51.967152271874603</v>
      </c>
      <c r="BJ54" s="49">
        <f>VLOOKUP($A54,'RevPAR Raw Data'!$B$6:$BE$43,'RevPAR Raw Data'!Y$1,FALSE)</f>
        <v>36.291834353541098</v>
      </c>
      <c r="BK54" s="48">
        <f>VLOOKUP($A54,'RevPAR Raw Data'!$B$6:$BE$43,'RevPAR Raw Data'!AA$1,FALSE)</f>
        <v>29.501887635633899</v>
      </c>
      <c r="BL54" s="48">
        <f>VLOOKUP($A54,'RevPAR Raw Data'!$B$6:$BE$43,'RevPAR Raw Data'!AB$1,FALSE)</f>
        <v>8.9984215026769405</v>
      </c>
      <c r="BM54" s="49">
        <f>VLOOKUP($A54,'RevPAR Raw Data'!$B$6:$BE$43,'RevPAR Raw Data'!AC$1,FALSE)</f>
        <v>18.745883587489502</v>
      </c>
      <c r="BN54" s="50">
        <f>VLOOKUP($A54,'RevPAR Raw Data'!$B$6:$BE$43,'RevPAR Raw Data'!AE$1,FALSE)</f>
        <v>30.366195655962201</v>
      </c>
    </row>
    <row r="55" spans="1:66" x14ac:dyDescent="0.25">
      <c r="A55" s="63" t="s">
        <v>85</v>
      </c>
      <c r="B55" s="47">
        <f>VLOOKUP($A55,'Occupancy Raw Data'!$B$8:$BE$45,'Occupancy Raw Data'!G$3,FALSE)</f>
        <v>33.527131782945702</v>
      </c>
      <c r="C55" s="48">
        <f>VLOOKUP($A55,'Occupancy Raw Data'!$B$8:$BE$45,'Occupancy Raw Data'!H$3,FALSE)</f>
        <v>50.452196382428902</v>
      </c>
      <c r="D55" s="48">
        <f>VLOOKUP($A55,'Occupancy Raw Data'!$B$8:$BE$45,'Occupancy Raw Data'!I$3,FALSE)</f>
        <v>51.421188630490903</v>
      </c>
      <c r="E55" s="48">
        <f>VLOOKUP($A55,'Occupancy Raw Data'!$B$8:$BE$45,'Occupancy Raw Data'!J$3,FALSE)</f>
        <v>51.485788113695001</v>
      </c>
      <c r="F55" s="48">
        <f>VLOOKUP($A55,'Occupancy Raw Data'!$B$8:$BE$45,'Occupancy Raw Data'!K$3,FALSE)</f>
        <v>44.509043927648499</v>
      </c>
      <c r="G55" s="49">
        <f>VLOOKUP($A55,'Occupancy Raw Data'!$B$8:$BE$45,'Occupancy Raw Data'!L$3,FALSE)</f>
        <v>46.279069767441797</v>
      </c>
      <c r="H55" s="48">
        <f>VLOOKUP($A55,'Occupancy Raw Data'!$B$8:$BE$45,'Occupancy Raw Data'!N$3,FALSE)</f>
        <v>44.832041343669196</v>
      </c>
      <c r="I55" s="48">
        <f>VLOOKUP($A55,'Occupancy Raw Data'!$B$8:$BE$45,'Occupancy Raw Data'!O$3,FALSE)</f>
        <v>39.987080103359098</v>
      </c>
      <c r="J55" s="49">
        <f>VLOOKUP($A55,'Occupancy Raw Data'!$B$8:$BE$45,'Occupancy Raw Data'!P$3,FALSE)</f>
        <v>42.409560723514197</v>
      </c>
      <c r="K55" s="50">
        <f>VLOOKUP($A55,'Occupancy Raw Data'!$B$8:$BE$45,'Occupancy Raw Data'!R$3,FALSE)</f>
        <v>45.1734957548911</v>
      </c>
      <c r="M55" s="47">
        <f>VLOOKUP($A55,'Occupancy Raw Data'!$B$8:$BE$45,'Occupancy Raw Data'!T$3,FALSE)</f>
        <v>-17.292151985364701</v>
      </c>
      <c r="N55" s="48">
        <f>VLOOKUP($A55,'Occupancy Raw Data'!$B$8:$BE$45,'Occupancy Raw Data'!U$3,FALSE)</f>
        <v>8.2821880999545705</v>
      </c>
      <c r="O55" s="48">
        <f>VLOOKUP($A55,'Occupancy Raw Data'!$B$8:$BE$45,'Occupancy Raw Data'!V$3,FALSE)</f>
        <v>15.1232466565537</v>
      </c>
      <c r="P55" s="48">
        <f>VLOOKUP($A55,'Occupancy Raw Data'!$B$8:$BE$45,'Occupancy Raw Data'!W$3,FALSE)</f>
        <v>27.2259355938757</v>
      </c>
      <c r="Q55" s="48">
        <f>VLOOKUP($A55,'Occupancy Raw Data'!$B$8:$BE$45,'Occupancy Raw Data'!X$3,FALSE)</f>
        <v>-0.81036682994879505</v>
      </c>
      <c r="R55" s="49">
        <f>VLOOKUP($A55,'Occupancy Raw Data'!$B$8:$BE$45,'Occupancy Raw Data'!Y$3,FALSE)</f>
        <v>6.5665425865182598</v>
      </c>
      <c r="S55" s="48">
        <f>VLOOKUP($A55,'Occupancy Raw Data'!$B$8:$BE$45,'Occupancy Raw Data'!AA$3,FALSE)</f>
        <v>-4.7646841047493798</v>
      </c>
      <c r="T55" s="48">
        <f>VLOOKUP($A55,'Occupancy Raw Data'!$B$8:$BE$45,'Occupancy Raw Data'!AB$3,FALSE)</f>
        <v>-4.1233871449160402</v>
      </c>
      <c r="U55" s="49">
        <f>VLOOKUP($A55,'Occupancy Raw Data'!$B$8:$BE$45,'Occupancy Raw Data'!AC$3,FALSE)</f>
        <v>-4.4634236724555798</v>
      </c>
      <c r="V55" s="50">
        <f>VLOOKUP($A55,'Occupancy Raw Data'!$B$8:$BE$45,'Occupancy Raw Data'!AE$3,FALSE)</f>
        <v>3.3654950107980599</v>
      </c>
      <c r="X55" s="51">
        <f>VLOOKUP($A55,'ADR Raw Data'!$B$6:$BE$43,'ADR Raw Data'!G$1,FALSE)</f>
        <v>81.650539499036597</v>
      </c>
      <c r="Y55" s="52">
        <f>VLOOKUP($A55,'ADR Raw Data'!$B$6:$BE$43,'ADR Raw Data'!H$1,FALSE)</f>
        <v>89.006414852752798</v>
      </c>
      <c r="Z55" s="52">
        <f>VLOOKUP($A55,'ADR Raw Data'!$B$6:$BE$43,'ADR Raw Data'!I$1,FALSE)</f>
        <v>90.042512562813997</v>
      </c>
      <c r="AA55" s="52">
        <f>VLOOKUP($A55,'ADR Raw Data'!$B$6:$BE$43,'ADR Raw Data'!J$1,FALSE)</f>
        <v>87.851493099121697</v>
      </c>
      <c r="AB55" s="52">
        <f>VLOOKUP($A55,'ADR Raw Data'!$B$6:$BE$43,'ADR Raw Data'!K$1,FALSE)</f>
        <v>86.914586357039099</v>
      </c>
      <c r="AC55" s="53">
        <f>VLOOKUP($A55,'ADR Raw Data'!$B$6:$BE$43,'ADR Raw Data'!L$1,FALSE)</f>
        <v>87.511521496370705</v>
      </c>
      <c r="AD55" s="52">
        <f>VLOOKUP($A55,'ADR Raw Data'!$B$6:$BE$43,'ADR Raw Data'!N$1,FALSE)</f>
        <v>87.763976945244906</v>
      </c>
      <c r="AE55" s="52">
        <f>VLOOKUP($A55,'ADR Raw Data'!$B$6:$BE$43,'ADR Raw Data'!O$1,FALSE)</f>
        <v>84.140048465266503</v>
      </c>
      <c r="AF55" s="53">
        <f>VLOOKUP($A55,'ADR Raw Data'!$B$6:$BE$43,'ADR Raw Data'!P$1,FALSE)</f>
        <v>86.055514089870499</v>
      </c>
      <c r="AG55" s="54">
        <f>VLOOKUP($A55,'ADR Raw Data'!$B$6:$BE$43,'ADR Raw Data'!R$1,FALSE)</f>
        <v>87.120972420837504</v>
      </c>
      <c r="AI55" s="47">
        <f>VLOOKUP($A55,'ADR Raw Data'!$B$6:$BE$43,'ADR Raw Data'!T$1,FALSE)</f>
        <v>3.57885037382237</v>
      </c>
      <c r="AJ55" s="48">
        <f>VLOOKUP($A55,'ADR Raw Data'!$B$6:$BE$43,'ADR Raw Data'!U$1,FALSE)</f>
        <v>11.5547426469181</v>
      </c>
      <c r="AK55" s="48">
        <f>VLOOKUP($A55,'ADR Raw Data'!$B$6:$BE$43,'ADR Raw Data'!V$1,FALSE)</f>
        <v>10.781217322821499</v>
      </c>
      <c r="AL55" s="48">
        <f>VLOOKUP($A55,'ADR Raw Data'!$B$6:$BE$43,'ADR Raw Data'!W$1,FALSE)</f>
        <v>3.8148647331198799</v>
      </c>
      <c r="AM55" s="48">
        <f>VLOOKUP($A55,'ADR Raw Data'!$B$6:$BE$43,'ADR Raw Data'!X$1,FALSE)</f>
        <v>1.6362002545546099</v>
      </c>
      <c r="AN55" s="49">
        <f>VLOOKUP($A55,'ADR Raw Data'!$B$6:$BE$43,'ADR Raw Data'!Y$1,FALSE)</f>
        <v>6.72080253799811</v>
      </c>
      <c r="AO55" s="48">
        <f>VLOOKUP($A55,'ADR Raw Data'!$B$6:$BE$43,'ADR Raw Data'!AA$1,FALSE)</f>
        <v>-3.6176979719484801</v>
      </c>
      <c r="AP55" s="48">
        <f>VLOOKUP($A55,'ADR Raw Data'!$B$6:$BE$43,'ADR Raw Data'!AB$1,FALSE)</f>
        <v>3.5992956350418699</v>
      </c>
      <c r="AQ55" s="49">
        <f>VLOOKUP($A55,'ADR Raw Data'!$B$6:$BE$43,'ADR Raw Data'!AC$1,FALSE)</f>
        <v>-0.43907766730294201</v>
      </c>
      <c r="AR55" s="50">
        <f>VLOOKUP($A55,'ADR Raw Data'!$B$6:$BE$43,'ADR Raw Data'!AE$1,FALSE)</f>
        <v>4.6028050508667402</v>
      </c>
      <c r="AS55" s="40"/>
      <c r="AT55" s="51">
        <f>VLOOKUP($A55,'RevPAR Raw Data'!$B$6:$BE$43,'RevPAR Raw Data'!G$1,FALSE)</f>
        <v>27.3750839793281</v>
      </c>
      <c r="AU55" s="52">
        <f>VLOOKUP($A55,'RevPAR Raw Data'!$B$6:$BE$43,'RevPAR Raw Data'!H$1,FALSE)</f>
        <v>44.905691214470203</v>
      </c>
      <c r="AV55" s="52">
        <f>VLOOKUP($A55,'RevPAR Raw Data'!$B$6:$BE$43,'RevPAR Raw Data'!I$1,FALSE)</f>
        <v>46.300930232558102</v>
      </c>
      <c r="AW55" s="52">
        <f>VLOOKUP($A55,'RevPAR Raw Data'!$B$6:$BE$43,'RevPAR Raw Data'!J$1,FALSE)</f>
        <v>45.231033591731197</v>
      </c>
      <c r="AX55" s="52">
        <f>VLOOKUP($A55,'RevPAR Raw Data'!$B$6:$BE$43,'RevPAR Raw Data'!K$1,FALSE)</f>
        <v>38.684851421188597</v>
      </c>
      <c r="AY55" s="53">
        <f>VLOOKUP($A55,'RevPAR Raw Data'!$B$6:$BE$43,'RevPAR Raw Data'!L$1,FALSE)</f>
        <v>40.499518087855201</v>
      </c>
      <c r="AZ55" s="52">
        <f>VLOOKUP($A55,'RevPAR Raw Data'!$B$6:$BE$43,'RevPAR Raw Data'!N$1,FALSE)</f>
        <v>39.346382428940501</v>
      </c>
      <c r="BA55" s="52">
        <f>VLOOKUP($A55,'RevPAR Raw Data'!$B$6:$BE$43,'RevPAR Raw Data'!O$1,FALSE)</f>
        <v>33.645148578811302</v>
      </c>
      <c r="BB55" s="53">
        <f>VLOOKUP($A55,'RevPAR Raw Data'!$B$6:$BE$43,'RevPAR Raw Data'!P$1,FALSE)</f>
        <v>36.495765503875901</v>
      </c>
      <c r="BC55" s="54">
        <f>VLOOKUP($A55,'RevPAR Raw Data'!$B$6:$BE$43,'RevPAR Raw Data'!R$1,FALSE)</f>
        <v>39.355588778146902</v>
      </c>
      <c r="BE55" s="47">
        <f>VLOOKUP($A55,'RevPAR Raw Data'!$B$6:$BE$43,'RevPAR Raw Data'!T$1,FALSE)</f>
        <v>-14.332161857512499</v>
      </c>
      <c r="BF55" s="48">
        <f>VLOOKUP($A55,'RevPAR Raw Data'!$B$6:$BE$43,'RevPAR Raw Data'!U$1,FALSE)</f>
        <v>20.793916267356099</v>
      </c>
      <c r="BG55" s="48">
        <f>VLOOKUP($A55,'RevPAR Raw Data'!$B$6:$BE$43,'RevPAR Raw Data'!V$1,FALSE)</f>
        <v>27.534934067684599</v>
      </c>
      <c r="BH55" s="48">
        <f>VLOOKUP($A55,'RevPAR Raw Data'!$B$6:$BE$43,'RevPAR Raw Data'!W$1,FALSE)</f>
        <v>32.079432942228301</v>
      </c>
      <c r="BI55" s="48">
        <f>VLOOKUP($A55,'RevPAR Raw Data'!$B$6:$BE$43,'RevPAR Raw Data'!X$1,FALSE)</f>
        <v>0.81257420047137496</v>
      </c>
      <c r="BJ55" s="49">
        <f>VLOOKUP($A55,'RevPAR Raw Data'!$B$6:$BE$43,'RevPAR Raw Data'!Y$1,FALSE)</f>
        <v>13.728669485329799</v>
      </c>
      <c r="BK55" s="48">
        <f>VLOOKUP($A55,'RevPAR Raw Data'!$B$6:$BE$43,'RevPAR Raw Data'!AA$1,FALSE)</f>
        <v>-8.2100101964705896</v>
      </c>
      <c r="BL55" s="48">
        <f>VLOOKUP($A55,'RevPAR Raw Data'!$B$6:$BE$43,'RevPAR Raw Data'!AB$1,FALSE)</f>
        <v>-0.67250440339701001</v>
      </c>
      <c r="BM55" s="49">
        <f>VLOOKUP($A55,'RevPAR Raw Data'!$B$6:$BE$43,'RevPAR Raw Data'!AC$1,FALSE)</f>
        <v>-4.8829034432156497</v>
      </c>
      <c r="BN55" s="50">
        <f>VLOOKUP($A55,'RevPAR Raw Data'!$B$6:$BE$43,'RevPAR Raw Data'!AE$1,FALSE)</f>
        <v>8.1232072360084899</v>
      </c>
    </row>
    <row r="56" spans="1:66" ht="15" thickBot="1" x14ac:dyDescent="0.3">
      <c r="A56" s="63" t="s">
        <v>86</v>
      </c>
      <c r="B56" s="67">
        <f>VLOOKUP($A56,'Occupancy Raw Data'!$B$8:$BE$45,'Occupancy Raw Data'!G$3,FALSE)</f>
        <v>37.144827586206802</v>
      </c>
      <c r="C56" s="68">
        <f>VLOOKUP($A56,'Occupancy Raw Data'!$B$8:$BE$45,'Occupancy Raw Data'!H$3,FALSE)</f>
        <v>57.613793103448202</v>
      </c>
      <c r="D56" s="68">
        <f>VLOOKUP($A56,'Occupancy Raw Data'!$B$8:$BE$45,'Occupancy Raw Data'!I$3,FALSE)</f>
        <v>61.351724137931001</v>
      </c>
      <c r="E56" s="68">
        <f>VLOOKUP($A56,'Occupancy Raw Data'!$B$8:$BE$45,'Occupancy Raw Data'!J$3,FALSE)</f>
        <v>58.317241379310303</v>
      </c>
      <c r="F56" s="68">
        <f>VLOOKUP($A56,'Occupancy Raw Data'!$B$8:$BE$45,'Occupancy Raw Data'!K$3,FALSE)</f>
        <v>50.4551724137931</v>
      </c>
      <c r="G56" s="69">
        <f>VLOOKUP($A56,'Occupancy Raw Data'!$B$8:$BE$45,'Occupancy Raw Data'!L$3,FALSE)</f>
        <v>52.976551724137899</v>
      </c>
      <c r="H56" s="68">
        <f>VLOOKUP($A56,'Occupancy Raw Data'!$B$8:$BE$45,'Occupancy Raw Data'!N$3,FALSE)</f>
        <v>53.144827586206802</v>
      </c>
      <c r="I56" s="68">
        <f>VLOOKUP($A56,'Occupancy Raw Data'!$B$8:$BE$45,'Occupancy Raw Data'!O$3,FALSE)</f>
        <v>51.420689655172403</v>
      </c>
      <c r="J56" s="69">
        <f>VLOOKUP($A56,'Occupancy Raw Data'!$B$8:$BE$45,'Occupancy Raw Data'!P$3,FALSE)</f>
        <v>52.282758620689599</v>
      </c>
      <c r="K56" s="70">
        <f>VLOOKUP($A56,'Occupancy Raw Data'!$B$8:$BE$45,'Occupancy Raw Data'!R$3,FALSE)</f>
        <v>52.778325123152698</v>
      </c>
      <c r="M56" s="67">
        <f>VLOOKUP($A56,'Occupancy Raw Data'!$B$8:$BE$45,'Occupancy Raw Data'!T$3,FALSE)</f>
        <v>-16.427057203872099</v>
      </c>
      <c r="N56" s="68">
        <f>VLOOKUP($A56,'Occupancy Raw Data'!$B$8:$BE$45,'Occupancy Raw Data'!U$3,FALSE)</f>
        <v>14.762570899354101</v>
      </c>
      <c r="O56" s="68">
        <f>VLOOKUP($A56,'Occupancy Raw Data'!$B$8:$BE$45,'Occupancy Raw Data'!V$3,FALSE)</f>
        <v>12.0710284980021</v>
      </c>
      <c r="P56" s="68">
        <f>VLOOKUP($A56,'Occupancy Raw Data'!$B$8:$BE$45,'Occupancy Raw Data'!W$3,FALSE)</f>
        <v>18.471897970969</v>
      </c>
      <c r="Q56" s="68">
        <f>VLOOKUP($A56,'Occupancy Raw Data'!$B$8:$BE$45,'Occupancy Raw Data'!X$3,FALSE)</f>
        <v>-4.8464640407069099</v>
      </c>
      <c r="R56" s="69">
        <f>VLOOKUP($A56,'Occupancy Raw Data'!$B$8:$BE$45,'Occupancy Raw Data'!Y$3,FALSE)</f>
        <v>5.2618491642574003</v>
      </c>
      <c r="S56" s="68">
        <f>VLOOKUP($A56,'Occupancy Raw Data'!$B$8:$BE$45,'Occupancy Raw Data'!AA$3,FALSE)</f>
        <v>-5.1713959026470304</v>
      </c>
      <c r="T56" s="68">
        <f>VLOOKUP($A56,'Occupancy Raw Data'!$B$8:$BE$45,'Occupancy Raw Data'!AB$3,FALSE)</f>
        <v>-6.8073244208485697</v>
      </c>
      <c r="U56" s="69">
        <f>VLOOKUP($A56,'Occupancy Raw Data'!$B$8:$BE$45,'Occupancy Raw Data'!AC$3,FALSE)</f>
        <v>-5.9829890833477704</v>
      </c>
      <c r="V56" s="70">
        <f>VLOOKUP($A56,'Occupancy Raw Data'!$B$8:$BE$45,'Occupancy Raw Data'!AE$3,FALSE)</f>
        <v>1.81522180765604</v>
      </c>
      <c r="X56" s="71">
        <f>VLOOKUP($A56,'ADR Raw Data'!$B$6:$BE$43,'ADR Raw Data'!G$1,FALSE)</f>
        <v>102.270460453026</v>
      </c>
      <c r="Y56" s="72">
        <f>VLOOKUP($A56,'ADR Raw Data'!$B$6:$BE$43,'ADR Raw Data'!H$1,FALSE)</f>
        <v>112.807785491979</v>
      </c>
      <c r="Z56" s="72">
        <f>VLOOKUP($A56,'ADR Raw Data'!$B$6:$BE$43,'ADR Raw Data'!I$1,FALSE)</f>
        <v>122.504042266187</v>
      </c>
      <c r="AA56" s="72">
        <f>VLOOKUP($A56,'ADR Raw Data'!$B$6:$BE$43,'ADR Raw Data'!J$1,FALSE)</f>
        <v>123.642168874172</v>
      </c>
      <c r="AB56" s="72">
        <f>VLOOKUP($A56,'ADR Raw Data'!$B$6:$BE$43,'ADR Raw Data'!K$1,FALSE)</f>
        <v>113.59288682339999</v>
      </c>
      <c r="AC56" s="73">
        <f>VLOOKUP($A56,'ADR Raw Data'!$B$6:$BE$43,'ADR Raw Data'!L$1,FALSE)</f>
        <v>116.11082691106</v>
      </c>
      <c r="AD56" s="72">
        <f>VLOOKUP($A56,'ADR Raw Data'!$B$6:$BE$43,'ADR Raw Data'!N$1,FALSE)</f>
        <v>120.10675058395999</v>
      </c>
      <c r="AE56" s="72">
        <f>VLOOKUP($A56,'ADR Raw Data'!$B$6:$BE$43,'ADR Raw Data'!O$1,FALSE)</f>
        <v>124.817738733905</v>
      </c>
      <c r="AF56" s="73">
        <f>VLOOKUP($A56,'ADR Raw Data'!$B$6:$BE$43,'ADR Raw Data'!P$1,FALSE)</f>
        <v>122.423405883128</v>
      </c>
      <c r="AG56" s="74">
        <f>VLOOKUP($A56,'ADR Raw Data'!$B$6:$BE$43,'ADR Raw Data'!R$1,FALSE)</f>
        <v>117.89748590629</v>
      </c>
      <c r="AI56" s="67">
        <f>VLOOKUP($A56,'ADR Raw Data'!$B$6:$BE$43,'ADR Raw Data'!T$1,FALSE)</f>
        <v>10.0140525275377</v>
      </c>
      <c r="AJ56" s="68">
        <f>VLOOKUP($A56,'ADR Raw Data'!$B$6:$BE$43,'ADR Raw Data'!U$1,FALSE)</f>
        <v>17.793879434488201</v>
      </c>
      <c r="AK56" s="68">
        <f>VLOOKUP($A56,'ADR Raw Data'!$B$6:$BE$43,'ADR Raw Data'!V$1,FALSE)</f>
        <v>20.930355000260199</v>
      </c>
      <c r="AL56" s="68">
        <f>VLOOKUP($A56,'ADR Raw Data'!$B$6:$BE$43,'ADR Raw Data'!W$1,FALSE)</f>
        <v>-7.0239165774311303</v>
      </c>
      <c r="AM56" s="68">
        <f>VLOOKUP($A56,'ADR Raw Data'!$B$6:$BE$43,'ADR Raw Data'!X$1,FALSE)</f>
        <v>-19.714715006507301</v>
      </c>
      <c r="AN56" s="69">
        <f>VLOOKUP($A56,'ADR Raw Data'!$B$6:$BE$43,'ADR Raw Data'!Y$1,FALSE)</f>
        <v>2.40025994838305</v>
      </c>
      <c r="AO56" s="68">
        <f>VLOOKUP($A56,'ADR Raw Data'!$B$6:$BE$43,'ADR Raw Data'!AA$1,FALSE)</f>
        <v>-13.616885610703401</v>
      </c>
      <c r="AP56" s="68">
        <f>VLOOKUP($A56,'ADR Raw Data'!$B$6:$BE$43,'ADR Raw Data'!AB$1,FALSE)</f>
        <v>9.4338233721810294</v>
      </c>
      <c r="AQ56" s="69">
        <f>VLOOKUP($A56,'ADR Raw Data'!$B$6:$BE$43,'ADR Raw Data'!AC$1,FALSE)</f>
        <v>-3.3341450406658901</v>
      </c>
      <c r="AR56" s="70">
        <f>VLOOKUP($A56,'ADR Raw Data'!$B$6:$BE$43,'ADR Raw Data'!AE$1,FALSE)</f>
        <v>0.37887098478348702</v>
      </c>
      <c r="AS56" s="40"/>
      <c r="AT56" s="71">
        <f>VLOOKUP($A56,'RevPAR Raw Data'!$B$6:$BE$43,'RevPAR Raw Data'!G$1,FALSE)</f>
        <v>37.988186206896501</v>
      </c>
      <c r="AU56" s="72">
        <f>VLOOKUP($A56,'RevPAR Raw Data'!$B$6:$BE$43,'RevPAR Raw Data'!H$1,FALSE)</f>
        <v>64.992844137931002</v>
      </c>
      <c r="AV56" s="72">
        <f>VLOOKUP($A56,'RevPAR Raw Data'!$B$6:$BE$43,'RevPAR Raw Data'!I$1,FALSE)</f>
        <v>75.158342068965496</v>
      </c>
      <c r="AW56" s="72">
        <f>VLOOKUP($A56,'RevPAR Raw Data'!$B$6:$BE$43,'RevPAR Raw Data'!J$1,FALSE)</f>
        <v>72.104702068965494</v>
      </c>
      <c r="AX56" s="72">
        <f>VLOOKUP($A56,'RevPAR Raw Data'!$B$6:$BE$43,'RevPAR Raw Data'!K$1,FALSE)</f>
        <v>57.313486896551701</v>
      </c>
      <c r="AY56" s="73">
        <f>VLOOKUP($A56,'RevPAR Raw Data'!$B$6:$BE$43,'RevPAR Raw Data'!L$1,FALSE)</f>
        <v>61.511512275862003</v>
      </c>
      <c r="AZ56" s="72">
        <f>VLOOKUP($A56,'RevPAR Raw Data'!$B$6:$BE$43,'RevPAR Raw Data'!N$1,FALSE)</f>
        <v>63.830525517241298</v>
      </c>
      <c r="BA56" s="72">
        <f>VLOOKUP($A56,'RevPAR Raw Data'!$B$6:$BE$43,'RevPAR Raw Data'!O$1,FALSE)</f>
        <v>64.182142068965504</v>
      </c>
      <c r="BB56" s="73">
        <f>VLOOKUP($A56,'RevPAR Raw Data'!$B$6:$BE$43,'RevPAR Raw Data'!P$1,FALSE)</f>
        <v>64.006333793103394</v>
      </c>
      <c r="BC56" s="74">
        <f>VLOOKUP($A56,'RevPAR Raw Data'!$B$6:$BE$43,'RevPAR Raw Data'!R$1,FALSE)</f>
        <v>62.2243184236453</v>
      </c>
      <c r="BE56" s="67">
        <f>VLOOKUP($A56,'RevPAR Raw Data'!$B$6:$BE$43,'RevPAR Raw Data'!T$1,FALSE)</f>
        <v>-8.0580188134587907</v>
      </c>
      <c r="BF56" s="68">
        <f>VLOOKUP($A56,'RevPAR Raw Data'!$B$6:$BE$43,'RevPAR Raw Data'!U$1,FALSE)</f>
        <v>35.183284401104203</v>
      </c>
      <c r="BG56" s="68">
        <f>VLOOKUP($A56,'RevPAR Raw Data'!$B$6:$BE$43,'RevPAR Raw Data'!V$1,FALSE)</f>
        <v>35.527892615076802</v>
      </c>
      <c r="BH56" s="68">
        <f>VLOOKUP($A56,'RevPAR Raw Data'!$B$6:$BE$43,'RevPAR Raw Data'!W$1,FALSE)</f>
        <v>10.1505306897889</v>
      </c>
      <c r="BI56" s="68">
        <f>VLOOKUP($A56,'RevPAR Raw Data'!$B$6:$BE$43,'RevPAR Raw Data'!X$1,FALSE)</f>
        <v>-23.605712473695998</v>
      </c>
      <c r="BJ56" s="69">
        <f>VLOOKUP($A56,'RevPAR Raw Data'!$B$6:$BE$43,'RevPAR Raw Data'!Y$1,FALSE)</f>
        <v>7.7884071706744598</v>
      </c>
      <c r="BK56" s="68">
        <f>VLOOKUP($A56,'RevPAR Raw Data'!$B$6:$BE$43,'RevPAR Raw Data'!AA$1,FALSE)</f>
        <v>-18.084098448810401</v>
      </c>
      <c r="BL56" s="68">
        <f>VLOOKUP($A56,'RevPAR Raw Data'!$B$6:$BE$43,'RevPAR Raw Data'!AB$1,FALSE)</f>
        <v>1.98430798909825</v>
      </c>
      <c r="BM56" s="69">
        <f>VLOOKUP($A56,'RevPAR Raw Data'!$B$6:$BE$43,'RevPAR Raw Data'!AC$1,FALSE)</f>
        <v>-9.1176525902076406</v>
      </c>
      <c r="BN56" s="70">
        <f>VLOOKUP($A56,'RevPAR Raw Data'!$B$6:$BE$43,'RevPAR Raw Data'!AE$1,FALSE)</f>
        <v>2.2009701411782001</v>
      </c>
    </row>
    <row r="57" spans="1:66" ht="14.25" customHeight="1" x14ac:dyDescent="0.25">
      <c r="A57" s="170" t="s">
        <v>123</v>
      </c>
      <c r="B57" s="170"/>
      <c r="C57" s="170"/>
      <c r="D57" s="170"/>
      <c r="E57" s="170"/>
      <c r="F57" s="170"/>
      <c r="G57" s="170"/>
      <c r="H57" s="170"/>
      <c r="I57" s="170"/>
      <c r="J57" s="170"/>
      <c r="K57" s="170"/>
      <c r="AS57" s="40"/>
    </row>
    <row r="58" spans="1:66" x14ac:dyDescent="0.25">
      <c r="A58" s="170"/>
      <c r="B58" s="170"/>
      <c r="C58" s="170"/>
      <c r="D58" s="170"/>
      <c r="E58" s="170"/>
      <c r="F58" s="170"/>
      <c r="G58" s="170"/>
      <c r="H58" s="170"/>
      <c r="I58" s="170"/>
      <c r="J58" s="170"/>
      <c r="K58" s="170"/>
      <c r="AS58" s="40"/>
    </row>
    <row r="59" spans="1:66" x14ac:dyDescent="0.25">
      <c r="A59" s="170"/>
      <c r="B59" s="170"/>
      <c r="C59" s="170"/>
      <c r="D59" s="170"/>
      <c r="E59" s="170"/>
      <c r="F59" s="170"/>
      <c r="G59" s="170"/>
      <c r="H59" s="170"/>
      <c r="I59" s="170"/>
      <c r="J59" s="170"/>
      <c r="K59" s="170"/>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zmQuAtUAOzOeu5SBBpjtRnPwPsBF26FhElKD8D3pVghK+EsuxK6vn5zcnPS7vGYdYmxvZNj+ehiKmGprP9j2FA==" saltValue="96YTKGE9GkbsUNmnKjkeP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tabSelected="1" zoomScaleNormal="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39" style="41" bestFit="1" customWidth="1"/>
    <col min="2" max="2" width="6.85546875" style="41" bestFit="1" customWidth="1"/>
    <col min="3" max="3" width="7.5703125" style="41" customWidth="1"/>
    <col min="4" max="4" width="6.85546875" style="41" customWidth="1"/>
    <col min="5" max="5" width="7.42578125" style="4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7" t="str">
        <f>'Occupancy Raw Data'!B2</f>
        <v>October 27, 2024 - November 23, 2024
Rolling-28 Day Period</v>
      </c>
      <c r="B1" s="174" t="s">
        <v>66</v>
      </c>
      <c r="C1" s="175"/>
      <c r="D1" s="175"/>
      <c r="E1" s="175"/>
      <c r="F1" s="175"/>
      <c r="G1" s="175"/>
      <c r="H1" s="175"/>
      <c r="I1" s="175"/>
      <c r="J1" s="175"/>
      <c r="K1" s="176"/>
      <c r="L1" s="40"/>
      <c r="M1" s="174" t="s">
        <v>73</v>
      </c>
      <c r="N1" s="175"/>
      <c r="O1" s="175"/>
      <c r="P1" s="175"/>
      <c r="Q1" s="175"/>
      <c r="R1" s="175"/>
      <c r="S1" s="175"/>
      <c r="T1" s="175"/>
      <c r="U1" s="175"/>
      <c r="V1" s="176"/>
      <c r="X1" s="174" t="s">
        <v>67</v>
      </c>
      <c r="Y1" s="175"/>
      <c r="Z1" s="175"/>
      <c r="AA1" s="175"/>
      <c r="AB1" s="175"/>
      <c r="AC1" s="175"/>
      <c r="AD1" s="175"/>
      <c r="AE1" s="175"/>
      <c r="AF1" s="175"/>
      <c r="AG1" s="176"/>
      <c r="AI1" s="174" t="s">
        <v>74</v>
      </c>
      <c r="AJ1" s="175"/>
      <c r="AK1" s="175"/>
      <c r="AL1" s="175"/>
      <c r="AM1" s="175"/>
      <c r="AN1" s="175"/>
      <c r="AO1" s="175"/>
      <c r="AP1" s="175"/>
      <c r="AQ1" s="175"/>
      <c r="AR1" s="176"/>
      <c r="AS1" s="40"/>
      <c r="AT1" s="174" t="s">
        <v>68</v>
      </c>
      <c r="AU1" s="175"/>
      <c r="AV1" s="175"/>
      <c r="AW1" s="175"/>
      <c r="AX1" s="175"/>
      <c r="AY1" s="175"/>
      <c r="AZ1" s="175"/>
      <c r="BA1" s="175"/>
      <c r="BB1" s="175"/>
      <c r="BC1" s="176"/>
      <c r="BE1" s="174" t="s">
        <v>75</v>
      </c>
      <c r="BF1" s="175"/>
      <c r="BG1" s="175"/>
      <c r="BH1" s="175"/>
      <c r="BI1" s="175"/>
      <c r="BJ1" s="175"/>
      <c r="BK1" s="175"/>
      <c r="BL1" s="175"/>
      <c r="BM1" s="175"/>
      <c r="BN1" s="176"/>
    </row>
    <row r="2" spans="1:66" x14ac:dyDescent="0.25">
      <c r="A2" s="177"/>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X2" s="42"/>
      <c r="Y2" s="43"/>
      <c r="Z2" s="43"/>
      <c r="AA2" s="43"/>
      <c r="AB2" s="43"/>
      <c r="AC2" s="172" t="s">
        <v>64</v>
      </c>
      <c r="AD2" s="43"/>
      <c r="AE2" s="43"/>
      <c r="AF2" s="172" t="s">
        <v>65</v>
      </c>
      <c r="AG2" s="173" t="s">
        <v>56</v>
      </c>
      <c r="AI2" s="42"/>
      <c r="AJ2" s="43"/>
      <c r="AK2" s="43"/>
      <c r="AL2" s="43"/>
      <c r="AM2" s="43"/>
      <c r="AN2" s="172" t="s">
        <v>64</v>
      </c>
      <c r="AO2" s="43"/>
      <c r="AP2" s="43"/>
      <c r="AQ2" s="172" t="s">
        <v>65</v>
      </c>
      <c r="AR2" s="173" t="s">
        <v>56</v>
      </c>
      <c r="AS2" s="44"/>
      <c r="AT2" s="42"/>
      <c r="AU2" s="43"/>
      <c r="AV2" s="43"/>
      <c r="AW2" s="43"/>
      <c r="AX2" s="43"/>
      <c r="AY2" s="172" t="s">
        <v>64</v>
      </c>
      <c r="AZ2" s="43"/>
      <c r="BA2" s="43"/>
      <c r="BB2" s="172" t="s">
        <v>65</v>
      </c>
      <c r="BC2" s="173" t="s">
        <v>56</v>
      </c>
      <c r="BE2" s="42"/>
      <c r="BF2" s="43"/>
      <c r="BG2" s="43"/>
      <c r="BH2" s="43"/>
      <c r="BI2" s="43"/>
      <c r="BJ2" s="172" t="s">
        <v>64</v>
      </c>
      <c r="BK2" s="43"/>
      <c r="BL2" s="43"/>
      <c r="BM2" s="172" t="s">
        <v>65</v>
      </c>
      <c r="BN2" s="173" t="s">
        <v>56</v>
      </c>
    </row>
    <row r="3" spans="1:66" x14ac:dyDescent="0.25">
      <c r="A3" s="177"/>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X3" s="45" t="s">
        <v>57</v>
      </c>
      <c r="Y3" s="44" t="s">
        <v>58</v>
      </c>
      <c r="Z3" s="44" t="s">
        <v>59</v>
      </c>
      <c r="AA3" s="44" t="s">
        <v>60</v>
      </c>
      <c r="AB3" s="44" t="s">
        <v>61</v>
      </c>
      <c r="AC3" s="172"/>
      <c r="AD3" s="44" t="s">
        <v>62</v>
      </c>
      <c r="AE3" s="44" t="s">
        <v>63</v>
      </c>
      <c r="AF3" s="172"/>
      <c r="AG3" s="173"/>
      <c r="AI3" s="45" t="s">
        <v>57</v>
      </c>
      <c r="AJ3" s="44" t="s">
        <v>58</v>
      </c>
      <c r="AK3" s="44" t="s">
        <v>59</v>
      </c>
      <c r="AL3" s="44" t="s">
        <v>60</v>
      </c>
      <c r="AM3" s="44" t="s">
        <v>61</v>
      </c>
      <c r="AN3" s="172"/>
      <c r="AO3" s="44" t="s">
        <v>62</v>
      </c>
      <c r="AP3" s="44" t="s">
        <v>63</v>
      </c>
      <c r="AQ3" s="172"/>
      <c r="AR3" s="173"/>
      <c r="AS3" s="44"/>
      <c r="AT3" s="45" t="s">
        <v>57</v>
      </c>
      <c r="AU3" s="44" t="s">
        <v>58</v>
      </c>
      <c r="AV3" s="44" t="s">
        <v>59</v>
      </c>
      <c r="AW3" s="44" t="s">
        <v>60</v>
      </c>
      <c r="AX3" s="44" t="s">
        <v>61</v>
      </c>
      <c r="AY3" s="172"/>
      <c r="AZ3" s="44" t="s">
        <v>62</v>
      </c>
      <c r="BA3" s="44" t="s">
        <v>63</v>
      </c>
      <c r="BB3" s="172"/>
      <c r="BC3" s="173"/>
      <c r="BE3" s="45" t="s">
        <v>57</v>
      </c>
      <c r="BF3" s="44" t="s">
        <v>58</v>
      </c>
      <c r="BG3" s="44" t="s">
        <v>59</v>
      </c>
      <c r="BH3" s="44" t="s">
        <v>60</v>
      </c>
      <c r="BI3" s="44" t="s">
        <v>61</v>
      </c>
      <c r="BJ3" s="172"/>
      <c r="BK3" s="44" t="s">
        <v>62</v>
      </c>
      <c r="BL3" s="44" t="s">
        <v>63</v>
      </c>
      <c r="BM3" s="172"/>
      <c r="BN3" s="173"/>
    </row>
    <row r="4" spans="1:66" x14ac:dyDescent="0.25">
      <c r="A4" s="46" t="s">
        <v>15</v>
      </c>
      <c r="B4" s="47">
        <f>VLOOKUP($A4,'Occupancy Raw Data'!$B$8:$BE$45,'Occupancy Raw Data'!AG$3,FALSE)</f>
        <v>50.831897197885702</v>
      </c>
      <c r="C4" s="48">
        <f>VLOOKUP($A4,'Occupancy Raw Data'!$B$8:$BE$45,'Occupancy Raw Data'!AH$3,FALSE)</f>
        <v>58.987584533506798</v>
      </c>
      <c r="D4" s="48">
        <f>VLOOKUP($A4,'Occupancy Raw Data'!$B$8:$BE$45,'Occupancy Raw Data'!AI$3,FALSE)</f>
        <v>63.346112953496402</v>
      </c>
      <c r="E4" s="48">
        <f>VLOOKUP($A4,'Occupancy Raw Data'!$B$8:$BE$45,'Occupancy Raw Data'!AJ$3,FALSE)</f>
        <v>62.5710557670686</v>
      </c>
      <c r="F4" s="48">
        <f>VLOOKUP($A4,'Occupancy Raw Data'!$B$8:$BE$45,'Occupancy Raw Data'!AK$3,FALSE)</f>
        <v>59.7846162698455</v>
      </c>
      <c r="G4" s="49">
        <f>VLOOKUP($A4,'Occupancy Raw Data'!$B$8:$BE$45,'Occupancy Raw Data'!AL$3,FALSE)</f>
        <v>59.104244729459801</v>
      </c>
      <c r="H4" s="48">
        <f>VLOOKUP($A4,'Occupancy Raw Data'!$B$8:$BE$45,'Occupancy Raw Data'!AN$3,FALSE)</f>
        <v>66.6154191415784</v>
      </c>
      <c r="I4" s="48">
        <f>VLOOKUP($A4,'Occupancy Raw Data'!$B$8:$BE$45,'Occupancy Raw Data'!AO$3,FALSE)</f>
        <v>68.8240646845627</v>
      </c>
      <c r="J4" s="49">
        <f>VLOOKUP($A4,'Occupancy Raw Data'!$B$8:$BE$45,'Occupancy Raw Data'!AP$3,FALSE)</f>
        <v>67.7197518510675</v>
      </c>
      <c r="K4" s="50">
        <f>VLOOKUP($A4,'Occupancy Raw Data'!$B$8:$BE$45,'Occupancy Raw Data'!AR$3,FALSE)</f>
        <v>61.563207763779502</v>
      </c>
      <c r="M4" s="47">
        <f>VLOOKUP($A4,'Occupancy Raw Data'!$B$8:$BE$45,'Occupancy Raw Data'!AT$3,FALSE)</f>
        <v>6.25941940890133</v>
      </c>
      <c r="N4" s="48">
        <f>VLOOKUP($A4,'Occupancy Raw Data'!$B$8:$BE$45,'Occupancy Raw Data'!AU$3,FALSE)</f>
        <v>9.0353071354854393</v>
      </c>
      <c r="O4" s="48">
        <f>VLOOKUP($A4,'Occupancy Raw Data'!$B$8:$BE$45,'Occupancy Raw Data'!AV$3,FALSE)</f>
        <v>11.2910255981229</v>
      </c>
      <c r="P4" s="48">
        <f>VLOOKUP($A4,'Occupancy Raw Data'!$B$8:$BE$45,'Occupancy Raw Data'!AW$3,FALSE)</f>
        <v>3.9394825336622001</v>
      </c>
      <c r="Q4" s="48">
        <f>VLOOKUP($A4,'Occupancy Raw Data'!$B$8:$BE$45,'Occupancy Raw Data'!AX$3,FALSE)</f>
        <v>-1.8493557811528401</v>
      </c>
      <c r="R4" s="49">
        <f>VLOOKUP($A4,'Occupancy Raw Data'!$B$8:$BE$45,'Occupancy Raw Data'!AY$3,FALSE)</f>
        <v>5.5618750327764204</v>
      </c>
      <c r="S4" s="48">
        <f>VLOOKUP($A4,'Occupancy Raw Data'!$B$8:$BE$45,'Occupancy Raw Data'!BA$3,FALSE)</f>
        <v>-0.77249677892221302</v>
      </c>
      <c r="T4" s="48">
        <f>VLOOKUP($A4,'Occupancy Raw Data'!$B$8:$BE$45,'Occupancy Raw Data'!BB$3,FALSE)</f>
        <v>3.3614638068272802</v>
      </c>
      <c r="U4" s="49">
        <f>VLOOKUP($A4,'Occupancy Raw Data'!$B$8:$BE$45,'Occupancy Raw Data'!BC$3,FALSE)</f>
        <v>1.2860261237406401</v>
      </c>
      <c r="V4" s="50">
        <f>VLOOKUP($A4,'Occupancy Raw Data'!$B$8:$BE$45,'Occupancy Raw Data'!BE$3,FALSE)</f>
        <v>4.1793708737320703</v>
      </c>
      <c r="X4" s="51">
        <f>VLOOKUP($A4,'ADR Raw Data'!$B$6:$BE$43,'ADR Raw Data'!AG$1,FALSE)</f>
        <v>144.47869007356499</v>
      </c>
      <c r="Y4" s="52">
        <f>VLOOKUP($A4,'ADR Raw Data'!$B$6:$BE$43,'ADR Raw Data'!AH$1,FALSE)</f>
        <v>148.84322431880699</v>
      </c>
      <c r="Z4" s="52">
        <f>VLOOKUP($A4,'ADR Raw Data'!$B$6:$BE$43,'ADR Raw Data'!AI$1,FALSE)</f>
        <v>154.32473536452801</v>
      </c>
      <c r="AA4" s="52">
        <f>VLOOKUP($A4,'ADR Raw Data'!$B$6:$BE$43,'ADR Raw Data'!AJ$1,FALSE)</f>
        <v>151.81958859035501</v>
      </c>
      <c r="AB4" s="52">
        <f>VLOOKUP($A4,'ADR Raw Data'!$B$6:$BE$43,'ADR Raw Data'!AK$1,FALSE)</f>
        <v>148.36812990423999</v>
      </c>
      <c r="AC4" s="53">
        <f>VLOOKUP($A4,'ADR Raw Data'!$B$6:$BE$43,'ADR Raw Data'!AL$1,FALSE)</f>
        <v>149.80154584606899</v>
      </c>
      <c r="AD4" s="52">
        <f>VLOOKUP($A4,'ADR Raw Data'!$B$6:$BE$43,'ADR Raw Data'!AN$1,FALSE)</f>
        <v>161.95080264343099</v>
      </c>
      <c r="AE4" s="52">
        <f>VLOOKUP($A4,'ADR Raw Data'!$B$6:$BE$43,'ADR Raw Data'!AO$1,FALSE)</f>
        <v>166.15002310057599</v>
      </c>
      <c r="AF4" s="53">
        <f>VLOOKUP($A4,'ADR Raw Data'!$B$6:$BE$43,'ADR Raw Data'!AP$1,FALSE)</f>
        <v>164.08467063095799</v>
      </c>
      <c r="AG4" s="54">
        <f>VLOOKUP($A4,'ADR Raw Data'!$B$6:$BE$43,'ADR Raw Data'!AR$1,FALSE)</f>
        <v>154.285782269967</v>
      </c>
      <c r="AI4" s="47">
        <f>VLOOKUP($A4,'ADR Raw Data'!$B$6:$BE$43,'ADR Raw Data'!AT$1,FALSE)</f>
        <v>3.6875248409267098</v>
      </c>
      <c r="AJ4" s="48">
        <f>VLOOKUP($A4,'ADR Raw Data'!$B$6:$BE$43,'ADR Raw Data'!AU$1,FALSE)</f>
        <v>6.0076548618009102</v>
      </c>
      <c r="AK4" s="48">
        <f>VLOOKUP($A4,'ADR Raw Data'!$B$6:$BE$43,'ADR Raw Data'!AV$1,FALSE)</f>
        <v>6.4723001733595797</v>
      </c>
      <c r="AL4" s="48">
        <f>VLOOKUP($A4,'ADR Raw Data'!$B$6:$BE$43,'ADR Raw Data'!AW$1,FALSE)</f>
        <v>0.78604104992403101</v>
      </c>
      <c r="AM4" s="48">
        <f>VLOOKUP($A4,'ADR Raw Data'!$B$6:$BE$43,'ADR Raw Data'!AX$1,FALSE)</f>
        <v>-2.1733376460883198</v>
      </c>
      <c r="AN4" s="49">
        <f>VLOOKUP($A4,'ADR Raw Data'!$B$6:$BE$43,'ADR Raw Data'!AY$1,FALSE)</f>
        <v>2.7503802699001301</v>
      </c>
      <c r="AO4" s="48">
        <f>VLOOKUP($A4,'ADR Raw Data'!$B$6:$BE$43,'ADR Raw Data'!BA$1,FALSE)</f>
        <v>-1.40535874086687</v>
      </c>
      <c r="AP4" s="48">
        <f>VLOOKUP($A4,'ADR Raw Data'!$B$6:$BE$43,'ADR Raw Data'!BB$1,FALSE)</f>
        <v>0.71541118224350797</v>
      </c>
      <c r="AQ4" s="49">
        <f>VLOOKUP($A4,'ADR Raw Data'!$B$6:$BE$43,'ADR Raw Data'!BC$1,FALSE)</f>
        <v>-0.32099321217003501</v>
      </c>
      <c r="AR4" s="50">
        <f>VLOOKUP($A4,'ADR Raw Data'!$B$6:$BE$43,'ADR Raw Data'!BE$1,FALSE)</f>
        <v>1.5897199856195801</v>
      </c>
      <c r="AT4" s="51">
        <f>VLOOKUP($A4,'RevPAR Raw Data'!$B$6:$BE$43,'RevPAR Raw Data'!AG$1,FALSE)</f>
        <v>73.4412592110464</v>
      </c>
      <c r="AU4" s="52">
        <f>VLOOKUP($A4,'RevPAR Raw Data'!$B$6:$BE$43,'RevPAR Raw Data'!AH$1,FALSE)</f>
        <v>87.799022767453707</v>
      </c>
      <c r="AV4" s="52">
        <f>VLOOKUP($A4,'RevPAR Raw Data'!$B$6:$BE$43,'RevPAR Raw Data'!AI$1,FALSE)</f>
        <v>97.758721179198801</v>
      </c>
      <c r="AW4" s="52">
        <f>VLOOKUP($A4,'RevPAR Raw Data'!$B$6:$BE$43,'RevPAR Raw Data'!AJ$1,FALSE)</f>
        <v>94.995119442205606</v>
      </c>
      <c r="AX4" s="52">
        <f>VLOOKUP($A4,'RevPAR Raw Data'!$B$6:$BE$43,'RevPAR Raw Data'!AK$1,FALSE)</f>
        <v>88.7013171299959</v>
      </c>
      <c r="AY4" s="53">
        <f>VLOOKUP($A4,'RevPAR Raw Data'!$B$6:$BE$43,'RevPAR Raw Data'!AL$1,FALSE)</f>
        <v>88.539072265374699</v>
      </c>
      <c r="AZ4" s="52">
        <f>VLOOKUP($A4,'RevPAR Raw Data'!$B$6:$BE$43,'RevPAR Raw Data'!AN$1,FALSE)</f>
        <v>107.884205984072</v>
      </c>
      <c r="BA4" s="52">
        <f>VLOOKUP($A4,'RevPAR Raw Data'!$B$6:$BE$43,'RevPAR Raw Data'!AO$1,FALSE)</f>
        <v>114.351199372156</v>
      </c>
      <c r="BB4" s="53">
        <f>VLOOKUP($A4,'RevPAR Raw Data'!$B$6:$BE$43,'RevPAR Raw Data'!AP$1,FALSE)</f>
        <v>111.11773177692601</v>
      </c>
      <c r="BC4" s="54">
        <f>VLOOKUP($A4,'RevPAR Raw Data'!$B$6:$BE$43,'RevPAR Raw Data'!AR$1,FALSE)</f>
        <v>94.983276688832305</v>
      </c>
      <c r="BE4" s="47">
        <f>VLOOKUP($A4,'RevPAR Raw Data'!$B$6:$BE$43,'RevPAR Raw Data'!AT$1,FALSE)</f>
        <v>10.177761895429001</v>
      </c>
      <c r="BF4" s="48">
        <f>VLOOKUP($A4,'RevPAR Raw Data'!$B$6:$BE$43,'RevPAR Raw Data'!AU$1,FALSE)</f>
        <v>15.5857720656899</v>
      </c>
      <c r="BG4" s="48">
        <f>VLOOKUP($A4,'RevPAR Raw Data'!$B$6:$BE$43,'RevPAR Raw Data'!AV$1,FALSE)</f>
        <v>18.494114840843899</v>
      </c>
      <c r="BH4" s="48">
        <f>VLOOKUP($A4,'RevPAR Raw Data'!$B$6:$BE$43,'RevPAR Raw Data'!AW$1,FALSE)</f>
        <v>4.7564895334554098</v>
      </c>
      <c r="BI4" s="48">
        <f>VLOOKUP($A4,'RevPAR Raw Data'!$B$6:$BE$43,'RevPAR Raw Data'!AX$1,FALSE)</f>
        <v>-3.9825006818392699</v>
      </c>
      <c r="BJ4" s="49">
        <f>VLOOKUP($A4,'RevPAR Raw Data'!$B$6:$BE$43,'RevPAR Raw Data'!AY$1,FALSE)</f>
        <v>8.4652280162145406</v>
      </c>
      <c r="BK4" s="48">
        <f>VLOOKUP($A4,'RevPAR Raw Data'!$B$6:$BE$43,'RevPAR Raw Data'!BA$1,FALSE)</f>
        <v>-2.1669991687835801</v>
      </c>
      <c r="BL4" s="48">
        <f>VLOOKUP($A4,'RevPAR Raw Data'!$B$6:$BE$43,'RevPAR Raw Data'!BB$1,FALSE)</f>
        <v>4.1009232770319004</v>
      </c>
      <c r="BM4" s="49">
        <f>VLOOKUP($A4,'RevPAR Raw Data'!$B$6:$BE$43,'RevPAR Raw Data'!BC$1,FALSE)</f>
        <v>0.960904855006669</v>
      </c>
      <c r="BN4" s="50">
        <f>VLOOKUP($A4,'RevPAR Raw Data'!$B$6:$BE$43,'RevPAR Raw Data'!BE$1,FALSE)</f>
        <v>5.8355311534045402</v>
      </c>
    </row>
    <row r="5" spans="1:66" x14ac:dyDescent="0.25">
      <c r="A5" s="46" t="s">
        <v>69</v>
      </c>
      <c r="B5" s="47">
        <f>VLOOKUP($A5,'Occupancy Raw Data'!$B$8:$BE$45,'Occupancy Raw Data'!AG$3,FALSE)</f>
        <v>48.055955340398597</v>
      </c>
      <c r="C5" s="48">
        <f>VLOOKUP($A5,'Occupancy Raw Data'!$B$8:$BE$45,'Occupancy Raw Data'!AH$3,FALSE)</f>
        <v>57.908405699560902</v>
      </c>
      <c r="D5" s="48">
        <f>VLOOKUP($A5,'Occupancy Raw Data'!$B$8:$BE$45,'Occupancy Raw Data'!AI$3,FALSE)</f>
        <v>63.5590627927836</v>
      </c>
      <c r="E5" s="48">
        <f>VLOOKUP($A5,'Occupancy Raw Data'!$B$8:$BE$45,'Occupancy Raw Data'!AJ$3,FALSE)</f>
        <v>63.571199331956102</v>
      </c>
      <c r="F5" s="48">
        <f>VLOOKUP($A5,'Occupancy Raw Data'!$B$8:$BE$45,'Occupancy Raw Data'!AK$3,FALSE)</f>
        <v>59.4104138818522</v>
      </c>
      <c r="G5" s="49">
        <f>VLOOKUP($A5,'Occupancy Raw Data'!$B$8:$BE$45,'Occupancy Raw Data'!AL$3,FALSE)</f>
        <v>58.500558300853299</v>
      </c>
      <c r="H5" s="48">
        <f>VLOOKUP($A5,'Occupancy Raw Data'!$B$8:$BE$45,'Occupancy Raw Data'!AN$3,FALSE)</f>
        <v>65.799344450082003</v>
      </c>
      <c r="I5" s="48">
        <f>VLOOKUP($A5,'Occupancy Raw Data'!$B$8:$BE$45,'Occupancy Raw Data'!AO$3,FALSE)</f>
        <v>67.4553394945479</v>
      </c>
      <c r="J5" s="49">
        <f>VLOOKUP($A5,'Occupancy Raw Data'!$B$8:$BE$45,'Occupancy Raw Data'!AP$3,FALSE)</f>
        <v>66.627341972314994</v>
      </c>
      <c r="K5" s="50">
        <f>VLOOKUP($A5,'Occupancy Raw Data'!$B$8:$BE$45,'Occupancy Raw Data'!AR$3,FALSE)</f>
        <v>60.824078363384999</v>
      </c>
      <c r="M5" s="47">
        <f>VLOOKUP($A5,'Occupancy Raw Data'!$B$8:$BE$45,'Occupancy Raw Data'!AT$3,FALSE)</f>
        <v>3.6992999040133099</v>
      </c>
      <c r="N5" s="48">
        <f>VLOOKUP($A5,'Occupancy Raw Data'!$B$8:$BE$45,'Occupancy Raw Data'!AU$3,FALSE)</f>
        <v>7.8185555724907898</v>
      </c>
      <c r="O5" s="48">
        <f>VLOOKUP($A5,'Occupancy Raw Data'!$B$8:$BE$45,'Occupancy Raw Data'!AV$3,FALSE)</f>
        <v>11.175554058948199</v>
      </c>
      <c r="P5" s="48">
        <f>VLOOKUP($A5,'Occupancy Raw Data'!$B$8:$BE$45,'Occupancy Raw Data'!AW$3,FALSE)</f>
        <v>5.06991800670027</v>
      </c>
      <c r="Q5" s="48">
        <f>VLOOKUP($A5,'Occupancy Raw Data'!$B$8:$BE$45,'Occupancy Raw Data'!AX$3,FALSE)</f>
        <v>-2.24170785748613</v>
      </c>
      <c r="R5" s="49">
        <f>VLOOKUP($A5,'Occupancy Raw Data'!$B$8:$BE$45,'Occupancy Raw Data'!AY$3,FALSE)</f>
        <v>5.0287752787028399</v>
      </c>
      <c r="S5" s="48">
        <f>VLOOKUP($A5,'Occupancy Raw Data'!$B$8:$BE$45,'Occupancy Raw Data'!BA$3,FALSE)</f>
        <v>-2.0460604373191398</v>
      </c>
      <c r="T5" s="48">
        <f>VLOOKUP($A5,'Occupancy Raw Data'!$B$8:$BE$45,'Occupancy Raw Data'!BB$3,FALSE)</f>
        <v>1.9349004770707601</v>
      </c>
      <c r="U5" s="49">
        <f>VLOOKUP($A5,'Occupancy Raw Data'!$B$8:$BE$45,'Occupancy Raw Data'!BC$3,FALSE)</f>
        <v>-7.0489543353636996E-2</v>
      </c>
      <c r="V5" s="50">
        <f>VLOOKUP($A5,'Occupancy Raw Data'!$B$8:$BE$45,'Occupancy Raw Data'!BE$3,FALSE)</f>
        <v>3.38015346407937</v>
      </c>
      <c r="X5" s="51">
        <f>VLOOKUP($A5,'ADR Raw Data'!$B$6:$BE$43,'ADR Raw Data'!AG$1,FALSE)</f>
        <v>115.596471407827</v>
      </c>
      <c r="Y5" s="52">
        <f>VLOOKUP($A5,'ADR Raw Data'!$B$6:$BE$43,'ADR Raw Data'!AH$1,FALSE)</f>
        <v>125.108480128813</v>
      </c>
      <c r="Z5" s="52">
        <f>VLOOKUP($A5,'ADR Raw Data'!$B$6:$BE$43,'ADR Raw Data'!AI$1,FALSE)</f>
        <v>131.827986462871</v>
      </c>
      <c r="AA5" s="52">
        <f>VLOOKUP($A5,'ADR Raw Data'!$B$6:$BE$43,'ADR Raw Data'!AJ$1,FALSE)</f>
        <v>128.764269439304</v>
      </c>
      <c r="AB5" s="52">
        <f>VLOOKUP($A5,'ADR Raw Data'!$B$6:$BE$43,'ADR Raw Data'!AK$1,FALSE)</f>
        <v>120.867066998216</v>
      </c>
      <c r="AC5" s="53">
        <f>VLOOKUP($A5,'ADR Raw Data'!$B$6:$BE$43,'ADR Raw Data'!AL$1,FALSE)</f>
        <v>124.938565582734</v>
      </c>
      <c r="AD5" s="52">
        <f>VLOOKUP($A5,'ADR Raw Data'!$B$6:$BE$43,'ADR Raw Data'!AN$1,FALSE)</f>
        <v>132.00577403103301</v>
      </c>
      <c r="AE5" s="52">
        <f>VLOOKUP($A5,'ADR Raw Data'!$B$6:$BE$43,'ADR Raw Data'!AO$1,FALSE)</f>
        <v>133.18336123485801</v>
      </c>
      <c r="AF5" s="53">
        <f>VLOOKUP($A5,'ADR Raw Data'!$B$6:$BE$43,'ADR Raw Data'!AP$1,FALSE)</f>
        <v>132.60188474374499</v>
      </c>
      <c r="AG5" s="54">
        <f>VLOOKUP($A5,'ADR Raw Data'!$B$6:$BE$43,'ADR Raw Data'!AR$1,FALSE)</f>
        <v>127.338622779548</v>
      </c>
      <c r="AI5" s="47">
        <f>VLOOKUP($A5,'ADR Raw Data'!$B$6:$BE$43,'ADR Raw Data'!AT$1,FALSE)</f>
        <v>3.16600031475493</v>
      </c>
      <c r="AJ5" s="48">
        <f>VLOOKUP($A5,'ADR Raw Data'!$B$6:$BE$43,'ADR Raw Data'!AU$1,FALSE)</f>
        <v>5.3488199196483404</v>
      </c>
      <c r="AK5" s="48">
        <f>VLOOKUP($A5,'ADR Raw Data'!$B$6:$BE$43,'ADR Raw Data'!AV$1,FALSE)</f>
        <v>7.1770312106604202</v>
      </c>
      <c r="AL5" s="48">
        <f>VLOOKUP($A5,'ADR Raw Data'!$B$6:$BE$43,'ADR Raw Data'!AW$1,FALSE)</f>
        <v>3.4540083066985998</v>
      </c>
      <c r="AM5" s="48">
        <f>VLOOKUP($A5,'ADR Raw Data'!$B$6:$BE$43,'ADR Raw Data'!AX$1,FALSE)</f>
        <v>5.7315172479422798E-2</v>
      </c>
      <c r="AN5" s="49">
        <f>VLOOKUP($A5,'ADR Raw Data'!$B$6:$BE$43,'ADR Raw Data'!AY$1,FALSE)</f>
        <v>3.9446403885811399</v>
      </c>
      <c r="AO5" s="48">
        <f>VLOOKUP($A5,'ADR Raw Data'!$B$6:$BE$43,'ADR Raw Data'!BA$1,FALSE)</f>
        <v>-1.3823550216385401</v>
      </c>
      <c r="AP5" s="48">
        <f>VLOOKUP($A5,'ADR Raw Data'!$B$6:$BE$43,'ADR Raw Data'!BB$1,FALSE)</f>
        <v>-0.374190458052576</v>
      </c>
      <c r="AQ5" s="49">
        <f>VLOOKUP($A5,'ADR Raw Data'!$B$6:$BE$43,'ADR Raw Data'!BC$1,FALSE)</f>
        <v>-0.87360679317271095</v>
      </c>
      <c r="AR5" s="50">
        <f>VLOOKUP($A5,'ADR Raw Data'!$B$6:$BE$43,'ADR Raw Data'!BE$1,FALSE)</f>
        <v>2.20432308947766</v>
      </c>
      <c r="AT5" s="51">
        <f>VLOOKUP($A5,'RevPAR Raw Data'!$B$6:$BE$43,'RevPAR Raw Data'!AG$1,FALSE)</f>
        <v>55.5509886748222</v>
      </c>
      <c r="AU5" s="52">
        <f>VLOOKUP($A5,'RevPAR Raw Data'!$B$6:$BE$43,'RevPAR Raw Data'!AH$1,FALSE)</f>
        <v>72.448326237548102</v>
      </c>
      <c r="AV5" s="52">
        <f>VLOOKUP($A5,'RevPAR Raw Data'!$B$6:$BE$43,'RevPAR Raw Data'!AI$1,FALSE)</f>
        <v>83.788632694398899</v>
      </c>
      <c r="AW5" s="52">
        <f>VLOOKUP($A5,'RevPAR Raw Data'!$B$6:$BE$43,'RevPAR Raw Data'!AJ$1,FALSE)</f>
        <v>81.8569903935974</v>
      </c>
      <c r="AX5" s="52">
        <f>VLOOKUP($A5,'RevPAR Raw Data'!$B$6:$BE$43,'RevPAR Raw Data'!AK$1,FALSE)</f>
        <v>71.807624750496203</v>
      </c>
      <c r="AY5" s="53">
        <f>VLOOKUP($A5,'RevPAR Raw Data'!$B$6:$BE$43,'RevPAR Raw Data'!AL$1,FALSE)</f>
        <v>73.089758398977196</v>
      </c>
      <c r="AZ5" s="52">
        <f>VLOOKUP($A5,'RevPAR Raw Data'!$B$6:$BE$43,'RevPAR Raw Data'!AN$1,FALSE)</f>
        <v>86.858933948676594</v>
      </c>
      <c r="BA5" s="52">
        <f>VLOOKUP($A5,'RevPAR Raw Data'!$B$6:$BE$43,'RevPAR Raw Data'!AO$1,FALSE)</f>
        <v>89.839288471223895</v>
      </c>
      <c r="BB5" s="53">
        <f>VLOOKUP($A5,'RevPAR Raw Data'!$B$6:$BE$43,'RevPAR Raw Data'!AP$1,FALSE)</f>
        <v>88.349111209950195</v>
      </c>
      <c r="BC5" s="54">
        <f>VLOOKUP($A5,'RevPAR Raw Data'!$B$6:$BE$43,'RevPAR Raw Data'!AR$1,FALSE)</f>
        <v>77.452543706287898</v>
      </c>
      <c r="BE5" s="47">
        <f>VLOOKUP($A5,'RevPAR Raw Data'!$B$6:$BE$43,'RevPAR Raw Data'!AT$1,FALSE)</f>
        <v>6.9824200653730299</v>
      </c>
      <c r="BF5" s="48">
        <f>VLOOKUP($A5,'RevPAR Raw Data'!$B$6:$BE$43,'RevPAR Raw Data'!AU$1,FALSE)</f>
        <v>13.5855759500293</v>
      </c>
      <c r="BG5" s="48">
        <f>VLOOKUP($A5,'RevPAR Raw Data'!$B$6:$BE$43,'RevPAR Raw Data'!AV$1,FALSE)</f>
        <v>19.1546582723835</v>
      </c>
      <c r="BH5" s="48">
        <f>VLOOKUP($A5,'RevPAR Raw Data'!$B$6:$BE$43,'RevPAR Raw Data'!AW$1,FALSE)</f>
        <v>8.6990417024931102</v>
      </c>
      <c r="BI5" s="48">
        <f>VLOOKUP($A5,'RevPAR Raw Data'!$B$6:$BE$43,'RevPAR Raw Data'!AX$1,FALSE)</f>
        <v>-2.1856775237317101</v>
      </c>
      <c r="BJ5" s="49">
        <f>VLOOKUP($A5,'RevPAR Raw Data'!$B$6:$BE$43,'RevPAR Raw Data'!AY$1,FALSE)</f>
        <v>9.1717827679786801</v>
      </c>
      <c r="BK5" s="48">
        <f>VLOOKUP($A5,'RevPAR Raw Data'!$B$6:$BE$43,'RevPAR Raw Data'!BA$1,FALSE)</f>
        <v>-3.4001316397566499</v>
      </c>
      <c r="BL5" s="48">
        <f>VLOOKUP($A5,'RevPAR Raw Data'!$B$6:$BE$43,'RevPAR Raw Data'!BB$1,FALSE)</f>
        <v>1.5534698060601699</v>
      </c>
      <c r="BM5" s="49">
        <f>VLOOKUP($A5,'RevPAR Raw Data'!$B$6:$BE$43,'RevPAR Raw Data'!BC$1,FALSE)</f>
        <v>-0.94348053508713403</v>
      </c>
      <c r="BN5" s="50">
        <f>VLOOKUP($A5,'RevPAR Raw Data'!$B$6:$BE$43,'RevPAR Raw Data'!BE$1,FALSE)</f>
        <v>5.6589860568255199</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117</v>
      </c>
      <c r="B8" s="47">
        <f>VLOOKUP($A8,'Occupancy Raw Data'!$B$8:$BE$51,'Occupancy Raw Data'!AG$3,FALSE)</f>
        <v>45.903409967597497</v>
      </c>
      <c r="C8" s="48">
        <f>VLOOKUP($A8,'Occupancy Raw Data'!$B$8:$BE$51,'Occupancy Raw Data'!AH$3,FALSE)</f>
        <v>58.888716676999302</v>
      </c>
      <c r="D8" s="48">
        <f>VLOOKUP($A8,'Occupancy Raw Data'!$B$8:$BE$51,'Occupancy Raw Data'!AI$3,FALSE)</f>
        <v>66.5220086794792</v>
      </c>
      <c r="E8" s="48">
        <f>VLOOKUP($A8,'Occupancy Raw Data'!$B$8:$BE$51,'Occupancy Raw Data'!AJ$3,FALSE)</f>
        <v>65.344079355238605</v>
      </c>
      <c r="F8" s="48">
        <f>VLOOKUP($A8,'Occupancy Raw Data'!$B$8:$BE$51,'Occupancy Raw Data'!AK$3,FALSE)</f>
        <v>57.9045257284562</v>
      </c>
      <c r="G8" s="49">
        <f>VLOOKUP($A8,'Occupancy Raw Data'!$B$8:$BE$51,'Occupancy Raw Data'!AL$3,FALSE)</f>
        <v>58.9008640713555</v>
      </c>
      <c r="H8" s="48">
        <f>VLOOKUP($A8,'Occupancy Raw Data'!$B$8:$BE$51,'Occupancy Raw Data'!AN$3,FALSE)</f>
        <v>64.708617482950999</v>
      </c>
      <c r="I8" s="48">
        <f>VLOOKUP($A8,'Occupancy Raw Data'!$B$8:$BE$51,'Occupancy Raw Data'!AO$3,FALSE)</f>
        <v>72.713887166769894</v>
      </c>
      <c r="J8" s="49">
        <f>VLOOKUP($A8,'Occupancy Raw Data'!$B$8:$BE$51,'Occupancy Raw Data'!AP$3,FALSE)</f>
        <v>68.711252324860496</v>
      </c>
      <c r="K8" s="50">
        <f>VLOOKUP($A8,'Occupancy Raw Data'!$B$8:$BE$51,'Occupancy Raw Data'!AR$3,FALSE)</f>
        <v>61.702033500763299</v>
      </c>
      <c r="M8" s="47">
        <f>VLOOKUP($A8,'Occupancy Raw Data'!$B$8:$BE$51,'Occupancy Raw Data'!AT$3,FALSE)</f>
        <v>6.3829787234042499</v>
      </c>
      <c r="N8" s="48">
        <f>VLOOKUP($A8,'Occupancy Raw Data'!$B$8:$BE$51,'Occupancy Raw Data'!AU$3,FALSE)</f>
        <v>20.1993040177159</v>
      </c>
      <c r="O8" s="48">
        <f>VLOOKUP($A8,'Occupancy Raw Data'!$B$8:$BE$51,'Occupancy Raw Data'!AV$3,FALSE)</f>
        <v>30.1789505611161</v>
      </c>
      <c r="P8" s="48">
        <f>VLOOKUP($A8,'Occupancy Raw Data'!$B$8:$BE$51,'Occupancy Raw Data'!AW$3,FALSE)</f>
        <v>3.75292235757352</v>
      </c>
      <c r="Q8" s="48">
        <f>VLOOKUP($A8,'Occupancy Raw Data'!$B$8:$BE$51,'Occupancy Raw Data'!AX$3,FALSE)</f>
        <v>-11.845210004719201</v>
      </c>
      <c r="R8" s="49">
        <f>VLOOKUP($A8,'Occupancy Raw Data'!$B$8:$BE$51,'Occupancy Raw Data'!AY$3,FALSE)</f>
        <v>8.3304853041695104</v>
      </c>
      <c r="S8" s="48">
        <f>VLOOKUP($A8,'Occupancy Raw Data'!$B$8:$BE$51,'Occupancy Raw Data'!BA$3,FALSE)</f>
        <v>-6.89116859946476</v>
      </c>
      <c r="T8" s="48">
        <f>VLOOKUP($A8,'Occupancy Raw Data'!$B$8:$BE$51,'Occupancy Raw Data'!BB$3,FALSE)</f>
        <v>6.0945273631840697</v>
      </c>
      <c r="U8" s="49">
        <f>VLOOKUP($A8,'Occupancy Raw Data'!$B$8:$BE$51,'Occupancy Raw Data'!BC$3,FALSE)</f>
        <v>-0.44352122164832603</v>
      </c>
      <c r="V8" s="50">
        <f>VLOOKUP($A8,'Occupancy Raw Data'!$B$8:$BE$51,'Occupancy Raw Data'!BE$3,FALSE)</f>
        <v>5.3775224850729302</v>
      </c>
      <c r="X8" s="51">
        <f>VLOOKUP($A8,'ADR Raw Data'!$B$6:$BE$49,'ADR Raw Data'!AG$1,FALSE)</f>
        <v>305.02950084033603</v>
      </c>
      <c r="Y8" s="52">
        <f>VLOOKUP($A8,'ADR Raw Data'!$B$6:$BE$49,'ADR Raw Data'!AH$1,FALSE)</f>
        <v>290.49275036188902</v>
      </c>
      <c r="Z8" s="52">
        <f>VLOOKUP($A8,'ADR Raw Data'!$B$6:$BE$49,'ADR Raw Data'!AI$1,FALSE)</f>
        <v>294.59753261882503</v>
      </c>
      <c r="AA8" s="52">
        <f>VLOOKUP($A8,'ADR Raw Data'!$B$6:$BE$49,'ADR Raw Data'!AJ$1,FALSE)</f>
        <v>286.68003913662199</v>
      </c>
      <c r="AB8" s="52">
        <f>VLOOKUP($A8,'ADR Raw Data'!$B$6:$BE$49,'ADR Raw Data'!AK$1,FALSE)</f>
        <v>293.70681745181997</v>
      </c>
      <c r="AC8" s="53">
        <f>VLOOKUP($A8,'ADR Raw Data'!$B$6:$BE$49,'ADR Raw Data'!AL$1,FALSE)</f>
        <v>293.47920682493299</v>
      </c>
      <c r="AD8" s="52">
        <f>VLOOKUP($A8,'ADR Raw Data'!$B$6:$BE$49,'ADR Raw Data'!AN$1,FALSE)</f>
        <v>371.10636407185598</v>
      </c>
      <c r="AE8" s="52">
        <f>VLOOKUP($A8,'ADR Raw Data'!$B$6:$BE$49,'ADR Raw Data'!AO$1,FALSE)</f>
        <v>369.50681125439598</v>
      </c>
      <c r="AF8" s="53">
        <f>VLOOKUP($A8,'ADR Raw Data'!$B$6:$BE$49,'ADR Raw Data'!AP$1,FALSE)</f>
        <v>370.25999830823798</v>
      </c>
      <c r="AG8" s="54">
        <f>VLOOKUP($A8,'ADR Raw Data'!$B$6:$BE$49,'ADR Raw Data'!AR$1,FALSE)</f>
        <v>317.89293778016798</v>
      </c>
      <c r="AI8" s="47">
        <f>VLOOKUP($A8,'ADR Raw Data'!$B$6:$BE$49,'ADR Raw Data'!AT$1,FALSE)</f>
        <v>5.8429418618976001</v>
      </c>
      <c r="AJ8" s="48">
        <f>VLOOKUP($A8,'ADR Raw Data'!$B$6:$BE$49,'ADR Raw Data'!AU$1,FALSE)</f>
        <v>-0.35770901864196097</v>
      </c>
      <c r="AK8" s="48">
        <f>VLOOKUP($A8,'ADR Raw Data'!$B$6:$BE$49,'ADR Raw Data'!AV$1,FALSE)</f>
        <v>-0.41432374137920702</v>
      </c>
      <c r="AL8" s="48">
        <f>VLOOKUP($A8,'ADR Raw Data'!$B$6:$BE$49,'ADR Raw Data'!AW$1,FALSE)</f>
        <v>-5.2915900138946101</v>
      </c>
      <c r="AM8" s="48">
        <f>VLOOKUP($A8,'ADR Raw Data'!$B$6:$BE$49,'ADR Raw Data'!AX$1,FALSE)</f>
        <v>-8.0606784139949994</v>
      </c>
      <c r="AN8" s="49">
        <f>VLOOKUP($A8,'ADR Raw Data'!$B$6:$BE$49,'ADR Raw Data'!AY$1,FALSE)</f>
        <v>-2.5412727459047</v>
      </c>
      <c r="AO8" s="48">
        <f>VLOOKUP($A8,'ADR Raw Data'!$B$6:$BE$49,'ADR Raw Data'!BA$1,FALSE)</f>
        <v>-1.05433105335454</v>
      </c>
      <c r="AP8" s="48">
        <f>VLOOKUP($A8,'ADR Raw Data'!$B$6:$BE$49,'ADR Raw Data'!BB$1,FALSE)</f>
        <v>-0.57690420752181903</v>
      </c>
      <c r="AQ8" s="49">
        <f>VLOOKUP($A8,'ADR Raw Data'!$B$6:$BE$49,'ADR Raw Data'!BC$1,FALSE)</f>
        <v>-0.83233881747267302</v>
      </c>
      <c r="AR8" s="50">
        <f>VLOOKUP($A8,'ADR Raw Data'!$B$6:$BE$49,'ADR Raw Data'!BE$1,FALSE)</f>
        <v>-2.3200422988271598</v>
      </c>
      <c r="AT8" s="51">
        <f>VLOOKUP($A8,'RevPAR Raw Data'!$B$6:$BE$49,'RevPAR Raw Data'!AG$1,FALSE)</f>
        <v>140.018942292856</v>
      </c>
      <c r="AU8" s="52">
        <f>VLOOKUP($A8,'RevPAR Raw Data'!$B$6:$BE$49,'RevPAR Raw Data'!AH$1,FALSE)</f>
        <v>171.06745272783601</v>
      </c>
      <c r="AV8" s="52">
        <f>VLOOKUP($A8,'RevPAR Raw Data'!$B$6:$BE$49,'RevPAR Raw Data'!AI$1,FALSE)</f>
        <v>195.972196218226</v>
      </c>
      <c r="AW8" s="52">
        <f>VLOOKUP($A8,'RevPAR Raw Data'!$B$6:$BE$49,'RevPAR Raw Data'!AJ$1,FALSE)</f>
        <v>187.328432269063</v>
      </c>
      <c r="AX8" s="52">
        <f>VLOOKUP($A8,'RevPAR Raw Data'!$B$6:$BE$49,'RevPAR Raw Data'!AK$1,FALSE)</f>
        <v>170.06953967761899</v>
      </c>
      <c r="AY8" s="53">
        <f>VLOOKUP($A8,'RevPAR Raw Data'!$B$6:$BE$49,'RevPAR Raw Data'!AL$1,FALSE)</f>
        <v>172.861788689646</v>
      </c>
      <c r="AZ8" s="52">
        <f>VLOOKUP($A8,'RevPAR Raw Data'!$B$6:$BE$49,'RevPAR Raw Data'!AN$1,FALSE)</f>
        <v>240.137797582145</v>
      </c>
      <c r="BA8" s="52">
        <f>VLOOKUP($A8,'RevPAR Raw Data'!$B$6:$BE$49,'RevPAR Raw Data'!AO$1,FALSE)</f>
        <v>268.68276580905098</v>
      </c>
      <c r="BB8" s="53">
        <f>VLOOKUP($A8,'RevPAR Raw Data'!$B$6:$BE$49,'RevPAR Raw Data'!AP$1,FALSE)</f>
        <v>254.410281695598</v>
      </c>
      <c r="BC8" s="54">
        <f>VLOOKUP($A8,'RevPAR Raw Data'!$B$6:$BE$49,'RevPAR Raw Data'!AR$1,FALSE)</f>
        <v>196.14640696568</v>
      </c>
      <c r="BE8" s="47">
        <f>VLOOKUP($A8,'RevPAR Raw Data'!$B$6:$BE$49,'RevPAR Raw Data'!AT$1,FALSE)</f>
        <v>12.5988743211676</v>
      </c>
      <c r="BF8" s="48">
        <f>VLOOKUP($A8,'RevPAR Raw Data'!$B$6:$BE$49,'RevPAR Raw Data'!AU$1,FALSE)</f>
        <v>19.769340266899601</v>
      </c>
      <c r="BG8" s="48">
        <f>VLOOKUP($A8,'RevPAR Raw Data'!$B$6:$BE$49,'RevPAR Raw Data'!AV$1,FALSE)</f>
        <v>29.6395882626631</v>
      </c>
      <c r="BH8" s="48">
        <f>VLOOKUP($A8,'RevPAR Raw Data'!$B$6:$BE$49,'RevPAR Raw Data'!AW$1,FALSE)</f>
        <v>-1.7372569210236699</v>
      </c>
      <c r="BI8" s="48">
        <f>VLOOKUP($A8,'RevPAR Raw Data'!$B$6:$BE$49,'RevPAR Raw Data'!AX$1,FALSE)</f>
        <v>-18.951084132771399</v>
      </c>
      <c r="BJ8" s="49">
        <f>VLOOKUP($A8,'RevPAR Raw Data'!$B$6:$BE$49,'RevPAR Raw Data'!AY$1,FALSE)</f>
        <v>5.5775122056283504</v>
      </c>
      <c r="BK8" s="48">
        <f>VLOOKUP($A8,'RevPAR Raw Data'!$B$6:$BE$49,'RevPAR Raw Data'!BA$1,FALSE)</f>
        <v>-7.8728439223361297</v>
      </c>
      <c r="BL8" s="48">
        <f>VLOOKUP($A8,'RevPAR Raw Data'!$B$6:$BE$49,'RevPAR Raw Data'!BB$1,FALSE)</f>
        <v>5.4824635708754803</v>
      </c>
      <c r="BM8" s="49">
        <f>VLOOKUP($A8,'RevPAR Raw Data'!$B$6:$BE$49,'RevPAR Raw Data'!BC$1,FALSE)</f>
        <v>-1.2721684398294899</v>
      </c>
      <c r="BN8" s="50">
        <f>VLOOKUP($A8,'RevPAR Raw Data'!$B$6:$BE$49,'RevPAR Raw Data'!BE$1,FALSE)</f>
        <v>2.9327193899631299</v>
      </c>
    </row>
    <row r="9" spans="1:66" x14ac:dyDescent="0.25">
      <c r="A9" s="63" t="s">
        <v>118</v>
      </c>
      <c r="B9" s="47">
        <f>VLOOKUP($A9,'Occupancy Raw Data'!$B$8:$BE$51,'Occupancy Raw Data'!AG$3,FALSE)</f>
        <v>49.957134779198498</v>
      </c>
      <c r="C9" s="48">
        <f>VLOOKUP($A9,'Occupancy Raw Data'!$B$8:$BE$51,'Occupancy Raw Data'!AH$3,FALSE)</f>
        <v>66.266895281177597</v>
      </c>
      <c r="D9" s="48">
        <f>VLOOKUP($A9,'Occupancy Raw Data'!$B$8:$BE$51,'Occupancy Raw Data'!AI$3,FALSE)</f>
        <v>76.193385987632894</v>
      </c>
      <c r="E9" s="48">
        <f>VLOOKUP($A9,'Occupancy Raw Data'!$B$8:$BE$51,'Occupancy Raw Data'!AJ$3,FALSE)</f>
        <v>73.767396895463506</v>
      </c>
      <c r="F9" s="48">
        <f>VLOOKUP($A9,'Occupancy Raw Data'!$B$8:$BE$51,'Occupancy Raw Data'!AK$3,FALSE)</f>
        <v>65.043868449373406</v>
      </c>
      <c r="G9" s="49">
        <f>VLOOKUP($A9,'Occupancy Raw Data'!$B$8:$BE$51,'Occupancy Raw Data'!AL$3,FALSE)</f>
        <v>66.245736278569197</v>
      </c>
      <c r="H9" s="48">
        <f>VLOOKUP($A9,'Occupancy Raw Data'!$B$8:$BE$51,'Occupancy Raw Data'!AN$3,FALSE)</f>
        <v>69.207677613026405</v>
      </c>
      <c r="I9" s="48">
        <f>VLOOKUP($A9,'Occupancy Raw Data'!$B$8:$BE$51,'Occupancy Raw Data'!AO$3,FALSE)</f>
        <v>70.161921222596106</v>
      </c>
      <c r="J9" s="49">
        <f>VLOOKUP($A9,'Occupancy Raw Data'!$B$8:$BE$51,'Occupancy Raw Data'!AP$3,FALSE)</f>
        <v>69.684799417811305</v>
      </c>
      <c r="K9" s="50">
        <f>VLOOKUP($A9,'Occupancy Raw Data'!$B$8:$BE$51,'Occupancy Raw Data'!AR$3,FALSE)</f>
        <v>67.230142301032402</v>
      </c>
      <c r="M9" s="47">
        <f>VLOOKUP($A9,'Occupancy Raw Data'!$B$8:$BE$51,'Occupancy Raw Data'!AT$3,FALSE)</f>
        <v>6.6193270008579903</v>
      </c>
      <c r="N9" s="48">
        <f>VLOOKUP($A9,'Occupancy Raw Data'!$B$8:$BE$51,'Occupancy Raw Data'!AU$3,FALSE)</f>
        <v>17.1890102639769</v>
      </c>
      <c r="O9" s="48">
        <f>VLOOKUP($A9,'Occupancy Raw Data'!$B$8:$BE$51,'Occupancy Raw Data'!AV$3,FALSE)</f>
        <v>23.585511350620099</v>
      </c>
      <c r="P9" s="48">
        <f>VLOOKUP($A9,'Occupancy Raw Data'!$B$8:$BE$51,'Occupancy Raw Data'!AW$3,FALSE)</f>
        <v>5.4496109424259496</v>
      </c>
      <c r="Q9" s="48">
        <f>VLOOKUP($A9,'Occupancy Raw Data'!$B$8:$BE$51,'Occupancy Raw Data'!AX$3,FALSE)</f>
        <v>-4.74283948979794</v>
      </c>
      <c r="R9" s="49">
        <f>VLOOKUP($A9,'Occupancy Raw Data'!$B$8:$BE$51,'Occupancy Raw Data'!AY$3,FALSE)</f>
        <v>9.21340418630842</v>
      </c>
      <c r="S9" s="48">
        <f>VLOOKUP($A9,'Occupancy Raw Data'!$B$8:$BE$51,'Occupancy Raw Data'!BA$3,FALSE)</f>
        <v>-2.2270056418515698</v>
      </c>
      <c r="T9" s="48">
        <f>VLOOKUP($A9,'Occupancy Raw Data'!$B$8:$BE$51,'Occupancy Raw Data'!BB$3,FALSE)</f>
        <v>3.9837783831307001</v>
      </c>
      <c r="U9" s="49">
        <f>VLOOKUP($A9,'Occupancy Raw Data'!$B$8:$BE$51,'Occupancy Raw Data'!BC$3,FALSE)</f>
        <v>0.80403797001249999</v>
      </c>
      <c r="V9" s="50">
        <f>VLOOKUP($A9,'Occupancy Raw Data'!$B$8:$BE$51,'Occupancy Raw Data'!BE$3,FALSE)</f>
        <v>6.58380950353295</v>
      </c>
      <c r="X9" s="51">
        <f>VLOOKUP($A9,'ADR Raw Data'!$B$6:$BE$49,'ADR Raw Data'!AG$1,FALSE)</f>
        <v>174.51771743099101</v>
      </c>
      <c r="Y9" s="52">
        <f>VLOOKUP($A9,'ADR Raw Data'!$B$6:$BE$49,'ADR Raw Data'!AH$1,FALSE)</f>
        <v>190.517343068305</v>
      </c>
      <c r="Z9" s="52">
        <f>VLOOKUP($A9,'ADR Raw Data'!$B$6:$BE$49,'ADR Raw Data'!AI$1,FALSE)</f>
        <v>200.70545192262901</v>
      </c>
      <c r="AA9" s="52">
        <f>VLOOKUP($A9,'ADR Raw Data'!$B$6:$BE$49,'ADR Raw Data'!AJ$1,FALSE)</f>
        <v>196.354249842364</v>
      </c>
      <c r="AB9" s="52">
        <f>VLOOKUP($A9,'ADR Raw Data'!$B$6:$BE$49,'ADR Raw Data'!AK$1,FALSE)</f>
        <v>178.76496901203001</v>
      </c>
      <c r="AC9" s="53">
        <f>VLOOKUP($A9,'ADR Raw Data'!$B$6:$BE$49,'ADR Raw Data'!AL$1,FALSE)</f>
        <v>189.439914036803</v>
      </c>
      <c r="AD9" s="52">
        <f>VLOOKUP($A9,'ADR Raw Data'!$B$6:$BE$49,'ADR Raw Data'!AN$1,FALSE)</f>
        <v>180.68538866982101</v>
      </c>
      <c r="AE9" s="52">
        <f>VLOOKUP($A9,'ADR Raw Data'!$B$6:$BE$49,'ADR Raw Data'!AO$1,FALSE)</f>
        <v>182.19128032257601</v>
      </c>
      <c r="AF9" s="53">
        <f>VLOOKUP($A9,'ADR Raw Data'!$B$6:$BE$49,'ADR Raw Data'!AP$1,FALSE)</f>
        <v>181.443489808039</v>
      </c>
      <c r="AG9" s="54">
        <f>VLOOKUP($A9,'ADR Raw Data'!$B$6:$BE$49,'ADR Raw Data'!AR$1,FALSE)</f>
        <v>187.06742637313801</v>
      </c>
      <c r="AI9" s="47">
        <f>VLOOKUP($A9,'ADR Raw Data'!$B$6:$BE$49,'ADR Raw Data'!AT$1,FALSE)</f>
        <v>5.9268874278749202</v>
      </c>
      <c r="AJ9" s="48">
        <f>VLOOKUP($A9,'ADR Raw Data'!$B$6:$BE$49,'ADR Raw Data'!AU$1,FALSE)</f>
        <v>5.0704188931764396</v>
      </c>
      <c r="AK9" s="48">
        <f>VLOOKUP($A9,'ADR Raw Data'!$B$6:$BE$49,'ADR Raw Data'!AV$1,FALSE)</f>
        <v>5.8823406674477798</v>
      </c>
      <c r="AL9" s="48">
        <f>VLOOKUP($A9,'ADR Raw Data'!$B$6:$BE$49,'ADR Raw Data'!AW$1,FALSE)</f>
        <v>5.0294425937715799</v>
      </c>
      <c r="AM9" s="48">
        <f>VLOOKUP($A9,'ADR Raw Data'!$B$6:$BE$49,'ADR Raw Data'!AX$1,FALSE)</f>
        <v>3.4236716677885601</v>
      </c>
      <c r="AN9" s="49">
        <f>VLOOKUP($A9,'ADR Raw Data'!$B$6:$BE$49,'ADR Raw Data'!AY$1,FALSE)</f>
        <v>5.3458665522040603</v>
      </c>
      <c r="AO9" s="48">
        <f>VLOOKUP($A9,'ADR Raw Data'!$B$6:$BE$49,'ADR Raw Data'!BA$1,FALSE)</f>
        <v>-0.28019735724565797</v>
      </c>
      <c r="AP9" s="48">
        <f>VLOOKUP($A9,'ADR Raw Data'!$B$6:$BE$49,'ADR Raw Data'!BB$1,FALSE)</f>
        <v>0.37177243874490101</v>
      </c>
      <c r="AQ9" s="49">
        <f>VLOOKUP($A9,'ADR Raw Data'!$B$6:$BE$49,'ADR Raw Data'!BC$1,FALSE)</f>
        <v>5.1056389356017001E-2</v>
      </c>
      <c r="AR9" s="50">
        <f>VLOOKUP($A9,'ADR Raw Data'!$B$6:$BE$49,'ADR Raw Data'!BE$1,FALSE)</f>
        <v>3.7512207650821998</v>
      </c>
      <c r="AT9" s="51">
        <f>VLOOKUP($A9,'RevPAR Raw Data'!$B$6:$BE$49,'RevPAR Raw Data'!AG$1,FALSE)</f>
        <v>87.184051310581296</v>
      </c>
      <c r="AU9" s="52">
        <f>VLOOKUP($A9,'RevPAR Raw Data'!$B$6:$BE$49,'RevPAR Raw Data'!AH$1,FALSE)</f>
        <v>126.249928223555</v>
      </c>
      <c r="AV9" s="52">
        <f>VLOOKUP($A9,'RevPAR Raw Data'!$B$6:$BE$49,'RevPAR Raw Data'!AI$1,FALSE)</f>
        <v>152.92427968163099</v>
      </c>
      <c r="AW9" s="52">
        <f>VLOOKUP($A9,'RevPAR Raw Data'!$B$6:$BE$49,'RevPAR Raw Data'!AJ$1,FALSE)</f>
        <v>144.845418802327</v>
      </c>
      <c r="AX9" s="52">
        <f>VLOOKUP($A9,'RevPAR Raw Data'!$B$6:$BE$49,'RevPAR Raw Data'!AK$1,FALSE)</f>
        <v>116.275651277748</v>
      </c>
      <c r="AY9" s="53">
        <f>VLOOKUP($A9,'RevPAR Raw Data'!$B$6:$BE$49,'RevPAR Raw Data'!AL$1,FALSE)</f>
        <v>125.49586585916801</v>
      </c>
      <c r="AZ9" s="52">
        <f>VLOOKUP($A9,'RevPAR Raw Data'!$B$6:$BE$49,'RevPAR Raw Data'!AN$1,FALSE)</f>
        <v>125.048161284453</v>
      </c>
      <c r="BA9" s="52">
        <f>VLOOKUP($A9,'RevPAR Raw Data'!$B$6:$BE$49,'RevPAR Raw Data'!AO$1,FALSE)</f>
        <v>127.828902574365</v>
      </c>
      <c r="BB9" s="53">
        <f>VLOOKUP($A9,'RevPAR Raw Data'!$B$6:$BE$49,'RevPAR Raw Data'!AP$1,FALSE)</f>
        <v>126.438531929409</v>
      </c>
      <c r="BC9" s="54">
        <f>VLOOKUP($A9,'RevPAR Raw Data'!$B$6:$BE$49,'RevPAR Raw Data'!AR$1,FALSE)</f>
        <v>125.76569694954</v>
      </c>
      <c r="BE9" s="47">
        <f>VLOOKUP($A9,'RevPAR Raw Data'!$B$6:$BE$49,'RevPAR Raw Data'!AT$1,FALSE)</f>
        <v>12.9385344885567</v>
      </c>
      <c r="BF9" s="48">
        <f>VLOOKUP($A9,'RevPAR Raw Data'!$B$6:$BE$49,'RevPAR Raw Data'!AU$1,FALSE)</f>
        <v>23.1309839811281</v>
      </c>
      <c r="BG9" s="48">
        <f>VLOOKUP($A9,'RevPAR Raw Data'!$B$6:$BE$49,'RevPAR Raw Data'!AV$1,FALSE)</f>
        <v>30.8552321438709</v>
      </c>
      <c r="BH9" s="48">
        <f>VLOOKUP($A9,'RevPAR Raw Data'!$B$6:$BE$49,'RevPAR Raw Data'!AW$1,FALSE)</f>
        <v>10.7531385901307</v>
      </c>
      <c r="BI9" s="48">
        <f>VLOOKUP($A9,'RevPAR Raw Data'!$B$6:$BE$49,'RevPAR Raw Data'!AX$1,FALSE)</f>
        <v>-1.4815470738702801</v>
      </c>
      <c r="BJ9" s="49">
        <f>VLOOKUP($A9,'RevPAR Raw Data'!$B$6:$BE$49,'RevPAR Raw Data'!AY$1,FALSE)</f>
        <v>15.0518070312277</v>
      </c>
      <c r="BK9" s="48">
        <f>VLOOKUP($A9,'RevPAR Raw Data'!$B$6:$BE$49,'RevPAR Raw Data'!BA$1,FALSE)</f>
        <v>-2.50096298814305</v>
      </c>
      <c r="BL9" s="48">
        <f>VLOOKUP($A9,'RevPAR Raw Data'!$B$6:$BE$49,'RevPAR Raw Data'!BB$1,FALSE)</f>
        <v>4.37036141192476</v>
      </c>
      <c r="BM9" s="49">
        <f>VLOOKUP($A9,'RevPAR Raw Data'!$B$6:$BE$49,'RevPAR Raw Data'!BC$1,FALSE)</f>
        <v>0.85550487212505699</v>
      </c>
      <c r="BN9" s="50">
        <f>VLOOKUP($A9,'RevPAR Raw Data'!$B$6:$BE$49,'RevPAR Raw Data'!BE$1,FALSE)</f>
        <v>10.582003497845101</v>
      </c>
    </row>
    <row r="10" spans="1:66" x14ac:dyDescent="0.25">
      <c r="A10" s="63" t="s">
        <v>119</v>
      </c>
      <c r="B10" s="47">
        <f>VLOOKUP($A10,'Occupancy Raw Data'!$B$8:$BE$51,'Occupancy Raw Data'!AG$3,FALSE)</f>
        <v>49.367914342271</v>
      </c>
      <c r="C10" s="48">
        <f>VLOOKUP($A10,'Occupancy Raw Data'!$B$8:$BE$51,'Occupancy Raw Data'!AH$3,FALSE)</f>
        <v>61.710366356991699</v>
      </c>
      <c r="D10" s="48">
        <f>VLOOKUP($A10,'Occupancy Raw Data'!$B$8:$BE$51,'Occupancy Raw Data'!AI$3,FALSE)</f>
        <v>70.485074066847702</v>
      </c>
      <c r="E10" s="48">
        <f>VLOOKUP($A10,'Occupancy Raw Data'!$B$8:$BE$51,'Occupancy Raw Data'!AJ$3,FALSE)</f>
        <v>70.304972309354696</v>
      </c>
      <c r="F10" s="48">
        <f>VLOOKUP($A10,'Occupancy Raw Data'!$B$8:$BE$51,'Occupancy Raw Data'!AK$3,FALSE)</f>
        <v>63.296012246919503</v>
      </c>
      <c r="G10" s="49">
        <f>VLOOKUP($A10,'Occupancy Raw Data'!$B$8:$BE$51,'Occupancy Raw Data'!AL$3,FALSE)</f>
        <v>63.030612244897902</v>
      </c>
      <c r="H10" s="48">
        <f>VLOOKUP($A10,'Occupancy Raw Data'!$B$8:$BE$51,'Occupancy Raw Data'!AN$3,FALSE)</f>
        <v>70.801002566449995</v>
      </c>
      <c r="I10" s="48">
        <f>VLOOKUP($A10,'Occupancy Raw Data'!$B$8:$BE$51,'Occupancy Raw Data'!AO$3,FALSE)</f>
        <v>72.985486800041997</v>
      </c>
      <c r="J10" s="49">
        <f>VLOOKUP($A10,'Occupancy Raw Data'!$B$8:$BE$51,'Occupancy Raw Data'!AP$3,FALSE)</f>
        <v>71.893244683245996</v>
      </c>
      <c r="K10" s="50">
        <f>VLOOKUP($A10,'Occupancy Raw Data'!$B$8:$BE$51,'Occupancy Raw Data'!AR$3,FALSE)</f>
        <v>65.562494372483599</v>
      </c>
      <c r="M10" s="47">
        <f>VLOOKUP($A10,'Occupancy Raw Data'!$B$8:$BE$51,'Occupancy Raw Data'!AT$3,FALSE)</f>
        <v>7.0077101630593601</v>
      </c>
      <c r="N10" s="48">
        <f>VLOOKUP($A10,'Occupancy Raw Data'!$B$8:$BE$51,'Occupancy Raw Data'!AU$3,FALSE)</f>
        <v>10.469745701884699</v>
      </c>
      <c r="O10" s="48">
        <f>VLOOKUP($A10,'Occupancy Raw Data'!$B$8:$BE$51,'Occupancy Raw Data'!AV$3,FALSE)</f>
        <v>15.616383639984299</v>
      </c>
      <c r="P10" s="48">
        <f>VLOOKUP($A10,'Occupancy Raw Data'!$B$8:$BE$51,'Occupancy Raw Data'!AW$3,FALSE)</f>
        <v>6.8466179157547797</v>
      </c>
      <c r="Q10" s="48">
        <f>VLOOKUP($A10,'Occupancy Raw Data'!$B$8:$BE$51,'Occupancy Raw Data'!AX$3,FALSE)</f>
        <v>-3.4409595380752598</v>
      </c>
      <c r="R10" s="49">
        <f>VLOOKUP($A10,'Occupancy Raw Data'!$B$8:$BE$51,'Occupancy Raw Data'!AY$3,FALSE)</f>
        <v>7.0793138029349496</v>
      </c>
      <c r="S10" s="48">
        <f>VLOOKUP($A10,'Occupancy Raw Data'!$B$8:$BE$51,'Occupancy Raw Data'!BA$3,FALSE)</f>
        <v>-2.7636077444672602</v>
      </c>
      <c r="T10" s="48">
        <f>VLOOKUP($A10,'Occupancy Raw Data'!$B$8:$BE$51,'Occupancy Raw Data'!BB$3,FALSE)</f>
        <v>2.2657978325116401</v>
      </c>
      <c r="U10" s="49">
        <f>VLOOKUP($A10,'Occupancy Raw Data'!$B$8:$BE$51,'Occupancy Raw Data'!BC$3,FALSE)</f>
        <v>-0.27410494035160099</v>
      </c>
      <c r="V10" s="50">
        <f>VLOOKUP($A10,'Occupancy Raw Data'!$B$8:$BE$51,'Occupancy Raw Data'!BE$3,FALSE)</f>
        <v>4.6600687503188301</v>
      </c>
      <c r="X10" s="51">
        <f>VLOOKUP($A10,'ADR Raw Data'!$B$6:$BE$49,'ADR Raw Data'!AG$1,FALSE)</f>
        <v>132.851703801582</v>
      </c>
      <c r="Y10" s="52">
        <f>VLOOKUP($A10,'ADR Raw Data'!$B$6:$BE$49,'ADR Raw Data'!AH$1,FALSE)</f>
        <v>142.397618016878</v>
      </c>
      <c r="Z10" s="52">
        <f>VLOOKUP($A10,'ADR Raw Data'!$B$6:$BE$49,'ADR Raw Data'!AI$1,FALSE)</f>
        <v>149.646105166778</v>
      </c>
      <c r="AA10" s="52">
        <f>VLOOKUP($A10,'ADR Raw Data'!$B$6:$BE$49,'ADR Raw Data'!AJ$1,FALSE)</f>
        <v>146.06137873984599</v>
      </c>
      <c r="AB10" s="52">
        <f>VLOOKUP($A10,'ADR Raw Data'!$B$6:$BE$49,'ADR Raw Data'!AK$1,FALSE)</f>
        <v>136.55057678399899</v>
      </c>
      <c r="AC10" s="53">
        <f>VLOOKUP($A10,'ADR Raw Data'!$B$6:$BE$49,'ADR Raw Data'!AL$1,FALSE)</f>
        <v>142.165215267262</v>
      </c>
      <c r="AD10" s="52">
        <f>VLOOKUP($A10,'ADR Raw Data'!$B$6:$BE$49,'ADR Raw Data'!AN$1,FALSE)</f>
        <v>144.483243417984</v>
      </c>
      <c r="AE10" s="52">
        <f>VLOOKUP($A10,'ADR Raw Data'!$B$6:$BE$49,'ADR Raw Data'!AO$1,FALSE)</f>
        <v>143.57347104124</v>
      </c>
      <c r="AF10" s="53">
        <f>VLOOKUP($A10,'ADR Raw Data'!$B$6:$BE$49,'ADR Raw Data'!AP$1,FALSE)</f>
        <v>144.02144634590499</v>
      </c>
      <c r="AG10" s="54">
        <f>VLOOKUP($A10,'ADR Raw Data'!$B$6:$BE$49,'ADR Raw Data'!AR$1,FALSE)</f>
        <v>142.74670948576201</v>
      </c>
      <c r="AI10" s="47">
        <f>VLOOKUP($A10,'ADR Raw Data'!$B$6:$BE$49,'ADR Raw Data'!AT$1,FALSE)</f>
        <v>1.10866243087165</v>
      </c>
      <c r="AJ10" s="48">
        <f>VLOOKUP($A10,'ADR Raw Data'!$B$6:$BE$49,'ADR Raw Data'!AU$1,FALSE)</f>
        <v>3.02094968869398</v>
      </c>
      <c r="AK10" s="48">
        <f>VLOOKUP($A10,'ADR Raw Data'!$B$6:$BE$49,'ADR Raw Data'!AV$1,FALSE)</f>
        <v>4.7494182271957097</v>
      </c>
      <c r="AL10" s="48">
        <f>VLOOKUP($A10,'ADR Raw Data'!$B$6:$BE$49,'ADR Raw Data'!AW$1,FALSE)</f>
        <v>4.11665699730389</v>
      </c>
      <c r="AM10" s="48">
        <f>VLOOKUP($A10,'ADR Raw Data'!$B$6:$BE$49,'ADR Raw Data'!AX$1,FALSE)</f>
        <v>1.68153545205906</v>
      </c>
      <c r="AN10" s="49">
        <f>VLOOKUP($A10,'ADR Raw Data'!$B$6:$BE$49,'ADR Raw Data'!AY$1,FALSE)</f>
        <v>3.24346668990114</v>
      </c>
      <c r="AO10" s="48">
        <f>VLOOKUP($A10,'ADR Raw Data'!$B$6:$BE$49,'ADR Raw Data'!BA$1,FALSE)</f>
        <v>-1.05830787262377</v>
      </c>
      <c r="AP10" s="48">
        <f>VLOOKUP($A10,'ADR Raw Data'!$B$6:$BE$49,'ADR Raw Data'!BB$1,FALSE)</f>
        <v>-2.3714895261303601</v>
      </c>
      <c r="AQ10" s="49">
        <f>VLOOKUP($A10,'ADR Raw Data'!$B$6:$BE$49,'ADR Raw Data'!BC$1,FALSE)</f>
        <v>-1.71845825274591</v>
      </c>
      <c r="AR10" s="50">
        <f>VLOOKUP($A10,'ADR Raw Data'!$B$6:$BE$49,'ADR Raw Data'!BE$1,FALSE)</f>
        <v>1.5222955019262101</v>
      </c>
      <c r="AT10" s="51">
        <f>VLOOKUP($A10,'RevPAR Raw Data'!$B$6:$BE$49,'RevPAR Raw Data'!AG$1,FALSE)</f>
        <v>65.586115335012806</v>
      </c>
      <c r="AU10" s="52">
        <f>VLOOKUP($A10,'RevPAR Raw Data'!$B$6:$BE$49,'RevPAR Raw Data'!AH$1,FALSE)</f>
        <v>87.874091761845406</v>
      </c>
      <c r="AV10" s="52">
        <f>VLOOKUP($A10,'RevPAR Raw Data'!$B$6:$BE$49,'RevPAR Raw Data'!AI$1,FALSE)</f>
        <v>105.47816806495599</v>
      </c>
      <c r="AW10" s="52">
        <f>VLOOKUP($A10,'RevPAR Raw Data'!$B$6:$BE$49,'RevPAR Raw Data'!AJ$1,FALSE)</f>
        <v>102.68841187771</v>
      </c>
      <c r="AX10" s="52">
        <f>VLOOKUP($A10,'RevPAR Raw Data'!$B$6:$BE$49,'RevPAR Raw Data'!AK$1,FALSE)</f>
        <v>86.431069804439502</v>
      </c>
      <c r="AY10" s="53">
        <f>VLOOKUP($A10,'RevPAR Raw Data'!$B$6:$BE$49,'RevPAR Raw Data'!AL$1,FALSE)</f>
        <v>89.607605582232793</v>
      </c>
      <c r="AZ10" s="52">
        <f>VLOOKUP($A10,'RevPAR Raw Data'!$B$6:$BE$49,'RevPAR Raw Data'!AN$1,FALSE)</f>
        <v>102.295584880457</v>
      </c>
      <c r="BA10" s="52">
        <f>VLOOKUP($A10,'RevPAR Raw Data'!$B$6:$BE$49,'RevPAR Raw Data'!AO$1,FALSE)</f>
        <v>104.787796755166</v>
      </c>
      <c r="BB10" s="53">
        <f>VLOOKUP($A10,'RevPAR Raw Data'!$B$6:$BE$49,'RevPAR Raw Data'!AP$1,FALSE)</f>
        <v>103.541690817812</v>
      </c>
      <c r="BC10" s="54">
        <f>VLOOKUP($A10,'RevPAR Raw Data'!$B$6:$BE$49,'RevPAR Raw Data'!AR$1,FALSE)</f>
        <v>93.588303373508396</v>
      </c>
      <c r="BE10" s="47">
        <f>VLOOKUP($A10,'RevPAR Raw Data'!$B$6:$BE$49,'RevPAR Raw Data'!AT$1,FALSE)</f>
        <v>8.1940644437732306</v>
      </c>
      <c r="BF10" s="48">
        <f>VLOOKUP($A10,'RevPAR Raw Data'!$B$6:$BE$49,'RevPAR Raw Data'!AU$1,FALSE)</f>
        <v>13.806981140766799</v>
      </c>
      <c r="BG10" s="48">
        <f>VLOOKUP($A10,'RevPAR Raw Data'!$B$6:$BE$49,'RevPAR Raw Data'!AV$1,FALSE)</f>
        <v>21.107489238206298</v>
      </c>
      <c r="BH10" s="48">
        <f>VLOOKUP($A10,'RevPAR Raw Data'!$B$6:$BE$49,'RevPAR Raw Data'!AW$1,FALSE)</f>
        <v>11.2451266885662</v>
      </c>
      <c r="BI10" s="48">
        <f>VLOOKUP($A10,'RevPAR Raw Data'!$B$6:$BE$49,'RevPAR Raw Data'!AX$1,FALSE)</f>
        <v>-1.8172850405399299</v>
      </c>
      <c r="BJ10" s="49">
        <f>VLOOKUP($A10,'RevPAR Raw Data'!$B$6:$BE$49,'RevPAR Raw Data'!AY$1,FALSE)</f>
        <v>10.5523956779078</v>
      </c>
      <c r="BK10" s="48">
        <f>VLOOKUP($A10,'RevPAR Raw Data'!$B$6:$BE$49,'RevPAR Raw Data'!BA$1,FALSE)</f>
        <v>-3.79266813876289</v>
      </c>
      <c r="BL10" s="48">
        <f>VLOOKUP($A10,'RevPAR Raw Data'!$B$6:$BE$49,'RevPAR Raw Data'!BB$1,FALSE)</f>
        <v>-0.15942485190001901</v>
      </c>
      <c r="BM10" s="49">
        <f>VLOOKUP($A10,'RevPAR Raw Data'!$B$6:$BE$49,'RevPAR Raw Data'!BC$1,FALSE)</f>
        <v>-1.9878528141288601</v>
      </c>
      <c r="BN10" s="50">
        <f>VLOOKUP($A10,'RevPAR Raw Data'!$B$6:$BE$49,'RevPAR Raw Data'!BE$1,FALSE)</f>
        <v>6.2533042692178196</v>
      </c>
    </row>
    <row r="11" spans="1:66" x14ac:dyDescent="0.25">
      <c r="A11" s="63" t="s">
        <v>120</v>
      </c>
      <c r="B11" s="47">
        <f>VLOOKUP($A11,'Occupancy Raw Data'!$B$8:$BE$51,'Occupancy Raw Data'!AG$3,FALSE)</f>
        <v>47.6340324182909</v>
      </c>
      <c r="C11" s="48">
        <f>VLOOKUP($A11,'Occupancy Raw Data'!$B$8:$BE$51,'Occupancy Raw Data'!AH$3,FALSE)</f>
        <v>59.205793990092403</v>
      </c>
      <c r="D11" s="48">
        <f>VLOOKUP($A11,'Occupancy Raw Data'!$B$8:$BE$51,'Occupancy Raw Data'!AI$3,FALSE)</f>
        <v>64.663569793768005</v>
      </c>
      <c r="E11" s="48">
        <f>VLOOKUP($A11,'Occupancy Raw Data'!$B$8:$BE$51,'Occupancy Raw Data'!AJ$3,FALSE)</f>
        <v>65.205831004509506</v>
      </c>
      <c r="F11" s="48">
        <f>VLOOKUP($A11,'Occupancy Raw Data'!$B$8:$BE$51,'Occupancy Raw Data'!AK$3,FALSE)</f>
        <v>61.699331889771003</v>
      </c>
      <c r="G11" s="49">
        <f>VLOOKUP($A11,'Occupancy Raw Data'!$B$8:$BE$51,'Occupancy Raw Data'!AL$3,FALSE)</f>
        <v>59.6821577736237</v>
      </c>
      <c r="H11" s="48">
        <f>VLOOKUP($A11,'Occupancy Raw Data'!$B$8:$BE$51,'Occupancy Raw Data'!AN$3,FALSE)</f>
        <v>70.053150260214807</v>
      </c>
      <c r="I11" s="48">
        <f>VLOOKUP($A11,'Occupancy Raw Data'!$B$8:$BE$51,'Occupancy Raw Data'!AO$3,FALSE)</f>
        <v>72.185312319295207</v>
      </c>
      <c r="J11" s="49">
        <f>VLOOKUP($A11,'Occupancy Raw Data'!$B$8:$BE$51,'Occupancy Raw Data'!AP$3,FALSE)</f>
        <v>71.119231289755007</v>
      </c>
      <c r="K11" s="50">
        <f>VLOOKUP($A11,'Occupancy Raw Data'!$B$8:$BE$51,'Occupancy Raw Data'!AR$3,FALSE)</f>
        <v>62.956583458159301</v>
      </c>
      <c r="M11" s="47">
        <f>VLOOKUP($A11,'Occupancy Raw Data'!$B$8:$BE$51,'Occupancy Raw Data'!AT$3,FALSE)</f>
        <v>2.0881730278794302</v>
      </c>
      <c r="N11" s="48">
        <f>VLOOKUP($A11,'Occupancy Raw Data'!$B$8:$BE$51,'Occupancy Raw Data'!AU$3,FALSE)</f>
        <v>5.0187068231191496</v>
      </c>
      <c r="O11" s="48">
        <f>VLOOKUP($A11,'Occupancy Raw Data'!$B$8:$BE$51,'Occupancy Raw Data'!AV$3,FALSE)</f>
        <v>7.4385932720111496</v>
      </c>
      <c r="P11" s="48">
        <f>VLOOKUP($A11,'Occupancy Raw Data'!$B$8:$BE$51,'Occupancy Raw Data'!AW$3,FALSE)</f>
        <v>4.5976300264127801</v>
      </c>
      <c r="Q11" s="48">
        <f>VLOOKUP($A11,'Occupancy Raw Data'!$B$8:$BE$51,'Occupancy Raw Data'!AX$3,FALSE)</f>
        <v>-3.0770509535566601</v>
      </c>
      <c r="R11" s="49">
        <f>VLOOKUP($A11,'Occupancy Raw Data'!$B$8:$BE$51,'Occupancy Raw Data'!AY$3,FALSE)</f>
        <v>3.1785437844083799</v>
      </c>
      <c r="S11" s="48">
        <f>VLOOKUP($A11,'Occupancy Raw Data'!$B$8:$BE$51,'Occupancy Raw Data'!BA$3,FALSE)</f>
        <v>-3.0284223410278801</v>
      </c>
      <c r="T11" s="48">
        <f>VLOOKUP($A11,'Occupancy Raw Data'!$B$8:$BE$51,'Occupancy Raw Data'!BB$3,FALSE)</f>
        <v>0.67006905089594104</v>
      </c>
      <c r="U11" s="49">
        <f>VLOOKUP($A11,'Occupancy Raw Data'!$B$8:$BE$51,'Occupancy Raw Data'!BC$3,FALSE)</f>
        <v>-1.1860634386438</v>
      </c>
      <c r="V11" s="50">
        <f>VLOOKUP($A11,'Occupancy Raw Data'!$B$8:$BE$51,'Occupancy Raw Data'!BE$3,FALSE)</f>
        <v>1.7396580608718899</v>
      </c>
      <c r="X11" s="51">
        <f>VLOOKUP($A11,'ADR Raw Data'!$B$6:$BE$49,'ADR Raw Data'!AG$1,FALSE)</f>
        <v>107.51670569948099</v>
      </c>
      <c r="Y11" s="52">
        <f>VLOOKUP($A11,'ADR Raw Data'!$B$6:$BE$49,'ADR Raw Data'!AH$1,FALSE)</f>
        <v>112.192026215979</v>
      </c>
      <c r="Z11" s="52">
        <f>VLOOKUP($A11,'ADR Raw Data'!$B$6:$BE$49,'ADR Raw Data'!AI$1,FALSE)</f>
        <v>115.161461376277</v>
      </c>
      <c r="AA11" s="52">
        <f>VLOOKUP($A11,'ADR Raw Data'!$B$6:$BE$49,'ADR Raw Data'!AJ$1,FALSE)</f>
        <v>114.23416081666601</v>
      </c>
      <c r="AB11" s="52">
        <f>VLOOKUP($A11,'ADR Raw Data'!$B$6:$BE$49,'ADR Raw Data'!AK$1,FALSE)</f>
        <v>112.30192323074699</v>
      </c>
      <c r="AC11" s="53">
        <f>VLOOKUP($A11,'ADR Raw Data'!$B$6:$BE$49,'ADR Raw Data'!AL$1,FALSE)</f>
        <v>112.558282499798</v>
      </c>
      <c r="AD11" s="52">
        <f>VLOOKUP($A11,'ADR Raw Data'!$B$6:$BE$49,'ADR Raw Data'!AN$1,FALSE)</f>
        <v>130.703661933489</v>
      </c>
      <c r="AE11" s="52">
        <f>VLOOKUP($A11,'ADR Raw Data'!$B$6:$BE$49,'ADR Raw Data'!AO$1,FALSE)</f>
        <v>131.73319567422001</v>
      </c>
      <c r="AF11" s="53">
        <f>VLOOKUP($A11,'ADR Raw Data'!$B$6:$BE$49,'ADR Raw Data'!AP$1,FALSE)</f>
        <v>131.22614518640199</v>
      </c>
      <c r="AG11" s="54">
        <f>VLOOKUP($A11,'ADR Raw Data'!$B$6:$BE$49,'ADR Raw Data'!AR$1,FALSE)</f>
        <v>118.595832292428</v>
      </c>
      <c r="AI11" s="47">
        <f>VLOOKUP($A11,'ADR Raw Data'!$B$6:$BE$49,'ADR Raw Data'!AT$1,FALSE)</f>
        <v>0.85705475035837797</v>
      </c>
      <c r="AJ11" s="48">
        <f>VLOOKUP($A11,'ADR Raw Data'!$B$6:$BE$49,'ADR Raw Data'!AU$1,FALSE)</f>
        <v>2.92184413688347</v>
      </c>
      <c r="AK11" s="48">
        <f>VLOOKUP($A11,'ADR Raw Data'!$B$6:$BE$49,'ADR Raw Data'!AV$1,FALSE)</f>
        <v>3.6184645045928701</v>
      </c>
      <c r="AL11" s="48">
        <f>VLOOKUP($A11,'ADR Raw Data'!$B$6:$BE$49,'ADR Raw Data'!AW$1,FALSE)</f>
        <v>2.4946713045190498</v>
      </c>
      <c r="AM11" s="48">
        <f>VLOOKUP($A11,'ADR Raw Data'!$B$6:$BE$49,'ADR Raw Data'!AX$1,FALSE)</f>
        <v>1.4128744013193899E-2</v>
      </c>
      <c r="AN11" s="49">
        <f>VLOOKUP($A11,'ADR Raw Data'!$B$6:$BE$49,'ADR Raw Data'!AY$1,FALSE)</f>
        <v>2.0363250053944002</v>
      </c>
      <c r="AO11" s="48">
        <f>VLOOKUP($A11,'ADR Raw Data'!$B$6:$BE$49,'ADR Raw Data'!BA$1,FALSE)</f>
        <v>-2.0872502520607599</v>
      </c>
      <c r="AP11" s="48">
        <f>VLOOKUP($A11,'ADR Raw Data'!$B$6:$BE$49,'ADR Raw Data'!BB$1,FALSE)</f>
        <v>-1.40342001588564</v>
      </c>
      <c r="AQ11" s="49">
        <f>VLOOKUP($A11,'ADR Raw Data'!$B$6:$BE$49,'ADR Raw Data'!BC$1,FALSE)</f>
        <v>-1.73924355234622</v>
      </c>
      <c r="AR11" s="50">
        <f>VLOOKUP($A11,'ADR Raw Data'!$B$6:$BE$49,'ADR Raw Data'!BE$1,FALSE)</f>
        <v>0.476746941266042</v>
      </c>
      <c r="AT11" s="51">
        <f>VLOOKUP($A11,'RevPAR Raw Data'!$B$6:$BE$49,'RevPAR Raw Data'!AG$1,FALSE)</f>
        <v>51.214542447969599</v>
      </c>
      <c r="AU11" s="52">
        <f>VLOOKUP($A11,'RevPAR Raw Data'!$B$6:$BE$49,'RevPAR Raw Data'!AH$1,FALSE)</f>
        <v>66.424179914743405</v>
      </c>
      <c r="AV11" s="52">
        <f>VLOOKUP($A11,'RevPAR Raw Data'!$B$6:$BE$49,'RevPAR Raw Data'!AI$1,FALSE)</f>
        <v>74.467511952572096</v>
      </c>
      <c r="AW11" s="52">
        <f>VLOOKUP($A11,'RevPAR Raw Data'!$B$6:$BE$49,'RevPAR Raw Data'!AJ$1,FALSE)</f>
        <v>74.487333851535098</v>
      </c>
      <c r="AX11" s="52">
        <f>VLOOKUP($A11,'RevPAR Raw Data'!$B$6:$BE$49,'RevPAR Raw Data'!AK$1,FALSE)</f>
        <v>69.289536332734897</v>
      </c>
      <c r="AY11" s="53">
        <f>VLOOKUP($A11,'RevPAR Raw Data'!$B$6:$BE$49,'RevPAR Raw Data'!AL$1,FALSE)</f>
        <v>67.177211748810805</v>
      </c>
      <c r="AZ11" s="52">
        <f>VLOOKUP($A11,'RevPAR Raw Data'!$B$6:$BE$49,'RevPAR Raw Data'!AN$1,FALSE)</f>
        <v>91.562032689870605</v>
      </c>
      <c r="BA11" s="52">
        <f>VLOOKUP($A11,'RevPAR Raw Data'!$B$6:$BE$49,'RevPAR Raw Data'!AO$1,FALSE)</f>
        <v>95.092018725624001</v>
      </c>
      <c r="BB11" s="53">
        <f>VLOOKUP($A11,'RevPAR Raw Data'!$B$6:$BE$49,'RevPAR Raw Data'!AP$1,FALSE)</f>
        <v>93.327025707747296</v>
      </c>
      <c r="BC11" s="54">
        <f>VLOOKUP($A11,'RevPAR Raw Data'!$B$6:$BE$49,'RevPAR Raw Data'!AR$1,FALSE)</f>
        <v>74.663884135081503</v>
      </c>
      <c r="BE11" s="47">
        <f>VLOOKUP($A11,'RevPAR Raw Data'!$B$6:$BE$49,'RevPAR Raw Data'!AT$1,FALSE)</f>
        <v>2.9631245643689499</v>
      </c>
      <c r="BF11" s="48">
        <f>VLOOKUP($A11,'RevPAR Raw Data'!$B$6:$BE$49,'RevPAR Raw Data'!AU$1,FALSE)</f>
        <v>8.0871897510613096</v>
      </c>
      <c r="BG11" s="48">
        <f>VLOOKUP($A11,'RevPAR Raw Data'!$B$6:$BE$49,'RevPAR Raw Data'!AV$1,FALSE)</f>
        <v>11.326220633792699</v>
      </c>
      <c r="BH11" s="48">
        <f>VLOOKUP($A11,'RevPAR Raw Data'!$B$6:$BE$49,'RevPAR Raw Data'!AW$1,FALSE)</f>
        <v>7.2069970878887002</v>
      </c>
      <c r="BI11" s="48">
        <f>VLOOKUP($A11,'RevPAR Raw Data'!$B$6:$BE$49,'RevPAR Raw Data'!AX$1,FALSE)</f>
        <v>-3.06335695819585</v>
      </c>
      <c r="BJ11" s="49">
        <f>VLOOKUP($A11,'RevPAR Raw Data'!$B$6:$BE$49,'RevPAR Raw Data'!AY$1,FALSE)</f>
        <v>5.2795942716921003</v>
      </c>
      <c r="BK11" s="48">
        <f>VLOOKUP($A11,'RevPAR Raw Data'!$B$6:$BE$49,'RevPAR Raw Data'!BA$1,FALSE)</f>
        <v>-5.0524618401420698</v>
      </c>
      <c r="BL11" s="48">
        <f>VLOOKUP($A11,'RevPAR Raw Data'!$B$6:$BE$49,'RevPAR Raw Data'!BB$1,FALSE)</f>
        <v>-0.74275484817023096</v>
      </c>
      <c r="BM11" s="49">
        <f>VLOOKUP($A11,'RevPAR Raw Data'!$B$6:$BE$49,'RevPAR Raw Data'!BC$1,FALSE)</f>
        <v>-2.9046784591066701</v>
      </c>
      <c r="BN11" s="50">
        <f>VLOOKUP($A11,'RevPAR Raw Data'!$B$6:$BE$49,'RevPAR Raw Data'!BE$1,FALSE)</f>
        <v>2.22469876873163</v>
      </c>
    </row>
    <row r="12" spans="1:66" x14ac:dyDescent="0.25">
      <c r="A12" s="63" t="s">
        <v>121</v>
      </c>
      <c r="B12" s="47">
        <f>VLOOKUP($A12,'Occupancy Raw Data'!$B$8:$BE$51,'Occupancy Raw Data'!AG$3,FALSE)</f>
        <v>48.602830090761202</v>
      </c>
      <c r="C12" s="48">
        <f>VLOOKUP($A12,'Occupancy Raw Data'!$B$8:$BE$51,'Occupancy Raw Data'!AH$3,FALSE)</f>
        <v>54.877697177982</v>
      </c>
      <c r="D12" s="48">
        <f>VLOOKUP($A12,'Occupancy Raw Data'!$B$8:$BE$51,'Occupancy Raw Data'!AI$3,FALSE)</f>
        <v>57.774676799944601</v>
      </c>
      <c r="E12" s="48">
        <f>VLOOKUP($A12,'Occupancy Raw Data'!$B$8:$BE$51,'Occupancy Raw Data'!AJ$3,FALSE)</f>
        <v>58.5058412427489</v>
      </c>
      <c r="F12" s="48">
        <f>VLOOKUP($A12,'Occupancy Raw Data'!$B$8:$BE$51,'Occupancy Raw Data'!AK$3,FALSE)</f>
        <v>56.590282663099202</v>
      </c>
      <c r="G12" s="49">
        <f>VLOOKUP($A12,'Occupancy Raw Data'!$B$8:$BE$51,'Occupancy Raw Data'!AL$3,FALSE)</f>
        <v>55.270265594907201</v>
      </c>
      <c r="H12" s="48">
        <f>VLOOKUP($A12,'Occupancy Raw Data'!$B$8:$BE$51,'Occupancy Raw Data'!AN$3,FALSE)</f>
        <v>61.862998522895097</v>
      </c>
      <c r="I12" s="48">
        <f>VLOOKUP($A12,'Occupancy Raw Data'!$B$8:$BE$51,'Occupancy Raw Data'!AO$3,FALSE)</f>
        <v>62.842734490398797</v>
      </c>
      <c r="J12" s="49">
        <f>VLOOKUP($A12,'Occupancy Raw Data'!$B$8:$BE$51,'Occupancy Raw Data'!AP$3,FALSE)</f>
        <v>62.352866506646897</v>
      </c>
      <c r="K12" s="50">
        <f>VLOOKUP($A12,'Occupancy Raw Data'!$B$8:$BE$51,'Occupancy Raw Data'!AR$3,FALSE)</f>
        <v>57.292948866885098</v>
      </c>
      <c r="M12" s="47">
        <f>VLOOKUP($A12,'Occupancy Raw Data'!$B$8:$BE$51,'Occupancy Raw Data'!AT$3,FALSE)</f>
        <v>1.6703711897643201</v>
      </c>
      <c r="N12" s="48">
        <f>VLOOKUP($A12,'Occupancy Raw Data'!$B$8:$BE$51,'Occupancy Raw Data'!AU$3,FALSE)</f>
        <v>2.6939389151850701</v>
      </c>
      <c r="O12" s="48">
        <f>VLOOKUP($A12,'Occupancy Raw Data'!$B$8:$BE$51,'Occupancy Raw Data'!AV$3,FALSE)</f>
        <v>3.9891884715922599</v>
      </c>
      <c r="P12" s="48">
        <f>VLOOKUP($A12,'Occupancy Raw Data'!$B$8:$BE$51,'Occupancy Raw Data'!AW$3,FALSE)</f>
        <v>5.3064307302819298</v>
      </c>
      <c r="Q12" s="48">
        <f>VLOOKUP($A12,'Occupancy Raw Data'!$B$8:$BE$51,'Occupancy Raw Data'!AX$3,FALSE)</f>
        <v>1.11132361788647</v>
      </c>
      <c r="R12" s="49">
        <f>VLOOKUP($A12,'Occupancy Raw Data'!$B$8:$BE$51,'Occupancy Raw Data'!AY$3,FALSE)</f>
        <v>2.98709366440211</v>
      </c>
      <c r="S12" s="48">
        <f>VLOOKUP($A12,'Occupancy Raw Data'!$B$8:$BE$51,'Occupancy Raw Data'!BA$3,FALSE)</f>
        <v>-0.738444313524666</v>
      </c>
      <c r="T12" s="48">
        <f>VLOOKUP($A12,'Occupancy Raw Data'!$B$8:$BE$51,'Occupancy Raw Data'!BB$3,FALSE)</f>
        <v>1.71024772248991</v>
      </c>
      <c r="U12" s="49">
        <f>VLOOKUP($A12,'Occupancy Raw Data'!$B$8:$BE$51,'Occupancy Raw Data'!BC$3,FALSE)</f>
        <v>0.48060238198855798</v>
      </c>
      <c r="V12" s="50">
        <f>VLOOKUP($A12,'Occupancy Raw Data'!$B$8:$BE$51,'Occupancy Raw Data'!BE$3,FALSE)</f>
        <v>2.1887295025606099</v>
      </c>
      <c r="X12" s="51">
        <f>VLOOKUP($A12,'ADR Raw Data'!$B$6:$BE$49,'ADR Raw Data'!AG$1,FALSE)</f>
        <v>80.175755742217106</v>
      </c>
      <c r="Y12" s="52">
        <f>VLOOKUP($A12,'ADR Raw Data'!$B$6:$BE$49,'ADR Raw Data'!AH$1,FALSE)</f>
        <v>82.490732373647106</v>
      </c>
      <c r="Z12" s="52">
        <f>VLOOKUP($A12,'ADR Raw Data'!$B$6:$BE$49,'ADR Raw Data'!AI$1,FALSE)</f>
        <v>83.908471165937996</v>
      </c>
      <c r="AA12" s="52">
        <f>VLOOKUP($A12,'ADR Raw Data'!$B$6:$BE$49,'ADR Raw Data'!AJ$1,FALSE)</f>
        <v>83.534946482426903</v>
      </c>
      <c r="AB12" s="52">
        <f>VLOOKUP($A12,'ADR Raw Data'!$B$6:$BE$49,'ADR Raw Data'!AK$1,FALSE)</f>
        <v>83.4821952313022</v>
      </c>
      <c r="AC12" s="53">
        <f>VLOOKUP($A12,'ADR Raw Data'!$B$6:$BE$49,'ADR Raw Data'!AL$1,FALSE)</f>
        <v>82.804082678496101</v>
      </c>
      <c r="AD12" s="52">
        <f>VLOOKUP($A12,'ADR Raw Data'!$B$6:$BE$49,'ADR Raw Data'!AN$1,FALSE)</f>
        <v>95.744940680495404</v>
      </c>
      <c r="AE12" s="52">
        <f>VLOOKUP($A12,'ADR Raw Data'!$B$6:$BE$49,'ADR Raw Data'!AO$1,FALSE)</f>
        <v>96.937479479222105</v>
      </c>
      <c r="AF12" s="53">
        <f>VLOOKUP($A12,'ADR Raw Data'!$B$6:$BE$49,'ADR Raw Data'!AP$1,FALSE)</f>
        <v>96.345894600471894</v>
      </c>
      <c r="AG12" s="54">
        <f>VLOOKUP($A12,'ADR Raw Data'!$B$6:$BE$49,'ADR Raw Data'!AR$1,FALSE)</f>
        <v>87.012968431830402</v>
      </c>
      <c r="AI12" s="47">
        <f>VLOOKUP($A12,'ADR Raw Data'!$B$6:$BE$49,'ADR Raw Data'!AT$1,FALSE)</f>
        <v>0.34316140297743702</v>
      </c>
      <c r="AJ12" s="48">
        <f>VLOOKUP($A12,'ADR Raw Data'!$B$6:$BE$49,'ADR Raw Data'!AU$1,FALSE)</f>
        <v>2.6794986109641798</v>
      </c>
      <c r="AK12" s="48">
        <f>VLOOKUP($A12,'ADR Raw Data'!$B$6:$BE$49,'ADR Raw Data'!AV$1,FALSE)</f>
        <v>2.6576786280156099</v>
      </c>
      <c r="AL12" s="48">
        <f>VLOOKUP($A12,'ADR Raw Data'!$B$6:$BE$49,'ADR Raw Data'!AW$1,FALSE)</f>
        <v>2.07591993746381</v>
      </c>
      <c r="AM12" s="48">
        <f>VLOOKUP($A12,'ADR Raw Data'!$B$6:$BE$49,'ADR Raw Data'!AX$1,FALSE)</f>
        <v>0.991716191176096</v>
      </c>
      <c r="AN12" s="49">
        <f>VLOOKUP($A12,'ADR Raw Data'!$B$6:$BE$49,'ADR Raw Data'!AY$1,FALSE)</f>
        <v>1.7929505637030001</v>
      </c>
      <c r="AO12" s="48">
        <f>VLOOKUP($A12,'ADR Raw Data'!$B$6:$BE$49,'ADR Raw Data'!BA$1,FALSE)</f>
        <v>0.64599507282080304</v>
      </c>
      <c r="AP12" s="48">
        <f>VLOOKUP($A12,'ADR Raw Data'!$B$6:$BE$49,'ADR Raw Data'!BB$1,FALSE)</f>
        <v>1.69512721406114</v>
      </c>
      <c r="AQ12" s="49">
        <f>VLOOKUP($A12,'ADR Raw Data'!$B$6:$BE$49,'ADR Raw Data'!BC$1,FALSE)</f>
        <v>1.1764470488405201</v>
      </c>
      <c r="AR12" s="50">
        <f>VLOOKUP($A12,'ADR Raw Data'!$B$6:$BE$49,'ADR Raw Data'!BE$1,FALSE)</f>
        <v>1.4858626386054301</v>
      </c>
      <c r="AT12" s="51">
        <f>VLOOKUP($A12,'RevPAR Raw Data'!$B$6:$BE$49,'RevPAR Raw Data'!AG$1,FALSE)</f>
        <v>38.9676863373735</v>
      </c>
      <c r="AU12" s="52">
        <f>VLOOKUP($A12,'RevPAR Raw Data'!$B$6:$BE$49,'RevPAR Raw Data'!AH$1,FALSE)</f>
        <v>45.269014311909601</v>
      </c>
      <c r="AV12" s="52">
        <f>VLOOKUP($A12,'RevPAR Raw Data'!$B$6:$BE$49,'RevPAR Raw Data'!AI$1,FALSE)</f>
        <v>48.477848023895397</v>
      </c>
      <c r="AW12" s="52">
        <f>VLOOKUP($A12,'RevPAR Raw Data'!$B$6:$BE$49,'RevPAR Raw Data'!AJ$1,FALSE)</f>
        <v>48.872823171223899</v>
      </c>
      <c r="AX12" s="52">
        <f>VLOOKUP($A12,'RevPAR Raw Data'!$B$6:$BE$49,'RevPAR Raw Data'!AK$1,FALSE)</f>
        <v>47.242810254754197</v>
      </c>
      <c r="AY12" s="53">
        <f>VLOOKUP($A12,'RevPAR Raw Data'!$B$6:$BE$49,'RevPAR Raw Data'!AL$1,FALSE)</f>
        <v>45.766036419831302</v>
      </c>
      <c r="AZ12" s="52">
        <f>VLOOKUP($A12,'RevPAR Raw Data'!$B$6:$BE$49,'RevPAR Raw Data'!AN$1,FALSE)</f>
        <v>59.2306912389217</v>
      </c>
      <c r="BA12" s="52">
        <f>VLOOKUP($A12,'RevPAR Raw Data'!$B$6:$BE$49,'RevPAR Raw Data'!AO$1,FALSE)</f>
        <v>60.918162850812401</v>
      </c>
      <c r="BB12" s="53">
        <f>VLOOKUP($A12,'RevPAR Raw Data'!$B$6:$BE$49,'RevPAR Raw Data'!AP$1,FALSE)</f>
        <v>60.074427044867001</v>
      </c>
      <c r="BC12" s="54">
        <f>VLOOKUP($A12,'RevPAR Raw Data'!$B$6:$BE$49,'RevPAR Raw Data'!AR$1,FALSE)</f>
        <v>49.852295511207501</v>
      </c>
      <c r="BE12" s="47">
        <f>VLOOKUP($A12,'RevPAR Raw Data'!$B$6:$BE$49,'RevPAR Raw Data'!AT$1,FALSE)</f>
        <v>2.01926466195148</v>
      </c>
      <c r="BF12" s="48">
        <f>VLOOKUP($A12,'RevPAR Raw Data'!$B$6:$BE$49,'RevPAR Raw Data'!AU$1,FALSE)</f>
        <v>5.4456215819618601</v>
      </c>
      <c r="BG12" s="48">
        <f>VLOOKUP($A12,'RevPAR Raw Data'!$B$6:$BE$49,'RevPAR Raw Data'!AV$1,FALSE)</f>
        <v>6.7528869090486499</v>
      </c>
      <c r="BH12" s="48">
        <f>VLOOKUP($A12,'RevPAR Raw Data'!$B$6:$BE$49,'RevPAR Raw Data'!AW$1,FALSE)</f>
        <v>7.4925079212433703</v>
      </c>
      <c r="BI12" s="48">
        <f>VLOOKUP($A12,'RevPAR Raw Data'!$B$6:$BE$49,'RevPAR Raw Data'!AX$1,FALSE)</f>
        <v>2.1140609853175101</v>
      </c>
      <c r="BJ12" s="49">
        <f>VLOOKUP($A12,'RevPAR Raw Data'!$B$6:$BE$49,'RevPAR Raw Data'!AY$1,FALSE)</f>
        <v>4.8336013407993503</v>
      </c>
      <c r="BK12" s="48">
        <f>VLOOKUP($A12,'RevPAR Raw Data'!$B$6:$BE$49,'RevPAR Raw Data'!BA$1,FALSE)</f>
        <v>-9.7219554584757603E-2</v>
      </c>
      <c r="BL12" s="48">
        <f>VLOOKUP($A12,'RevPAR Raw Data'!$B$6:$BE$49,'RevPAR Raw Data'!BB$1,FALSE)</f>
        <v>3.4343658111228401</v>
      </c>
      <c r="BM12" s="49">
        <f>VLOOKUP($A12,'RevPAR Raw Data'!$B$6:$BE$49,'RevPAR Raw Data'!BC$1,FALSE)</f>
        <v>1.6627034633686399</v>
      </c>
      <c r="BN12" s="50">
        <f>VLOOKUP($A12,'RevPAR Raw Data'!$B$6:$BE$49,'RevPAR Raw Data'!BE$1,FALSE)</f>
        <v>3.7071136551047399</v>
      </c>
    </row>
    <row r="13" spans="1:66" x14ac:dyDescent="0.25">
      <c r="A13" s="63" t="s">
        <v>122</v>
      </c>
      <c r="B13" s="47">
        <f>VLOOKUP($A13,'Occupancy Raw Data'!$B$8:$BE$51,'Occupancy Raw Data'!AG$3,FALSE)</f>
        <v>45.618406481319496</v>
      </c>
      <c r="C13" s="48">
        <f>VLOOKUP($A13,'Occupancy Raw Data'!$B$8:$BE$51,'Occupancy Raw Data'!AH$3,FALSE)</f>
        <v>47.830331643061101</v>
      </c>
      <c r="D13" s="48">
        <f>VLOOKUP($A13,'Occupancy Raw Data'!$B$8:$BE$51,'Occupancy Raw Data'!AI$3,FALSE)</f>
        <v>48.782566882322001</v>
      </c>
      <c r="E13" s="48">
        <f>VLOOKUP($A13,'Occupancy Raw Data'!$B$8:$BE$51,'Occupancy Raw Data'!AJ$3,FALSE)</f>
        <v>49.991257212799397</v>
      </c>
      <c r="F13" s="48">
        <f>VLOOKUP($A13,'Occupancy Raw Data'!$B$8:$BE$51,'Occupancy Raw Data'!AK$3,FALSE)</f>
        <v>50.357725709622798</v>
      </c>
      <c r="G13" s="49">
        <f>VLOOKUP($A13,'Occupancy Raw Data'!$B$8:$BE$51,'Occupancy Raw Data'!AL$3,FALSE)</f>
        <v>48.516057585825003</v>
      </c>
      <c r="H13" s="48">
        <f>VLOOKUP($A13,'Occupancy Raw Data'!$B$8:$BE$51,'Occupancy Raw Data'!AN$3,FALSE)</f>
        <v>55.759868229257698</v>
      </c>
      <c r="I13" s="48">
        <f>VLOOKUP($A13,'Occupancy Raw Data'!$B$8:$BE$51,'Occupancy Raw Data'!AO$3,FALSE)</f>
        <v>56.730657104541997</v>
      </c>
      <c r="J13" s="49">
        <f>VLOOKUP($A13,'Occupancy Raw Data'!$B$8:$BE$51,'Occupancy Raw Data'!AP$3,FALSE)</f>
        <v>56.245262666899798</v>
      </c>
      <c r="K13" s="50">
        <f>VLOOKUP($A13,'Occupancy Raw Data'!$B$8:$BE$51,'Occupancy Raw Data'!AR$3,FALSE)</f>
        <v>50.723850208598698</v>
      </c>
      <c r="M13" s="47">
        <f>VLOOKUP($A13,'Occupancy Raw Data'!$B$8:$BE$51,'Occupancy Raw Data'!AT$3,FALSE)</f>
        <v>1.0440488588222601</v>
      </c>
      <c r="N13" s="48">
        <f>VLOOKUP($A13,'Occupancy Raw Data'!$B$8:$BE$51,'Occupancy Raw Data'!AU$3,FALSE)</f>
        <v>1.8720781738722001</v>
      </c>
      <c r="O13" s="48">
        <f>VLOOKUP($A13,'Occupancy Raw Data'!$B$8:$BE$51,'Occupancy Raw Data'!AV$3,FALSE)</f>
        <v>1.3923271616044</v>
      </c>
      <c r="P13" s="48">
        <f>VLOOKUP($A13,'Occupancy Raw Data'!$B$8:$BE$51,'Occupancy Raw Data'!AW$3,FALSE)</f>
        <v>2.45997041292661</v>
      </c>
      <c r="Q13" s="48">
        <f>VLOOKUP($A13,'Occupancy Raw Data'!$B$8:$BE$51,'Occupancy Raw Data'!AX$3,FALSE)</f>
        <v>1.62792400429786</v>
      </c>
      <c r="R13" s="49">
        <f>VLOOKUP($A13,'Occupancy Raw Data'!$B$8:$BE$51,'Occupancy Raw Data'!AY$3,FALSE)</f>
        <v>1.6887070671647499</v>
      </c>
      <c r="S13" s="48">
        <f>VLOOKUP($A13,'Occupancy Raw Data'!$B$8:$BE$51,'Occupancy Raw Data'!BA$3,FALSE)</f>
        <v>-0.28670422251503402</v>
      </c>
      <c r="T13" s="48">
        <f>VLOOKUP($A13,'Occupancy Raw Data'!$B$8:$BE$51,'Occupancy Raw Data'!BB$3,FALSE)</f>
        <v>0.71523200590560199</v>
      </c>
      <c r="U13" s="49">
        <f>VLOOKUP($A13,'Occupancy Raw Data'!$B$8:$BE$51,'Occupancy Raw Data'!BC$3,FALSE)</f>
        <v>0.216082980937434</v>
      </c>
      <c r="V13" s="50">
        <f>VLOOKUP($A13,'Occupancy Raw Data'!$B$8:$BE$51,'Occupancy Raw Data'!BE$3,FALSE)</f>
        <v>1.2173504927301699</v>
      </c>
      <c r="X13" s="51">
        <f>VLOOKUP($A13,'ADR Raw Data'!$B$6:$BE$49,'ADR Raw Data'!AG$1,FALSE)</f>
        <v>61.708045502603198</v>
      </c>
      <c r="Y13" s="52">
        <f>VLOOKUP($A13,'ADR Raw Data'!$B$6:$BE$49,'ADR Raw Data'!AH$1,FALSE)</f>
        <v>61.689300158415797</v>
      </c>
      <c r="Z13" s="52">
        <f>VLOOKUP($A13,'ADR Raw Data'!$B$6:$BE$49,'ADR Raw Data'!AI$1,FALSE)</f>
        <v>61.745323050614502</v>
      </c>
      <c r="AA13" s="52">
        <f>VLOOKUP($A13,'ADR Raw Data'!$B$6:$BE$49,'ADR Raw Data'!AJ$1,FALSE)</f>
        <v>61.890534013932601</v>
      </c>
      <c r="AB13" s="52">
        <f>VLOOKUP($A13,'ADR Raw Data'!$B$6:$BE$49,'ADR Raw Data'!AK$1,FALSE)</f>
        <v>62.238205979542499</v>
      </c>
      <c r="AC13" s="53">
        <f>VLOOKUP($A13,'ADR Raw Data'!$B$6:$BE$49,'ADR Raw Data'!AL$1,FALSE)</f>
        <v>61.859510424800803</v>
      </c>
      <c r="AD13" s="52">
        <f>VLOOKUP($A13,'ADR Raw Data'!$B$6:$BE$49,'ADR Raw Data'!AN$1,FALSE)</f>
        <v>69.461066792580993</v>
      </c>
      <c r="AE13" s="52">
        <f>VLOOKUP($A13,'ADR Raw Data'!$B$6:$BE$49,'ADR Raw Data'!AO$1,FALSE)</f>
        <v>70.696977129716402</v>
      </c>
      <c r="AF13" s="53">
        <f>VLOOKUP($A13,'ADR Raw Data'!$B$6:$BE$49,'ADR Raw Data'!AP$1,FALSE)</f>
        <v>70.084354890311303</v>
      </c>
      <c r="AG13" s="54">
        <f>VLOOKUP($A13,'ADR Raw Data'!$B$6:$BE$49,'ADR Raw Data'!AR$1,FALSE)</f>
        <v>64.464613305301398</v>
      </c>
      <c r="AI13" s="47">
        <f>VLOOKUP($A13,'ADR Raw Data'!$B$6:$BE$49,'ADR Raw Data'!AT$1,FALSE)</f>
        <v>-1.1969822041115501</v>
      </c>
      <c r="AJ13" s="48">
        <f>VLOOKUP($A13,'ADR Raw Data'!$B$6:$BE$49,'ADR Raw Data'!AU$1,FALSE)</f>
        <v>-0.26259102034371301</v>
      </c>
      <c r="AK13" s="48">
        <f>VLOOKUP($A13,'ADR Raw Data'!$B$6:$BE$49,'ADR Raw Data'!AV$1,FALSE)</f>
        <v>-0.71193423996935401</v>
      </c>
      <c r="AL13" s="48">
        <f>VLOOKUP($A13,'ADR Raw Data'!$B$6:$BE$49,'ADR Raw Data'!AW$1,FALSE)</f>
        <v>-0.70590857565226595</v>
      </c>
      <c r="AM13" s="48">
        <f>VLOOKUP($A13,'ADR Raw Data'!$B$6:$BE$49,'ADR Raw Data'!AX$1,FALSE)</f>
        <v>-0.96398269250915303</v>
      </c>
      <c r="AN13" s="49">
        <f>VLOOKUP($A13,'ADR Raw Data'!$B$6:$BE$49,'ADR Raw Data'!AY$1,FALSE)</f>
        <v>-0.76732357863832001</v>
      </c>
      <c r="AO13" s="48">
        <f>VLOOKUP($A13,'ADR Raw Data'!$B$6:$BE$49,'ADR Raw Data'!BA$1,FALSE)</f>
        <v>-3.0662165449644601</v>
      </c>
      <c r="AP13" s="48">
        <f>VLOOKUP($A13,'ADR Raw Data'!$B$6:$BE$49,'ADR Raw Data'!BB$1,FALSE)</f>
        <v>-2.2175421143604401</v>
      </c>
      <c r="AQ13" s="49">
        <f>VLOOKUP($A13,'ADR Raw Data'!$B$6:$BE$49,'ADR Raw Data'!BC$1,FALSE)</f>
        <v>-2.63415466420002</v>
      </c>
      <c r="AR13" s="50">
        <f>VLOOKUP($A13,'ADR Raw Data'!$B$6:$BE$49,'ADR Raw Data'!BE$1,FALSE)</f>
        <v>-1.4644218461851</v>
      </c>
      <c r="AT13" s="51">
        <f>VLOOKUP($A13,'RevPAR Raw Data'!$B$6:$BE$49,'RevPAR Raw Data'!AG$1,FALSE)</f>
        <v>28.150227029055099</v>
      </c>
      <c r="AU13" s="52">
        <f>VLOOKUP($A13,'RevPAR Raw Data'!$B$6:$BE$49,'RevPAR Raw Data'!AH$1,FALSE)</f>
        <v>29.506196854053702</v>
      </c>
      <c r="AV13" s="52">
        <f>VLOOKUP($A13,'RevPAR Raw Data'!$B$6:$BE$49,'RevPAR Raw Data'!AI$1,FALSE)</f>
        <v>30.1209535138718</v>
      </c>
      <c r="AW13" s="52">
        <f>VLOOKUP($A13,'RevPAR Raw Data'!$B$6:$BE$49,'RevPAR Raw Data'!AJ$1,FALSE)</f>
        <v>30.939856049280099</v>
      </c>
      <c r="AX13" s="52">
        <f>VLOOKUP($A13,'RevPAR Raw Data'!$B$6:$BE$49,'RevPAR Raw Data'!AK$1,FALSE)</f>
        <v>31.341745053768101</v>
      </c>
      <c r="AY13" s="53">
        <f>VLOOKUP($A13,'RevPAR Raw Data'!$B$6:$BE$49,'RevPAR Raw Data'!AL$1,FALSE)</f>
        <v>30.011795700005798</v>
      </c>
      <c r="AZ13" s="52">
        <f>VLOOKUP($A13,'RevPAR Raw Data'!$B$6:$BE$49,'RevPAR Raw Data'!AN$1,FALSE)</f>
        <v>38.731399314179903</v>
      </c>
      <c r="BA13" s="52">
        <f>VLOOKUP($A13,'RevPAR Raw Data'!$B$6:$BE$49,'RevPAR Raw Data'!AO$1,FALSE)</f>
        <v>40.106859678735901</v>
      </c>
      <c r="BB13" s="53">
        <f>VLOOKUP($A13,'RevPAR Raw Data'!$B$6:$BE$49,'RevPAR Raw Data'!AP$1,FALSE)</f>
        <v>39.419129496457899</v>
      </c>
      <c r="BC13" s="54">
        <f>VLOOKUP($A13,'RevPAR Raw Data'!$B$6:$BE$49,'RevPAR Raw Data'!AR$1,FALSE)</f>
        <v>32.698933890533503</v>
      </c>
      <c r="BE13" s="47">
        <f>VLOOKUP($A13,'RevPAR Raw Data'!$B$6:$BE$49,'RevPAR Raw Data'!AT$1,FALSE)</f>
        <v>-0.165430424331619</v>
      </c>
      <c r="BF13" s="48">
        <f>VLOOKUP($A13,'RevPAR Raw Data'!$B$6:$BE$49,'RevPAR Raw Data'!AU$1,FALSE)</f>
        <v>1.6045712443500899</v>
      </c>
      <c r="BG13" s="48">
        <f>VLOOKUP($A13,'RevPAR Raw Data'!$B$6:$BE$49,'RevPAR Raw Data'!AV$1,FALSE)</f>
        <v>0.67048046783919701</v>
      </c>
      <c r="BH13" s="48">
        <f>VLOOKUP($A13,'RevPAR Raw Data'!$B$6:$BE$49,'RevPAR Raw Data'!AW$1,FALSE)</f>
        <v>1.7366966951709899</v>
      </c>
      <c r="BI13" s="48">
        <f>VLOOKUP($A13,'RevPAR Raw Data'!$B$6:$BE$49,'RevPAR Raw Data'!AX$1,FALSE)</f>
        <v>0.64824840614007995</v>
      </c>
      <c r="BJ13" s="49">
        <f>VLOOKUP($A13,'RevPAR Raw Data'!$B$6:$BE$49,'RevPAR Raw Data'!AY$1,FALSE)</f>
        <v>0.90842564102594603</v>
      </c>
      <c r="BK13" s="48">
        <f>VLOOKUP($A13,'RevPAR Raw Data'!$B$6:$BE$49,'RevPAR Raw Data'!BA$1,FALSE)</f>
        <v>-3.34412979517362</v>
      </c>
      <c r="BL13" s="48">
        <f>VLOOKUP($A13,'RevPAR Raw Data'!$B$6:$BE$49,'RevPAR Raw Data'!BB$1,FALSE)</f>
        <v>-1.51817067940118</v>
      </c>
      <c r="BM13" s="49">
        <f>VLOOKUP($A13,'RevPAR Raw Data'!$B$6:$BE$49,'RevPAR Raw Data'!BC$1,FALSE)</f>
        <v>-2.4237636431834901</v>
      </c>
      <c r="BN13" s="50">
        <f>VLOOKUP($A13,'RevPAR Raw Data'!$B$6:$BE$49,'RevPAR Raw Data'!BE$1,FALSE)</f>
        <v>-0.264898500015115</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55.193044207363599</v>
      </c>
      <c r="C15" s="48">
        <f>VLOOKUP($A15,'Occupancy Raw Data'!$B$8:$BE$45,'Occupancy Raw Data'!AH$3,FALSE)</f>
        <v>65.574765600094295</v>
      </c>
      <c r="D15" s="48">
        <f>VLOOKUP($A15,'Occupancy Raw Data'!$B$8:$BE$45,'Occupancy Raw Data'!AI$3,FALSE)</f>
        <v>72.659589513440906</v>
      </c>
      <c r="E15" s="48">
        <f>VLOOKUP($A15,'Occupancy Raw Data'!$B$8:$BE$45,'Occupancy Raw Data'!AJ$3,FALSE)</f>
        <v>69.756189161924794</v>
      </c>
      <c r="F15" s="48">
        <f>VLOOKUP($A15,'Occupancy Raw Data'!$B$8:$BE$45,'Occupancy Raw Data'!AK$3,FALSE)</f>
        <v>62.582263776862597</v>
      </c>
      <c r="G15" s="49">
        <f>VLOOKUP($A15,'Occupancy Raw Data'!$B$8:$BE$45,'Occupancy Raw Data'!AL$3,FALSE)</f>
        <v>65.1531704519372</v>
      </c>
      <c r="H15" s="48">
        <f>VLOOKUP($A15,'Occupancy Raw Data'!$B$8:$BE$45,'Occupancy Raw Data'!AN$3,FALSE)</f>
        <v>64.996816564331496</v>
      </c>
      <c r="I15" s="48">
        <f>VLOOKUP($A15,'Occupancy Raw Data'!$B$8:$BE$45,'Occupancy Raw Data'!AO$3,FALSE)</f>
        <v>68.500776234998597</v>
      </c>
      <c r="J15" s="49">
        <f>VLOOKUP($A15,'Occupancy Raw Data'!$B$8:$BE$45,'Occupancy Raw Data'!AP$3,FALSE)</f>
        <v>66.748796399664997</v>
      </c>
      <c r="K15" s="50">
        <f>VLOOKUP($A15,'Occupancy Raw Data'!$B$8:$BE$45,'Occupancy Raw Data'!AR$3,FALSE)</f>
        <v>65.6095227228097</v>
      </c>
      <c r="M15" s="47">
        <f>VLOOKUP($A15,'Occupancy Raw Data'!$B$8:$BE$45,'Occupancy Raw Data'!AT$3,FALSE)</f>
        <v>3.6912543156252302</v>
      </c>
      <c r="N15" s="48">
        <f>VLOOKUP($A15,'Occupancy Raw Data'!$B$8:$BE$45,'Occupancy Raw Data'!AU$3,FALSE)</f>
        <v>7.17713698374319</v>
      </c>
      <c r="O15" s="48">
        <f>VLOOKUP($A15,'Occupancy Raw Data'!$B$8:$BE$45,'Occupancy Raw Data'!AV$3,FALSE)</f>
        <v>11.309307353730601</v>
      </c>
      <c r="P15" s="48">
        <f>VLOOKUP($A15,'Occupancy Raw Data'!$B$8:$BE$45,'Occupancy Raw Data'!AW$3,FALSE)</f>
        <v>0.249064562543128</v>
      </c>
      <c r="Q15" s="48">
        <f>VLOOKUP($A15,'Occupancy Raw Data'!$B$8:$BE$45,'Occupancy Raw Data'!AX$3,FALSE)</f>
        <v>-5.9598400820233799</v>
      </c>
      <c r="R15" s="49">
        <f>VLOOKUP($A15,'Occupancy Raw Data'!$B$8:$BE$45,'Occupancy Raw Data'!AY$3,FALSE)</f>
        <v>3.1464950462736998</v>
      </c>
      <c r="S15" s="48">
        <f>VLOOKUP($A15,'Occupancy Raw Data'!$B$8:$BE$45,'Occupancy Raw Data'!BA$3,FALSE)</f>
        <v>-5.28821231242474</v>
      </c>
      <c r="T15" s="48">
        <f>VLOOKUP($A15,'Occupancy Raw Data'!$B$8:$BE$45,'Occupancy Raw Data'!BB$3,FALSE)</f>
        <v>0.56441925769071299</v>
      </c>
      <c r="U15" s="49">
        <f>VLOOKUP($A15,'Occupancy Raw Data'!$B$8:$BE$45,'Occupancy Raw Data'!BC$3,FALSE)</f>
        <v>-2.3728017716305301</v>
      </c>
      <c r="V15" s="50">
        <f>VLOOKUP($A15,'Occupancy Raw Data'!$B$8:$BE$45,'Occupancy Raw Data'!BE$3,FALSE)</f>
        <v>1.4787556607882399</v>
      </c>
      <c r="X15" s="51">
        <f>VLOOKUP($A15,'ADR Raw Data'!$B$6:$BE$43,'ADR Raw Data'!AG$1,FALSE)</f>
        <v>178.58655163546501</v>
      </c>
      <c r="Y15" s="52">
        <f>VLOOKUP($A15,'ADR Raw Data'!$B$6:$BE$43,'ADR Raw Data'!AH$1,FALSE)</f>
        <v>195.89579402499999</v>
      </c>
      <c r="Z15" s="52">
        <f>VLOOKUP($A15,'ADR Raw Data'!$B$6:$BE$43,'ADR Raw Data'!AI$1,FALSE)</f>
        <v>203.536410309258</v>
      </c>
      <c r="AA15" s="52">
        <f>VLOOKUP($A15,'ADR Raw Data'!$B$6:$BE$43,'ADR Raw Data'!AJ$1,FALSE)</f>
        <v>190.56268609062499</v>
      </c>
      <c r="AB15" s="52">
        <f>VLOOKUP($A15,'ADR Raw Data'!$B$6:$BE$43,'ADR Raw Data'!AK$1,FALSE)</f>
        <v>171.86577779095799</v>
      </c>
      <c r="AC15" s="53">
        <f>VLOOKUP($A15,'ADR Raw Data'!$B$6:$BE$43,'ADR Raw Data'!AL$1,FALSE)</f>
        <v>188.909009430537</v>
      </c>
      <c r="AD15" s="52">
        <f>VLOOKUP($A15,'ADR Raw Data'!$B$6:$BE$43,'ADR Raw Data'!AN$1,FALSE)</f>
        <v>158.41856698122299</v>
      </c>
      <c r="AE15" s="52">
        <f>VLOOKUP($A15,'ADR Raw Data'!$B$6:$BE$43,'ADR Raw Data'!AO$1,FALSE)</f>
        <v>157.450796948061</v>
      </c>
      <c r="AF15" s="53">
        <f>VLOOKUP($A15,'ADR Raw Data'!$B$6:$BE$43,'ADR Raw Data'!AP$1,FALSE)</f>
        <v>157.92198125934999</v>
      </c>
      <c r="AG15" s="54">
        <f>VLOOKUP($A15,'ADR Raw Data'!$B$6:$BE$43,'ADR Raw Data'!AR$1,FALSE)</f>
        <v>179.892766319576</v>
      </c>
      <c r="AI15" s="47">
        <f>VLOOKUP($A15,'ADR Raw Data'!$B$6:$BE$43,'ADR Raw Data'!AT$1,FALSE)</f>
        <v>5.9589051046973802</v>
      </c>
      <c r="AJ15" s="48">
        <f>VLOOKUP($A15,'ADR Raw Data'!$B$6:$BE$43,'ADR Raw Data'!AU$1,FALSE)</f>
        <v>4.9387004258679097</v>
      </c>
      <c r="AK15" s="48">
        <f>VLOOKUP($A15,'ADR Raw Data'!$B$6:$BE$43,'ADR Raw Data'!AV$1,FALSE)</f>
        <v>5.27389701997991</v>
      </c>
      <c r="AL15" s="48">
        <f>VLOOKUP($A15,'ADR Raw Data'!$B$6:$BE$43,'ADR Raw Data'!AW$1,FALSE)</f>
        <v>1.2177576596447801</v>
      </c>
      <c r="AM15" s="48">
        <f>VLOOKUP($A15,'ADR Raw Data'!$B$6:$BE$43,'ADR Raw Data'!AX$1,FALSE)</f>
        <v>1.54760816758188</v>
      </c>
      <c r="AN15" s="49">
        <f>VLOOKUP($A15,'ADR Raw Data'!$B$6:$BE$43,'ADR Raw Data'!AY$1,FALSE)</f>
        <v>3.9818889478372501</v>
      </c>
      <c r="AO15" s="48">
        <f>VLOOKUP($A15,'ADR Raw Data'!$B$6:$BE$43,'ADR Raw Data'!BA$1,FALSE)</f>
        <v>-0.26513300378969301</v>
      </c>
      <c r="AP15" s="48">
        <f>VLOOKUP($A15,'ADR Raw Data'!$B$6:$BE$43,'ADR Raw Data'!BB$1,FALSE)</f>
        <v>-1.828067257953</v>
      </c>
      <c r="AQ15" s="49">
        <f>VLOOKUP($A15,'ADR Raw Data'!$B$6:$BE$43,'ADR Raw Data'!BC$1,FALSE)</f>
        <v>-1.0565524483998401</v>
      </c>
      <c r="AR15" s="50">
        <f>VLOOKUP($A15,'ADR Raw Data'!$B$6:$BE$43,'ADR Raw Data'!BE$1,FALSE)</f>
        <v>2.79274766915769</v>
      </c>
      <c r="AT15" s="51">
        <f>VLOOKUP($A15,'RevPAR Raw Data'!$B$6:$BE$43,'RevPAR Raw Data'!AG$1,FALSE)</f>
        <v>98.567354392569001</v>
      </c>
      <c r="AU15" s="52">
        <f>VLOOKUP($A15,'RevPAR Raw Data'!$B$6:$BE$43,'RevPAR Raw Data'!AH$1,FALSE)</f>
        <v>128.45820775233699</v>
      </c>
      <c r="AV15" s="52">
        <f>VLOOKUP($A15,'RevPAR Raw Data'!$B$6:$BE$43,'RevPAR Raw Data'!AI$1,FALSE)</f>
        <v>147.88872024109901</v>
      </c>
      <c r="AW15" s="52">
        <f>VLOOKUP($A15,'RevPAR Raw Data'!$B$6:$BE$43,'RevPAR Raw Data'!AJ$1,FALSE)</f>
        <v>132.929267781421</v>
      </c>
      <c r="AX15" s="52">
        <f>VLOOKUP($A15,'RevPAR Raw Data'!$B$6:$BE$43,'RevPAR Raw Data'!AK$1,FALSE)</f>
        <v>107.557494399294</v>
      </c>
      <c r="AY15" s="53">
        <f>VLOOKUP($A15,'RevPAR Raw Data'!$B$6:$BE$43,'RevPAR Raw Data'!AL$1,FALSE)</f>
        <v>123.08020891334399</v>
      </c>
      <c r="AZ15" s="52">
        <f>VLOOKUP($A15,'RevPAR Raw Data'!$B$6:$BE$43,'RevPAR Raw Data'!AN$1,FALSE)</f>
        <v>102.967025384628</v>
      </c>
      <c r="BA15" s="52">
        <f>VLOOKUP($A15,'RevPAR Raw Data'!$B$6:$BE$43,'RevPAR Raw Data'!AO$1,FALSE)</f>
        <v>107.855018097613</v>
      </c>
      <c r="BB15" s="53">
        <f>VLOOKUP($A15,'RevPAR Raw Data'!$B$6:$BE$43,'RevPAR Raw Data'!AP$1,FALSE)</f>
        <v>105.411021741121</v>
      </c>
      <c r="BC15" s="54">
        <f>VLOOKUP($A15,'RevPAR Raw Data'!$B$6:$BE$43,'RevPAR Raw Data'!AR$1,FALSE)</f>
        <v>118.026785395133</v>
      </c>
      <c r="BE15" s="47">
        <f>VLOOKUP($A15,'RevPAR Raw Data'!$B$6:$BE$43,'RevPAR Raw Data'!AT$1,FALSE)</f>
        <v>9.8701177621637708</v>
      </c>
      <c r="BF15" s="48">
        <f>VLOOKUP($A15,'RevPAR Raw Data'!$B$6:$BE$43,'RevPAR Raw Data'!AU$1,FALSE)</f>
        <v>12.4702947043923</v>
      </c>
      <c r="BG15" s="48">
        <f>VLOOKUP($A15,'RevPAR Raw Data'!$B$6:$BE$43,'RevPAR Raw Data'!AV$1,FALSE)</f>
        <v>17.179645597219299</v>
      </c>
      <c r="BH15" s="48">
        <f>VLOOKUP($A15,'RevPAR Raw Data'!$B$6:$BE$43,'RevPAR Raw Data'!AW$1,FALSE)</f>
        <v>1.4698552249757399</v>
      </c>
      <c r="BI15" s="48">
        <f>VLOOKUP($A15,'RevPAR Raw Data'!$B$6:$BE$43,'RevPAR Raw Data'!AX$1,FALSE)</f>
        <v>-4.5044668863257202</v>
      </c>
      <c r="BJ15" s="49">
        <f>VLOOKUP($A15,'RevPAR Raw Data'!$B$6:$BE$43,'RevPAR Raw Data'!AY$1,FALSE)</f>
        <v>7.2536739326027702</v>
      </c>
      <c r="BK15" s="48">
        <f>VLOOKUP($A15,'RevPAR Raw Data'!$B$6:$BE$43,'RevPAR Raw Data'!BA$1,FALSE)</f>
        <v>-5.5393245200637304</v>
      </c>
      <c r="BL15" s="48">
        <f>VLOOKUP($A15,'RevPAR Raw Data'!$B$6:$BE$43,'RevPAR Raw Data'!BB$1,FALSE)</f>
        <v>-1.2739659639097101</v>
      </c>
      <c r="BM15" s="49">
        <f>VLOOKUP($A15,'RevPAR Raw Data'!$B$6:$BE$43,'RevPAR Raw Data'!BC$1,FALSE)</f>
        <v>-3.40428432481654</v>
      </c>
      <c r="BN15" s="50">
        <f>VLOOKUP($A15,'RevPAR Raw Data'!$B$6:$BE$43,'RevPAR Raw Data'!BE$1,FALSE)</f>
        <v>4.3128012441951302</v>
      </c>
    </row>
    <row r="16" spans="1:66" x14ac:dyDescent="0.25">
      <c r="A16" s="63" t="s">
        <v>88</v>
      </c>
      <c r="B16" s="47">
        <f>VLOOKUP($A16,'Occupancy Raw Data'!$B$8:$BE$45,'Occupancy Raw Data'!AG$3,FALSE)</f>
        <v>59.343065693430603</v>
      </c>
      <c r="C16" s="48">
        <f>VLOOKUP($A16,'Occupancy Raw Data'!$B$8:$BE$45,'Occupancy Raw Data'!AH$3,FALSE)</f>
        <v>71.191345151199101</v>
      </c>
      <c r="D16" s="48">
        <f>VLOOKUP($A16,'Occupancy Raw Data'!$B$8:$BE$45,'Occupancy Raw Data'!AI$3,FALSE)</f>
        <v>82.409003444923698</v>
      </c>
      <c r="E16" s="48">
        <f>VLOOKUP($A16,'Occupancy Raw Data'!$B$8:$BE$45,'Occupancy Raw Data'!AJ$3,FALSE)</f>
        <v>78.1725755995828</v>
      </c>
      <c r="F16" s="48">
        <f>VLOOKUP($A16,'Occupancy Raw Data'!$B$8:$BE$45,'Occupancy Raw Data'!AK$3,FALSE)</f>
        <v>69.861835245046905</v>
      </c>
      <c r="G16" s="49">
        <f>VLOOKUP($A16,'Occupancy Raw Data'!$B$8:$BE$45,'Occupancy Raw Data'!AL$3,FALSE)</f>
        <v>72.195565026836604</v>
      </c>
      <c r="H16" s="48">
        <f>VLOOKUP($A16,'Occupancy Raw Data'!$B$8:$BE$45,'Occupancy Raw Data'!AN$3,FALSE)</f>
        <v>65.875912408759106</v>
      </c>
      <c r="I16" s="48">
        <f>VLOOKUP($A16,'Occupancy Raw Data'!$B$8:$BE$45,'Occupancy Raw Data'!AO$3,FALSE)</f>
        <v>65.977580813347203</v>
      </c>
      <c r="J16" s="49">
        <f>VLOOKUP($A16,'Occupancy Raw Data'!$B$8:$BE$45,'Occupancy Raw Data'!AP$3,FALSE)</f>
        <v>65.926746611053105</v>
      </c>
      <c r="K16" s="50">
        <f>VLOOKUP($A16,'Occupancy Raw Data'!$B$8:$BE$45,'Occupancy Raw Data'!AR$3,FALSE)</f>
        <v>70.4044740508985</v>
      </c>
      <c r="M16" s="47">
        <f>VLOOKUP($A16,'Occupancy Raw Data'!$B$8:$BE$45,'Occupancy Raw Data'!AT$3,FALSE)</f>
        <v>0.52486108550728405</v>
      </c>
      <c r="N16" s="48">
        <f>VLOOKUP($A16,'Occupancy Raw Data'!$B$8:$BE$45,'Occupancy Raw Data'!AU$3,FALSE)</f>
        <v>9.2918096393176697</v>
      </c>
      <c r="O16" s="48">
        <f>VLOOKUP($A16,'Occupancy Raw Data'!$B$8:$BE$45,'Occupancy Raw Data'!AV$3,FALSE)</f>
        <v>21.328886736776699</v>
      </c>
      <c r="P16" s="48">
        <f>VLOOKUP($A16,'Occupancy Raw Data'!$B$8:$BE$45,'Occupancy Raw Data'!AW$3,FALSE)</f>
        <v>4.9338461564568297</v>
      </c>
      <c r="Q16" s="48">
        <f>VLOOKUP($A16,'Occupancy Raw Data'!$B$8:$BE$45,'Occupancy Raw Data'!AX$3,FALSE)</f>
        <v>-0.59809781700814202</v>
      </c>
      <c r="R16" s="49">
        <f>VLOOKUP($A16,'Occupancy Raw Data'!$B$8:$BE$45,'Occupancy Raw Data'!AY$3,FALSE)</f>
        <v>7.1554018392332503</v>
      </c>
      <c r="S16" s="48">
        <f>VLOOKUP($A16,'Occupancy Raw Data'!$B$8:$BE$45,'Occupancy Raw Data'!BA$3,FALSE)</f>
        <v>-3.8920192577889599</v>
      </c>
      <c r="T16" s="48">
        <f>VLOOKUP($A16,'Occupancy Raw Data'!$B$8:$BE$45,'Occupancy Raw Data'!BB$3,FALSE)</f>
        <v>-0.31105881316370398</v>
      </c>
      <c r="U16" s="49">
        <f>VLOOKUP($A16,'Occupancy Raw Data'!$B$8:$BE$45,'Occupancy Raw Data'!BC$3,FALSE)</f>
        <v>-2.1329052624950799</v>
      </c>
      <c r="V16" s="50">
        <f>VLOOKUP($A16,'Occupancy Raw Data'!$B$8:$BE$45,'Occupancy Raw Data'!BE$3,FALSE)</f>
        <v>4.5019118855583997</v>
      </c>
      <c r="X16" s="51">
        <f>VLOOKUP($A16,'ADR Raw Data'!$B$6:$BE$43,'ADR Raw Data'!AG$1,FALSE)</f>
        <v>188.67460595677301</v>
      </c>
      <c r="Y16" s="52">
        <f>VLOOKUP($A16,'ADR Raw Data'!$B$6:$BE$43,'ADR Raw Data'!AH$1,FALSE)</f>
        <v>208.532964956607</v>
      </c>
      <c r="Z16" s="52">
        <f>VLOOKUP($A16,'ADR Raw Data'!$B$6:$BE$43,'ADR Raw Data'!AI$1,FALSE)</f>
        <v>220.57653326012701</v>
      </c>
      <c r="AA16" s="52">
        <f>VLOOKUP($A16,'ADR Raw Data'!$B$6:$BE$43,'ADR Raw Data'!AJ$1,FALSE)</f>
        <v>208.45435855537301</v>
      </c>
      <c r="AB16" s="52">
        <f>VLOOKUP($A16,'ADR Raw Data'!$B$6:$BE$43,'ADR Raw Data'!AK$1,FALSE)</f>
        <v>176.634210978021</v>
      </c>
      <c r="AC16" s="53">
        <f>VLOOKUP($A16,'ADR Raw Data'!$B$6:$BE$43,'ADR Raw Data'!AL$1,FALSE)</f>
        <v>201.82726828453499</v>
      </c>
      <c r="AD16" s="52">
        <f>VLOOKUP($A16,'ADR Raw Data'!$B$6:$BE$43,'ADR Raw Data'!AN$1,FALSE)</f>
        <v>140.40880569845601</v>
      </c>
      <c r="AE16" s="52">
        <f>VLOOKUP($A16,'ADR Raw Data'!$B$6:$BE$43,'ADR Raw Data'!AO$1,FALSE)</f>
        <v>133.031167963965</v>
      </c>
      <c r="AF16" s="53">
        <f>VLOOKUP($A16,'ADR Raw Data'!$B$6:$BE$43,'ADR Raw Data'!AP$1,FALSE)</f>
        <v>136.71714248996599</v>
      </c>
      <c r="AG16" s="54">
        <f>VLOOKUP($A16,'ADR Raw Data'!$B$6:$BE$43,'ADR Raw Data'!AR$1,FALSE)</f>
        <v>184.40751996420099</v>
      </c>
      <c r="AI16" s="47">
        <f>VLOOKUP($A16,'ADR Raw Data'!$B$6:$BE$43,'ADR Raw Data'!AT$1,FALSE)</f>
        <v>5.1659798352995399</v>
      </c>
      <c r="AJ16" s="48">
        <f>VLOOKUP($A16,'ADR Raw Data'!$B$6:$BE$43,'ADR Raw Data'!AU$1,FALSE)</f>
        <v>4.3764015383169204</v>
      </c>
      <c r="AK16" s="48">
        <f>VLOOKUP($A16,'ADR Raw Data'!$B$6:$BE$43,'ADR Raw Data'!AV$1,FALSE)</f>
        <v>5.83336945960259</v>
      </c>
      <c r="AL16" s="48">
        <f>VLOOKUP($A16,'ADR Raw Data'!$B$6:$BE$43,'ADR Raw Data'!AW$1,FALSE)</f>
        <v>5.1248466806125803</v>
      </c>
      <c r="AM16" s="48">
        <f>VLOOKUP($A16,'ADR Raw Data'!$B$6:$BE$43,'ADR Raw Data'!AX$1,FALSE)</f>
        <v>3.0676113482031599</v>
      </c>
      <c r="AN16" s="49">
        <f>VLOOKUP($A16,'ADR Raw Data'!$B$6:$BE$43,'ADR Raw Data'!AY$1,FALSE)</f>
        <v>5.2836390082016198</v>
      </c>
      <c r="AO16" s="48">
        <f>VLOOKUP($A16,'ADR Raw Data'!$B$6:$BE$43,'ADR Raw Data'!BA$1,FALSE)</f>
        <v>-1.8370236569184599</v>
      </c>
      <c r="AP16" s="48">
        <f>VLOOKUP($A16,'ADR Raw Data'!$B$6:$BE$43,'ADR Raw Data'!BB$1,FALSE)</f>
        <v>-5.2229590288679102</v>
      </c>
      <c r="AQ16" s="49">
        <f>VLOOKUP($A16,'ADR Raw Data'!$B$6:$BE$43,'ADR Raw Data'!BC$1,FALSE)</f>
        <v>-3.5319702598378</v>
      </c>
      <c r="AR16" s="50">
        <f>VLOOKUP($A16,'ADR Raw Data'!$B$6:$BE$43,'ADR Raw Data'!BE$1,FALSE)</f>
        <v>3.93754575280553</v>
      </c>
      <c r="AT16" s="51">
        <f>VLOOKUP($A16,'RevPAR Raw Data'!$B$6:$BE$43,'RevPAR Raw Data'!AG$1,FALSE)</f>
        <v>111.96529535974901</v>
      </c>
      <c r="AU16" s="52">
        <f>VLOOKUP($A16,'RevPAR Raw Data'!$B$6:$BE$43,'RevPAR Raw Data'!AH$1,FALSE)</f>
        <v>148.45742283628701</v>
      </c>
      <c r="AV16" s="52">
        <f>VLOOKUP($A16,'RevPAR Raw Data'!$B$6:$BE$43,'RevPAR Raw Data'!AI$1,FALSE)</f>
        <v>181.774922893031</v>
      </c>
      <c r="AW16" s="52">
        <f>VLOOKUP($A16,'RevPAR Raw Data'!$B$6:$BE$43,'RevPAR Raw Data'!AJ$1,FALSE)</f>
        <v>162.954141032325</v>
      </c>
      <c r="AX16" s="52">
        <f>VLOOKUP($A16,'RevPAR Raw Data'!$B$6:$BE$43,'RevPAR Raw Data'!AK$1,FALSE)</f>
        <v>123.39990145985399</v>
      </c>
      <c r="AY16" s="53">
        <f>VLOOKUP($A16,'RevPAR Raw Data'!$B$6:$BE$43,'RevPAR Raw Data'!AL$1,FALSE)</f>
        <v>145.710336716249</v>
      </c>
      <c r="AZ16" s="52">
        <f>VLOOKUP($A16,'RevPAR Raw Data'!$B$6:$BE$43,'RevPAR Raw Data'!AN$1,FALSE)</f>
        <v>92.495581856100102</v>
      </c>
      <c r="BA16" s="52">
        <f>VLOOKUP($A16,'RevPAR Raw Data'!$B$6:$BE$43,'RevPAR Raw Data'!AO$1,FALSE)</f>
        <v>87.770746350364902</v>
      </c>
      <c r="BB16" s="53">
        <f>VLOOKUP($A16,'RevPAR Raw Data'!$B$6:$BE$43,'RevPAR Raw Data'!AP$1,FALSE)</f>
        <v>90.133164103232502</v>
      </c>
      <c r="BC16" s="54">
        <f>VLOOKUP($A16,'RevPAR Raw Data'!$B$6:$BE$43,'RevPAR Raw Data'!AR$1,FALSE)</f>
        <v>129.831144541101</v>
      </c>
      <c r="BE16" s="47">
        <f>VLOOKUP($A16,'RevPAR Raw Data'!$B$6:$BE$43,'RevPAR Raw Data'!AT$1,FALSE)</f>
        <v>5.7179551386474596</v>
      </c>
      <c r="BF16" s="48">
        <f>VLOOKUP($A16,'RevPAR Raw Data'!$B$6:$BE$43,'RevPAR Raw Data'!AU$1,FALSE)</f>
        <v>14.0748580776271</v>
      </c>
      <c r="BG16" s="48">
        <f>VLOOKUP($A16,'RevPAR Raw Data'!$B$6:$BE$43,'RevPAR Raw Data'!AV$1,FALSE)</f>
        <v>28.4064489613557</v>
      </c>
      <c r="BH16" s="48">
        <f>VLOOKUP($A16,'RevPAR Raw Data'!$B$6:$BE$43,'RevPAR Raw Data'!AW$1,FALSE)</f>
        <v>10.3115448880451</v>
      </c>
      <c r="BI16" s="48">
        <f>VLOOKUP($A16,'RevPAR Raw Data'!$B$6:$BE$43,'RevPAR Raw Data'!AX$1,FALSE)</f>
        <v>2.4511662146871198</v>
      </c>
      <c r="BJ16" s="49">
        <f>VLOOKUP($A16,'RevPAR Raw Data'!$B$6:$BE$43,'RevPAR Raw Data'!AY$1,FALSE)</f>
        <v>12.817106450206101</v>
      </c>
      <c r="BK16" s="48">
        <f>VLOOKUP($A16,'RevPAR Raw Data'!$B$6:$BE$43,'RevPAR Raw Data'!BA$1,FALSE)</f>
        <v>-5.6575456002100299</v>
      </c>
      <c r="BL16" s="48">
        <f>VLOOKUP($A16,'RevPAR Raw Data'!$B$6:$BE$43,'RevPAR Raw Data'!BB$1,FALSE)</f>
        <v>-5.5177713676643902</v>
      </c>
      <c r="BM16" s="49">
        <f>VLOOKUP($A16,'RevPAR Raw Data'!$B$6:$BE$43,'RevPAR Raw Data'!BC$1,FALSE)</f>
        <v>-5.5895419427910404</v>
      </c>
      <c r="BN16" s="50">
        <f>VLOOKUP($A16,'RevPAR Raw Data'!$B$6:$BE$43,'RevPAR Raw Data'!BE$1,FALSE)</f>
        <v>8.6167224786087804</v>
      </c>
    </row>
    <row r="17" spans="1:66" x14ac:dyDescent="0.25">
      <c r="A17" s="63" t="s">
        <v>89</v>
      </c>
      <c r="B17" s="47">
        <f>VLOOKUP($A17,'Occupancy Raw Data'!$B$8:$BE$45,'Occupancy Raw Data'!AG$3,FALSE)</f>
        <v>50.591853313218003</v>
      </c>
      <c r="C17" s="48">
        <f>VLOOKUP($A17,'Occupancy Raw Data'!$B$8:$BE$45,'Occupancy Raw Data'!AH$3,FALSE)</f>
        <v>60.905767668562099</v>
      </c>
      <c r="D17" s="48">
        <f>VLOOKUP($A17,'Occupancy Raw Data'!$B$8:$BE$45,'Occupancy Raw Data'!AI$3,FALSE)</f>
        <v>69.409307183474496</v>
      </c>
      <c r="E17" s="48">
        <f>VLOOKUP($A17,'Occupancy Raw Data'!$B$8:$BE$45,'Occupancy Raw Data'!AJ$3,FALSE)</f>
        <v>67.450969014738305</v>
      </c>
      <c r="F17" s="48">
        <f>VLOOKUP($A17,'Occupancy Raw Data'!$B$8:$BE$45,'Occupancy Raw Data'!AK$3,FALSE)</f>
        <v>60.984101195311503</v>
      </c>
      <c r="G17" s="49">
        <f>VLOOKUP($A17,'Occupancy Raw Data'!$B$8:$BE$45,'Occupancy Raw Data'!AL$3,FALSE)</f>
        <v>61.8683996750609</v>
      </c>
      <c r="H17" s="48">
        <f>VLOOKUP($A17,'Occupancy Raw Data'!$B$8:$BE$45,'Occupancy Raw Data'!AN$3,FALSE)</f>
        <v>61.0682372055239</v>
      </c>
      <c r="I17" s="48">
        <f>VLOOKUP($A17,'Occupancy Raw Data'!$B$8:$BE$45,'Occupancy Raw Data'!AO$3,FALSE)</f>
        <v>65.289543924799801</v>
      </c>
      <c r="J17" s="49">
        <f>VLOOKUP($A17,'Occupancy Raw Data'!$B$8:$BE$45,'Occupancy Raw Data'!AP$3,FALSE)</f>
        <v>63.178890565161801</v>
      </c>
      <c r="K17" s="50">
        <f>VLOOKUP($A17,'Occupancy Raw Data'!$B$8:$BE$45,'Occupancy Raw Data'!AR$3,FALSE)</f>
        <v>62.242825643661199</v>
      </c>
      <c r="M17" s="47">
        <f>VLOOKUP($A17,'Occupancy Raw Data'!$B$8:$BE$45,'Occupancy Raw Data'!AT$3,FALSE)</f>
        <v>4.7822140349937303</v>
      </c>
      <c r="N17" s="48">
        <f>VLOOKUP($A17,'Occupancy Raw Data'!$B$8:$BE$45,'Occupancy Raw Data'!AU$3,FALSE)</f>
        <v>3.75468159607414</v>
      </c>
      <c r="O17" s="48">
        <f>VLOOKUP($A17,'Occupancy Raw Data'!$B$8:$BE$45,'Occupancy Raw Data'!AV$3,FALSE)</f>
        <v>6.2025241637434601</v>
      </c>
      <c r="P17" s="48">
        <f>VLOOKUP($A17,'Occupancy Raw Data'!$B$8:$BE$45,'Occupancy Raw Data'!AW$3,FALSE)</f>
        <v>-4.3931216779493001</v>
      </c>
      <c r="Q17" s="48">
        <f>VLOOKUP($A17,'Occupancy Raw Data'!$B$8:$BE$45,'Occupancy Raw Data'!AX$3,FALSE)</f>
        <v>-8.7146222462254492</v>
      </c>
      <c r="R17" s="49">
        <f>VLOOKUP($A17,'Occupancy Raw Data'!$B$8:$BE$45,'Occupancy Raw Data'!AY$3,FALSE)</f>
        <v>-0.111440604071656</v>
      </c>
      <c r="S17" s="48">
        <f>VLOOKUP($A17,'Occupancy Raw Data'!$B$8:$BE$45,'Occupancy Raw Data'!BA$3,FALSE)</f>
        <v>-8.3417744966144607</v>
      </c>
      <c r="T17" s="48">
        <f>VLOOKUP($A17,'Occupancy Raw Data'!$B$8:$BE$45,'Occupancy Raw Data'!BB$3,FALSE)</f>
        <v>-0.95308818594437605</v>
      </c>
      <c r="U17" s="49">
        <f>VLOOKUP($A17,'Occupancy Raw Data'!$B$8:$BE$45,'Occupancy Raw Data'!BC$3,FALSE)</f>
        <v>-4.6671716121689899</v>
      </c>
      <c r="V17" s="50">
        <f>VLOOKUP($A17,'Occupancy Raw Data'!$B$8:$BE$45,'Occupancy Raw Data'!BE$3,FALSE)</f>
        <v>-1.4762910790261701</v>
      </c>
      <c r="X17" s="51">
        <f>VLOOKUP($A17,'ADR Raw Data'!$B$6:$BE$43,'ADR Raw Data'!AG$1,FALSE)</f>
        <v>137.91850556256401</v>
      </c>
      <c r="Y17" s="52">
        <f>VLOOKUP($A17,'ADR Raw Data'!$B$6:$BE$43,'ADR Raw Data'!AH$1,FALSE)</f>
        <v>154.74955699518799</v>
      </c>
      <c r="Z17" s="52">
        <f>VLOOKUP($A17,'ADR Raw Data'!$B$6:$BE$43,'ADR Raw Data'!AI$1,FALSE)</f>
        <v>163.107567714429</v>
      </c>
      <c r="AA17" s="52">
        <f>VLOOKUP($A17,'ADR Raw Data'!$B$6:$BE$43,'ADR Raw Data'!AJ$1,FALSE)</f>
        <v>158.64101853843101</v>
      </c>
      <c r="AB17" s="52">
        <f>VLOOKUP($A17,'ADR Raw Data'!$B$6:$BE$43,'ADR Raw Data'!AK$1,FALSE)</f>
        <v>146.24962274024699</v>
      </c>
      <c r="AC17" s="53">
        <f>VLOOKUP($A17,'ADR Raw Data'!$B$6:$BE$43,'ADR Raw Data'!AL$1,FALSE)</f>
        <v>153.045073435624</v>
      </c>
      <c r="AD17" s="52">
        <f>VLOOKUP($A17,'ADR Raw Data'!$B$6:$BE$43,'ADR Raw Data'!AN$1,FALSE)</f>
        <v>133.52077010784299</v>
      </c>
      <c r="AE17" s="52">
        <f>VLOOKUP($A17,'ADR Raw Data'!$B$6:$BE$43,'ADR Raw Data'!AO$1,FALSE)</f>
        <v>135.407614646285</v>
      </c>
      <c r="AF17" s="53">
        <f>VLOOKUP($A17,'ADR Raw Data'!$B$6:$BE$43,'ADR Raw Data'!AP$1,FALSE)</f>
        <v>134.495709824811</v>
      </c>
      <c r="AG17" s="54">
        <f>VLOOKUP($A17,'ADR Raw Data'!$B$6:$BE$43,'ADR Raw Data'!AR$1,FALSE)</f>
        <v>147.66555171564201</v>
      </c>
      <c r="AI17" s="47">
        <f>VLOOKUP($A17,'ADR Raw Data'!$B$6:$BE$43,'ADR Raw Data'!AT$1,FALSE)</f>
        <v>3.7355282894906399</v>
      </c>
      <c r="AJ17" s="48">
        <f>VLOOKUP($A17,'ADR Raw Data'!$B$6:$BE$43,'ADR Raw Data'!AU$1,FALSE)</f>
        <v>4.9903635167489702</v>
      </c>
      <c r="AK17" s="48">
        <f>VLOOKUP($A17,'ADR Raw Data'!$B$6:$BE$43,'ADR Raw Data'!AV$1,FALSE)</f>
        <v>3.2123968856506102</v>
      </c>
      <c r="AL17" s="48">
        <f>VLOOKUP($A17,'ADR Raw Data'!$B$6:$BE$43,'ADR Raw Data'!AW$1,FALSE)</f>
        <v>3.2741508173273899</v>
      </c>
      <c r="AM17" s="48">
        <f>VLOOKUP($A17,'ADR Raw Data'!$B$6:$BE$43,'ADR Raw Data'!AX$1,FALSE)</f>
        <v>2.2809081164957101</v>
      </c>
      <c r="AN17" s="49">
        <f>VLOOKUP($A17,'ADR Raw Data'!$B$6:$BE$43,'ADR Raw Data'!AY$1,FALSE)</f>
        <v>3.5116470487164899</v>
      </c>
      <c r="AO17" s="48">
        <f>VLOOKUP($A17,'ADR Raw Data'!$B$6:$BE$43,'ADR Raw Data'!BA$1,FALSE)</f>
        <v>-0.55677442855458503</v>
      </c>
      <c r="AP17" s="48">
        <f>VLOOKUP($A17,'ADR Raw Data'!$B$6:$BE$43,'ADR Raw Data'!BB$1,FALSE)</f>
        <v>1.5417342411819901</v>
      </c>
      <c r="AQ17" s="49">
        <f>VLOOKUP($A17,'ADR Raw Data'!$B$6:$BE$43,'ADR Raw Data'!BC$1,FALSE)</f>
        <v>0.51060029761193504</v>
      </c>
      <c r="AR17" s="50">
        <f>VLOOKUP($A17,'ADR Raw Data'!$B$6:$BE$43,'ADR Raw Data'!BE$1,FALSE)</f>
        <v>2.79819717022996</v>
      </c>
      <c r="AT17" s="51">
        <f>VLOOKUP($A17,'RevPAR Raw Data'!$B$6:$BE$43,'RevPAR Raw Data'!AG$1,FALSE)</f>
        <v>69.775528025995101</v>
      </c>
      <c r="AU17" s="52">
        <f>VLOOKUP($A17,'RevPAR Raw Data'!$B$6:$BE$43,'RevPAR Raw Data'!AH$1,FALSE)</f>
        <v>94.251405651618796</v>
      </c>
      <c r="AV17" s="52">
        <f>VLOOKUP($A17,'RevPAR Raw Data'!$B$6:$BE$43,'RevPAR Raw Data'!AI$1,FALSE)</f>
        <v>113.211832714401</v>
      </c>
      <c r="AW17" s="52">
        <f>VLOOKUP($A17,'RevPAR Raw Data'!$B$6:$BE$43,'RevPAR Raw Data'!AJ$1,FALSE)</f>
        <v>107.004904259022</v>
      </c>
      <c r="AX17" s="52">
        <f>VLOOKUP($A17,'RevPAR Raw Data'!$B$6:$BE$43,'RevPAR Raw Data'!AK$1,FALSE)</f>
        <v>89.189017929673895</v>
      </c>
      <c r="AY17" s="53">
        <f>VLOOKUP($A17,'RevPAR Raw Data'!$B$6:$BE$43,'RevPAR Raw Data'!AL$1,FALSE)</f>
        <v>94.686537716142496</v>
      </c>
      <c r="AZ17" s="52">
        <f>VLOOKUP($A17,'RevPAR Raw Data'!$B$6:$BE$43,'RevPAR Raw Data'!AN$1,FALSE)</f>
        <v>81.538780608100197</v>
      </c>
      <c r="BA17" s="52">
        <f>VLOOKUP($A17,'RevPAR Raw Data'!$B$6:$BE$43,'RevPAR Raw Data'!AO$1,FALSE)</f>
        <v>88.407014042009905</v>
      </c>
      <c r="BB17" s="53">
        <f>VLOOKUP($A17,'RevPAR Raw Data'!$B$6:$BE$43,'RevPAR Raw Data'!AP$1,FALSE)</f>
        <v>84.972897325055101</v>
      </c>
      <c r="BC17" s="54">
        <f>VLOOKUP($A17,'RevPAR Raw Data'!$B$6:$BE$43,'RevPAR Raw Data'!AR$1,FALSE)</f>
        <v>91.911211890117499</v>
      </c>
      <c r="BE17" s="47">
        <f>VLOOKUP($A17,'RevPAR Raw Data'!$B$6:$BE$43,'RevPAR Raw Data'!AT$1,FALSE)</f>
        <v>8.6963832826255594</v>
      </c>
      <c r="BF17" s="48">
        <f>VLOOKUP($A17,'RevPAR Raw Data'!$B$6:$BE$43,'RevPAR Raw Data'!AU$1,FALSE)</f>
        <v>8.9324173733636894</v>
      </c>
      <c r="BG17" s="48">
        <f>VLOOKUP($A17,'RevPAR Raw Data'!$B$6:$BE$43,'RevPAR Raw Data'!AV$1,FALSE)</f>
        <v>9.6141707424618996</v>
      </c>
      <c r="BH17" s="48">
        <f>VLOOKUP($A17,'RevPAR Raw Data'!$B$6:$BE$43,'RevPAR Raw Data'!AW$1,FALSE)</f>
        <v>-1.2628082899466699</v>
      </c>
      <c r="BI17" s="48">
        <f>VLOOKUP($A17,'RevPAR Raw Data'!$B$6:$BE$43,'RevPAR Raw Data'!AX$1,FALSE)</f>
        <v>-6.6324866558658302</v>
      </c>
      <c r="BJ17" s="49">
        <f>VLOOKUP($A17,'RevPAR Raw Data'!$B$6:$BE$43,'RevPAR Raw Data'!AY$1,FALSE)</f>
        <v>3.3962930439608798</v>
      </c>
      <c r="BK17" s="48">
        <f>VLOOKUP($A17,'RevPAR Raw Data'!$B$6:$BE$43,'RevPAR Raw Data'!BA$1,FALSE)</f>
        <v>-8.8521040578842101</v>
      </c>
      <c r="BL17" s="48">
        <f>VLOOKUP($A17,'RevPAR Raw Data'!$B$6:$BE$43,'RevPAR Raw Data'!BB$1,FALSE)</f>
        <v>0.57395196832625595</v>
      </c>
      <c r="BM17" s="49">
        <f>VLOOKUP($A17,'RevPAR Raw Data'!$B$6:$BE$43,'RevPAR Raw Data'!BC$1,FALSE)</f>
        <v>-4.18040190669885</v>
      </c>
      <c r="BN17" s="50">
        <f>VLOOKUP($A17,'RevPAR Raw Data'!$B$6:$BE$43,'RevPAR Raw Data'!BE$1,FALSE)</f>
        <v>1.2805965560061301</v>
      </c>
    </row>
    <row r="18" spans="1:66" x14ac:dyDescent="0.25">
      <c r="A18" s="63" t="s">
        <v>26</v>
      </c>
      <c r="B18" s="47">
        <f>VLOOKUP($A18,'Occupancy Raw Data'!$B$8:$BE$45,'Occupancy Raw Data'!AG$3,FALSE)</f>
        <v>49.5246004925826</v>
      </c>
      <c r="C18" s="48">
        <f>VLOOKUP($A18,'Occupancy Raw Data'!$B$8:$BE$45,'Occupancy Raw Data'!AH$3,FALSE)</f>
        <v>67.652786528438</v>
      </c>
      <c r="D18" s="48">
        <f>VLOOKUP($A18,'Occupancy Raw Data'!$B$8:$BE$45,'Occupancy Raw Data'!AI$3,FALSE)</f>
        <v>79.3516238043416</v>
      </c>
      <c r="E18" s="48">
        <f>VLOOKUP($A18,'Occupancy Raw Data'!$B$8:$BE$45,'Occupancy Raw Data'!AJ$3,FALSE)</f>
        <v>77.590354544933803</v>
      </c>
      <c r="F18" s="48">
        <f>VLOOKUP($A18,'Occupancy Raw Data'!$B$8:$BE$45,'Occupancy Raw Data'!AK$3,FALSE)</f>
        <v>61.263531702846599</v>
      </c>
      <c r="G18" s="49">
        <f>VLOOKUP($A18,'Occupancy Raw Data'!$B$8:$BE$45,'Occupancy Raw Data'!AL$3,FALSE)</f>
        <v>67.076579414628497</v>
      </c>
      <c r="H18" s="48">
        <f>VLOOKUP($A18,'Occupancy Raw Data'!$B$8:$BE$45,'Occupancy Raw Data'!AN$3,FALSE)</f>
        <v>58.281644842637199</v>
      </c>
      <c r="I18" s="48">
        <f>VLOOKUP($A18,'Occupancy Raw Data'!$B$8:$BE$45,'Occupancy Raw Data'!AO$3,FALSE)</f>
        <v>61.7160578911095</v>
      </c>
      <c r="J18" s="49">
        <f>VLOOKUP($A18,'Occupancy Raw Data'!$B$8:$BE$45,'Occupancy Raw Data'!AP$3,FALSE)</f>
        <v>59.998851366873403</v>
      </c>
      <c r="K18" s="50">
        <f>VLOOKUP($A18,'Occupancy Raw Data'!$B$8:$BE$45,'Occupancy Raw Data'!AR$3,FALSE)</f>
        <v>65.058262841982</v>
      </c>
      <c r="M18" s="47">
        <f>VLOOKUP($A18,'Occupancy Raw Data'!$B$8:$BE$45,'Occupancy Raw Data'!AT$3,FALSE)</f>
        <v>2.0256869415775198</v>
      </c>
      <c r="N18" s="48">
        <f>VLOOKUP($A18,'Occupancy Raw Data'!$B$8:$BE$45,'Occupancy Raw Data'!AU$3,FALSE)</f>
        <v>12.3220539811301</v>
      </c>
      <c r="O18" s="48">
        <f>VLOOKUP($A18,'Occupancy Raw Data'!$B$8:$BE$45,'Occupancy Raw Data'!AV$3,FALSE)</f>
        <v>16.890188754416901</v>
      </c>
      <c r="P18" s="48">
        <f>VLOOKUP($A18,'Occupancy Raw Data'!$B$8:$BE$45,'Occupancy Raw Data'!AW$3,FALSE)</f>
        <v>7.1770368409851004</v>
      </c>
      <c r="Q18" s="48">
        <f>VLOOKUP($A18,'Occupancy Raw Data'!$B$8:$BE$45,'Occupancy Raw Data'!AX$3,FALSE)</f>
        <v>-5.8989543656527896</v>
      </c>
      <c r="R18" s="49">
        <f>VLOOKUP($A18,'Occupancy Raw Data'!$B$8:$BE$45,'Occupancy Raw Data'!AY$3,FALSE)</f>
        <v>6.7566121741451699</v>
      </c>
      <c r="S18" s="48">
        <f>VLOOKUP($A18,'Occupancy Raw Data'!$B$8:$BE$45,'Occupancy Raw Data'!BA$3,FALSE)</f>
        <v>-10.140262561142601</v>
      </c>
      <c r="T18" s="48">
        <f>VLOOKUP($A18,'Occupancy Raw Data'!$B$8:$BE$45,'Occupancy Raw Data'!BB$3,FALSE)</f>
        <v>-1.98587438918236</v>
      </c>
      <c r="U18" s="49">
        <f>VLOOKUP($A18,'Occupancy Raw Data'!$B$8:$BE$45,'Occupancy Raw Data'!BC$3,FALSE)</f>
        <v>-6.1234160702705802</v>
      </c>
      <c r="V18" s="50">
        <f>VLOOKUP($A18,'Occupancy Raw Data'!$B$8:$BE$45,'Occupancy Raw Data'!BE$3,FALSE)</f>
        <v>3.03775744131856</v>
      </c>
      <c r="X18" s="51">
        <f>VLOOKUP($A18,'ADR Raw Data'!$B$6:$BE$43,'ADR Raw Data'!AG$1,FALSE)</f>
        <v>142.393512982131</v>
      </c>
      <c r="Y18" s="52">
        <f>VLOOKUP($A18,'ADR Raw Data'!$B$6:$BE$43,'ADR Raw Data'!AH$1,FALSE)</f>
        <v>174.21621512932299</v>
      </c>
      <c r="Z18" s="52">
        <f>VLOOKUP($A18,'ADR Raw Data'!$B$6:$BE$43,'ADR Raw Data'!AI$1,FALSE)</f>
        <v>194.76922982532099</v>
      </c>
      <c r="AA18" s="52">
        <f>VLOOKUP($A18,'ADR Raw Data'!$B$6:$BE$43,'ADR Raw Data'!AJ$1,FALSE)</f>
        <v>185.91171889417899</v>
      </c>
      <c r="AB18" s="52">
        <f>VLOOKUP($A18,'ADR Raw Data'!$B$6:$BE$43,'ADR Raw Data'!AK$1,FALSE)</f>
        <v>154.403204001495</v>
      </c>
      <c r="AC18" s="53">
        <f>VLOOKUP($A18,'ADR Raw Data'!$B$6:$BE$43,'ADR Raw Data'!AL$1,FALSE)</f>
        <v>173.466480202204</v>
      </c>
      <c r="AD18" s="52">
        <f>VLOOKUP($A18,'ADR Raw Data'!$B$6:$BE$43,'ADR Raw Data'!AN$1,FALSE)</f>
        <v>132.21180528182799</v>
      </c>
      <c r="AE18" s="52">
        <f>VLOOKUP($A18,'ADR Raw Data'!$B$6:$BE$43,'ADR Raw Data'!AO$1,FALSE)</f>
        <v>133.104962776847</v>
      </c>
      <c r="AF18" s="53">
        <f>VLOOKUP($A18,'ADR Raw Data'!$B$6:$BE$43,'ADR Raw Data'!AP$1,FALSE)</f>
        <v>132.671165406336</v>
      </c>
      <c r="AG18" s="54">
        <f>VLOOKUP($A18,'ADR Raw Data'!$B$6:$BE$43,'ADR Raw Data'!AR$1,FALSE)</f>
        <v>162.737803042222</v>
      </c>
      <c r="AI18" s="47">
        <f>VLOOKUP($A18,'ADR Raw Data'!$B$6:$BE$43,'ADR Raw Data'!AT$1,FALSE)</f>
        <v>1.1664612902263101</v>
      </c>
      <c r="AJ18" s="48">
        <f>VLOOKUP($A18,'ADR Raw Data'!$B$6:$BE$43,'ADR Raw Data'!AU$1,FALSE)</f>
        <v>7.8929005291031498</v>
      </c>
      <c r="AK18" s="48">
        <f>VLOOKUP($A18,'ADR Raw Data'!$B$6:$BE$43,'ADR Raw Data'!AV$1,FALSE)</f>
        <v>12.053797207159199</v>
      </c>
      <c r="AL18" s="48">
        <f>VLOOKUP($A18,'ADR Raw Data'!$B$6:$BE$43,'ADR Raw Data'!AW$1,FALSE)</f>
        <v>9.9667699344137795</v>
      </c>
      <c r="AM18" s="48">
        <f>VLOOKUP($A18,'ADR Raw Data'!$B$6:$BE$43,'ADR Raw Data'!AX$1,FALSE)</f>
        <v>5.4640987259942602</v>
      </c>
      <c r="AN18" s="49">
        <f>VLOOKUP($A18,'ADR Raw Data'!$B$6:$BE$43,'ADR Raw Data'!AY$1,FALSE)</f>
        <v>8.7125422527522201</v>
      </c>
      <c r="AO18" s="48">
        <f>VLOOKUP($A18,'ADR Raw Data'!$B$6:$BE$43,'ADR Raw Data'!BA$1,FALSE)</f>
        <v>2.5863520928272599</v>
      </c>
      <c r="AP18" s="48">
        <f>VLOOKUP($A18,'ADR Raw Data'!$B$6:$BE$43,'ADR Raw Data'!BB$1,FALSE)</f>
        <v>4.8495410032424298</v>
      </c>
      <c r="AQ18" s="49">
        <f>VLOOKUP($A18,'ADR Raw Data'!$B$6:$BE$43,'ADR Raw Data'!BC$1,FALSE)</f>
        <v>3.7078213783018099</v>
      </c>
      <c r="AR18" s="50">
        <f>VLOOKUP($A18,'ADR Raw Data'!$B$6:$BE$43,'ADR Raw Data'!BE$1,FALSE)</f>
        <v>8.1926789174138293</v>
      </c>
      <c r="AT18" s="51">
        <f>VLOOKUP($A18,'RevPAR Raw Data'!$B$6:$BE$43,'RevPAR Raw Data'!AG$1,FALSE)</f>
        <v>70.519818431754302</v>
      </c>
      <c r="AU18" s="52">
        <f>VLOOKUP($A18,'RevPAR Raw Data'!$B$6:$BE$43,'RevPAR Raw Data'!AH$1,FALSE)</f>
        <v>117.86212411936501</v>
      </c>
      <c r="AV18" s="52">
        <f>VLOOKUP($A18,'RevPAR Raw Data'!$B$6:$BE$43,'RevPAR Raw Data'!AI$1,FALSE)</f>
        <v>154.55254653760201</v>
      </c>
      <c r="AW18" s="52">
        <f>VLOOKUP($A18,'RevPAR Raw Data'!$B$6:$BE$43,'RevPAR Raw Data'!AJ$1,FALSE)</f>
        <v>144.24956183057401</v>
      </c>
      <c r="AX18" s="52">
        <f>VLOOKUP($A18,'RevPAR Raw Data'!$B$6:$BE$43,'RevPAR Raw Data'!AK$1,FALSE)</f>
        <v>94.5928558336674</v>
      </c>
      <c r="AY18" s="53">
        <f>VLOOKUP($A18,'RevPAR Raw Data'!$B$6:$BE$43,'RevPAR Raw Data'!AL$1,FALSE)</f>
        <v>116.355381350592</v>
      </c>
      <c r="AZ18" s="52">
        <f>VLOOKUP($A18,'RevPAR Raw Data'!$B$6:$BE$43,'RevPAR Raw Data'!AN$1,FALSE)</f>
        <v>77.055214794394601</v>
      </c>
      <c r="BA18" s="52">
        <f>VLOOKUP($A18,'RevPAR Raw Data'!$B$6:$BE$43,'RevPAR Raw Data'!AO$1,FALSE)</f>
        <v>82.147135883298802</v>
      </c>
      <c r="BB18" s="53">
        <f>VLOOKUP($A18,'RevPAR Raw Data'!$B$6:$BE$43,'RevPAR Raw Data'!AP$1,FALSE)</f>
        <v>79.601175338846701</v>
      </c>
      <c r="BC18" s="54">
        <f>VLOOKUP($A18,'RevPAR Raw Data'!$B$6:$BE$43,'RevPAR Raw Data'!AR$1,FALSE)</f>
        <v>105.874387646475</v>
      </c>
      <c r="BE18" s="47">
        <f>VLOOKUP($A18,'RevPAR Raw Data'!$B$6:$BE$43,'RevPAR Raw Data'!AT$1,FALSE)</f>
        <v>3.2157770858385102</v>
      </c>
      <c r="BF18" s="48">
        <f>VLOOKUP($A18,'RevPAR Raw Data'!$B$6:$BE$43,'RevPAR Raw Data'!AU$1,FALSE)</f>
        <v>21.1875219741062</v>
      </c>
      <c r="BG18" s="48">
        <f>VLOOKUP($A18,'RevPAR Raw Data'!$B$6:$BE$43,'RevPAR Raw Data'!AV$1,FALSE)</f>
        <v>30.979895061939899</v>
      </c>
      <c r="BH18" s="48">
        <f>VLOOKUP($A18,'RevPAR Raw Data'!$B$6:$BE$43,'RevPAR Raw Data'!AW$1,FALSE)</f>
        <v>17.859125525448</v>
      </c>
      <c r="BI18" s="48">
        <f>VLOOKUP($A18,'RevPAR Raw Data'!$B$6:$BE$43,'RevPAR Raw Data'!AX$1,FALSE)</f>
        <v>-0.75718032999914497</v>
      </c>
      <c r="BJ18" s="49">
        <f>VLOOKUP($A18,'RevPAR Raw Data'!$B$6:$BE$43,'RevPAR Raw Data'!AY$1,FALSE)</f>
        <v>16.057827117424299</v>
      </c>
      <c r="BK18" s="48">
        <f>VLOOKUP($A18,'RevPAR Raw Data'!$B$6:$BE$43,'RevPAR Raw Data'!BA$1,FALSE)</f>
        <v>-7.8161733612837097</v>
      </c>
      <c r="BL18" s="48">
        <f>VLOOKUP($A18,'RevPAR Raw Data'!$B$6:$BE$43,'RevPAR Raw Data'!BB$1,FALSE)</f>
        <v>2.7673608212837801</v>
      </c>
      <c r="BM18" s="49">
        <f>VLOOKUP($A18,'RevPAR Raw Data'!$B$6:$BE$43,'RevPAR Raw Data'!BC$1,FALSE)</f>
        <v>-2.6426400221046298</v>
      </c>
      <c r="BN18" s="50">
        <f>VLOOKUP($A18,'RevPAR Raw Data'!$B$6:$BE$43,'RevPAR Raw Data'!BE$1,FALSE)</f>
        <v>11.479310072189399</v>
      </c>
    </row>
    <row r="19" spans="1:66" x14ac:dyDescent="0.25">
      <c r="A19" s="63" t="s">
        <v>24</v>
      </c>
      <c r="B19" s="47">
        <f>VLOOKUP($A19,'Occupancy Raw Data'!$B$8:$BE$45,'Occupancy Raw Data'!AG$3,FALSE)</f>
        <v>49.266273673648499</v>
      </c>
      <c r="C19" s="48">
        <f>VLOOKUP($A19,'Occupancy Raw Data'!$B$8:$BE$45,'Occupancy Raw Data'!AH$3,FALSE)</f>
        <v>59.444374764831302</v>
      </c>
      <c r="D19" s="48">
        <f>VLOOKUP($A19,'Occupancy Raw Data'!$B$8:$BE$45,'Occupancy Raw Data'!AI$3,FALSE)</f>
        <v>64.194782390568093</v>
      </c>
      <c r="E19" s="48">
        <f>VLOOKUP($A19,'Occupancy Raw Data'!$B$8:$BE$45,'Occupancy Raw Data'!AJ$3,FALSE)</f>
        <v>63.420293490530497</v>
      </c>
      <c r="F19" s="48">
        <f>VLOOKUP($A19,'Occupancy Raw Data'!$B$8:$BE$45,'Occupancy Raw Data'!AK$3,FALSE)</f>
        <v>58.7702245077135</v>
      </c>
      <c r="G19" s="49">
        <f>VLOOKUP($A19,'Occupancy Raw Data'!$B$8:$BE$45,'Occupancy Raw Data'!AL$3,FALSE)</f>
        <v>59.0191897654584</v>
      </c>
      <c r="H19" s="48">
        <f>VLOOKUP($A19,'Occupancy Raw Data'!$B$8:$BE$45,'Occupancy Raw Data'!AN$3,FALSE)</f>
        <v>62.0876708892512</v>
      </c>
      <c r="I19" s="48">
        <f>VLOOKUP($A19,'Occupancy Raw Data'!$B$8:$BE$45,'Occupancy Raw Data'!AO$3,FALSE)</f>
        <v>67.938668004515193</v>
      </c>
      <c r="J19" s="49">
        <f>VLOOKUP($A19,'Occupancy Raw Data'!$B$8:$BE$45,'Occupancy Raw Data'!AP$3,FALSE)</f>
        <v>65.013169446883197</v>
      </c>
      <c r="K19" s="50">
        <f>VLOOKUP($A19,'Occupancy Raw Data'!$B$8:$BE$45,'Occupancy Raw Data'!AR$3,FALSE)</f>
        <v>60.731755388722597</v>
      </c>
      <c r="M19" s="47">
        <f>VLOOKUP($A19,'Occupancy Raw Data'!$B$8:$BE$45,'Occupancy Raw Data'!AT$3,FALSE)</f>
        <v>0.59777039860477998</v>
      </c>
      <c r="N19" s="48">
        <f>VLOOKUP($A19,'Occupancy Raw Data'!$B$8:$BE$45,'Occupancy Raw Data'!AU$3,FALSE)</f>
        <v>2.5197296651241099</v>
      </c>
      <c r="O19" s="48">
        <f>VLOOKUP($A19,'Occupancy Raw Data'!$B$8:$BE$45,'Occupancy Raw Data'!AV$3,FALSE)</f>
        <v>6.0093062794943197</v>
      </c>
      <c r="P19" s="48">
        <f>VLOOKUP($A19,'Occupancy Raw Data'!$B$8:$BE$45,'Occupancy Raw Data'!AW$3,FALSE)</f>
        <v>0.238041655517329</v>
      </c>
      <c r="Q19" s="48">
        <f>VLOOKUP($A19,'Occupancy Raw Data'!$B$8:$BE$45,'Occupancy Raw Data'!AX$3,FALSE)</f>
        <v>-6.9972766107265496</v>
      </c>
      <c r="R19" s="49">
        <f>VLOOKUP($A19,'Occupancy Raw Data'!$B$8:$BE$45,'Occupancy Raw Data'!AY$3,FALSE)</f>
        <v>0.36244799444259901</v>
      </c>
      <c r="S19" s="48">
        <f>VLOOKUP($A19,'Occupancy Raw Data'!$B$8:$BE$45,'Occupancy Raw Data'!BA$3,FALSE)</f>
        <v>-8.0212316818040001</v>
      </c>
      <c r="T19" s="48">
        <f>VLOOKUP($A19,'Occupancy Raw Data'!$B$8:$BE$45,'Occupancy Raw Data'!BB$3,FALSE)</f>
        <v>0.120797816369936</v>
      </c>
      <c r="U19" s="49">
        <f>VLOOKUP($A19,'Occupancy Raw Data'!$B$8:$BE$45,'Occupancy Raw Data'!BC$3,FALSE)</f>
        <v>-3.9395544394625199</v>
      </c>
      <c r="V19" s="50">
        <f>VLOOKUP($A19,'Occupancy Raw Data'!$B$8:$BE$45,'Occupancy Raw Data'!BE$3,FALSE)</f>
        <v>-1.00474273375453</v>
      </c>
      <c r="X19" s="51">
        <f>VLOOKUP($A19,'ADR Raw Data'!$B$6:$BE$43,'ADR Raw Data'!AG$1,FALSE)</f>
        <v>134.049673497963</v>
      </c>
      <c r="Y19" s="52">
        <f>VLOOKUP($A19,'ADR Raw Data'!$B$6:$BE$43,'ADR Raw Data'!AH$1,FALSE)</f>
        <v>143.481597214896</v>
      </c>
      <c r="Z19" s="52">
        <f>VLOOKUP($A19,'ADR Raw Data'!$B$6:$BE$43,'ADR Raw Data'!AI$1,FALSE)</f>
        <v>148.07996141259201</v>
      </c>
      <c r="AA19" s="52">
        <f>VLOOKUP($A19,'ADR Raw Data'!$B$6:$BE$43,'ADR Raw Data'!AJ$1,FALSE)</f>
        <v>141.20664194601</v>
      </c>
      <c r="AB19" s="52">
        <f>VLOOKUP($A19,'ADR Raw Data'!$B$6:$BE$43,'ADR Raw Data'!AK$1,FALSE)</f>
        <v>138.13950861654999</v>
      </c>
      <c r="AC19" s="53">
        <f>VLOOKUP($A19,'ADR Raw Data'!$B$6:$BE$43,'ADR Raw Data'!AL$1,FALSE)</f>
        <v>141.35442865946899</v>
      </c>
      <c r="AD19" s="52">
        <f>VLOOKUP($A19,'ADR Raw Data'!$B$6:$BE$43,'ADR Raw Data'!AN$1,FALSE)</f>
        <v>151.37005807787401</v>
      </c>
      <c r="AE19" s="52">
        <f>VLOOKUP($A19,'ADR Raw Data'!$B$6:$BE$43,'ADR Raw Data'!AO$1,FALSE)</f>
        <v>153.01401993815401</v>
      </c>
      <c r="AF19" s="53">
        <f>VLOOKUP($A19,'ADR Raw Data'!$B$6:$BE$43,'ADR Raw Data'!AP$1,FALSE)</f>
        <v>152.229026960547</v>
      </c>
      <c r="AG19" s="54">
        <f>VLOOKUP($A19,'ADR Raw Data'!$B$6:$BE$43,'ADR Raw Data'!AR$1,FALSE)</f>
        <v>144.68049328809499</v>
      </c>
      <c r="AI19" s="47">
        <f>VLOOKUP($A19,'ADR Raw Data'!$B$6:$BE$43,'ADR Raw Data'!AT$1,FALSE)</f>
        <v>5.6046710366488099</v>
      </c>
      <c r="AJ19" s="48">
        <f>VLOOKUP($A19,'ADR Raw Data'!$B$6:$BE$43,'ADR Raw Data'!AU$1,FALSE)</f>
        <v>8.5729510346522293</v>
      </c>
      <c r="AK19" s="48">
        <f>VLOOKUP($A19,'ADR Raw Data'!$B$6:$BE$43,'ADR Raw Data'!AV$1,FALSE)</f>
        <v>10.187915283201701</v>
      </c>
      <c r="AL19" s="48">
        <f>VLOOKUP($A19,'ADR Raw Data'!$B$6:$BE$43,'ADR Raw Data'!AW$1,FALSE)</f>
        <v>3.5589560048494202</v>
      </c>
      <c r="AM19" s="48">
        <f>VLOOKUP($A19,'ADR Raw Data'!$B$6:$BE$43,'ADR Raw Data'!AX$1,FALSE)</f>
        <v>-3.89487332758831E-2</v>
      </c>
      <c r="AN19" s="49">
        <f>VLOOKUP($A19,'ADR Raw Data'!$B$6:$BE$43,'ADR Raw Data'!AY$1,FALSE)</f>
        <v>5.5232664807710901</v>
      </c>
      <c r="AO19" s="48">
        <f>VLOOKUP($A19,'ADR Raw Data'!$B$6:$BE$43,'ADR Raw Data'!BA$1,FALSE)</f>
        <v>4.45106172638783</v>
      </c>
      <c r="AP19" s="48">
        <f>VLOOKUP($A19,'ADR Raw Data'!$B$6:$BE$43,'ADR Raw Data'!BB$1,FALSE)</f>
        <v>2.88674992863869</v>
      </c>
      <c r="AQ19" s="49">
        <f>VLOOKUP($A19,'ADR Raw Data'!$B$6:$BE$43,'ADR Raw Data'!BC$1,FALSE)</f>
        <v>3.6804580871696699</v>
      </c>
      <c r="AR19" s="50">
        <f>VLOOKUP($A19,'ADR Raw Data'!$B$6:$BE$43,'ADR Raw Data'!BE$1,FALSE)</f>
        <v>4.8233742396160197</v>
      </c>
      <c r="AT19" s="51">
        <f>VLOOKUP($A19,'RevPAR Raw Data'!$B$6:$BE$43,'RevPAR Raw Data'!AG$1,FALSE)</f>
        <v>66.0412790041389</v>
      </c>
      <c r="AU19" s="52">
        <f>VLOOKUP($A19,'RevPAR Raw Data'!$B$6:$BE$43,'RevPAR Raw Data'!AH$1,FALSE)</f>
        <v>85.291738366988497</v>
      </c>
      <c r="AV19" s="52">
        <f>VLOOKUP($A19,'RevPAR Raw Data'!$B$6:$BE$43,'RevPAR Raw Data'!AI$1,FALSE)</f>
        <v>95.059608992850798</v>
      </c>
      <c r="AW19" s="52">
        <f>VLOOKUP($A19,'RevPAR Raw Data'!$B$6:$BE$43,'RevPAR Raw Data'!AJ$1,FALSE)</f>
        <v>89.553666750282204</v>
      </c>
      <c r="AX19" s="52">
        <f>VLOOKUP($A19,'RevPAR Raw Data'!$B$6:$BE$43,'RevPAR Raw Data'!AK$1,FALSE)</f>
        <v>81.184899347798805</v>
      </c>
      <c r="AY19" s="53">
        <f>VLOOKUP($A19,'RevPAR Raw Data'!$B$6:$BE$43,'RevPAR Raw Data'!AL$1,FALSE)</f>
        <v>83.426238492411798</v>
      </c>
      <c r="AZ19" s="52">
        <f>VLOOKUP($A19,'RevPAR Raw Data'!$B$6:$BE$43,'RevPAR Raw Data'!AN$1,FALSE)</f>
        <v>93.982143484259296</v>
      </c>
      <c r="BA19" s="52">
        <f>VLOOKUP($A19,'RevPAR Raw Data'!$B$6:$BE$43,'RevPAR Raw Data'!AO$1,FALSE)</f>
        <v>103.955687006145</v>
      </c>
      <c r="BB19" s="53">
        <f>VLOOKUP($A19,'RevPAR Raw Data'!$B$6:$BE$43,'RevPAR Raw Data'!AP$1,FALSE)</f>
        <v>98.968915245202496</v>
      </c>
      <c r="BC19" s="54">
        <f>VLOOKUP($A19,'RevPAR Raw Data'!$B$6:$BE$43,'RevPAR Raw Data'!AR$1,FALSE)</f>
        <v>87.867003278923505</v>
      </c>
      <c r="BE19" s="47">
        <f>VLOOKUP($A19,'RevPAR Raw Data'!$B$6:$BE$43,'RevPAR Raw Data'!AT$1,FALSE)</f>
        <v>6.2359444996498503</v>
      </c>
      <c r="BF19" s="48">
        <f>VLOOKUP($A19,'RevPAR Raw Data'!$B$6:$BE$43,'RevPAR Raw Data'!AU$1,FALSE)</f>
        <v>11.308695890173</v>
      </c>
      <c r="BG19" s="48">
        <f>VLOOKUP($A19,'RevPAR Raw Data'!$B$6:$BE$43,'RevPAR Raw Data'!AV$1,FALSE)</f>
        <v>16.809444595559</v>
      </c>
      <c r="BH19" s="48">
        <f>VLOOKUP($A19,'RevPAR Raw Data'!$B$6:$BE$43,'RevPAR Raw Data'!AW$1,FALSE)</f>
        <v>3.8054694581598199</v>
      </c>
      <c r="BI19" s="48">
        <f>VLOOKUP($A19,'RevPAR Raw Data'!$B$6:$BE$43,'RevPAR Raw Data'!AX$1,FALSE)</f>
        <v>-7.0334999933987499</v>
      </c>
      <c r="BJ19" s="49">
        <f>VLOOKUP($A19,'RevPAR Raw Data'!$B$6:$BE$43,'RevPAR Raw Data'!AY$1,FALSE)</f>
        <v>5.9057334438009699</v>
      </c>
      <c r="BK19" s="48">
        <f>VLOOKUP($A19,'RevPAR Raw Data'!$B$6:$BE$43,'RevPAR Raw Data'!BA$1,FALSE)</f>
        <v>-3.9271999287898298</v>
      </c>
      <c r="BL19" s="48">
        <f>VLOOKUP($A19,'RevPAR Raw Data'!$B$6:$BE$43,'RevPAR Raw Data'!BB$1,FALSE)</f>
        <v>3.01103487588649</v>
      </c>
      <c r="BM19" s="49">
        <f>VLOOKUP($A19,'RevPAR Raw Data'!$B$6:$BE$43,'RevPAR Raw Data'!BC$1,FALSE)</f>
        <v>-0.40409000225849601</v>
      </c>
      <c r="BN19" s="50">
        <f>VLOOKUP($A19,'RevPAR Raw Data'!$B$6:$BE$43,'RevPAR Raw Data'!BE$1,FALSE)</f>
        <v>3.7701690036671498</v>
      </c>
    </row>
    <row r="20" spans="1:66" x14ac:dyDescent="0.25">
      <c r="A20" s="63" t="s">
        <v>27</v>
      </c>
      <c r="B20" s="47">
        <f>VLOOKUP($A20,'Occupancy Raw Data'!$B$8:$BE$45,'Occupancy Raw Data'!AG$3,FALSE)</f>
        <v>49.204824722465403</v>
      </c>
      <c r="C20" s="48">
        <f>VLOOKUP($A20,'Occupancy Raw Data'!$B$8:$BE$45,'Occupancy Raw Data'!AH$3,FALSE)</f>
        <v>53.393971921697101</v>
      </c>
      <c r="D20" s="48">
        <f>VLOOKUP($A20,'Occupancy Raw Data'!$B$8:$BE$45,'Occupancy Raw Data'!AI$3,FALSE)</f>
        <v>57.730007626903102</v>
      </c>
      <c r="E20" s="48">
        <f>VLOOKUP($A20,'Occupancy Raw Data'!$B$8:$BE$45,'Occupancy Raw Data'!AJ$3,FALSE)</f>
        <v>59.210191802491401</v>
      </c>
      <c r="F20" s="48">
        <f>VLOOKUP($A20,'Occupancy Raw Data'!$B$8:$BE$45,'Occupancy Raw Data'!AK$3,FALSE)</f>
        <v>58.385356345865901</v>
      </c>
      <c r="G20" s="49">
        <f>VLOOKUP($A20,'Occupancy Raw Data'!$B$8:$BE$45,'Occupancy Raw Data'!AL$3,FALSE)</f>
        <v>55.5848704838846</v>
      </c>
      <c r="H20" s="48">
        <f>VLOOKUP($A20,'Occupancy Raw Data'!$B$8:$BE$45,'Occupancy Raw Data'!AN$3,FALSE)</f>
        <v>66.310055865921697</v>
      </c>
      <c r="I20" s="48">
        <f>VLOOKUP($A20,'Occupancy Raw Data'!$B$8:$BE$45,'Occupancy Raw Data'!AO$3,FALSE)</f>
        <v>71.122905027932902</v>
      </c>
      <c r="J20" s="49">
        <f>VLOOKUP($A20,'Occupancy Raw Data'!$B$8:$BE$45,'Occupancy Raw Data'!AP$3,FALSE)</f>
        <v>68.716480446927307</v>
      </c>
      <c r="K20" s="50">
        <f>VLOOKUP($A20,'Occupancy Raw Data'!$B$8:$BE$45,'Occupancy Raw Data'!AR$3,FALSE)</f>
        <v>59.366867118521299</v>
      </c>
      <c r="M20" s="47">
        <f>VLOOKUP($A20,'Occupancy Raw Data'!$B$8:$BE$45,'Occupancy Raw Data'!AT$3,FALSE)</f>
        <v>3.6541659286263299</v>
      </c>
      <c r="N20" s="48">
        <f>VLOOKUP($A20,'Occupancy Raw Data'!$B$8:$BE$45,'Occupancy Raw Data'!AU$3,FALSE)</f>
        <v>1.4740080123092201</v>
      </c>
      <c r="O20" s="48">
        <f>VLOOKUP($A20,'Occupancy Raw Data'!$B$8:$BE$45,'Occupancy Raw Data'!AV$3,FALSE)</f>
        <v>0.92175345076750004</v>
      </c>
      <c r="P20" s="48">
        <f>VLOOKUP($A20,'Occupancy Raw Data'!$B$8:$BE$45,'Occupancy Raw Data'!AW$3,FALSE)</f>
        <v>0.16501660430464499</v>
      </c>
      <c r="Q20" s="48">
        <f>VLOOKUP($A20,'Occupancy Raw Data'!$B$8:$BE$45,'Occupancy Raw Data'!AX$3,FALSE)</f>
        <v>-4.0943445874725004</v>
      </c>
      <c r="R20" s="49">
        <f>VLOOKUP($A20,'Occupancy Raw Data'!$B$8:$BE$45,'Occupancy Raw Data'!AY$3,FALSE)</f>
        <v>0.23171403313439101</v>
      </c>
      <c r="S20" s="48">
        <f>VLOOKUP($A20,'Occupancy Raw Data'!$B$8:$BE$45,'Occupancy Raw Data'!BA$3,FALSE)</f>
        <v>-0.176889636316647</v>
      </c>
      <c r="T20" s="48">
        <f>VLOOKUP($A20,'Occupancy Raw Data'!$B$8:$BE$45,'Occupancy Raw Data'!BB$3,FALSE)</f>
        <v>6.7978515392844399</v>
      </c>
      <c r="U20" s="49">
        <f>VLOOKUP($A20,'Occupancy Raw Data'!$B$8:$BE$45,'Occupancy Raw Data'!BC$3,FALSE)</f>
        <v>3.31489211193714</v>
      </c>
      <c r="V20" s="50">
        <f>VLOOKUP($A20,'Occupancy Raw Data'!$B$8:$BE$45,'Occupancy Raw Data'!BE$3,FALSE)</f>
        <v>1.2826643659786601</v>
      </c>
      <c r="X20" s="51">
        <f>VLOOKUP($A20,'ADR Raw Data'!$B$6:$BE$43,'ADR Raw Data'!AG$1,FALSE)</f>
        <v>90.975179401802606</v>
      </c>
      <c r="Y20" s="52">
        <f>VLOOKUP($A20,'ADR Raw Data'!$B$6:$BE$43,'ADR Raw Data'!AH$1,FALSE)</f>
        <v>93.963416040630605</v>
      </c>
      <c r="Z20" s="52">
        <f>VLOOKUP($A20,'ADR Raw Data'!$B$6:$BE$43,'ADR Raw Data'!AI$1,FALSE)</f>
        <v>96.828757645446899</v>
      </c>
      <c r="AA20" s="52">
        <f>VLOOKUP($A20,'ADR Raw Data'!$B$6:$BE$43,'ADR Raw Data'!AJ$1,FALSE)</f>
        <v>96.323522255617505</v>
      </c>
      <c r="AB20" s="52">
        <f>VLOOKUP($A20,'ADR Raw Data'!$B$6:$BE$43,'ADR Raw Data'!AK$1,FALSE)</f>
        <v>97.870787169190507</v>
      </c>
      <c r="AC20" s="53">
        <f>VLOOKUP($A20,'ADR Raw Data'!$B$6:$BE$43,'ADR Raw Data'!AL$1,FALSE)</f>
        <v>95.353204760743097</v>
      </c>
      <c r="AD20" s="52">
        <f>VLOOKUP($A20,'ADR Raw Data'!$B$6:$BE$43,'ADR Raw Data'!AN$1,FALSE)</f>
        <v>107.082932305488</v>
      </c>
      <c r="AE20" s="52">
        <f>VLOOKUP($A20,'ADR Raw Data'!$B$6:$BE$43,'ADR Raw Data'!AO$1,FALSE)</f>
        <v>108.05764197627801</v>
      </c>
      <c r="AF20" s="53">
        <f>VLOOKUP($A20,'ADR Raw Data'!$B$6:$BE$43,'ADR Raw Data'!AP$1,FALSE)</f>
        <v>107.587354118818</v>
      </c>
      <c r="AG20" s="54">
        <f>VLOOKUP($A20,'ADR Raw Data'!$B$6:$BE$43,'ADR Raw Data'!AR$1,FALSE)</f>
        <v>99.431641382487797</v>
      </c>
      <c r="AI20" s="47">
        <f>VLOOKUP($A20,'ADR Raw Data'!$B$6:$BE$43,'ADR Raw Data'!AT$1,FALSE)</f>
        <v>0.88524818495900504</v>
      </c>
      <c r="AJ20" s="48">
        <f>VLOOKUP($A20,'ADR Raw Data'!$B$6:$BE$43,'ADR Raw Data'!AU$1,FALSE)</f>
        <v>1.47513804030419</v>
      </c>
      <c r="AK20" s="48">
        <f>VLOOKUP($A20,'ADR Raw Data'!$B$6:$BE$43,'ADR Raw Data'!AV$1,FALSE)</f>
        <v>2.49827143530969</v>
      </c>
      <c r="AL20" s="48">
        <f>VLOOKUP($A20,'ADR Raw Data'!$B$6:$BE$43,'ADR Raw Data'!AW$1,FALSE)</f>
        <v>1.13107434974886</v>
      </c>
      <c r="AM20" s="48">
        <f>VLOOKUP($A20,'ADR Raw Data'!$B$6:$BE$43,'ADR Raw Data'!AX$1,FALSE)</f>
        <v>1.06121013754372</v>
      </c>
      <c r="AN20" s="49">
        <f>VLOOKUP($A20,'ADR Raw Data'!$B$6:$BE$43,'ADR Raw Data'!AY$1,FALSE)</f>
        <v>1.3685055750202899</v>
      </c>
      <c r="AO20" s="48">
        <f>VLOOKUP($A20,'ADR Raw Data'!$B$6:$BE$43,'ADR Raw Data'!BA$1,FALSE)</f>
        <v>1.8081090827648101</v>
      </c>
      <c r="AP20" s="48">
        <f>VLOOKUP($A20,'ADR Raw Data'!$B$6:$BE$43,'ADR Raw Data'!BB$1,FALSE)</f>
        <v>3.49932524439313</v>
      </c>
      <c r="AQ20" s="49">
        <f>VLOOKUP($A20,'ADR Raw Data'!$B$6:$BE$43,'ADR Raw Data'!BC$1,FALSE)</f>
        <v>2.6673502868984702</v>
      </c>
      <c r="AR20" s="50">
        <f>VLOOKUP($A20,'ADR Raw Data'!$B$6:$BE$43,'ADR Raw Data'!BE$1,FALSE)</f>
        <v>1.9357665505064801</v>
      </c>
      <c r="AT20" s="51">
        <f>VLOOKUP($A20,'RevPAR Raw Data'!$B$6:$BE$43,'RevPAR Raw Data'!AG$1,FALSE)</f>
        <v>44.764177565605401</v>
      </c>
      <c r="AU20" s="52">
        <f>VLOOKUP($A20,'RevPAR Raw Data'!$B$6:$BE$43,'RevPAR Raw Data'!AH$1,FALSE)</f>
        <v>50.1707999774017</v>
      </c>
      <c r="AV20" s="52">
        <f>VLOOKUP($A20,'RevPAR Raw Data'!$B$6:$BE$43,'RevPAR Raw Data'!AI$1,FALSE)</f>
        <v>55.899249173752104</v>
      </c>
      <c r="AW20" s="52">
        <f>VLOOKUP($A20,'RevPAR Raw Data'!$B$6:$BE$43,'RevPAR Raw Data'!AJ$1,FALSE)</f>
        <v>57.033342278466698</v>
      </c>
      <c r="AX20" s="52">
        <f>VLOOKUP($A20,'RevPAR Raw Data'!$B$6:$BE$43,'RevPAR Raw Data'!AK$1,FALSE)</f>
        <v>57.142207847235902</v>
      </c>
      <c r="AY20" s="53">
        <f>VLOOKUP($A20,'RevPAR Raw Data'!$B$6:$BE$43,'RevPAR Raw Data'!AL$1,FALSE)</f>
        <v>53.001955368492403</v>
      </c>
      <c r="AZ20" s="52">
        <f>VLOOKUP($A20,'RevPAR Raw Data'!$B$6:$BE$43,'RevPAR Raw Data'!AN$1,FALSE)</f>
        <v>71.006752234636807</v>
      </c>
      <c r="BA20" s="52">
        <f>VLOOKUP($A20,'RevPAR Raw Data'!$B$6:$BE$43,'RevPAR Raw Data'!AO$1,FALSE)</f>
        <v>76.853734078212199</v>
      </c>
      <c r="BB20" s="53">
        <f>VLOOKUP($A20,'RevPAR Raw Data'!$B$6:$BE$43,'RevPAR Raw Data'!AP$1,FALSE)</f>
        <v>73.930243156424496</v>
      </c>
      <c r="BC20" s="54">
        <f>VLOOKUP($A20,'RevPAR Raw Data'!$B$6:$BE$43,'RevPAR Raw Data'!AR$1,FALSE)</f>
        <v>59.029450413306201</v>
      </c>
      <c r="BE20" s="47">
        <f>VLOOKUP($A20,'RevPAR Raw Data'!$B$6:$BE$43,'RevPAR Raw Data'!AT$1,FALSE)</f>
        <v>4.5717625511439</v>
      </c>
      <c r="BF20" s="48">
        <f>VLOOKUP($A20,'RevPAR Raw Data'!$B$6:$BE$43,'RevPAR Raw Data'!AU$1,FALSE)</f>
        <v>2.97088970552011</v>
      </c>
      <c r="BG20" s="48">
        <f>VLOOKUP($A20,'RevPAR Raw Data'!$B$6:$BE$43,'RevPAR Raw Data'!AV$1,FALSE)</f>
        <v>3.4430527892417002</v>
      </c>
      <c r="BH20" s="48">
        <f>VLOOKUP($A20,'RevPAR Raw Data'!$B$6:$BE$43,'RevPAR Raw Data'!AW$1,FALSE)</f>
        <v>1.29795741453762</v>
      </c>
      <c r="BI20" s="48">
        <f>VLOOKUP($A20,'RevPAR Raw Data'!$B$6:$BE$43,'RevPAR Raw Data'!AX$1,FALSE)</f>
        <v>-3.0765840497570101</v>
      </c>
      <c r="BJ20" s="49">
        <f>VLOOKUP($A20,'RevPAR Raw Data'!$B$6:$BE$43,'RevPAR Raw Data'!AY$1,FALSE)</f>
        <v>1.60339062761623</v>
      </c>
      <c r="BK20" s="48">
        <f>VLOOKUP($A20,'RevPAR Raw Data'!$B$6:$BE$43,'RevPAR Raw Data'!BA$1,FALSE)</f>
        <v>1.62802108886746</v>
      </c>
      <c r="BL20" s="48">
        <f>VLOOKUP($A20,'RevPAR Raw Data'!$B$6:$BE$43,'RevPAR Raw Data'!BB$1,FALSE)</f>
        <v>10.535055718668101</v>
      </c>
      <c r="BM20" s="49">
        <f>VLOOKUP($A20,'RevPAR Raw Data'!$B$6:$BE$43,'RevPAR Raw Data'!BC$1,FALSE)</f>
        <v>6.0706621830937397</v>
      </c>
      <c r="BN20" s="50">
        <f>VLOOKUP($A20,'RevPAR Raw Data'!$B$6:$BE$43,'RevPAR Raw Data'!BE$1,FALSE)</f>
        <v>3.24326030423703</v>
      </c>
    </row>
    <row r="21" spans="1:66" x14ac:dyDescent="0.25">
      <c r="A21" s="63" t="s">
        <v>90</v>
      </c>
      <c r="B21" s="47">
        <f>VLOOKUP($A21,'Occupancy Raw Data'!$B$8:$BE$45,'Occupancy Raw Data'!AG$3,FALSE)</f>
        <v>55.733944954128397</v>
      </c>
      <c r="C21" s="48">
        <f>VLOOKUP($A21,'Occupancy Raw Data'!$B$8:$BE$45,'Occupancy Raw Data'!AH$3,FALSE)</f>
        <v>73.977446483180401</v>
      </c>
      <c r="D21" s="48">
        <f>VLOOKUP($A21,'Occupancy Raw Data'!$B$8:$BE$45,'Occupancy Raw Data'!AI$3,FALSE)</f>
        <v>84.162366207950996</v>
      </c>
      <c r="E21" s="48">
        <f>VLOOKUP($A21,'Occupancy Raw Data'!$B$8:$BE$45,'Occupancy Raw Data'!AJ$3,FALSE)</f>
        <v>81.441131498470895</v>
      </c>
      <c r="F21" s="48">
        <f>VLOOKUP($A21,'Occupancy Raw Data'!$B$8:$BE$45,'Occupancy Raw Data'!AK$3,FALSE)</f>
        <v>69.043864678898998</v>
      </c>
      <c r="G21" s="49">
        <f>VLOOKUP($A21,'Occupancy Raw Data'!$B$8:$BE$45,'Occupancy Raw Data'!AL$3,FALSE)</f>
        <v>72.871750764525899</v>
      </c>
      <c r="H21" s="48">
        <f>VLOOKUP($A21,'Occupancy Raw Data'!$B$8:$BE$45,'Occupancy Raw Data'!AN$3,FALSE)</f>
        <v>65.228013029315903</v>
      </c>
      <c r="I21" s="48">
        <f>VLOOKUP($A21,'Occupancy Raw Data'!$B$8:$BE$45,'Occupancy Raw Data'!AO$3,FALSE)</f>
        <v>66.013604138723807</v>
      </c>
      <c r="J21" s="49">
        <f>VLOOKUP($A21,'Occupancy Raw Data'!$B$8:$BE$45,'Occupancy Raw Data'!AP$3,FALSE)</f>
        <v>65.620808584019898</v>
      </c>
      <c r="K21" s="50">
        <f>VLOOKUP($A21,'Occupancy Raw Data'!$B$8:$BE$45,'Occupancy Raw Data'!AR$3,FALSE)</f>
        <v>70.803732444395806</v>
      </c>
      <c r="M21" s="47">
        <f>VLOOKUP($A21,'Occupancy Raw Data'!$B$8:$BE$45,'Occupancy Raw Data'!AT$3,FALSE)</f>
        <v>10.1771595717822</v>
      </c>
      <c r="N21" s="48">
        <f>VLOOKUP($A21,'Occupancy Raw Data'!$B$8:$BE$45,'Occupancy Raw Data'!AU$3,FALSE)</f>
        <v>15.4721807626412</v>
      </c>
      <c r="O21" s="48">
        <f>VLOOKUP($A21,'Occupancy Raw Data'!$B$8:$BE$45,'Occupancy Raw Data'!AV$3,FALSE)</f>
        <v>20.684145212258301</v>
      </c>
      <c r="P21" s="48">
        <f>VLOOKUP($A21,'Occupancy Raw Data'!$B$8:$BE$45,'Occupancy Raw Data'!AW$3,FALSE)</f>
        <v>13.749449605098301</v>
      </c>
      <c r="Q21" s="48">
        <f>VLOOKUP($A21,'Occupancy Raw Data'!$B$8:$BE$45,'Occupancy Raw Data'!AX$3,FALSE)</f>
        <v>3.4186447065862602</v>
      </c>
      <c r="R21" s="49">
        <f>VLOOKUP($A21,'Occupancy Raw Data'!$B$8:$BE$45,'Occupancy Raw Data'!AY$3,FALSE)</f>
        <v>12.8929574064826</v>
      </c>
      <c r="S21" s="48">
        <f>VLOOKUP($A21,'Occupancy Raw Data'!$B$8:$BE$45,'Occupancy Raw Data'!BA$3,FALSE)</f>
        <v>2.90451769314959</v>
      </c>
      <c r="T21" s="48">
        <f>VLOOKUP($A21,'Occupancy Raw Data'!$B$8:$BE$45,'Occupancy Raw Data'!BB$3,FALSE)</f>
        <v>6.2182492968179899</v>
      </c>
      <c r="U21" s="49">
        <f>VLOOKUP($A21,'Occupancy Raw Data'!$B$8:$BE$45,'Occupancy Raw Data'!BC$3,FALSE)</f>
        <v>4.5450452006555899</v>
      </c>
      <c r="V21" s="50">
        <f>VLOOKUP($A21,'Occupancy Raw Data'!$B$8:$BE$45,'Occupancy Raw Data'!BE$3,FALSE)</f>
        <v>10.560976596592001</v>
      </c>
      <c r="X21" s="51">
        <f>VLOOKUP($A21,'ADR Raw Data'!$B$6:$BE$43,'ADR Raw Data'!AG$1,FALSE)</f>
        <v>116.77527563443</v>
      </c>
      <c r="Y21" s="52">
        <f>VLOOKUP($A21,'ADR Raw Data'!$B$6:$BE$43,'ADR Raw Data'!AH$1,FALSE)</f>
        <v>140.11032327864601</v>
      </c>
      <c r="Z21" s="52">
        <f>VLOOKUP($A21,'ADR Raw Data'!$B$6:$BE$43,'ADR Raw Data'!AI$1,FALSE)</f>
        <v>153.56593607176299</v>
      </c>
      <c r="AA21" s="52">
        <f>VLOOKUP($A21,'ADR Raw Data'!$B$6:$BE$43,'ADR Raw Data'!AJ$1,FALSE)</f>
        <v>149.50017806852799</v>
      </c>
      <c r="AB21" s="52">
        <f>VLOOKUP($A21,'ADR Raw Data'!$B$6:$BE$43,'ADR Raw Data'!AK$1,FALSE)</f>
        <v>127.846170801757</v>
      </c>
      <c r="AC21" s="53">
        <f>VLOOKUP($A21,'ADR Raw Data'!$B$6:$BE$43,'ADR Raw Data'!AL$1,FALSE)</f>
        <v>139.42379624408201</v>
      </c>
      <c r="AD21" s="52">
        <f>VLOOKUP($A21,'ADR Raw Data'!$B$6:$BE$43,'ADR Raw Data'!AN$1,FALSE)</f>
        <v>114.95755085554801</v>
      </c>
      <c r="AE21" s="52">
        <f>VLOOKUP($A21,'ADR Raw Data'!$B$6:$BE$43,'ADR Raw Data'!AO$1,FALSE)</f>
        <v>111.77371453450399</v>
      </c>
      <c r="AF21" s="53">
        <f>VLOOKUP($A21,'ADR Raw Data'!$B$6:$BE$43,'ADR Raw Data'!AP$1,FALSE)</f>
        <v>113.356103730199</v>
      </c>
      <c r="AG21" s="54">
        <f>VLOOKUP($A21,'ADR Raw Data'!$B$6:$BE$43,'ADR Raw Data'!AR$1,FALSE)</f>
        <v>132.53334039227701</v>
      </c>
      <c r="AI21" s="47">
        <f>VLOOKUP($A21,'ADR Raw Data'!$B$6:$BE$43,'ADR Raw Data'!AT$1,FALSE)</f>
        <v>4.68596508381522</v>
      </c>
      <c r="AJ21" s="48">
        <f>VLOOKUP($A21,'ADR Raw Data'!$B$6:$BE$43,'ADR Raw Data'!AU$1,FALSE)</f>
        <v>8.5737602068605501</v>
      </c>
      <c r="AK21" s="48">
        <f>VLOOKUP($A21,'ADR Raw Data'!$B$6:$BE$43,'ADR Raw Data'!AV$1,FALSE)</f>
        <v>11.3953787911557</v>
      </c>
      <c r="AL21" s="48">
        <f>VLOOKUP($A21,'ADR Raw Data'!$B$6:$BE$43,'ADR Raw Data'!AW$1,FALSE)</f>
        <v>10.842360486625701</v>
      </c>
      <c r="AM21" s="48">
        <f>VLOOKUP($A21,'ADR Raw Data'!$B$6:$BE$43,'ADR Raw Data'!AX$1,FALSE)</f>
        <v>5.7236576700844797</v>
      </c>
      <c r="AN21" s="49">
        <f>VLOOKUP($A21,'ADR Raw Data'!$B$6:$BE$43,'ADR Raw Data'!AY$1,FALSE)</f>
        <v>9.0775639118662905</v>
      </c>
      <c r="AO21" s="48">
        <f>VLOOKUP($A21,'ADR Raw Data'!$B$6:$BE$43,'ADR Raw Data'!BA$1,FALSE)</f>
        <v>5.8099896559512496</v>
      </c>
      <c r="AP21" s="48">
        <f>VLOOKUP($A21,'ADR Raw Data'!$B$6:$BE$43,'ADR Raw Data'!BB$1,FALSE)</f>
        <v>5.1711064239670996</v>
      </c>
      <c r="AQ21" s="49">
        <f>VLOOKUP($A21,'ADR Raw Data'!$B$6:$BE$43,'ADR Raw Data'!BC$1,FALSE)</f>
        <v>5.4737432210481698</v>
      </c>
      <c r="AR21" s="50">
        <f>VLOOKUP($A21,'ADR Raw Data'!$B$6:$BE$43,'ADR Raw Data'!BE$1,FALSE)</f>
        <v>8.5247135898500002</v>
      </c>
      <c r="AT21" s="51">
        <f>VLOOKUP($A21,'RevPAR Raw Data'!$B$6:$BE$43,'RevPAR Raw Data'!AG$1,FALSE)</f>
        <v>65.083467842125302</v>
      </c>
      <c r="AU21" s="52">
        <f>VLOOKUP($A21,'RevPAR Raw Data'!$B$6:$BE$43,'RevPAR Raw Data'!AH$1,FALSE)</f>
        <v>103.650039420871</v>
      </c>
      <c r="AV21" s="52">
        <f>VLOOKUP($A21,'RevPAR Raw Data'!$B$6:$BE$43,'RevPAR Raw Data'!AI$1,FALSE)</f>
        <v>129.24472548738501</v>
      </c>
      <c r="AW21" s="52">
        <f>VLOOKUP($A21,'RevPAR Raw Data'!$B$6:$BE$43,'RevPAR Raw Data'!AJ$1,FALSE)</f>
        <v>121.754636611238</v>
      </c>
      <c r="AX21" s="52">
        <f>VLOOKUP($A21,'RevPAR Raw Data'!$B$6:$BE$43,'RevPAR Raw Data'!AK$1,FALSE)</f>
        <v>88.269937165519806</v>
      </c>
      <c r="AY21" s="53">
        <f>VLOOKUP($A21,'RevPAR Raw Data'!$B$6:$BE$43,'RevPAR Raw Data'!AL$1,FALSE)</f>
        <v>101.600561305428</v>
      </c>
      <c r="AZ21" s="52">
        <f>VLOOKUP($A21,'RevPAR Raw Data'!$B$6:$BE$43,'RevPAR Raw Data'!AN$1,FALSE)</f>
        <v>74.984526250239497</v>
      </c>
      <c r="BA21" s="52">
        <f>VLOOKUP($A21,'RevPAR Raw Data'!$B$6:$BE$43,'RevPAR Raw Data'!AO$1,FALSE)</f>
        <v>73.785857443954697</v>
      </c>
      <c r="BB21" s="53">
        <f>VLOOKUP($A21,'RevPAR Raw Data'!$B$6:$BE$43,'RevPAR Raw Data'!AP$1,FALSE)</f>
        <v>74.385191847097104</v>
      </c>
      <c r="BC21" s="54">
        <f>VLOOKUP($A21,'RevPAR Raw Data'!$B$6:$BE$43,'RevPAR Raw Data'!AR$1,FALSE)</f>
        <v>93.838551730968902</v>
      </c>
      <c r="BE21" s="47">
        <f>VLOOKUP($A21,'RevPAR Raw Data'!$B$6:$BE$43,'RevPAR Raw Data'!AT$1,FALSE)</f>
        <v>15.3400227996553</v>
      </c>
      <c r="BF21" s="48">
        <f>VLOOKUP($A21,'RevPAR Raw Data'!$B$6:$BE$43,'RevPAR Raw Data'!AU$1,FALSE)</f>
        <v>25.3724886468626</v>
      </c>
      <c r="BG21" s="48">
        <f>VLOOKUP($A21,'RevPAR Raw Data'!$B$6:$BE$43,'RevPAR Raw Data'!AV$1,FALSE)</f>
        <v>34.436560700063602</v>
      </c>
      <c r="BH21" s="48">
        <f>VLOOKUP($A21,'RevPAR Raw Data'!$B$6:$BE$43,'RevPAR Raw Data'!AW$1,FALSE)</f>
        <v>26.082574982835698</v>
      </c>
      <c r="BI21" s="48">
        <f>VLOOKUP($A21,'RevPAR Raw Data'!$B$6:$BE$43,'RevPAR Raw Data'!AX$1,FALSE)</f>
        <v>9.3379738966322101</v>
      </c>
      <c r="BJ21" s="49">
        <f>VLOOKUP($A21,'RevPAR Raw Data'!$B$6:$BE$43,'RevPAR Raw Data'!AY$1,FALSE)</f>
        <v>23.140887767052</v>
      </c>
      <c r="BK21" s="48">
        <f>VLOOKUP($A21,'RevPAR Raw Data'!$B$6:$BE$43,'RevPAR Raw Data'!BA$1,FALSE)</f>
        <v>8.8832595266281107</v>
      </c>
      <c r="BL21" s="48">
        <f>VLOOKUP($A21,'RevPAR Raw Data'!$B$6:$BE$43,'RevPAR Raw Data'!BB$1,FALSE)</f>
        <v>11.710908009631099</v>
      </c>
      <c r="BM21" s="49">
        <f>VLOOKUP($A21,'RevPAR Raw Data'!$B$6:$BE$43,'RevPAR Raw Data'!BC$1,FALSE)</f>
        <v>10.2675725252682</v>
      </c>
      <c r="BN21" s="50">
        <f>VLOOKUP($A21,'RevPAR Raw Data'!$B$6:$BE$43,'RevPAR Raw Data'!BE$1,FALSE)</f>
        <v>19.985983193592599</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45.571490991338301</v>
      </c>
      <c r="C23" s="48">
        <f>VLOOKUP($A23,'Occupancy Raw Data'!$B$8:$BE$45,'Occupancy Raw Data'!AH$3,FALSE)</f>
        <v>50.693425961662101</v>
      </c>
      <c r="D23" s="48">
        <f>VLOOKUP($A23,'Occupancy Raw Data'!$B$8:$BE$45,'Occupancy Raw Data'!AI$3,FALSE)</f>
        <v>55.019940820789898</v>
      </c>
      <c r="E23" s="48">
        <f>VLOOKUP($A23,'Occupancy Raw Data'!$B$8:$BE$45,'Occupancy Raw Data'!AJ$3,FALSE)</f>
        <v>56.581757365238602</v>
      </c>
      <c r="F23" s="48">
        <f>VLOOKUP($A23,'Occupancy Raw Data'!$B$8:$BE$45,'Occupancy Raw Data'!AK$3,FALSE)</f>
        <v>56.406149491830597</v>
      </c>
      <c r="G23" s="49">
        <f>VLOOKUP($A23,'Occupancy Raw Data'!$B$8:$BE$45,'Occupancy Raw Data'!AL$3,FALSE)</f>
        <v>52.852979157984599</v>
      </c>
      <c r="H23" s="48">
        <f>VLOOKUP($A23,'Occupancy Raw Data'!$B$8:$BE$45,'Occupancy Raw Data'!AN$3,FALSE)</f>
        <v>65.683854628665401</v>
      </c>
      <c r="I23" s="48">
        <f>VLOOKUP($A23,'Occupancy Raw Data'!$B$8:$BE$45,'Occupancy Raw Data'!AO$3,FALSE)</f>
        <v>67.112756630285205</v>
      </c>
      <c r="J23" s="49">
        <f>VLOOKUP($A23,'Occupancy Raw Data'!$B$8:$BE$45,'Occupancy Raw Data'!AP$3,FALSE)</f>
        <v>66.398305629475303</v>
      </c>
      <c r="K23" s="50">
        <f>VLOOKUP($A23,'Occupancy Raw Data'!$B$8:$BE$45,'Occupancy Raw Data'!AR$3,FALSE)</f>
        <v>56.724501568964598</v>
      </c>
      <c r="M23" s="47">
        <f>VLOOKUP($A23,'Occupancy Raw Data'!$B$8:$BE$45,'Occupancy Raw Data'!AT$3,FALSE)</f>
        <v>6.7968367623627097</v>
      </c>
      <c r="N23" s="48">
        <f>VLOOKUP($A23,'Occupancy Raw Data'!$B$8:$BE$45,'Occupancy Raw Data'!AU$3,FALSE)</f>
        <v>10.2465477235473</v>
      </c>
      <c r="O23" s="48">
        <f>VLOOKUP($A23,'Occupancy Raw Data'!$B$8:$BE$45,'Occupancy Raw Data'!AV$3,FALSE)</f>
        <v>12.929673379267699</v>
      </c>
      <c r="P23" s="48">
        <f>VLOOKUP($A23,'Occupancy Raw Data'!$B$8:$BE$45,'Occupancy Raw Data'!AW$3,FALSE)</f>
        <v>5.2742766194759598</v>
      </c>
      <c r="Q23" s="48">
        <f>VLOOKUP($A23,'Occupancy Raw Data'!$B$8:$BE$45,'Occupancy Raw Data'!AX$3,FALSE)</f>
        <v>-1.4597354060544501</v>
      </c>
      <c r="R23" s="49">
        <f>VLOOKUP($A23,'Occupancy Raw Data'!$B$8:$BE$45,'Occupancy Raw Data'!AY$3,FALSE)</f>
        <v>6.4063549947269403</v>
      </c>
      <c r="S23" s="48">
        <f>VLOOKUP($A23,'Occupancy Raw Data'!$B$8:$BE$45,'Occupancy Raw Data'!BA$3,FALSE)</f>
        <v>1.42004894744921</v>
      </c>
      <c r="T23" s="48">
        <f>VLOOKUP($A23,'Occupancy Raw Data'!$B$8:$BE$45,'Occupancy Raw Data'!BB$3,FALSE)</f>
        <v>5.16826095751696</v>
      </c>
      <c r="U23" s="49">
        <f>VLOOKUP($A23,'Occupancy Raw Data'!$B$8:$BE$45,'Occupancy Raw Data'!BC$3,FALSE)</f>
        <v>3.2803151451738399</v>
      </c>
      <c r="V23" s="50">
        <f>VLOOKUP($A23,'Occupancy Raw Data'!$B$8:$BE$45,'Occupancy Raw Data'!BE$3,FALSE)</f>
        <v>5.3446826750260898</v>
      </c>
      <c r="X23" s="51">
        <f>VLOOKUP($A23,'ADR Raw Data'!$B$6:$BE$43,'ADR Raw Data'!AG$1,FALSE)</f>
        <v>99.026979978003993</v>
      </c>
      <c r="Y23" s="52">
        <f>VLOOKUP($A23,'ADR Raw Data'!$B$6:$BE$43,'ADR Raw Data'!AH$1,FALSE)</f>
        <v>100.830798253984</v>
      </c>
      <c r="Z23" s="52">
        <f>VLOOKUP($A23,'ADR Raw Data'!$B$6:$BE$43,'ADR Raw Data'!AI$1,FALSE)</f>
        <v>103.35541338532001</v>
      </c>
      <c r="AA23" s="52">
        <f>VLOOKUP($A23,'ADR Raw Data'!$B$6:$BE$43,'ADR Raw Data'!AJ$1,FALSE)</f>
        <v>104.28124972488099</v>
      </c>
      <c r="AB23" s="52">
        <f>VLOOKUP($A23,'ADR Raw Data'!$B$6:$BE$43,'ADR Raw Data'!AK$1,FALSE)</f>
        <v>104.660732838782</v>
      </c>
      <c r="AC23" s="53">
        <f>VLOOKUP($A23,'ADR Raw Data'!$B$6:$BE$43,'ADR Raw Data'!AL$1,FALSE)</f>
        <v>102.60090101724199</v>
      </c>
      <c r="AD23" s="52">
        <f>VLOOKUP($A23,'ADR Raw Data'!$B$6:$BE$43,'ADR Raw Data'!AN$1,FALSE)</f>
        <v>120.772278608824</v>
      </c>
      <c r="AE23" s="52">
        <f>VLOOKUP($A23,'ADR Raw Data'!$B$6:$BE$43,'ADR Raw Data'!AO$1,FALSE)</f>
        <v>123.711501056412</v>
      </c>
      <c r="AF23" s="53">
        <f>VLOOKUP($A23,'ADR Raw Data'!$B$6:$BE$43,'ADR Raw Data'!AP$1,FALSE)</f>
        <v>122.257702965193</v>
      </c>
      <c r="AG23" s="54">
        <f>VLOOKUP($A23,'ADR Raw Data'!$B$6:$BE$43,'ADR Raw Data'!AR$1,FALSE)</f>
        <v>109.17735023934701</v>
      </c>
      <c r="AI23" s="47">
        <f>VLOOKUP($A23,'ADR Raw Data'!$B$6:$BE$43,'ADR Raw Data'!AT$1,FALSE)</f>
        <v>2.4760217704630798</v>
      </c>
      <c r="AJ23" s="48">
        <f>VLOOKUP($A23,'ADR Raw Data'!$B$6:$BE$43,'ADR Raw Data'!AU$1,FALSE)</f>
        <v>3.3531744471551899</v>
      </c>
      <c r="AK23" s="48">
        <f>VLOOKUP($A23,'ADR Raw Data'!$B$6:$BE$43,'ADR Raw Data'!AV$1,FALSE)</f>
        <v>4.0270777479990203</v>
      </c>
      <c r="AL23" s="48">
        <f>VLOOKUP($A23,'ADR Raw Data'!$B$6:$BE$43,'ADR Raw Data'!AW$1,FALSE)</f>
        <v>-0.75025389042711199</v>
      </c>
      <c r="AM23" s="48">
        <f>VLOOKUP($A23,'ADR Raw Data'!$B$6:$BE$43,'ADR Raw Data'!AX$1,FALSE)</f>
        <v>-1.6465299648871901</v>
      </c>
      <c r="AN23" s="49">
        <f>VLOOKUP($A23,'ADR Raw Data'!$B$6:$BE$43,'ADR Raw Data'!AY$1,FALSE)</f>
        <v>1.16722067467001</v>
      </c>
      <c r="AO23" s="48">
        <f>VLOOKUP($A23,'ADR Raw Data'!$B$6:$BE$43,'ADR Raw Data'!BA$1,FALSE)</f>
        <v>-0.196108849572108</v>
      </c>
      <c r="AP23" s="48">
        <f>VLOOKUP($A23,'ADR Raw Data'!$B$6:$BE$43,'ADR Raw Data'!BB$1,FALSE)</f>
        <v>0.455128187882681</v>
      </c>
      <c r="AQ23" s="49">
        <f>VLOOKUP($A23,'ADR Raw Data'!$B$6:$BE$43,'ADR Raw Data'!BC$1,FALSE)</f>
        <v>0.15180522186544301</v>
      </c>
      <c r="AR23" s="50">
        <f>VLOOKUP($A23,'ADR Raw Data'!$B$6:$BE$43,'ADR Raw Data'!BE$1,FALSE)</f>
        <v>0.66008392569895202</v>
      </c>
      <c r="AT23" s="51">
        <f>VLOOKUP($A23,'RevPAR Raw Data'!$B$6:$BE$43,'RevPAR Raw Data'!AG$1,FALSE)</f>
        <v>45.128071259670399</v>
      </c>
      <c r="AU23" s="52">
        <f>VLOOKUP($A23,'RevPAR Raw Data'!$B$6:$BE$43,'RevPAR Raw Data'!AH$1,FALSE)</f>
        <v>51.114586059436498</v>
      </c>
      <c r="AV23" s="52">
        <f>VLOOKUP($A23,'RevPAR Raw Data'!$B$6:$BE$43,'RevPAR Raw Data'!AI$1,FALSE)</f>
        <v>56.866087279685999</v>
      </c>
      <c r="AW23" s="52">
        <f>VLOOKUP($A23,'RevPAR Raw Data'!$B$6:$BE$43,'RevPAR Raw Data'!AJ$1,FALSE)</f>
        <v>59.004163696770803</v>
      </c>
      <c r="AX23" s="52">
        <f>VLOOKUP($A23,'RevPAR Raw Data'!$B$6:$BE$43,'RevPAR Raw Data'!AK$1,FALSE)</f>
        <v>59.035089424289197</v>
      </c>
      <c r="AY23" s="53">
        <f>VLOOKUP($A23,'RevPAR Raw Data'!$B$6:$BE$43,'RevPAR Raw Data'!AL$1,FALSE)</f>
        <v>54.2276328305473</v>
      </c>
      <c r="AZ23" s="52">
        <f>VLOOKUP($A23,'RevPAR Raw Data'!$B$6:$BE$43,'RevPAR Raw Data'!AN$1,FALSE)</f>
        <v>79.327887913147407</v>
      </c>
      <c r="BA23" s="52">
        <f>VLOOKUP($A23,'RevPAR Raw Data'!$B$6:$BE$43,'RevPAR Raw Data'!AO$1,FALSE)</f>
        <v>83.026198627662694</v>
      </c>
      <c r="BB23" s="53">
        <f>VLOOKUP($A23,'RevPAR Raw Data'!$B$6:$BE$43,'RevPAR Raw Data'!AP$1,FALSE)</f>
        <v>81.177043270404994</v>
      </c>
      <c r="BC23" s="54">
        <f>VLOOKUP($A23,'RevPAR Raw Data'!$B$6:$BE$43,'RevPAR Raw Data'!AR$1,FALSE)</f>
        <v>61.930307749472703</v>
      </c>
      <c r="BE23" s="47">
        <f>VLOOKUP($A23,'RevPAR Raw Data'!$B$6:$BE$43,'RevPAR Raw Data'!AT$1,FALSE)</f>
        <v>9.4411496907647408</v>
      </c>
      <c r="BF23" s="48">
        <f>VLOOKUP($A23,'RevPAR Raw Data'!$B$6:$BE$43,'RevPAR Raw Data'!AU$1,FALSE)</f>
        <v>13.943306790684</v>
      </c>
      <c r="BG23" s="48">
        <f>VLOOKUP($A23,'RevPAR Raw Data'!$B$6:$BE$43,'RevPAR Raw Data'!AV$1,FALSE)</f>
        <v>17.4774391268122</v>
      </c>
      <c r="BH23" s="48">
        <f>VLOOKUP($A23,'RevPAR Raw Data'!$B$6:$BE$43,'RevPAR Raw Data'!AW$1,FALSE)</f>
        <v>4.4844522635193496</v>
      </c>
      <c r="BI23" s="48">
        <f>VLOOKUP($A23,'RevPAR Raw Data'!$B$6:$BE$43,'RevPAR Raw Data'!AX$1,FALSE)</f>
        <v>-3.08223039007289</v>
      </c>
      <c r="BJ23" s="49">
        <f>VLOOKUP($A23,'RevPAR Raw Data'!$B$6:$BE$43,'RevPAR Raw Data'!AY$1,FALSE)</f>
        <v>7.6483519693881696</v>
      </c>
      <c r="BK23" s="48">
        <f>VLOOKUP($A23,'RevPAR Raw Data'!$B$6:$BE$43,'RevPAR Raw Data'!BA$1,FALSE)</f>
        <v>1.22115525622289</v>
      </c>
      <c r="BL23" s="48">
        <f>VLOOKUP($A23,'RevPAR Raw Data'!$B$6:$BE$43,'RevPAR Raw Data'!BB$1,FALSE)</f>
        <v>5.6469113578406303</v>
      </c>
      <c r="BM23" s="49">
        <f>VLOOKUP($A23,'RevPAR Raw Data'!$B$6:$BE$43,'RevPAR Raw Data'!BC$1,FALSE)</f>
        <v>3.4371000567232999</v>
      </c>
      <c r="BN23" s="50">
        <f>VLOOKUP($A23,'RevPAR Raw Data'!$B$6:$BE$43,'RevPAR Raw Data'!BE$1,FALSE)</f>
        <v>6.0400459919425096</v>
      </c>
    </row>
    <row r="24" spans="1:66" x14ac:dyDescent="0.25">
      <c r="A24" s="63" t="s">
        <v>91</v>
      </c>
      <c r="B24" s="47">
        <f>VLOOKUP($A24,'Occupancy Raw Data'!$B$8:$BE$45,'Occupancy Raw Data'!AG$3,FALSE)</f>
        <v>52.939442432409599</v>
      </c>
      <c r="C24" s="48">
        <f>VLOOKUP($A24,'Occupancy Raw Data'!$B$8:$BE$45,'Occupancy Raw Data'!AH$3,FALSE)</f>
        <v>65.341531205255606</v>
      </c>
      <c r="D24" s="48">
        <f>VLOOKUP($A24,'Occupancy Raw Data'!$B$8:$BE$45,'Occupancy Raw Data'!AI$3,FALSE)</f>
        <v>69.738061147140499</v>
      </c>
      <c r="E24" s="48">
        <f>VLOOKUP($A24,'Occupancy Raw Data'!$B$8:$BE$45,'Occupancy Raw Data'!AJ$3,FALSE)</f>
        <v>69.872820685589105</v>
      </c>
      <c r="F24" s="48">
        <f>VLOOKUP($A24,'Occupancy Raw Data'!$B$8:$BE$45,'Occupancy Raw Data'!AK$3,FALSE)</f>
        <v>65.156236839888805</v>
      </c>
      <c r="G24" s="49">
        <f>VLOOKUP($A24,'Occupancy Raw Data'!$B$8:$BE$45,'Occupancy Raw Data'!AL$3,FALSE)</f>
        <v>64.609618462056702</v>
      </c>
      <c r="H24" s="48">
        <f>VLOOKUP($A24,'Occupancy Raw Data'!$B$8:$BE$45,'Occupancy Raw Data'!AN$3,FALSE)</f>
        <v>64.237911995984604</v>
      </c>
      <c r="I24" s="48">
        <f>VLOOKUP($A24,'Occupancy Raw Data'!$B$8:$BE$45,'Occupancy Raw Data'!AO$3,FALSE)</f>
        <v>64.530701020578803</v>
      </c>
      <c r="J24" s="49">
        <f>VLOOKUP($A24,'Occupancy Raw Data'!$B$8:$BE$45,'Occupancy Raw Data'!AP$3,FALSE)</f>
        <v>64.384306508281696</v>
      </c>
      <c r="K24" s="50">
        <f>VLOOKUP($A24,'Occupancy Raw Data'!$B$8:$BE$45,'Occupancy Raw Data'!AR$3,FALSE)</f>
        <v>64.544930529703507</v>
      </c>
      <c r="M24" s="47">
        <f>VLOOKUP($A24,'Occupancy Raw Data'!$B$8:$BE$45,'Occupancy Raw Data'!AT$3,FALSE)</f>
        <v>-0.30188397879937601</v>
      </c>
      <c r="N24" s="48">
        <f>VLOOKUP($A24,'Occupancy Raw Data'!$B$8:$BE$45,'Occupancy Raw Data'!AU$3,FALSE)</f>
        <v>5.0341406934516701</v>
      </c>
      <c r="O24" s="48">
        <f>VLOOKUP($A24,'Occupancy Raw Data'!$B$8:$BE$45,'Occupancy Raw Data'!AV$3,FALSE)</f>
        <v>7.1475858565618298</v>
      </c>
      <c r="P24" s="48">
        <f>VLOOKUP($A24,'Occupancy Raw Data'!$B$8:$BE$45,'Occupancy Raw Data'!AW$3,FALSE)</f>
        <v>3.0068328778554698</v>
      </c>
      <c r="Q24" s="48">
        <f>VLOOKUP($A24,'Occupancy Raw Data'!$B$8:$BE$45,'Occupancy Raw Data'!AX$3,FALSE)</f>
        <v>-2.4564543415193301</v>
      </c>
      <c r="R24" s="49">
        <f>VLOOKUP($A24,'Occupancy Raw Data'!$B$8:$BE$45,'Occupancy Raw Data'!AY$3,FALSE)</f>
        <v>2.5465524003712301</v>
      </c>
      <c r="S24" s="48">
        <f>VLOOKUP($A24,'Occupancy Raw Data'!$B$8:$BE$45,'Occupancy Raw Data'!BA$3,FALSE)</f>
        <v>-3.21454637734149</v>
      </c>
      <c r="T24" s="48">
        <f>VLOOKUP($A24,'Occupancy Raw Data'!$B$8:$BE$45,'Occupancy Raw Data'!BB$3,FALSE)</f>
        <v>0.27953672759653098</v>
      </c>
      <c r="U24" s="49">
        <f>VLOOKUP($A24,'Occupancy Raw Data'!$B$8:$BE$45,'Occupancy Raw Data'!BC$3,FALSE)</f>
        <v>-1.4945096768642001</v>
      </c>
      <c r="V24" s="50">
        <f>VLOOKUP($A24,'Occupancy Raw Data'!$B$8:$BE$45,'Occupancy Raw Data'!BE$3,FALSE)</f>
        <v>1.3609589881108799</v>
      </c>
      <c r="X24" s="51">
        <f>VLOOKUP($A24,'ADR Raw Data'!$B$6:$BE$43,'ADR Raw Data'!AG$1,FALSE)</f>
        <v>90.172109211677594</v>
      </c>
      <c r="Y24" s="52">
        <f>VLOOKUP($A24,'ADR Raw Data'!$B$6:$BE$43,'ADR Raw Data'!AH$1,FALSE)</f>
        <v>95.520886291569894</v>
      </c>
      <c r="Z24" s="52">
        <f>VLOOKUP($A24,'ADR Raw Data'!$B$6:$BE$43,'ADR Raw Data'!AI$1,FALSE)</f>
        <v>97.513634076086902</v>
      </c>
      <c r="AA24" s="52">
        <f>VLOOKUP($A24,'ADR Raw Data'!$B$6:$BE$43,'ADR Raw Data'!AJ$1,FALSE)</f>
        <v>96.263977242044305</v>
      </c>
      <c r="AB24" s="52">
        <f>VLOOKUP($A24,'ADR Raw Data'!$B$6:$BE$43,'ADR Raw Data'!AK$1,FALSE)</f>
        <v>94.009060573940005</v>
      </c>
      <c r="AC24" s="53">
        <f>VLOOKUP($A24,'ADR Raw Data'!$B$6:$BE$43,'ADR Raw Data'!AL$1,FALSE)</f>
        <v>94.930342877814098</v>
      </c>
      <c r="AD24" s="52">
        <f>VLOOKUP($A24,'ADR Raw Data'!$B$6:$BE$43,'ADR Raw Data'!AN$1,FALSE)</f>
        <v>98.084542277640296</v>
      </c>
      <c r="AE24" s="52">
        <f>VLOOKUP($A24,'ADR Raw Data'!$B$6:$BE$43,'ADR Raw Data'!AO$1,FALSE)</f>
        <v>97.734882058594707</v>
      </c>
      <c r="AF24" s="53">
        <f>VLOOKUP($A24,'ADR Raw Data'!$B$6:$BE$43,'ADR Raw Data'!AP$1,FALSE)</f>
        <v>97.909314646267703</v>
      </c>
      <c r="AG24" s="54">
        <f>VLOOKUP($A24,'ADR Raw Data'!$B$6:$BE$43,'ADR Raw Data'!AR$1,FALSE)</f>
        <v>95.7834887782914</v>
      </c>
      <c r="AI24" s="47">
        <f>VLOOKUP($A24,'ADR Raw Data'!$B$6:$BE$43,'ADR Raw Data'!AT$1,FALSE)</f>
        <v>4.3871779464815104</v>
      </c>
      <c r="AJ24" s="48">
        <f>VLOOKUP($A24,'ADR Raw Data'!$B$6:$BE$43,'ADR Raw Data'!AU$1,FALSE)</f>
        <v>6.6015632145591603</v>
      </c>
      <c r="AK24" s="48">
        <f>VLOOKUP($A24,'ADR Raw Data'!$B$6:$BE$43,'ADR Raw Data'!AV$1,FALSE)</f>
        <v>7.0141113813793101</v>
      </c>
      <c r="AL24" s="48">
        <f>VLOOKUP($A24,'ADR Raw Data'!$B$6:$BE$43,'ADR Raw Data'!AW$1,FALSE)</f>
        <v>4.0947736484608397</v>
      </c>
      <c r="AM24" s="48">
        <f>VLOOKUP($A24,'ADR Raw Data'!$B$6:$BE$43,'ADR Raw Data'!AX$1,FALSE)</f>
        <v>2.6268160064680899</v>
      </c>
      <c r="AN24" s="49">
        <f>VLOOKUP($A24,'ADR Raw Data'!$B$6:$BE$43,'ADR Raw Data'!AY$1,FALSE)</f>
        <v>4.9911733559331202</v>
      </c>
      <c r="AO24" s="48">
        <f>VLOOKUP($A24,'ADR Raw Data'!$B$6:$BE$43,'ADR Raw Data'!BA$1,FALSE)</f>
        <v>1.9550931514607801</v>
      </c>
      <c r="AP24" s="48">
        <f>VLOOKUP($A24,'ADR Raw Data'!$B$6:$BE$43,'ADR Raw Data'!BB$1,FALSE)</f>
        <v>1.9309427269297501</v>
      </c>
      <c r="AQ24" s="49">
        <f>VLOOKUP($A24,'ADR Raw Data'!$B$6:$BE$43,'ADR Raw Data'!BC$1,FALSE)</f>
        <v>1.9399971462983401</v>
      </c>
      <c r="AR24" s="50">
        <f>VLOOKUP($A24,'ADR Raw Data'!$B$6:$BE$43,'ADR Raw Data'!BE$1,FALSE)</f>
        <v>4.0354628234555401</v>
      </c>
      <c r="AT24" s="51">
        <f>VLOOKUP($A24,'RevPAR Raw Data'!$B$6:$BE$43,'RevPAR Raw Data'!AG$1,FALSE)</f>
        <v>47.736611846205598</v>
      </c>
      <c r="AU24" s="52">
        <f>VLOOKUP($A24,'RevPAR Raw Data'!$B$6:$BE$43,'RevPAR Raw Data'!AH$1,FALSE)</f>
        <v>62.414809723742898</v>
      </c>
      <c r="AV24" s="52">
        <f>VLOOKUP($A24,'RevPAR Raw Data'!$B$6:$BE$43,'RevPAR Raw Data'!AI$1,FALSE)</f>
        <v>68.004117758780396</v>
      </c>
      <c r="AW24" s="52">
        <f>VLOOKUP($A24,'RevPAR Raw Data'!$B$6:$BE$43,'RevPAR Raw Data'!AJ$1,FALSE)</f>
        <v>67.262356203150006</v>
      </c>
      <c r="AX24" s="52">
        <f>VLOOKUP($A24,'RevPAR Raw Data'!$B$6:$BE$43,'RevPAR Raw Data'!AK$1,FALSE)</f>
        <v>61.252766158510902</v>
      </c>
      <c r="AY24" s="53">
        <f>VLOOKUP($A24,'RevPAR Raw Data'!$B$6:$BE$43,'RevPAR Raw Data'!AL$1,FALSE)</f>
        <v>61.3341323380779</v>
      </c>
      <c r="AZ24" s="52">
        <f>VLOOKUP($A24,'RevPAR Raw Data'!$B$6:$BE$43,'RevPAR Raw Data'!AN$1,FALSE)</f>
        <v>63.007461949974903</v>
      </c>
      <c r="BA24" s="52">
        <f>VLOOKUP($A24,'RevPAR Raw Data'!$B$6:$BE$43,'RevPAR Raw Data'!AO$1,FALSE)</f>
        <v>63.069004534047103</v>
      </c>
      <c r="BB24" s="53">
        <f>VLOOKUP($A24,'RevPAR Raw Data'!$B$6:$BE$43,'RevPAR Raw Data'!AP$1,FALSE)</f>
        <v>63.038233242011003</v>
      </c>
      <c r="BC24" s="54">
        <f>VLOOKUP($A24,'RevPAR Raw Data'!$B$6:$BE$43,'RevPAR Raw Data'!AR$1,FALSE)</f>
        <v>61.823386290874502</v>
      </c>
      <c r="BE24" s="47">
        <f>VLOOKUP($A24,'RevPAR Raw Data'!$B$6:$BE$43,'RevPAR Raw Data'!AT$1,FALSE)</f>
        <v>4.07204978034029</v>
      </c>
      <c r="BF24" s="48">
        <f>VLOOKUP($A24,'RevPAR Raw Data'!$B$6:$BE$43,'RevPAR Raw Data'!AU$1,FALSE)</f>
        <v>11.9680358881989</v>
      </c>
      <c r="BG24" s="48">
        <f>VLOOKUP($A24,'RevPAR Raw Data'!$B$6:$BE$43,'RevPAR Raw Data'!AV$1,FALSE)</f>
        <v>14.6630368710001</v>
      </c>
      <c r="BH24" s="48">
        <f>VLOOKUP($A24,'RevPAR Raw Data'!$B$6:$BE$43,'RevPAR Raw Data'!AW$1,FALSE)</f>
        <v>7.2247295266520002</v>
      </c>
      <c r="BI24" s="48">
        <f>VLOOKUP($A24,'RevPAR Raw Data'!$B$6:$BE$43,'RevPAR Raw Data'!AX$1,FALSE)</f>
        <v>0.105835129114144</v>
      </c>
      <c r="BJ24" s="49">
        <f>VLOOKUP($A24,'RevPAR Raw Data'!$B$6:$BE$43,'RevPAR Raw Data'!AY$1,FALSE)</f>
        <v>7.6648286012065503</v>
      </c>
      <c r="BK24" s="48">
        <f>VLOOKUP($A24,'RevPAR Raw Data'!$B$6:$BE$43,'RevPAR Raw Data'!BA$1,FALSE)</f>
        <v>-1.3223006019546399</v>
      </c>
      <c r="BL24" s="48">
        <f>VLOOKUP($A24,'RevPAR Raw Data'!$B$6:$BE$43,'RevPAR Raw Data'!BB$1,FALSE)</f>
        <v>2.2158771486369102</v>
      </c>
      <c r="BM24" s="49">
        <f>VLOOKUP($A24,'RevPAR Raw Data'!$B$6:$BE$43,'RevPAR Raw Data'!BC$1,FALSE)</f>
        <v>0.41649402435181598</v>
      </c>
      <c r="BN24" s="50">
        <f>VLOOKUP($A24,'RevPAR Raw Data'!$B$6:$BE$43,'RevPAR Raw Data'!BE$1,FALSE)</f>
        <v>5.4513428055741198</v>
      </c>
    </row>
    <row r="25" spans="1:66" x14ac:dyDescent="0.25">
      <c r="A25" s="63" t="s">
        <v>32</v>
      </c>
      <c r="B25" s="47">
        <f>VLOOKUP($A25,'Occupancy Raw Data'!$B$8:$BE$45,'Occupancy Raw Data'!AG$3,FALSE)</f>
        <v>51.609138492007297</v>
      </c>
      <c r="C25" s="48">
        <f>VLOOKUP($A25,'Occupancy Raw Data'!$B$8:$BE$45,'Occupancy Raw Data'!AH$3,FALSE)</f>
        <v>58.190691752723097</v>
      </c>
      <c r="D25" s="48">
        <f>VLOOKUP($A25,'Occupancy Raw Data'!$B$8:$BE$45,'Occupancy Raw Data'!AI$3,FALSE)</f>
        <v>62.643231008629201</v>
      </c>
      <c r="E25" s="48">
        <f>VLOOKUP($A25,'Occupancy Raw Data'!$B$8:$BE$45,'Occupancy Raw Data'!AJ$3,FALSE)</f>
        <v>63.672372329890997</v>
      </c>
      <c r="F25" s="48">
        <f>VLOOKUP($A25,'Occupancy Raw Data'!$B$8:$BE$45,'Occupancy Raw Data'!AK$3,FALSE)</f>
        <v>64.146272457207502</v>
      </c>
      <c r="G25" s="49">
        <f>VLOOKUP($A25,'Occupancy Raw Data'!$B$8:$BE$45,'Occupancy Raw Data'!AL$3,FALSE)</f>
        <v>60.052341208091597</v>
      </c>
      <c r="H25" s="48">
        <f>VLOOKUP($A25,'Occupancy Raw Data'!$B$8:$BE$45,'Occupancy Raw Data'!AN$3,FALSE)</f>
        <v>72.131843259301107</v>
      </c>
      <c r="I25" s="48">
        <f>VLOOKUP($A25,'Occupancy Raw Data'!$B$8:$BE$45,'Occupancy Raw Data'!AO$3,FALSE)</f>
        <v>70.802093648323606</v>
      </c>
      <c r="J25" s="49">
        <f>VLOOKUP($A25,'Occupancy Raw Data'!$B$8:$BE$45,'Occupancy Raw Data'!AP$3,FALSE)</f>
        <v>71.466968453812399</v>
      </c>
      <c r="K25" s="50">
        <f>VLOOKUP($A25,'Occupancy Raw Data'!$B$8:$BE$45,'Occupancy Raw Data'!AR$3,FALSE)</f>
        <v>63.313663278297497</v>
      </c>
      <c r="M25" s="47">
        <f>VLOOKUP($A25,'Occupancy Raw Data'!$B$8:$BE$45,'Occupancy Raw Data'!AT$3,FALSE)</f>
        <v>3.4192500480204999</v>
      </c>
      <c r="N25" s="48">
        <f>VLOOKUP($A25,'Occupancy Raw Data'!$B$8:$BE$45,'Occupancy Raw Data'!AU$3,FALSE)</f>
        <v>10.0825748808408</v>
      </c>
      <c r="O25" s="48">
        <f>VLOOKUP($A25,'Occupancy Raw Data'!$B$8:$BE$45,'Occupancy Raw Data'!AV$3,FALSE)</f>
        <v>10.3473916493051</v>
      </c>
      <c r="P25" s="48">
        <f>VLOOKUP($A25,'Occupancy Raw Data'!$B$8:$BE$45,'Occupancy Raw Data'!AW$3,FALSE)</f>
        <v>1.7556868129177099</v>
      </c>
      <c r="Q25" s="48">
        <f>VLOOKUP($A25,'Occupancy Raw Data'!$B$8:$BE$45,'Occupancy Raw Data'!AX$3,FALSE)</f>
        <v>-2.6224190635955802</v>
      </c>
      <c r="R25" s="49">
        <f>VLOOKUP($A25,'Occupancy Raw Data'!$B$8:$BE$45,'Occupancy Raw Data'!AY$3,FALSE)</f>
        <v>4.2646242058914297</v>
      </c>
      <c r="S25" s="48">
        <f>VLOOKUP($A25,'Occupancy Raw Data'!$B$8:$BE$45,'Occupancy Raw Data'!BA$3,FALSE)</f>
        <v>6.4245333168451202</v>
      </c>
      <c r="T25" s="48">
        <f>VLOOKUP($A25,'Occupancy Raw Data'!$B$8:$BE$45,'Occupancy Raw Data'!BB$3,FALSE)</f>
        <v>4.0482615844104899</v>
      </c>
      <c r="U25" s="49">
        <f>VLOOKUP($A25,'Occupancy Raw Data'!$B$8:$BE$45,'Occupancy Raw Data'!BC$3,FALSE)</f>
        <v>5.2340364779980098</v>
      </c>
      <c r="V25" s="50">
        <f>VLOOKUP($A25,'Occupancy Raw Data'!$B$8:$BE$45,'Occupancy Raw Data'!BE$3,FALSE)</f>
        <v>4.5753099445628598</v>
      </c>
      <c r="X25" s="51">
        <f>VLOOKUP($A25,'ADR Raw Data'!$B$6:$BE$43,'ADR Raw Data'!AG$1,FALSE)</f>
        <v>81.153311930377498</v>
      </c>
      <c r="Y25" s="52">
        <f>VLOOKUP($A25,'ADR Raw Data'!$B$6:$BE$43,'ADR Raw Data'!AH$1,FALSE)</f>
        <v>84.974029585511104</v>
      </c>
      <c r="Z25" s="52">
        <f>VLOOKUP($A25,'ADR Raw Data'!$B$6:$BE$43,'ADR Raw Data'!AI$1,FALSE)</f>
        <v>86.352525822841898</v>
      </c>
      <c r="AA25" s="52">
        <f>VLOOKUP($A25,'ADR Raw Data'!$B$6:$BE$43,'ADR Raw Data'!AJ$1,FALSE)</f>
        <v>87.167005476560703</v>
      </c>
      <c r="AB25" s="52">
        <f>VLOOKUP($A25,'ADR Raw Data'!$B$6:$BE$43,'ADR Raw Data'!AK$1,FALSE)</f>
        <v>90.737176127467094</v>
      </c>
      <c r="AC25" s="53">
        <f>VLOOKUP($A25,'ADR Raw Data'!$B$6:$BE$43,'ADR Raw Data'!AL$1,FALSE)</f>
        <v>86.301158051635994</v>
      </c>
      <c r="AD25" s="52">
        <f>VLOOKUP($A25,'ADR Raw Data'!$B$6:$BE$43,'ADR Raw Data'!AN$1,FALSE)</f>
        <v>107.63191555697099</v>
      </c>
      <c r="AE25" s="52">
        <f>VLOOKUP($A25,'ADR Raw Data'!$B$6:$BE$43,'ADR Raw Data'!AO$1,FALSE)</f>
        <v>103.963257467532</v>
      </c>
      <c r="AF25" s="53">
        <f>VLOOKUP($A25,'ADR Raw Data'!$B$6:$BE$43,'ADR Raw Data'!AP$1,FALSE)</f>
        <v>105.814651727038</v>
      </c>
      <c r="AG25" s="54">
        <f>VLOOKUP($A25,'ADR Raw Data'!$B$6:$BE$43,'ADR Raw Data'!AR$1,FALSE)</f>
        <v>92.594406909621895</v>
      </c>
      <c r="AI25" s="47">
        <f>VLOOKUP($A25,'ADR Raw Data'!$B$6:$BE$43,'ADR Raw Data'!AT$1,FALSE)</f>
        <v>-0.58781432561386904</v>
      </c>
      <c r="AJ25" s="48">
        <f>VLOOKUP($A25,'ADR Raw Data'!$B$6:$BE$43,'ADR Raw Data'!AU$1,FALSE)</f>
        <v>4.72288765078327</v>
      </c>
      <c r="AK25" s="48">
        <f>VLOOKUP($A25,'ADR Raw Data'!$B$6:$BE$43,'ADR Raw Data'!AV$1,FALSE)</f>
        <v>2.7814008391604101</v>
      </c>
      <c r="AL25" s="48">
        <f>VLOOKUP($A25,'ADR Raw Data'!$B$6:$BE$43,'ADR Raw Data'!AW$1,FALSE)</f>
        <v>-0.18797348711304401</v>
      </c>
      <c r="AM25" s="48">
        <f>VLOOKUP($A25,'ADR Raw Data'!$B$6:$BE$43,'ADR Raw Data'!AX$1,FALSE)</f>
        <v>0.50593455881346705</v>
      </c>
      <c r="AN25" s="49">
        <f>VLOOKUP($A25,'ADR Raw Data'!$B$6:$BE$43,'ADR Raw Data'!AY$1,FALSE)</f>
        <v>1.2582915329180799</v>
      </c>
      <c r="AO25" s="48">
        <f>VLOOKUP($A25,'ADR Raw Data'!$B$6:$BE$43,'ADR Raw Data'!BA$1,FALSE)</f>
        <v>8.3512447837851393</v>
      </c>
      <c r="AP25" s="48">
        <f>VLOOKUP($A25,'ADR Raw Data'!$B$6:$BE$43,'ADR Raw Data'!BB$1,FALSE)</f>
        <v>5.6861763799575499E-2</v>
      </c>
      <c r="AQ25" s="49">
        <f>VLOOKUP($A25,'ADR Raw Data'!$B$6:$BE$43,'ADR Raw Data'!BC$1,FALSE)</f>
        <v>4.1229830212423204</v>
      </c>
      <c r="AR25" s="50">
        <f>VLOOKUP($A25,'ADR Raw Data'!$B$6:$BE$43,'ADR Raw Data'!BE$1,FALSE)</f>
        <v>2.3329754660598301</v>
      </c>
      <c r="AT25" s="51">
        <f>VLOOKUP($A25,'RevPAR Raw Data'!$B$6:$BE$43,'RevPAR Raw Data'!AG$1,FALSE)</f>
        <v>41.8825251449992</v>
      </c>
      <c r="AU25" s="52">
        <f>VLOOKUP($A25,'RevPAR Raw Data'!$B$6:$BE$43,'RevPAR Raw Data'!AH$1,FALSE)</f>
        <v>49.446975625972499</v>
      </c>
      <c r="AV25" s="52">
        <f>VLOOKUP($A25,'RevPAR Raw Data'!$B$6:$BE$43,'RevPAR Raw Data'!AI$1,FALSE)</f>
        <v>54.094012232989101</v>
      </c>
      <c r="AW25" s="52">
        <f>VLOOKUP($A25,'RevPAR Raw Data'!$B$6:$BE$43,'RevPAR Raw Data'!AJ$1,FALSE)</f>
        <v>55.501300275852302</v>
      </c>
      <c r="AX25" s="52">
        <f>VLOOKUP($A25,'RevPAR Raw Data'!$B$6:$BE$43,'RevPAR Raw Data'!AK$1,FALSE)</f>
        <v>58.204516218701301</v>
      </c>
      <c r="AY25" s="53">
        <f>VLOOKUP($A25,'RevPAR Raw Data'!$B$6:$BE$43,'RevPAR Raw Data'!AL$1,FALSE)</f>
        <v>51.825865899702897</v>
      </c>
      <c r="AZ25" s="52">
        <f>VLOOKUP($A25,'RevPAR Raw Data'!$B$6:$BE$43,'RevPAR Raw Data'!AN$1,FALSE)</f>
        <v>77.636884626538404</v>
      </c>
      <c r="BA25" s="52">
        <f>VLOOKUP($A25,'RevPAR Raw Data'!$B$6:$BE$43,'RevPAR Raw Data'!AO$1,FALSE)</f>
        <v>73.608162912010101</v>
      </c>
      <c r="BB25" s="53">
        <f>VLOOKUP($A25,'RevPAR Raw Data'!$B$6:$BE$43,'RevPAR Raw Data'!AP$1,FALSE)</f>
        <v>75.622523769274196</v>
      </c>
      <c r="BC25" s="54">
        <f>VLOOKUP($A25,'RevPAR Raw Data'!$B$6:$BE$43,'RevPAR Raw Data'!AR$1,FALSE)</f>
        <v>58.624911005294699</v>
      </c>
      <c r="BE25" s="47">
        <f>VLOOKUP($A25,'RevPAR Raw Data'!$B$6:$BE$43,'RevPAR Raw Data'!AT$1,FALSE)</f>
        <v>2.8113368807958099</v>
      </c>
      <c r="BF25" s="48">
        <f>VLOOKUP($A25,'RevPAR Raw Data'!$B$6:$BE$43,'RevPAR Raw Data'!AU$1,FALSE)</f>
        <v>15.2816512155523</v>
      </c>
      <c r="BG25" s="48">
        <f>VLOOKUP($A25,'RevPAR Raw Data'!$B$6:$BE$43,'RevPAR Raw Data'!AV$1,FALSE)</f>
        <v>13.4165949266305</v>
      </c>
      <c r="BH25" s="48">
        <f>VLOOKUP($A25,'RevPAR Raw Data'!$B$6:$BE$43,'RevPAR Raw Data'!AW$1,FALSE)</f>
        <v>1.56441310007964</v>
      </c>
      <c r="BI25" s="48">
        <f>VLOOKUP($A25,'RevPAR Raw Data'!$B$6:$BE$43,'RevPAR Raw Data'!AX$1,FALSE)</f>
        <v>-2.1297522291017601</v>
      </c>
      <c r="BJ25" s="49">
        <f>VLOOKUP($A25,'RevPAR Raw Data'!$B$6:$BE$43,'RevPAR Raw Data'!AY$1,FALSE)</f>
        <v>5.5765771441030196</v>
      </c>
      <c r="BK25" s="48">
        <f>VLOOKUP($A25,'RevPAR Raw Data'!$B$6:$BE$43,'RevPAR Raw Data'!BA$1,FALSE)</f>
        <v>15.3123066041358</v>
      </c>
      <c r="BL25" s="48">
        <f>VLOOKUP($A25,'RevPAR Raw Data'!$B$6:$BE$43,'RevPAR Raw Data'!BB$1,FALSE)</f>
        <v>4.1074252611501798</v>
      </c>
      <c r="BM25" s="49">
        <f>VLOOKUP($A25,'RevPAR Raw Data'!$B$6:$BE$43,'RevPAR Raw Data'!BC$1,FALSE)</f>
        <v>9.5728179345538198</v>
      </c>
      <c r="BN25" s="50">
        <f>VLOOKUP($A25,'RevPAR Raw Data'!$B$6:$BE$43,'RevPAR Raw Data'!BE$1,FALSE)</f>
        <v>7.0150262691255403</v>
      </c>
    </row>
    <row r="26" spans="1:66" x14ac:dyDescent="0.25">
      <c r="A26" s="63" t="s">
        <v>92</v>
      </c>
      <c r="B26" s="47">
        <f>VLOOKUP($A26,'Occupancy Raw Data'!$B$8:$BE$45,'Occupancy Raw Data'!AG$3,FALSE)</f>
        <v>51.056650683715098</v>
      </c>
      <c r="C26" s="48">
        <f>VLOOKUP($A26,'Occupancy Raw Data'!$B$8:$BE$45,'Occupancy Raw Data'!AH$3,FALSE)</f>
        <v>57.791688865210403</v>
      </c>
      <c r="D26" s="48">
        <f>VLOOKUP($A26,'Occupancy Raw Data'!$B$8:$BE$45,'Occupancy Raw Data'!AI$3,FALSE)</f>
        <v>65.006215592257107</v>
      </c>
      <c r="E26" s="48">
        <f>VLOOKUP($A26,'Occupancy Raw Data'!$B$8:$BE$45,'Occupancy Raw Data'!AJ$3,FALSE)</f>
        <v>66.893091813176994</v>
      </c>
      <c r="F26" s="48">
        <f>VLOOKUP($A26,'Occupancy Raw Data'!$B$8:$BE$45,'Occupancy Raw Data'!AK$3,FALSE)</f>
        <v>65.343633457645097</v>
      </c>
      <c r="G26" s="49">
        <f>VLOOKUP($A26,'Occupancy Raw Data'!$B$8:$BE$45,'Occupancy Raw Data'!AL$3,FALSE)</f>
        <v>61.218256082400899</v>
      </c>
      <c r="H26" s="48">
        <f>VLOOKUP($A26,'Occupancy Raw Data'!$B$8:$BE$45,'Occupancy Raw Data'!AN$3,FALSE)</f>
        <v>71.4038359083644</v>
      </c>
      <c r="I26" s="48">
        <f>VLOOKUP($A26,'Occupancy Raw Data'!$B$8:$BE$45,'Occupancy Raw Data'!AO$3,FALSE)</f>
        <v>68.1051323033209</v>
      </c>
      <c r="J26" s="49">
        <f>VLOOKUP($A26,'Occupancy Raw Data'!$B$8:$BE$45,'Occupancy Raw Data'!AP$3,FALSE)</f>
        <v>69.754484105842593</v>
      </c>
      <c r="K26" s="50">
        <f>VLOOKUP($A26,'Occupancy Raw Data'!$B$8:$BE$45,'Occupancy Raw Data'!AR$3,FALSE)</f>
        <v>63.657178374812801</v>
      </c>
      <c r="M26" s="47">
        <f>VLOOKUP($A26,'Occupancy Raw Data'!$B$8:$BE$45,'Occupancy Raw Data'!AT$3,FALSE)</f>
        <v>11.1370858417517</v>
      </c>
      <c r="N26" s="48">
        <f>VLOOKUP($A26,'Occupancy Raw Data'!$B$8:$BE$45,'Occupancy Raw Data'!AU$3,FALSE)</f>
        <v>10.634943104734599</v>
      </c>
      <c r="O26" s="48">
        <f>VLOOKUP($A26,'Occupancy Raw Data'!$B$8:$BE$45,'Occupancy Raw Data'!AV$3,FALSE)</f>
        <v>14.6931369674242</v>
      </c>
      <c r="P26" s="48">
        <f>VLOOKUP($A26,'Occupancy Raw Data'!$B$8:$BE$45,'Occupancy Raw Data'!AW$3,FALSE)</f>
        <v>11.5129839352457</v>
      </c>
      <c r="Q26" s="48">
        <f>VLOOKUP($A26,'Occupancy Raw Data'!$B$8:$BE$45,'Occupancy Raw Data'!AX$3,FALSE)</f>
        <v>10.672800825718401</v>
      </c>
      <c r="R26" s="49">
        <f>VLOOKUP($A26,'Occupancy Raw Data'!$B$8:$BE$45,'Occupancy Raw Data'!AY$3,FALSE)</f>
        <v>11.7594574912928</v>
      </c>
      <c r="S26" s="48">
        <f>VLOOKUP($A26,'Occupancy Raw Data'!$B$8:$BE$45,'Occupancy Raw Data'!BA$3,FALSE)</f>
        <v>10.977281157769299</v>
      </c>
      <c r="T26" s="48">
        <f>VLOOKUP($A26,'Occupancy Raw Data'!$B$8:$BE$45,'Occupancy Raw Data'!BB$3,FALSE)</f>
        <v>9.4375043224783699</v>
      </c>
      <c r="U26" s="49">
        <f>VLOOKUP($A26,'Occupancy Raw Data'!$B$8:$BE$45,'Occupancy Raw Data'!BC$3,FALSE)</f>
        <v>10.220220650442799</v>
      </c>
      <c r="V26" s="50">
        <f>VLOOKUP($A26,'Occupancy Raw Data'!$B$8:$BE$45,'Occupancy Raw Data'!BE$3,FALSE)</f>
        <v>11.272948945352301</v>
      </c>
      <c r="X26" s="51">
        <f>VLOOKUP($A26,'ADR Raw Data'!$B$6:$BE$43,'ADR Raw Data'!AG$1,FALSE)</f>
        <v>100.852438643478</v>
      </c>
      <c r="Y26" s="52">
        <f>VLOOKUP($A26,'ADR Raw Data'!$B$6:$BE$43,'ADR Raw Data'!AH$1,FALSE)</f>
        <v>108.528620696012</v>
      </c>
      <c r="Z26" s="52">
        <f>VLOOKUP($A26,'ADR Raw Data'!$B$6:$BE$43,'ADR Raw Data'!AI$1,FALSE)</f>
        <v>113.758738867641</v>
      </c>
      <c r="AA26" s="52">
        <f>VLOOKUP($A26,'ADR Raw Data'!$B$6:$BE$43,'ADR Raw Data'!AJ$1,FALSE)</f>
        <v>115.583011070551</v>
      </c>
      <c r="AB26" s="52">
        <f>VLOOKUP($A26,'ADR Raw Data'!$B$6:$BE$43,'ADR Raw Data'!AK$1,FALSE)</f>
        <v>113.515235256148</v>
      </c>
      <c r="AC26" s="53">
        <f>VLOOKUP($A26,'ADR Raw Data'!$B$6:$BE$43,'ADR Raw Data'!AL$1,FALSE)</f>
        <v>110.96516034462699</v>
      </c>
      <c r="AD26" s="52">
        <f>VLOOKUP($A26,'ADR Raw Data'!$B$6:$BE$43,'ADR Raw Data'!AN$1,FALSE)</f>
        <v>119.357635242181</v>
      </c>
      <c r="AE26" s="52">
        <f>VLOOKUP($A26,'ADR Raw Data'!$B$6:$BE$43,'ADR Raw Data'!AO$1,FALSE)</f>
        <v>119.059317887874</v>
      </c>
      <c r="AF26" s="53">
        <f>VLOOKUP($A26,'ADR Raw Data'!$B$6:$BE$43,'ADR Raw Data'!AP$1,FALSE)</f>
        <v>119.212003436972</v>
      </c>
      <c r="AG26" s="54">
        <f>VLOOKUP($A26,'ADR Raw Data'!$B$6:$BE$43,'ADR Raw Data'!AR$1,FALSE)</f>
        <v>113.547090167086</v>
      </c>
      <c r="AI26" s="47">
        <f>VLOOKUP($A26,'ADR Raw Data'!$B$6:$BE$43,'ADR Raw Data'!AT$1,FALSE)</f>
        <v>4.5927009167945902</v>
      </c>
      <c r="AJ26" s="48">
        <f>VLOOKUP($A26,'ADR Raw Data'!$B$6:$BE$43,'ADR Raw Data'!AU$1,FALSE)</f>
        <v>5.3108091679202802</v>
      </c>
      <c r="AK26" s="48">
        <f>VLOOKUP($A26,'ADR Raw Data'!$B$6:$BE$43,'ADR Raw Data'!AV$1,FALSE)</f>
        <v>6.0166191309567703</v>
      </c>
      <c r="AL26" s="48">
        <f>VLOOKUP($A26,'ADR Raw Data'!$B$6:$BE$43,'ADR Raw Data'!AW$1,FALSE)</f>
        <v>3.6326495606070202</v>
      </c>
      <c r="AM26" s="48">
        <f>VLOOKUP($A26,'ADR Raw Data'!$B$6:$BE$43,'ADR Raw Data'!AX$1,FALSE)</f>
        <v>9.2466137181329202</v>
      </c>
      <c r="AN26" s="49">
        <f>VLOOKUP($A26,'ADR Raw Data'!$B$6:$BE$43,'ADR Raw Data'!AY$1,FALSE)</f>
        <v>5.8200240885695198</v>
      </c>
      <c r="AO26" s="48">
        <f>VLOOKUP($A26,'ADR Raw Data'!$B$6:$BE$43,'ADR Raw Data'!BA$1,FALSE)</f>
        <v>7.0079995714886403</v>
      </c>
      <c r="AP26" s="48">
        <f>VLOOKUP($A26,'ADR Raw Data'!$B$6:$BE$43,'ADR Raw Data'!BB$1,FALSE)</f>
        <v>4.4502057912588002</v>
      </c>
      <c r="AQ26" s="49">
        <f>VLOOKUP($A26,'ADR Raw Data'!$B$6:$BE$43,'ADR Raw Data'!BC$1,FALSE)</f>
        <v>5.73746740028324</v>
      </c>
      <c r="AR26" s="50">
        <f>VLOOKUP($A26,'ADR Raw Data'!$B$6:$BE$43,'ADR Raw Data'!BE$1,FALSE)</f>
        <v>5.7696488787811404</v>
      </c>
      <c r="AT26" s="51">
        <f>VLOOKUP($A26,'RevPAR Raw Data'!$B$6:$BE$43,'RevPAR Raw Data'!AG$1,FALSE)</f>
        <v>51.491877304208799</v>
      </c>
      <c r="AU26" s="52">
        <f>VLOOKUP($A26,'RevPAR Raw Data'!$B$6:$BE$43,'RevPAR Raw Data'!AH$1,FALSE)</f>
        <v>62.720522802344099</v>
      </c>
      <c r="AV26" s="52">
        <f>VLOOKUP($A26,'RevPAR Raw Data'!$B$6:$BE$43,'RevPAR Raw Data'!AI$1,FALSE)</f>
        <v>73.950251043331505</v>
      </c>
      <c r="AW26" s="52">
        <f>VLOOKUP($A26,'RevPAR Raw Data'!$B$6:$BE$43,'RevPAR Raw Data'!AJ$1,FALSE)</f>
        <v>77.317049715858602</v>
      </c>
      <c r="AX26" s="52">
        <f>VLOOKUP($A26,'RevPAR Raw Data'!$B$6:$BE$43,'RevPAR Raw Data'!AK$1,FALSE)</f>
        <v>74.174979244361495</v>
      </c>
      <c r="AY26" s="53">
        <f>VLOOKUP($A26,'RevPAR Raw Data'!$B$6:$BE$43,'RevPAR Raw Data'!AL$1,FALSE)</f>
        <v>67.930936022020902</v>
      </c>
      <c r="AZ26" s="52">
        <f>VLOOKUP($A26,'RevPAR Raw Data'!$B$6:$BE$43,'RevPAR Raw Data'!AN$1,FALSE)</f>
        <v>85.225930012431107</v>
      </c>
      <c r="BA26" s="52">
        <f>VLOOKUP($A26,'RevPAR Raw Data'!$B$6:$BE$43,'RevPAR Raw Data'!AO$1,FALSE)</f>
        <v>81.085505966968498</v>
      </c>
      <c r="BB26" s="53">
        <f>VLOOKUP($A26,'RevPAR Raw Data'!$B$6:$BE$43,'RevPAR Raw Data'!AP$1,FALSE)</f>
        <v>83.155717989699795</v>
      </c>
      <c r="BC26" s="54">
        <f>VLOOKUP($A26,'RevPAR Raw Data'!$B$6:$BE$43,'RevPAR Raw Data'!AR$1,FALSE)</f>
        <v>72.280873727072006</v>
      </c>
      <c r="BE26" s="47">
        <f>VLOOKUP($A26,'RevPAR Raw Data'!$B$6:$BE$43,'RevPAR Raw Data'!AT$1,FALSE)</f>
        <v>16.2412798021047</v>
      </c>
      <c r="BF26" s="48">
        <f>VLOOKUP($A26,'RevPAR Raw Data'!$B$6:$BE$43,'RevPAR Raw Data'!AU$1,FALSE)</f>
        <v>16.510553806064198</v>
      </c>
      <c r="BG26" s="48">
        <f>VLOOKUP($A26,'RevPAR Raw Data'!$B$6:$BE$43,'RevPAR Raw Data'!AV$1,FALSE)</f>
        <v>21.593786188100701</v>
      </c>
      <c r="BH26" s="48">
        <f>VLOOKUP($A26,'RevPAR Raw Data'!$B$6:$BE$43,'RevPAR Raw Data'!AW$1,FALSE)</f>
        <v>15.5638598561892</v>
      </c>
      <c r="BI26" s="48">
        <f>VLOOKUP($A26,'RevPAR Raw Data'!$B$6:$BE$43,'RevPAR Raw Data'!AX$1,FALSE)</f>
        <v>20.906287209111198</v>
      </c>
      <c r="BJ26" s="49">
        <f>VLOOKUP($A26,'RevPAR Raw Data'!$B$6:$BE$43,'RevPAR Raw Data'!AY$1,FALSE)</f>
        <v>18.263884838540701</v>
      </c>
      <c r="BK26" s="48">
        <f>VLOOKUP($A26,'RevPAR Raw Data'!$B$6:$BE$43,'RevPAR Raw Data'!BA$1,FALSE)</f>
        <v>18.7545685457555</v>
      </c>
      <c r="BL26" s="48">
        <f>VLOOKUP($A26,'RevPAR Raw Data'!$B$6:$BE$43,'RevPAR Raw Data'!BB$1,FALSE)</f>
        <v>14.307698477646399</v>
      </c>
      <c r="BM26" s="49">
        <f>VLOOKUP($A26,'RevPAR Raw Data'!$B$6:$BE$43,'RevPAR Raw Data'!BC$1,FALSE)</f>
        <v>16.544069878782199</v>
      </c>
      <c r="BN26" s="50">
        <f>VLOOKUP($A26,'RevPAR Raw Data'!$B$6:$BE$43,'RevPAR Raw Data'!BE$1,FALSE)</f>
        <v>17.6930073965645</v>
      </c>
    </row>
    <row r="27" spans="1:66" x14ac:dyDescent="0.25">
      <c r="A27" s="63" t="s">
        <v>93</v>
      </c>
      <c r="B27" s="47">
        <f>VLOOKUP($A27,'Occupancy Raw Data'!$B$8:$BE$45,'Occupancy Raw Data'!AG$3,FALSE)</f>
        <v>40.091445310953603</v>
      </c>
      <c r="C27" s="48">
        <f>VLOOKUP($A27,'Occupancy Raw Data'!$B$8:$BE$45,'Occupancy Raw Data'!AH$3,FALSE)</f>
        <v>44.576399094411499</v>
      </c>
      <c r="D27" s="48">
        <f>VLOOKUP($A27,'Occupancy Raw Data'!$B$8:$BE$45,'Occupancy Raw Data'!AI$3,FALSE)</f>
        <v>49.731898161019899</v>
      </c>
      <c r="E27" s="48">
        <f>VLOOKUP($A27,'Occupancy Raw Data'!$B$8:$BE$45,'Occupancy Raw Data'!AJ$3,FALSE)</f>
        <v>50.017873455931998</v>
      </c>
      <c r="F27" s="48">
        <f>VLOOKUP($A27,'Occupancy Raw Data'!$B$8:$BE$45,'Occupancy Raw Data'!AK$3,FALSE)</f>
        <v>50.16880486158</v>
      </c>
      <c r="G27" s="49">
        <f>VLOOKUP($A27,'Occupancy Raw Data'!$B$8:$BE$45,'Occupancy Raw Data'!AL$3,FALSE)</f>
        <v>46.912732497678</v>
      </c>
      <c r="H27" s="48">
        <f>VLOOKUP($A27,'Occupancy Raw Data'!$B$8:$BE$45,'Occupancy Raw Data'!AN$3,FALSE)</f>
        <v>61.418121098874799</v>
      </c>
      <c r="I27" s="48">
        <f>VLOOKUP($A27,'Occupancy Raw Data'!$B$8:$BE$45,'Occupancy Raw Data'!AO$3,FALSE)</f>
        <v>64.584741382737604</v>
      </c>
      <c r="J27" s="49">
        <f>VLOOKUP($A27,'Occupancy Raw Data'!$B$8:$BE$45,'Occupancy Raw Data'!AP$3,FALSE)</f>
        <v>63.001431240806198</v>
      </c>
      <c r="K27" s="50">
        <f>VLOOKUP($A27,'Occupancy Raw Data'!$B$8:$BE$45,'Occupancy Raw Data'!AR$3,FALSE)</f>
        <v>51.504183803715698</v>
      </c>
      <c r="M27" s="47">
        <f>VLOOKUP($A27,'Occupancy Raw Data'!$B$8:$BE$45,'Occupancy Raw Data'!AT$3,FALSE)</f>
        <v>7.4790119242954702</v>
      </c>
      <c r="N27" s="48">
        <f>VLOOKUP($A27,'Occupancy Raw Data'!$B$8:$BE$45,'Occupancy Raw Data'!AU$3,FALSE)</f>
        <v>12.1993124873719</v>
      </c>
      <c r="O27" s="48">
        <f>VLOOKUP($A27,'Occupancy Raw Data'!$B$8:$BE$45,'Occupancy Raw Data'!AV$3,FALSE)</f>
        <v>19.191407434722802</v>
      </c>
      <c r="P27" s="48">
        <f>VLOOKUP($A27,'Occupancy Raw Data'!$B$8:$BE$45,'Occupancy Raw Data'!AW$3,FALSE)</f>
        <v>6.8308206295748803</v>
      </c>
      <c r="Q27" s="48">
        <f>VLOOKUP($A27,'Occupancy Raw Data'!$B$8:$BE$45,'Occupancy Raw Data'!AX$3,FALSE)</f>
        <v>-2.9612139844466601</v>
      </c>
      <c r="R27" s="49">
        <f>VLOOKUP($A27,'Occupancy Raw Data'!$B$8:$BE$45,'Occupancy Raw Data'!AY$3,FALSE)</f>
        <v>7.96601057848431</v>
      </c>
      <c r="S27" s="48">
        <f>VLOOKUP($A27,'Occupancy Raw Data'!$B$8:$BE$45,'Occupancy Raw Data'!BA$3,FALSE)</f>
        <v>-0.81712610291101595</v>
      </c>
      <c r="T27" s="48">
        <f>VLOOKUP($A27,'Occupancy Raw Data'!$B$8:$BE$45,'Occupancy Raw Data'!BB$3,FALSE)</f>
        <v>6.1479223669124901</v>
      </c>
      <c r="U27" s="49">
        <f>VLOOKUP($A27,'Occupancy Raw Data'!$B$8:$BE$45,'Occupancy Raw Data'!BC$3,FALSE)</f>
        <v>2.63476141498528</v>
      </c>
      <c r="V27" s="50">
        <f>VLOOKUP($A27,'Occupancy Raw Data'!$B$8:$BE$45,'Occupancy Raw Data'!BE$3,FALSE)</f>
        <v>6.0366058196646097</v>
      </c>
      <c r="X27" s="51">
        <f>VLOOKUP($A27,'ADR Raw Data'!$B$6:$BE$43,'ADR Raw Data'!AG$1,FALSE)</f>
        <v>106.188532890644</v>
      </c>
      <c r="Y27" s="52">
        <f>VLOOKUP($A27,'ADR Raw Data'!$B$6:$BE$43,'ADR Raw Data'!AH$1,FALSE)</f>
        <v>108.655305118952</v>
      </c>
      <c r="Z27" s="52">
        <f>VLOOKUP($A27,'ADR Raw Data'!$B$6:$BE$43,'ADR Raw Data'!AI$1,FALSE)</f>
        <v>111.806526786997</v>
      </c>
      <c r="AA27" s="52">
        <f>VLOOKUP($A27,'ADR Raw Data'!$B$6:$BE$43,'ADR Raw Data'!AJ$1,FALSE)</f>
        <v>111.27957132930899</v>
      </c>
      <c r="AB27" s="52">
        <f>VLOOKUP($A27,'ADR Raw Data'!$B$6:$BE$43,'ADR Raw Data'!AK$1,FALSE)</f>
        <v>111.241417686643</v>
      </c>
      <c r="AC27" s="53">
        <f>VLOOKUP($A27,'ADR Raw Data'!$B$6:$BE$43,'ADR Raw Data'!AL$1,FALSE)</f>
        <v>110.01220679493299</v>
      </c>
      <c r="AD27" s="52">
        <f>VLOOKUP($A27,'ADR Raw Data'!$B$6:$BE$43,'ADR Raw Data'!AN$1,FALSE)</f>
        <v>123.9042103311</v>
      </c>
      <c r="AE27" s="52">
        <f>VLOOKUP($A27,'ADR Raw Data'!$B$6:$BE$43,'ADR Raw Data'!AO$1,FALSE)</f>
        <v>126.262336534318</v>
      </c>
      <c r="AF27" s="53">
        <f>VLOOKUP($A27,'ADR Raw Data'!$B$6:$BE$43,'ADR Raw Data'!AP$1,FALSE)</f>
        <v>125.112904863773</v>
      </c>
      <c r="AG27" s="54">
        <f>VLOOKUP($A27,'ADR Raw Data'!$B$6:$BE$43,'ADR Raw Data'!AR$1,FALSE)</f>
        <v>115.283704159644</v>
      </c>
      <c r="AI27" s="47">
        <f>VLOOKUP($A27,'ADR Raw Data'!$B$6:$BE$43,'ADR Raw Data'!AT$1,FALSE)</f>
        <v>2.0838452441968598</v>
      </c>
      <c r="AJ27" s="48">
        <f>VLOOKUP($A27,'ADR Raw Data'!$B$6:$BE$43,'ADR Raw Data'!AU$1,FALSE)</f>
        <v>2.6442903900892998</v>
      </c>
      <c r="AK27" s="48">
        <f>VLOOKUP($A27,'ADR Raw Data'!$B$6:$BE$43,'ADR Raw Data'!AV$1,FALSE)</f>
        <v>4.4529726125921201</v>
      </c>
      <c r="AL27" s="48">
        <f>VLOOKUP($A27,'ADR Raw Data'!$B$6:$BE$43,'ADR Raw Data'!AW$1,FALSE)</f>
        <v>1.52744129922415</v>
      </c>
      <c r="AM27" s="48">
        <f>VLOOKUP($A27,'ADR Raw Data'!$B$6:$BE$43,'ADR Raw Data'!AX$1,FALSE)</f>
        <v>-4.02267326563834E-2</v>
      </c>
      <c r="AN27" s="49">
        <f>VLOOKUP($A27,'ADR Raw Data'!$B$6:$BE$43,'ADR Raw Data'!AY$1,FALSE)</f>
        <v>1.98922512920035</v>
      </c>
      <c r="AO27" s="48">
        <f>VLOOKUP($A27,'ADR Raw Data'!$B$6:$BE$43,'ADR Raw Data'!BA$1,FALSE)</f>
        <v>1.18777688610189</v>
      </c>
      <c r="AP27" s="48">
        <f>VLOOKUP($A27,'ADR Raw Data'!$B$6:$BE$43,'ADR Raw Data'!BB$1,FALSE)</f>
        <v>1.9019018698911101</v>
      </c>
      <c r="AQ27" s="49">
        <f>VLOOKUP($A27,'ADR Raw Data'!$B$6:$BE$43,'ADR Raw Data'!BC$1,FALSE)</f>
        <v>1.57628673252899</v>
      </c>
      <c r="AR27" s="50">
        <f>VLOOKUP($A27,'ADR Raw Data'!$B$6:$BE$43,'ADR Raw Data'!BE$1,FALSE)</f>
        <v>1.6704587645018301</v>
      </c>
      <c r="AT27" s="51">
        <f>VLOOKUP($A27,'RevPAR Raw Data'!$B$6:$BE$43,'RevPAR Raw Data'!AG$1,FALSE)</f>
        <v>42.572517590356597</v>
      </c>
      <c r="AU27" s="52">
        <f>VLOOKUP($A27,'RevPAR Raw Data'!$B$6:$BE$43,'RevPAR Raw Data'!AH$1,FALSE)</f>
        <v>48.434622447074702</v>
      </c>
      <c r="AV27" s="52">
        <f>VLOOKUP($A27,'RevPAR Raw Data'!$B$6:$BE$43,'RevPAR Raw Data'!AI$1,FALSE)</f>
        <v>55.603508039083202</v>
      </c>
      <c r="AW27" s="52">
        <f>VLOOKUP($A27,'RevPAR Raw Data'!$B$6:$BE$43,'RevPAR Raw Data'!AJ$1,FALSE)</f>
        <v>55.659675169797801</v>
      </c>
      <c r="AX27" s="52">
        <f>VLOOKUP($A27,'RevPAR Raw Data'!$B$6:$BE$43,'RevPAR Raw Data'!AK$1,FALSE)</f>
        <v>55.808489764467502</v>
      </c>
      <c r="AY27" s="53">
        <f>VLOOKUP($A27,'RevPAR Raw Data'!$B$6:$BE$43,'RevPAR Raw Data'!AL$1,FALSE)</f>
        <v>51.609732288499501</v>
      </c>
      <c r="AZ27" s="52">
        <f>VLOOKUP($A27,'RevPAR Raw Data'!$B$6:$BE$43,'RevPAR Raw Data'!AN$1,FALSE)</f>
        <v>76.099637947759703</v>
      </c>
      <c r="BA27" s="52">
        <f>VLOOKUP($A27,'RevPAR Raw Data'!$B$6:$BE$43,'RevPAR Raw Data'!AO$1,FALSE)</f>
        <v>81.546203514491296</v>
      </c>
      <c r="BB27" s="53">
        <f>VLOOKUP($A27,'RevPAR Raw Data'!$B$6:$BE$43,'RevPAR Raw Data'!AP$1,FALSE)</f>
        <v>78.822920731125507</v>
      </c>
      <c r="BC27" s="54">
        <f>VLOOKUP($A27,'RevPAR Raw Data'!$B$6:$BE$43,'RevPAR Raw Data'!AR$1,FALSE)</f>
        <v>59.375930886115398</v>
      </c>
      <c r="BE27" s="47">
        <f>VLOOKUP($A27,'RevPAR Raw Data'!$B$6:$BE$43,'RevPAR Raw Data'!AT$1,FALSE)</f>
        <v>9.7187082027896796</v>
      </c>
      <c r="BF27" s="48">
        <f>VLOOKUP($A27,'RevPAR Raw Data'!$B$6:$BE$43,'RevPAR Raw Data'!AU$1,FALSE)</f>
        <v>15.1661881252217</v>
      </c>
      <c r="BG27" s="48">
        <f>VLOOKUP($A27,'RevPAR Raw Data'!$B$6:$BE$43,'RevPAR Raw Data'!AV$1,FALSE)</f>
        <v>24.4989681643541</v>
      </c>
      <c r="BH27" s="48">
        <f>VLOOKUP($A27,'RevPAR Raw Data'!$B$6:$BE$43,'RevPAR Raw Data'!AW$1,FALSE)</f>
        <v>8.4625987041710804</v>
      </c>
      <c r="BI27" s="48">
        <f>VLOOKUP($A27,'RevPAR Raw Data'!$B$6:$BE$43,'RevPAR Raw Data'!AX$1,FALSE)</f>
        <v>-3.00024951747013</v>
      </c>
      <c r="BJ27" s="49">
        <f>VLOOKUP($A27,'RevPAR Raw Data'!$B$6:$BE$43,'RevPAR Raw Data'!AY$1,FALSE)</f>
        <v>10.1136975919066</v>
      </c>
      <c r="BK27" s="48">
        <f>VLOOKUP($A27,'RevPAR Raw Data'!$B$6:$BE$43,'RevPAR Raw Data'!BA$1,FALSE)</f>
        <v>0.36094514821019702</v>
      </c>
      <c r="BL27" s="48">
        <f>VLOOKUP($A27,'RevPAR Raw Data'!$B$6:$BE$43,'RevPAR Raw Data'!BB$1,FALSE)</f>
        <v>8.1667516872593708</v>
      </c>
      <c r="BM27" s="49">
        <f>VLOOKUP($A27,'RevPAR Raw Data'!$B$6:$BE$43,'RevPAR Raw Data'!BC$1,FALSE)</f>
        <v>4.2525795421324801</v>
      </c>
      <c r="BN27" s="50">
        <f>VLOOKUP($A27,'RevPAR Raw Data'!$B$6:$BE$43,'RevPAR Raw Data'!BE$1,FALSE)</f>
        <v>7.80790359515946</v>
      </c>
    </row>
    <row r="28" spans="1:66" x14ac:dyDescent="0.25">
      <c r="A28" s="63" t="s">
        <v>29</v>
      </c>
      <c r="B28" s="47">
        <f>VLOOKUP($A28,'Occupancy Raw Data'!$B$8:$BE$45,'Occupancy Raw Data'!AG$3,FALSE)</f>
        <v>39.276832460732898</v>
      </c>
      <c r="C28" s="48">
        <f>VLOOKUP($A28,'Occupancy Raw Data'!$B$8:$BE$45,'Occupancy Raw Data'!AH$3,FALSE)</f>
        <v>37.221858638743399</v>
      </c>
      <c r="D28" s="48">
        <f>VLOOKUP($A28,'Occupancy Raw Data'!$B$8:$BE$45,'Occupancy Raw Data'!AI$3,FALSE)</f>
        <v>37.882853403141297</v>
      </c>
      <c r="E28" s="48">
        <f>VLOOKUP($A28,'Occupancy Raw Data'!$B$8:$BE$45,'Occupancy Raw Data'!AJ$3,FALSE)</f>
        <v>42.909031413612503</v>
      </c>
      <c r="F28" s="48">
        <f>VLOOKUP($A28,'Occupancy Raw Data'!$B$8:$BE$45,'Occupancy Raw Data'!AK$3,FALSE)</f>
        <v>46.135471204188399</v>
      </c>
      <c r="G28" s="49">
        <f>VLOOKUP($A28,'Occupancy Raw Data'!$B$8:$BE$45,'Occupancy Raw Data'!AL$3,FALSE)</f>
        <v>40.685209424083702</v>
      </c>
      <c r="H28" s="48">
        <f>VLOOKUP($A28,'Occupancy Raw Data'!$B$8:$BE$45,'Occupancy Raw Data'!AN$3,FALSE)</f>
        <v>63.655104712041798</v>
      </c>
      <c r="I28" s="48">
        <f>VLOOKUP($A28,'Occupancy Raw Data'!$B$8:$BE$45,'Occupancy Raw Data'!AO$3,FALSE)</f>
        <v>69.149214659685796</v>
      </c>
      <c r="J28" s="49">
        <f>VLOOKUP($A28,'Occupancy Raw Data'!$B$8:$BE$45,'Occupancy Raw Data'!AP$3,FALSE)</f>
        <v>66.402159685863793</v>
      </c>
      <c r="K28" s="50">
        <f>VLOOKUP($A28,'Occupancy Raw Data'!$B$8:$BE$45,'Occupancy Raw Data'!AR$3,FALSE)</f>
        <v>48.032909498877999</v>
      </c>
      <c r="M28" s="47">
        <f>VLOOKUP($A28,'Occupancy Raw Data'!$B$8:$BE$45,'Occupancy Raw Data'!AT$3,FALSE)</f>
        <v>13.5850548099777</v>
      </c>
      <c r="N28" s="48">
        <f>VLOOKUP($A28,'Occupancy Raw Data'!$B$8:$BE$45,'Occupancy Raw Data'!AU$3,FALSE)</f>
        <v>12.7067725154954</v>
      </c>
      <c r="O28" s="48">
        <f>VLOOKUP($A28,'Occupancy Raw Data'!$B$8:$BE$45,'Occupancy Raw Data'!AV$3,FALSE)</f>
        <v>9.6365924564792103</v>
      </c>
      <c r="P28" s="48">
        <f>VLOOKUP($A28,'Occupancy Raw Data'!$B$8:$BE$45,'Occupancy Raw Data'!AW$3,FALSE)</f>
        <v>2.7802245409630499</v>
      </c>
      <c r="Q28" s="48">
        <f>VLOOKUP($A28,'Occupancy Raw Data'!$B$8:$BE$45,'Occupancy Raw Data'!AX$3,FALSE)</f>
        <v>-7.5296900083403502</v>
      </c>
      <c r="R28" s="49">
        <f>VLOOKUP($A28,'Occupancy Raw Data'!$B$8:$BE$45,'Occupancy Raw Data'!AY$3,FALSE)</f>
        <v>4.9734342904942199</v>
      </c>
      <c r="S28" s="48">
        <f>VLOOKUP($A28,'Occupancy Raw Data'!$B$8:$BE$45,'Occupancy Raw Data'!BA$3,FALSE)</f>
        <v>-3.2275493918838798</v>
      </c>
      <c r="T28" s="48">
        <f>VLOOKUP($A28,'Occupancy Raw Data'!$B$8:$BE$45,'Occupancy Raw Data'!BB$3,FALSE)</f>
        <v>5.3918724999902201</v>
      </c>
      <c r="U28" s="49">
        <f>VLOOKUP($A28,'Occupancy Raw Data'!$B$8:$BE$45,'Occupancy Raw Data'!BC$3,FALSE)</f>
        <v>1.07669686500409</v>
      </c>
      <c r="V28" s="50">
        <f>VLOOKUP($A28,'Occupancy Raw Data'!$B$8:$BE$45,'Occupancy Raw Data'!BE$3,FALSE)</f>
        <v>3.4042136717705</v>
      </c>
      <c r="X28" s="51">
        <f>VLOOKUP($A28,'ADR Raw Data'!$B$6:$BE$43,'ADR Raw Data'!AG$1,FALSE)</f>
        <v>116.19726984920401</v>
      </c>
      <c r="Y28" s="52">
        <f>VLOOKUP($A28,'ADR Raw Data'!$B$6:$BE$43,'ADR Raw Data'!AH$1,FALSE)</f>
        <v>106.761737142857</v>
      </c>
      <c r="Z28" s="52">
        <f>VLOOKUP($A28,'ADR Raw Data'!$B$6:$BE$43,'ADR Raw Data'!AI$1,FALSE)</f>
        <v>106.28827502807199</v>
      </c>
      <c r="AA28" s="52">
        <f>VLOOKUP($A28,'ADR Raw Data'!$B$6:$BE$43,'ADR Raw Data'!AJ$1,FALSE)</f>
        <v>111.49577518493</v>
      </c>
      <c r="AB28" s="52">
        <f>VLOOKUP($A28,'ADR Raw Data'!$B$6:$BE$43,'ADR Raw Data'!AK$1,FALSE)</f>
        <v>113.227745939428</v>
      </c>
      <c r="AC28" s="53">
        <f>VLOOKUP($A28,'ADR Raw Data'!$B$6:$BE$43,'ADR Raw Data'!AL$1,FALSE)</f>
        <v>110.960349381504</v>
      </c>
      <c r="AD28" s="52">
        <f>VLOOKUP($A28,'ADR Raw Data'!$B$6:$BE$43,'ADR Raw Data'!AN$1,FALSE)</f>
        <v>148.65659024314999</v>
      </c>
      <c r="AE28" s="52">
        <f>VLOOKUP($A28,'ADR Raw Data'!$B$6:$BE$43,'ADR Raw Data'!AO$1,FALSE)</f>
        <v>160.84073443119399</v>
      </c>
      <c r="AF28" s="53">
        <f>VLOOKUP($A28,'ADR Raw Data'!$B$6:$BE$43,'ADR Raw Data'!AP$1,FALSE)</f>
        <v>155.000691142047</v>
      </c>
      <c r="AG28" s="54">
        <f>VLOOKUP($A28,'ADR Raw Data'!$B$6:$BE$43,'ADR Raw Data'!AR$1,FALSE)</f>
        <v>128.35541001634999</v>
      </c>
      <c r="AI28" s="47">
        <f>VLOOKUP($A28,'ADR Raw Data'!$B$6:$BE$43,'ADR Raw Data'!AT$1,FALSE)</f>
        <v>0.732821817750131</v>
      </c>
      <c r="AJ28" s="48">
        <f>VLOOKUP($A28,'ADR Raw Data'!$B$6:$BE$43,'ADR Raw Data'!AU$1,FALSE)</f>
        <v>-2.89775989705196</v>
      </c>
      <c r="AK28" s="48">
        <f>VLOOKUP($A28,'ADR Raw Data'!$B$6:$BE$43,'ADR Raw Data'!AV$1,FALSE)</f>
        <v>-2.5616283625152501</v>
      </c>
      <c r="AL28" s="48">
        <f>VLOOKUP($A28,'ADR Raw Data'!$B$6:$BE$43,'ADR Raw Data'!AW$1,FALSE)</f>
        <v>-13.9078264450931</v>
      </c>
      <c r="AM28" s="48">
        <f>VLOOKUP($A28,'ADR Raw Data'!$B$6:$BE$43,'ADR Raw Data'!AX$1,FALSE)</f>
        <v>-15.9656620255827</v>
      </c>
      <c r="AN28" s="49">
        <f>VLOOKUP($A28,'ADR Raw Data'!$B$6:$BE$43,'ADR Raw Data'!AY$1,FALSE)</f>
        <v>-8.5618595410907705</v>
      </c>
      <c r="AO28" s="48">
        <f>VLOOKUP($A28,'ADR Raw Data'!$B$6:$BE$43,'ADR Raw Data'!BA$1,FALSE)</f>
        <v>-9.8851854961767298</v>
      </c>
      <c r="AP28" s="48">
        <f>VLOOKUP($A28,'ADR Raw Data'!$B$6:$BE$43,'ADR Raw Data'!BB$1,FALSE)</f>
        <v>-3.6344575682951898</v>
      </c>
      <c r="AQ28" s="49">
        <f>VLOOKUP($A28,'ADR Raw Data'!$B$6:$BE$43,'ADR Raw Data'!BC$1,FALSE)</f>
        <v>-6.5889427265370903</v>
      </c>
      <c r="AR28" s="50">
        <f>VLOOKUP($A28,'ADR Raw Data'!$B$6:$BE$43,'ADR Raw Data'!BE$1,FALSE)</f>
        <v>-7.8964242109606602</v>
      </c>
      <c r="AT28" s="51">
        <f>VLOOKUP($A28,'RevPAR Raw Data'!$B$6:$BE$43,'RevPAR Raw Data'!AG$1,FALSE)</f>
        <v>45.638607002617803</v>
      </c>
      <c r="AU28" s="52">
        <f>VLOOKUP($A28,'RevPAR Raw Data'!$B$6:$BE$43,'RevPAR Raw Data'!AH$1,FALSE)</f>
        <v>39.738702879581098</v>
      </c>
      <c r="AV28" s="52">
        <f>VLOOKUP($A28,'RevPAR Raw Data'!$B$6:$BE$43,'RevPAR Raw Data'!AI$1,FALSE)</f>
        <v>40.265031413612498</v>
      </c>
      <c r="AW28" s="52">
        <f>VLOOKUP($A28,'RevPAR Raw Data'!$B$6:$BE$43,'RevPAR Raw Data'!AJ$1,FALSE)</f>
        <v>47.841757198952799</v>
      </c>
      <c r="AX28" s="52">
        <f>VLOOKUP($A28,'RevPAR Raw Data'!$B$6:$BE$43,'RevPAR Raw Data'!AK$1,FALSE)</f>
        <v>52.238154123036601</v>
      </c>
      <c r="AY28" s="53">
        <f>VLOOKUP($A28,'RevPAR Raw Data'!$B$6:$BE$43,'RevPAR Raw Data'!AL$1,FALSE)</f>
        <v>45.144450523560202</v>
      </c>
      <c r="AZ28" s="52">
        <f>VLOOKUP($A28,'RevPAR Raw Data'!$B$6:$BE$43,'RevPAR Raw Data'!AN$1,FALSE)</f>
        <v>94.627508180628197</v>
      </c>
      <c r="BA28" s="52">
        <f>VLOOKUP($A28,'RevPAR Raw Data'!$B$6:$BE$43,'RevPAR Raw Data'!AO$1,FALSE)</f>
        <v>111.22010471204101</v>
      </c>
      <c r="BB28" s="53">
        <f>VLOOKUP($A28,'RevPAR Raw Data'!$B$6:$BE$43,'RevPAR Raw Data'!AP$1,FALSE)</f>
        <v>102.92380644633501</v>
      </c>
      <c r="BC28" s="54">
        <f>VLOOKUP($A28,'RevPAR Raw Data'!$B$6:$BE$43,'RevPAR Raw Data'!AR$1,FALSE)</f>
        <v>61.6528379300673</v>
      </c>
      <c r="BE28" s="47">
        <f>VLOOKUP($A28,'RevPAR Raw Data'!$B$6:$BE$43,'RevPAR Raw Data'!AT$1,FALSE)</f>
        <v>14.4174308733287</v>
      </c>
      <c r="BF28" s="48">
        <f>VLOOKUP($A28,'RevPAR Raw Data'!$B$6:$BE$43,'RevPAR Raw Data'!AU$1,FALSE)</f>
        <v>9.4408008602797899</v>
      </c>
      <c r="BG28" s="48">
        <f>VLOOKUP($A28,'RevPAR Raw Data'!$B$6:$BE$43,'RevPAR Raw Data'!AV$1,FALSE)</f>
        <v>6.8281104084187803</v>
      </c>
      <c r="BH28" s="48">
        <f>VLOOKUP($A28,'RevPAR Raw Data'!$B$6:$BE$43,'RevPAR Raw Data'!AW$1,FALSE)</f>
        <v>-11.5142707080711</v>
      </c>
      <c r="BI28" s="48">
        <f>VLOOKUP($A28,'RevPAR Raw Data'!$B$6:$BE$43,'RevPAR Raw Data'!AX$1,FALSE)</f>
        <v>-22.293187175617401</v>
      </c>
      <c r="BJ28" s="49">
        <f>VLOOKUP($A28,'RevPAR Raw Data'!$B$6:$BE$43,'RevPAR Raw Data'!AY$1,FALSE)</f>
        <v>-4.0142437089170997</v>
      </c>
      <c r="BK28" s="48">
        <f>VLOOKUP($A28,'RevPAR Raw Data'!$B$6:$BE$43,'RevPAR Raw Data'!BA$1,FALSE)</f>
        <v>-12.7936856436921</v>
      </c>
      <c r="BL28" s="48">
        <f>VLOOKUP($A28,'RevPAR Raw Data'!$B$6:$BE$43,'RevPAR Raw Data'!BB$1,FALSE)</f>
        <v>1.5614496135463001</v>
      </c>
      <c r="BM28" s="49">
        <f>VLOOKUP($A28,'RevPAR Raw Data'!$B$6:$BE$43,'RevPAR Raw Data'!BC$1,FALSE)</f>
        <v>-5.5831888013065303</v>
      </c>
      <c r="BN28" s="50">
        <f>VLOOKUP($A28,'RevPAR Raw Data'!$B$6:$BE$43,'RevPAR Raw Data'!BE$1,FALSE)</f>
        <v>-4.7610216917606802</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44.628170771150003</v>
      </c>
      <c r="C30" s="48">
        <f>VLOOKUP($A30,'Occupancy Raw Data'!$B$8:$BE$45,'Occupancy Raw Data'!AH$3,FALSE)</f>
        <v>53.934875017326597</v>
      </c>
      <c r="D30" s="48">
        <f>VLOOKUP($A30,'Occupancy Raw Data'!$B$8:$BE$45,'Occupancy Raw Data'!AI$3,FALSE)</f>
        <v>56.7250381185602</v>
      </c>
      <c r="E30" s="48">
        <f>VLOOKUP($A30,'Occupancy Raw Data'!$B$8:$BE$45,'Occupancy Raw Data'!AJ$3,FALSE)</f>
        <v>57.7473085986231</v>
      </c>
      <c r="F30" s="48">
        <f>VLOOKUP($A30,'Occupancy Raw Data'!$B$8:$BE$45,'Occupancy Raw Data'!AK$3,FALSE)</f>
        <v>54.8040937023517</v>
      </c>
      <c r="G30" s="49">
        <f>VLOOKUP($A30,'Occupancy Raw Data'!$B$8:$BE$45,'Occupancy Raw Data'!AL$3,FALSE)</f>
        <v>53.567897241602303</v>
      </c>
      <c r="H30" s="48">
        <f>VLOOKUP($A30,'Occupancy Raw Data'!$B$8:$BE$45,'Occupancy Raw Data'!AN$3,FALSE)</f>
        <v>64.215839137013006</v>
      </c>
      <c r="I30" s="48">
        <f>VLOOKUP($A30,'Occupancy Raw Data'!$B$8:$BE$45,'Occupancy Raw Data'!AO$3,FALSE)</f>
        <v>65.388124689604098</v>
      </c>
      <c r="J30" s="49">
        <f>VLOOKUP($A30,'Occupancy Raw Data'!$B$8:$BE$45,'Occupancy Raw Data'!AP$3,FALSE)</f>
        <v>64.801981913308595</v>
      </c>
      <c r="K30" s="50">
        <f>VLOOKUP($A30,'Occupancy Raw Data'!$B$8:$BE$45,'Occupancy Raw Data'!AR$3,FALSE)</f>
        <v>56.777927019632799</v>
      </c>
      <c r="M30" s="47">
        <f>VLOOKUP($A30,'Occupancy Raw Data'!$B$8:$BE$45,'Occupancy Raw Data'!AT$3,FALSE)</f>
        <v>1.65276177994503</v>
      </c>
      <c r="N30" s="48">
        <f>VLOOKUP($A30,'Occupancy Raw Data'!$B$8:$BE$45,'Occupancy Raw Data'!AU$3,FALSE)</f>
        <v>4.2158853464577204</v>
      </c>
      <c r="O30" s="48">
        <f>VLOOKUP($A30,'Occupancy Raw Data'!$B$8:$BE$45,'Occupancy Raw Data'!AV$3,FALSE)</f>
        <v>5.4679345428055903</v>
      </c>
      <c r="P30" s="48">
        <f>VLOOKUP($A30,'Occupancy Raw Data'!$B$8:$BE$45,'Occupancy Raw Data'!AW$3,FALSE)</f>
        <v>4.11839619942086</v>
      </c>
      <c r="Q30" s="48">
        <f>VLOOKUP($A30,'Occupancy Raw Data'!$B$8:$BE$45,'Occupancy Raw Data'!AX$3,FALSE)</f>
        <v>-3.7486619052242101</v>
      </c>
      <c r="R30" s="49">
        <f>VLOOKUP($A30,'Occupancy Raw Data'!$B$8:$BE$45,'Occupancy Raw Data'!AY$3,FALSE)</f>
        <v>2.2905450118011998</v>
      </c>
      <c r="S30" s="48">
        <f>VLOOKUP($A30,'Occupancy Raw Data'!$B$8:$BE$45,'Occupancy Raw Data'!BA$3,FALSE)</f>
        <v>-4.3673524728358402</v>
      </c>
      <c r="T30" s="48">
        <f>VLOOKUP($A30,'Occupancy Raw Data'!$B$8:$BE$45,'Occupancy Raw Data'!BB$3,FALSE)</f>
        <v>-0.75448145035452496</v>
      </c>
      <c r="U30" s="49">
        <f>VLOOKUP($A30,'Occupancy Raw Data'!$B$8:$BE$45,'Occupancy Raw Data'!BC$3,FALSE)</f>
        <v>-2.5780701190048201</v>
      </c>
      <c r="V30" s="50">
        <f>VLOOKUP($A30,'Occupancy Raw Data'!$B$8:$BE$45,'Occupancy Raw Data'!BE$3,FALSE)</f>
        <v>0.65062722131265605</v>
      </c>
      <c r="X30" s="51">
        <f>VLOOKUP($A30,'ADR Raw Data'!$B$6:$BE$43,'ADR Raw Data'!AG$1,FALSE)</f>
        <v>109.6775587219</v>
      </c>
      <c r="Y30" s="52">
        <f>VLOOKUP($A30,'ADR Raw Data'!$B$6:$BE$43,'ADR Raw Data'!AH$1,FALSE)</f>
        <v>110.54073298709601</v>
      </c>
      <c r="Z30" s="52">
        <f>VLOOKUP($A30,'ADR Raw Data'!$B$6:$BE$43,'ADR Raw Data'!AI$1,FALSE)</f>
        <v>111.14014885558301</v>
      </c>
      <c r="AA30" s="52">
        <f>VLOOKUP($A30,'ADR Raw Data'!$B$6:$BE$43,'ADR Raw Data'!AJ$1,FALSE)</f>
        <v>112.149731662432</v>
      </c>
      <c r="AB30" s="52">
        <f>VLOOKUP($A30,'ADR Raw Data'!$B$6:$BE$43,'ADR Raw Data'!AK$1,FALSE)</f>
        <v>113.19544672779</v>
      </c>
      <c r="AC30" s="53">
        <f>VLOOKUP($A30,'ADR Raw Data'!$B$6:$BE$43,'ADR Raw Data'!AL$1,FALSE)</f>
        <v>111.41395943486501</v>
      </c>
      <c r="AD30" s="52">
        <f>VLOOKUP($A30,'ADR Raw Data'!$B$6:$BE$43,'ADR Raw Data'!AN$1,FALSE)</f>
        <v>148.72678615107901</v>
      </c>
      <c r="AE30" s="52">
        <f>VLOOKUP($A30,'ADR Raw Data'!$B$6:$BE$43,'ADR Raw Data'!AO$1,FALSE)</f>
        <v>154.11487794754001</v>
      </c>
      <c r="AF30" s="53">
        <f>VLOOKUP($A30,'ADR Raw Data'!$B$6:$BE$43,'ADR Raw Data'!AP$1,FALSE)</f>
        <v>151.44520006238</v>
      </c>
      <c r="AG30" s="54">
        <f>VLOOKUP($A30,'ADR Raw Data'!$B$6:$BE$43,'ADR Raw Data'!AR$1,FALSE)</f>
        <v>124.46902852169001</v>
      </c>
      <c r="AH30" s="65"/>
      <c r="AI30" s="47">
        <f>VLOOKUP($A30,'ADR Raw Data'!$B$6:$BE$43,'ADR Raw Data'!AT$1,FALSE)</f>
        <v>6.2551207844439203</v>
      </c>
      <c r="AJ30" s="48">
        <f>VLOOKUP($A30,'ADR Raw Data'!$B$6:$BE$43,'ADR Raw Data'!AU$1,FALSE)</f>
        <v>6.9180533272320304</v>
      </c>
      <c r="AK30" s="48">
        <f>VLOOKUP($A30,'ADR Raw Data'!$B$6:$BE$43,'ADR Raw Data'!AV$1,FALSE)</f>
        <v>6.7413009888442996</v>
      </c>
      <c r="AL30" s="48">
        <f>VLOOKUP($A30,'ADR Raw Data'!$B$6:$BE$43,'ADR Raw Data'!AW$1,FALSE)</f>
        <v>2.5796997504193202</v>
      </c>
      <c r="AM30" s="48">
        <f>VLOOKUP($A30,'ADR Raw Data'!$B$6:$BE$43,'ADR Raw Data'!AX$1,FALSE)</f>
        <v>-2.3436361489780402</v>
      </c>
      <c r="AN30" s="49">
        <f>VLOOKUP($A30,'ADR Raw Data'!$B$6:$BE$43,'ADR Raw Data'!AY$1,FALSE)</f>
        <v>3.6479749819339502</v>
      </c>
      <c r="AO30" s="48">
        <f>VLOOKUP($A30,'ADR Raw Data'!$B$6:$BE$43,'ADR Raw Data'!BA$1,FALSE)</f>
        <v>-4.6312574723635702</v>
      </c>
      <c r="AP30" s="48">
        <f>VLOOKUP($A30,'ADR Raw Data'!$B$6:$BE$43,'ADR Raw Data'!BB$1,FALSE)</f>
        <v>-1.4099074814566599</v>
      </c>
      <c r="AQ30" s="49">
        <f>VLOOKUP($A30,'ADR Raw Data'!$B$6:$BE$43,'ADR Raw Data'!BC$1,FALSE)</f>
        <v>-3.0019785386142601</v>
      </c>
      <c r="AR30" s="50">
        <f>VLOOKUP($A30,'ADR Raw Data'!$B$6:$BE$43,'ADR Raw Data'!BE$1,FALSE)</f>
        <v>0.47567569140479798</v>
      </c>
      <c r="AT30" s="51">
        <f>VLOOKUP($A30,'RevPAR Raw Data'!$B$6:$BE$43,'RevPAR Raw Data'!AG$1,FALSE)</f>
        <v>48.947088204038202</v>
      </c>
      <c r="AU30" s="52">
        <f>VLOOKUP($A30,'RevPAR Raw Data'!$B$6:$BE$43,'RevPAR Raw Data'!AH$1,FALSE)</f>
        <v>59.620006179827101</v>
      </c>
      <c r="AV30" s="52">
        <f>VLOOKUP($A30,'RevPAR Raw Data'!$B$6:$BE$43,'RevPAR Raw Data'!AI$1,FALSE)</f>
        <v>63.044291803354398</v>
      </c>
      <c r="AW30" s="52">
        <f>VLOOKUP($A30,'RevPAR Raw Data'!$B$6:$BE$43,'RevPAR Raw Data'!AJ$1,FALSE)</f>
        <v>64.763451635632705</v>
      </c>
      <c r="AX30" s="52">
        <f>VLOOKUP($A30,'RevPAR Raw Data'!$B$6:$BE$43,'RevPAR Raw Data'!AK$1,FALSE)</f>
        <v>62.035738691493698</v>
      </c>
      <c r="AY30" s="53">
        <f>VLOOKUP($A30,'RevPAR Raw Data'!$B$6:$BE$43,'RevPAR Raw Data'!AL$1,FALSE)</f>
        <v>59.6821153028692</v>
      </c>
      <c r="AZ30" s="52">
        <f>VLOOKUP($A30,'RevPAR Raw Data'!$B$6:$BE$43,'RevPAR Raw Data'!AN$1,FALSE)</f>
        <v>95.5061537484263</v>
      </c>
      <c r="BA30" s="52">
        <f>VLOOKUP($A30,'RevPAR Raw Data'!$B$6:$BE$43,'RevPAR Raw Data'!AO$1,FALSE)</f>
        <v>100.772828557569</v>
      </c>
      <c r="BB30" s="53">
        <f>VLOOKUP($A30,'RevPAR Raw Data'!$B$6:$BE$43,'RevPAR Raw Data'!AP$1,FALSE)</f>
        <v>98.139491152997707</v>
      </c>
      <c r="BC30" s="54">
        <f>VLOOKUP($A30,'RevPAR Raw Data'!$B$6:$BE$43,'RevPAR Raw Data'!AR$1,FALSE)</f>
        <v>70.670934176091393</v>
      </c>
      <c r="BE30" s="47">
        <f>VLOOKUP($A30,'RevPAR Raw Data'!$B$6:$BE$43,'RevPAR Raw Data'!AT$1,FALSE)</f>
        <v>8.0112648100036399</v>
      </c>
      <c r="BF30" s="48">
        <f>VLOOKUP($A30,'RevPAR Raw Data'!$B$6:$BE$43,'RevPAR Raw Data'!AU$1,FALSE)</f>
        <v>11.4255958701726</v>
      </c>
      <c r="BG30" s="48">
        <f>VLOOKUP($A30,'RevPAR Raw Data'!$B$6:$BE$43,'RevPAR Raw Data'!AV$1,FALSE)</f>
        <v>12.5778454570534</v>
      </c>
      <c r="BH30" s="48">
        <f>VLOOKUP($A30,'RevPAR Raw Data'!$B$6:$BE$43,'RevPAR Raw Data'!AW$1,FALSE)</f>
        <v>6.8043382063179196</v>
      </c>
      <c r="BI30" s="48">
        <f>VLOOKUP($A30,'RevPAR Raw Data'!$B$6:$BE$43,'RevPAR Raw Data'!AX$1,FALSE)</f>
        <v>-6.0044430586884499</v>
      </c>
      <c r="BJ30" s="49">
        <f>VLOOKUP($A30,'RevPAR Raw Data'!$B$6:$BE$43,'RevPAR Raw Data'!AY$1,FALSE)</f>
        <v>6.0220785027156101</v>
      </c>
      <c r="BK30" s="48">
        <f>VLOOKUP($A30,'RevPAR Raw Data'!$B$6:$BE$43,'RevPAR Raw Data'!BA$1,FALSE)</f>
        <v>-8.7963466074567407</v>
      </c>
      <c r="BL30" s="48">
        <f>VLOOKUP($A30,'RevPAR Raw Data'!$B$6:$BE$43,'RevPAR Raw Data'!BB$1,FALSE)</f>
        <v>-2.15375144139644</v>
      </c>
      <c r="BM30" s="49">
        <f>VLOOKUP($A30,'RevPAR Raw Data'!$B$6:$BE$43,'RevPAR Raw Data'!BC$1,FALSE)</f>
        <v>-5.5026555459361299</v>
      </c>
      <c r="BN30" s="50">
        <f>VLOOKUP($A30,'RevPAR Raw Data'!$B$6:$BE$43,'RevPAR Raw Data'!BE$1,FALSE)</f>
        <v>1.1293977882509001</v>
      </c>
    </row>
    <row r="31" spans="1:66" x14ac:dyDescent="0.25">
      <c r="A31" s="63" t="s">
        <v>70</v>
      </c>
      <c r="B31" s="47">
        <f>VLOOKUP($A31,'Occupancy Raw Data'!$B$8:$BE$45,'Occupancy Raw Data'!AG$3,FALSE)</f>
        <v>44.187319407848598</v>
      </c>
      <c r="C31" s="48">
        <f>VLOOKUP($A31,'Occupancy Raw Data'!$B$8:$BE$45,'Occupancy Raw Data'!AH$3,FALSE)</f>
        <v>53.2274283677651</v>
      </c>
      <c r="D31" s="48">
        <f>VLOOKUP($A31,'Occupancy Raw Data'!$B$8:$BE$45,'Occupancy Raw Data'!AI$3,FALSE)</f>
        <v>55.387533254413697</v>
      </c>
      <c r="E31" s="48">
        <f>VLOOKUP($A31,'Occupancy Raw Data'!$B$8:$BE$45,'Occupancy Raw Data'!AJ$3,FALSE)</f>
        <v>56.419852089459098</v>
      </c>
      <c r="F31" s="48">
        <f>VLOOKUP($A31,'Occupancy Raw Data'!$B$8:$BE$45,'Occupancy Raw Data'!AK$3,FALSE)</f>
        <v>53.532923460750197</v>
      </c>
      <c r="G31" s="49">
        <f>VLOOKUP($A31,'Occupancy Raw Data'!$B$8:$BE$45,'Occupancy Raw Data'!AL$3,FALSE)</f>
        <v>52.551011316047401</v>
      </c>
      <c r="H31" s="48">
        <f>VLOOKUP($A31,'Occupancy Raw Data'!$B$8:$BE$45,'Occupancy Raw Data'!AN$3,FALSE)</f>
        <v>59.979353062629002</v>
      </c>
      <c r="I31" s="48">
        <f>VLOOKUP($A31,'Occupancy Raw Data'!$B$8:$BE$45,'Occupancy Raw Data'!AO$3,FALSE)</f>
        <v>61.122581631872698</v>
      </c>
      <c r="J31" s="49">
        <f>VLOOKUP($A31,'Occupancy Raw Data'!$B$8:$BE$45,'Occupancy Raw Data'!AP$3,FALSE)</f>
        <v>60.550967347250797</v>
      </c>
      <c r="K31" s="50">
        <f>VLOOKUP($A31,'Occupancy Raw Data'!$B$8:$BE$45,'Occupancy Raw Data'!AR$3,FALSE)</f>
        <v>54.834654893592997</v>
      </c>
      <c r="M31" s="47">
        <f>VLOOKUP($A31,'Occupancy Raw Data'!$B$8:$BE$45,'Occupancy Raw Data'!AT$3,FALSE)</f>
        <v>-1.45188173940152</v>
      </c>
      <c r="N31" s="48">
        <f>VLOOKUP($A31,'Occupancy Raw Data'!$B$8:$BE$45,'Occupancy Raw Data'!AU$3,FALSE)</f>
        <v>2.42928584837132</v>
      </c>
      <c r="O31" s="48">
        <f>VLOOKUP($A31,'Occupancy Raw Data'!$B$8:$BE$45,'Occupancy Raw Data'!AV$3,FALSE)</f>
        <v>4.1372234621970199</v>
      </c>
      <c r="P31" s="48">
        <f>VLOOKUP($A31,'Occupancy Raw Data'!$B$8:$BE$45,'Occupancy Raw Data'!AW$3,FALSE)</f>
        <v>3.0776144673716299</v>
      </c>
      <c r="Q31" s="48">
        <f>VLOOKUP($A31,'Occupancy Raw Data'!$B$8:$BE$45,'Occupancy Raw Data'!AX$3,FALSE)</f>
        <v>-2.8402616851676901</v>
      </c>
      <c r="R31" s="49">
        <f>VLOOKUP($A31,'Occupancy Raw Data'!$B$8:$BE$45,'Occupancy Raw Data'!AY$3,FALSE)</f>
        <v>1.1299533126827199</v>
      </c>
      <c r="S31" s="48">
        <f>VLOOKUP($A31,'Occupancy Raw Data'!$B$8:$BE$45,'Occupancy Raw Data'!BA$3,FALSE)</f>
        <v>-3.2910861198482699</v>
      </c>
      <c r="T31" s="48">
        <f>VLOOKUP($A31,'Occupancy Raw Data'!$B$8:$BE$45,'Occupancy Raw Data'!BB$3,FALSE)</f>
        <v>-0.37742801539612703</v>
      </c>
      <c r="U31" s="49">
        <f>VLOOKUP($A31,'Occupancy Raw Data'!$B$8:$BE$45,'Occupancy Raw Data'!BC$3,FALSE)</f>
        <v>-1.8421254639186799</v>
      </c>
      <c r="V31" s="50">
        <f>VLOOKUP($A31,'Occupancy Raw Data'!$B$8:$BE$45,'Occupancy Raw Data'!BE$3,FALSE)</f>
        <v>0.17090365349952399</v>
      </c>
      <c r="X31" s="51">
        <f>VLOOKUP($A31,'ADR Raw Data'!$B$6:$BE$43,'ADR Raw Data'!AG$1,FALSE)</f>
        <v>110.17343406118501</v>
      </c>
      <c r="Y31" s="52">
        <f>VLOOKUP($A31,'ADR Raw Data'!$B$6:$BE$43,'ADR Raw Data'!AH$1,FALSE)</f>
        <v>110.366929405012</v>
      </c>
      <c r="Z31" s="52">
        <f>VLOOKUP($A31,'ADR Raw Data'!$B$6:$BE$43,'ADR Raw Data'!AI$1,FALSE)</f>
        <v>109.949887619791</v>
      </c>
      <c r="AA31" s="52">
        <f>VLOOKUP($A31,'ADR Raw Data'!$B$6:$BE$43,'ADR Raw Data'!AJ$1,FALSE)</f>
        <v>111.04761551304</v>
      </c>
      <c r="AB31" s="52">
        <f>VLOOKUP($A31,'ADR Raw Data'!$B$6:$BE$43,'ADR Raw Data'!AK$1,FALSE)</f>
        <v>111.930668632299</v>
      </c>
      <c r="AC31" s="53">
        <f>VLOOKUP($A31,'ADR Raw Data'!$B$6:$BE$43,'ADR Raw Data'!AL$1,FALSE)</f>
        <v>110.71123024081599</v>
      </c>
      <c r="AD31" s="52">
        <f>VLOOKUP($A31,'ADR Raw Data'!$B$6:$BE$43,'ADR Raw Data'!AN$1,FALSE)</f>
        <v>134.90507809013801</v>
      </c>
      <c r="AE31" s="52">
        <f>VLOOKUP($A31,'ADR Raw Data'!$B$6:$BE$43,'ADR Raw Data'!AO$1,FALSE)</f>
        <v>138.39624275407601</v>
      </c>
      <c r="AF31" s="53">
        <f>VLOOKUP($A31,'ADR Raw Data'!$B$6:$BE$43,'ADR Raw Data'!AP$1,FALSE)</f>
        <v>136.66713909849599</v>
      </c>
      <c r="AG31" s="54">
        <f>VLOOKUP($A31,'ADR Raw Data'!$B$6:$BE$43,'ADR Raw Data'!AR$1,FALSE)</f>
        <v>118.89291860457401</v>
      </c>
      <c r="AH31" s="65"/>
      <c r="AI31" s="47">
        <f>VLOOKUP($A31,'ADR Raw Data'!$B$6:$BE$43,'ADR Raw Data'!AT$1,FALSE)</f>
        <v>5.8632031006886098</v>
      </c>
      <c r="AJ31" s="48">
        <f>VLOOKUP($A31,'ADR Raw Data'!$B$6:$BE$43,'ADR Raw Data'!AU$1,FALSE)</f>
        <v>7.5853992013800502</v>
      </c>
      <c r="AK31" s="48">
        <f>VLOOKUP($A31,'ADR Raw Data'!$B$6:$BE$43,'ADR Raw Data'!AV$1,FALSE)</f>
        <v>7.0066024465799197</v>
      </c>
      <c r="AL31" s="48">
        <f>VLOOKUP($A31,'ADR Raw Data'!$B$6:$BE$43,'ADR Raw Data'!AW$1,FALSE)</f>
        <v>2.5056509372297699</v>
      </c>
      <c r="AM31" s="48">
        <f>VLOOKUP($A31,'ADR Raw Data'!$B$6:$BE$43,'ADR Raw Data'!AX$1,FALSE)</f>
        <v>-1.2742095923149801</v>
      </c>
      <c r="AN31" s="49">
        <f>VLOOKUP($A31,'ADR Raw Data'!$B$6:$BE$43,'ADR Raw Data'!AY$1,FALSE)</f>
        <v>4.07811627211602</v>
      </c>
      <c r="AO31" s="48">
        <f>VLOOKUP($A31,'ADR Raw Data'!$B$6:$BE$43,'ADR Raw Data'!BA$1,FALSE)</f>
        <v>1.8304060566837299</v>
      </c>
      <c r="AP31" s="48">
        <f>VLOOKUP($A31,'ADR Raw Data'!$B$6:$BE$43,'ADR Raw Data'!BB$1,FALSE)</f>
        <v>6.0135443950417304</v>
      </c>
      <c r="AQ31" s="49">
        <f>VLOOKUP($A31,'ADR Raw Data'!$B$6:$BE$43,'ADR Raw Data'!BC$1,FALSE)</f>
        <v>3.9149959898970299</v>
      </c>
      <c r="AR31" s="50">
        <f>VLOOKUP($A31,'ADR Raw Data'!$B$6:$BE$43,'ADR Raw Data'!BE$1,FALSE)</f>
        <v>3.8669490496682499</v>
      </c>
      <c r="AT31" s="51">
        <f>VLOOKUP($A31,'RevPAR Raw Data'!$B$6:$BE$43,'RevPAR Raw Data'!AG$1,FALSE)</f>
        <v>48.682687211211601</v>
      </c>
      <c r="AU31" s="52">
        <f>VLOOKUP($A31,'RevPAR Raw Data'!$B$6:$BE$43,'RevPAR Raw Data'!AH$1,FALSE)</f>
        <v>58.745478290754903</v>
      </c>
      <c r="AV31" s="52">
        <f>VLOOKUP($A31,'RevPAR Raw Data'!$B$6:$BE$43,'RevPAR Raw Data'!AI$1,FALSE)</f>
        <v>60.898530568602702</v>
      </c>
      <c r="AW31" s="52">
        <f>VLOOKUP($A31,'RevPAR Raw Data'!$B$6:$BE$43,'RevPAR Raw Data'!AJ$1,FALSE)</f>
        <v>62.652900421328603</v>
      </c>
      <c r="AX31" s="52">
        <f>VLOOKUP($A31,'RevPAR Raw Data'!$B$6:$BE$43,'RevPAR Raw Data'!AK$1,FALSE)</f>
        <v>59.919759168035</v>
      </c>
      <c r="AY31" s="53">
        <f>VLOOKUP($A31,'RevPAR Raw Data'!$B$6:$BE$43,'RevPAR Raw Data'!AL$1,FALSE)</f>
        <v>58.179871131986602</v>
      </c>
      <c r="AZ31" s="52">
        <f>VLOOKUP($A31,'RevPAR Raw Data'!$B$6:$BE$43,'RevPAR Raw Data'!AN$1,FALSE)</f>
        <v>80.915193087099397</v>
      </c>
      <c r="BA31" s="52">
        <f>VLOOKUP($A31,'RevPAR Raw Data'!$B$6:$BE$43,'RevPAR Raw Data'!AO$1,FALSE)</f>
        <v>84.591356452805101</v>
      </c>
      <c r="BB31" s="53">
        <f>VLOOKUP($A31,'RevPAR Raw Data'!$B$6:$BE$43,'RevPAR Raw Data'!AP$1,FALSE)</f>
        <v>82.753274769952299</v>
      </c>
      <c r="BC31" s="54">
        <f>VLOOKUP($A31,'RevPAR Raw Data'!$B$6:$BE$43,'RevPAR Raw Data'!AR$1,FALSE)</f>
        <v>65.194521609738601</v>
      </c>
      <c r="BE31" s="47">
        <f>VLOOKUP($A31,'RevPAR Raw Data'!$B$6:$BE$43,'RevPAR Raw Data'!AT$1,FALSE)</f>
        <v>4.3261945861241697</v>
      </c>
      <c r="BF31" s="48">
        <f>VLOOKUP($A31,'RevPAR Raw Data'!$B$6:$BE$43,'RevPAR Raw Data'!AU$1,FALSE)</f>
        <v>10.1989560790929</v>
      </c>
      <c r="BG31" s="48">
        <f>VLOOKUP($A31,'RevPAR Raw Data'!$B$6:$BE$43,'RevPAR Raw Data'!AV$1,FALSE)</f>
        <v>11.4337047090997</v>
      </c>
      <c r="BH31" s="48">
        <f>VLOOKUP($A31,'RevPAR Raw Data'!$B$6:$BE$43,'RevPAR Raw Data'!AW$1,FALSE)</f>
        <v>5.6603796803474298</v>
      </c>
      <c r="BI31" s="48">
        <f>VLOOKUP($A31,'RevPAR Raw Data'!$B$6:$BE$43,'RevPAR Raw Data'!AX$1,FALSE)</f>
        <v>-4.0782803906434202</v>
      </c>
      <c r="BJ31" s="49">
        <f>VLOOKUP($A31,'RevPAR Raw Data'!$B$6:$BE$43,'RevPAR Raw Data'!AY$1,FALSE)</f>
        <v>5.2541503947105701</v>
      </c>
      <c r="BK31" s="48">
        <f>VLOOKUP($A31,'RevPAR Raw Data'!$B$6:$BE$43,'RevPAR Raw Data'!BA$1,FALSE)</f>
        <v>-1.5209203028329199</v>
      </c>
      <c r="BL31" s="48">
        <f>VLOOKUP($A31,'RevPAR Raw Data'!$B$6:$BE$43,'RevPAR Raw Data'!BB$1,FALSE)</f>
        <v>5.6134195783804302</v>
      </c>
      <c r="BM31" s="49">
        <f>VLOOKUP($A31,'RevPAR Raw Data'!$B$6:$BE$43,'RevPAR Raw Data'!BC$1,FALSE)</f>
        <v>2.00075138793706</v>
      </c>
      <c r="BN31" s="50">
        <f>VLOOKUP($A31,'RevPAR Raw Data'!$B$6:$BE$43,'RevPAR Raw Data'!BE$1,FALSE)</f>
        <v>4.0444614603726201</v>
      </c>
    </row>
    <row r="32" spans="1:66" x14ac:dyDescent="0.25">
      <c r="A32" s="63" t="s">
        <v>52</v>
      </c>
      <c r="B32" s="47">
        <f>VLOOKUP($A32,'Occupancy Raw Data'!$B$8:$BE$45,'Occupancy Raw Data'!AG$3,FALSE)</f>
        <v>38.613937711995</v>
      </c>
      <c r="C32" s="48">
        <f>VLOOKUP($A32,'Occupancy Raw Data'!$B$8:$BE$45,'Occupancy Raw Data'!AH$3,FALSE)</f>
        <v>55.642923219241403</v>
      </c>
      <c r="D32" s="48">
        <f>VLOOKUP($A32,'Occupancy Raw Data'!$B$8:$BE$45,'Occupancy Raw Data'!AI$3,FALSE)</f>
        <v>61.6944187480727</v>
      </c>
      <c r="E32" s="48">
        <f>VLOOKUP($A32,'Occupancy Raw Data'!$B$8:$BE$45,'Occupancy Raw Data'!AJ$3,FALSE)</f>
        <v>59.690101757631801</v>
      </c>
      <c r="F32" s="48">
        <f>VLOOKUP($A32,'Occupancy Raw Data'!$B$8:$BE$45,'Occupancy Raw Data'!AK$3,FALSE)</f>
        <v>56.213382670366897</v>
      </c>
      <c r="G32" s="49">
        <f>VLOOKUP($A32,'Occupancy Raw Data'!$B$8:$BE$45,'Occupancy Raw Data'!AL$3,FALSE)</f>
        <v>54.3709528214616</v>
      </c>
      <c r="H32" s="48">
        <f>VLOOKUP($A32,'Occupancy Raw Data'!$B$8:$BE$45,'Occupancy Raw Data'!AN$3,FALSE)</f>
        <v>61.779216774591397</v>
      </c>
      <c r="I32" s="48">
        <f>VLOOKUP($A32,'Occupancy Raw Data'!$B$8:$BE$45,'Occupancy Raw Data'!AO$3,FALSE)</f>
        <v>59.659266111625001</v>
      </c>
      <c r="J32" s="49">
        <f>VLOOKUP($A32,'Occupancy Raw Data'!$B$8:$BE$45,'Occupancy Raw Data'!AP$3,FALSE)</f>
        <v>60.719241443108203</v>
      </c>
      <c r="K32" s="50">
        <f>VLOOKUP($A32,'Occupancy Raw Data'!$B$8:$BE$45,'Occupancy Raw Data'!AR$3,FALSE)</f>
        <v>56.184749570503499</v>
      </c>
      <c r="M32" s="47">
        <f>VLOOKUP($A32,'Occupancy Raw Data'!$B$8:$BE$45,'Occupancy Raw Data'!AT$3,FALSE)</f>
        <v>2.07963951379493</v>
      </c>
      <c r="N32" s="48">
        <f>VLOOKUP($A32,'Occupancy Raw Data'!$B$8:$BE$45,'Occupancy Raw Data'!AU$3,FALSE)</f>
        <v>8.3791265688210093</v>
      </c>
      <c r="O32" s="48">
        <f>VLOOKUP($A32,'Occupancy Raw Data'!$B$8:$BE$45,'Occupancy Raw Data'!AV$3,FALSE)</f>
        <v>15.0160235231928</v>
      </c>
      <c r="P32" s="48">
        <f>VLOOKUP($A32,'Occupancy Raw Data'!$B$8:$BE$45,'Occupancy Raw Data'!AW$3,FALSE)</f>
        <v>5.8303983611111603</v>
      </c>
      <c r="Q32" s="48">
        <f>VLOOKUP($A32,'Occupancy Raw Data'!$B$8:$BE$45,'Occupancy Raw Data'!AX$3,FALSE)</f>
        <v>-8.9303946599822694</v>
      </c>
      <c r="R32" s="49">
        <f>VLOOKUP($A32,'Occupancy Raw Data'!$B$8:$BE$45,'Occupancy Raw Data'!AY$3,FALSE)</f>
        <v>4.1846584501791098</v>
      </c>
      <c r="S32" s="48">
        <f>VLOOKUP($A32,'Occupancy Raw Data'!$B$8:$BE$45,'Occupancy Raw Data'!BA$3,FALSE)</f>
        <v>-11.8585550902993</v>
      </c>
      <c r="T32" s="48">
        <f>VLOOKUP($A32,'Occupancy Raw Data'!$B$8:$BE$45,'Occupancy Raw Data'!BB$3,FALSE)</f>
        <v>-8.6070817013403609</v>
      </c>
      <c r="U32" s="49">
        <f>VLOOKUP($A32,'Occupancy Raw Data'!$B$8:$BE$45,'Occupancy Raw Data'!BC$3,FALSE)</f>
        <v>-10.290623645349299</v>
      </c>
      <c r="V32" s="50">
        <f>VLOOKUP($A32,'Occupancy Raw Data'!$B$8:$BE$45,'Occupancy Raw Data'!BE$3,FALSE)</f>
        <v>-0.75977767256389594</v>
      </c>
      <c r="X32" s="51">
        <f>VLOOKUP($A32,'ADR Raw Data'!$B$6:$BE$43,'ADR Raw Data'!AG$1,FALSE)</f>
        <v>102.49517268915901</v>
      </c>
      <c r="Y32" s="52">
        <f>VLOOKUP($A32,'ADR Raw Data'!$B$6:$BE$43,'ADR Raw Data'!AH$1,FALSE)</f>
        <v>109.38434192296999</v>
      </c>
      <c r="Z32" s="52">
        <f>VLOOKUP($A32,'ADR Raw Data'!$B$6:$BE$43,'ADR Raw Data'!AI$1,FALSE)</f>
        <v>113.066297638385</v>
      </c>
      <c r="AA32" s="52">
        <f>VLOOKUP($A32,'ADR Raw Data'!$B$6:$BE$43,'ADR Raw Data'!AJ$1,FALSE)</f>
        <v>113.867280123982</v>
      </c>
      <c r="AB32" s="52">
        <f>VLOOKUP($A32,'ADR Raw Data'!$B$6:$BE$43,'ADR Raw Data'!AK$1,FALSE)</f>
        <v>119.11231623697201</v>
      </c>
      <c r="AC32" s="53">
        <f>VLOOKUP($A32,'ADR Raw Data'!$B$6:$BE$43,'ADR Raw Data'!AL$1,FALSE)</f>
        <v>112.237216503615</v>
      </c>
      <c r="AD32" s="52">
        <f>VLOOKUP($A32,'ADR Raw Data'!$B$6:$BE$43,'ADR Raw Data'!AN$1,FALSE)</f>
        <v>143.29602320938301</v>
      </c>
      <c r="AE32" s="52">
        <f>VLOOKUP($A32,'ADR Raw Data'!$B$6:$BE$43,'ADR Raw Data'!AO$1,FALSE)</f>
        <v>143.25461429125201</v>
      </c>
      <c r="AF32" s="53">
        <f>VLOOKUP($A32,'ADR Raw Data'!$B$6:$BE$43,'ADR Raw Data'!AP$1,FALSE)</f>
        <v>143.27568018790001</v>
      </c>
      <c r="AG32" s="54">
        <f>VLOOKUP($A32,'ADR Raw Data'!$B$6:$BE$43,'ADR Raw Data'!AR$1,FALSE)</f>
        <v>121.82106766239301</v>
      </c>
      <c r="AH32" s="65"/>
      <c r="AI32" s="47">
        <f>VLOOKUP($A32,'ADR Raw Data'!$B$6:$BE$43,'ADR Raw Data'!AT$1,FALSE)</f>
        <v>1.6492339932811799</v>
      </c>
      <c r="AJ32" s="48">
        <f>VLOOKUP($A32,'ADR Raw Data'!$B$6:$BE$43,'ADR Raw Data'!AU$1,FALSE)</f>
        <v>2.3314059168602199</v>
      </c>
      <c r="AK32" s="48">
        <f>VLOOKUP($A32,'ADR Raw Data'!$B$6:$BE$43,'ADR Raw Data'!AV$1,FALSE)</f>
        <v>5.6795899519762498</v>
      </c>
      <c r="AL32" s="48">
        <f>VLOOKUP($A32,'ADR Raw Data'!$B$6:$BE$43,'ADR Raw Data'!AW$1,FALSE)</f>
        <v>4.8872456272588396</v>
      </c>
      <c r="AM32" s="48">
        <f>VLOOKUP($A32,'ADR Raw Data'!$B$6:$BE$43,'ADR Raw Data'!AX$1,FALSE)</f>
        <v>-2.64721879001431</v>
      </c>
      <c r="AN32" s="49">
        <f>VLOOKUP($A32,'ADR Raw Data'!$B$6:$BE$43,'ADR Raw Data'!AY$1,FALSE)</f>
        <v>1.98607083833933</v>
      </c>
      <c r="AO32" s="48">
        <f>VLOOKUP($A32,'ADR Raw Data'!$B$6:$BE$43,'ADR Raw Data'!BA$1,FALSE)</f>
        <v>-9.7458839586231107</v>
      </c>
      <c r="AP32" s="48">
        <f>VLOOKUP($A32,'ADR Raw Data'!$B$6:$BE$43,'ADR Raw Data'!BB$1,FALSE)</f>
        <v>-9.8818814027425699</v>
      </c>
      <c r="AQ32" s="49">
        <f>VLOOKUP($A32,'ADR Raw Data'!$B$6:$BE$43,'ADR Raw Data'!BC$1,FALSE)</f>
        <v>-9.8117421740354995</v>
      </c>
      <c r="AR32" s="50">
        <f>VLOOKUP($A32,'ADR Raw Data'!$B$6:$BE$43,'ADR Raw Data'!BE$1,FALSE)</f>
        <v>-3.86929123483044</v>
      </c>
      <c r="AT32" s="51">
        <f>VLOOKUP($A32,'RevPAR Raw Data'!$B$6:$BE$43,'RevPAR Raw Data'!AG$1,FALSE)</f>
        <v>39.5774221399938</v>
      </c>
      <c r="AU32" s="52">
        <f>VLOOKUP($A32,'RevPAR Raw Data'!$B$6:$BE$43,'RevPAR Raw Data'!AH$1,FALSE)</f>
        <v>60.864645390070898</v>
      </c>
      <c r="AV32" s="52">
        <f>VLOOKUP($A32,'RevPAR Raw Data'!$B$6:$BE$43,'RevPAR Raw Data'!AI$1,FALSE)</f>
        <v>69.755595127967894</v>
      </c>
      <c r="AW32" s="52">
        <f>VLOOKUP($A32,'RevPAR Raw Data'!$B$6:$BE$43,'RevPAR Raw Data'!AJ$1,FALSE)</f>
        <v>67.967495374652998</v>
      </c>
      <c r="AX32" s="52">
        <f>VLOOKUP($A32,'RevPAR Raw Data'!$B$6:$BE$43,'RevPAR Raw Data'!AK$1,FALSE)</f>
        <v>66.957062133826696</v>
      </c>
      <c r="AY32" s="53">
        <f>VLOOKUP($A32,'RevPAR Raw Data'!$B$6:$BE$43,'RevPAR Raw Data'!AL$1,FALSE)</f>
        <v>61.024444033302402</v>
      </c>
      <c r="AZ32" s="52">
        <f>VLOOKUP($A32,'RevPAR Raw Data'!$B$6:$BE$43,'RevPAR Raw Data'!AN$1,FALSE)</f>
        <v>88.527160807893907</v>
      </c>
      <c r="BA32" s="52">
        <f>VLOOKUP($A32,'RevPAR Raw Data'!$B$6:$BE$43,'RevPAR Raw Data'!AO$1,FALSE)</f>
        <v>85.464651557200099</v>
      </c>
      <c r="BB32" s="53">
        <f>VLOOKUP($A32,'RevPAR Raw Data'!$B$6:$BE$43,'RevPAR Raw Data'!AP$1,FALSE)</f>
        <v>86.995906182547003</v>
      </c>
      <c r="BC32" s="54">
        <f>VLOOKUP($A32,'RevPAR Raw Data'!$B$6:$BE$43,'RevPAR Raw Data'!AR$1,FALSE)</f>
        <v>68.444861790229496</v>
      </c>
      <c r="BE32" s="47">
        <f>VLOOKUP($A32,'RevPAR Raw Data'!$B$6:$BE$43,'RevPAR Raw Data'!AT$1,FALSE)</f>
        <v>3.7631716288753201</v>
      </c>
      <c r="BF32" s="48">
        <f>VLOOKUP($A32,'RevPAR Raw Data'!$B$6:$BE$43,'RevPAR Raw Data'!AU$1,FALSE)</f>
        <v>10.9058839382879</v>
      </c>
      <c r="BG32" s="48">
        <f>VLOOKUP($A32,'RevPAR Raw Data'!$B$6:$BE$43,'RevPAR Raw Data'!AV$1,FALSE)</f>
        <v>21.548462038378702</v>
      </c>
      <c r="BH32" s="48">
        <f>VLOOKUP($A32,'RevPAR Raw Data'!$B$6:$BE$43,'RevPAR Raw Data'!AW$1,FALSE)</f>
        <v>11.0025898773251</v>
      </c>
      <c r="BI32" s="48">
        <f>VLOOKUP($A32,'RevPAR Raw Data'!$B$6:$BE$43,'RevPAR Raw Data'!AX$1,FALSE)</f>
        <v>-11.3412063645351</v>
      </c>
      <c r="BJ32" s="49">
        <f>VLOOKUP($A32,'RevPAR Raw Data'!$B$6:$BE$43,'RevPAR Raw Data'!AY$1,FALSE)</f>
        <v>6.2538395696815501</v>
      </c>
      <c r="BK32" s="48">
        <f>VLOOKUP($A32,'RevPAR Raw Data'!$B$6:$BE$43,'RevPAR Raw Data'!BA$1,FALSE)</f>
        <v>-20.448718030652401</v>
      </c>
      <c r="BL32" s="48">
        <f>VLOOKUP($A32,'RevPAR Raw Data'!$B$6:$BE$43,'RevPAR Raw Data'!BB$1,FALSE)</f>
        <v>-17.6384214981193</v>
      </c>
      <c r="BM32" s="49">
        <f>VLOOKUP($A32,'RevPAR Raw Data'!$B$6:$BE$43,'RevPAR Raw Data'!BC$1,FALSE)</f>
        <v>-19.092676359202802</v>
      </c>
      <c r="BN32" s="50">
        <f>VLOOKUP($A32,'RevPAR Raw Data'!$B$6:$BE$43,'RevPAR Raw Data'!BE$1,FALSE)</f>
        <v>-4.5996708965056197</v>
      </c>
    </row>
    <row r="33" spans="1:66" x14ac:dyDescent="0.25">
      <c r="A33" s="63" t="s">
        <v>51</v>
      </c>
      <c r="B33" s="47">
        <f>VLOOKUP($A33,'Occupancy Raw Data'!$B$8:$BE$45,'Occupancy Raw Data'!AG$3,FALSE)</f>
        <v>41.997657851078301</v>
      </c>
      <c r="C33" s="48">
        <f>VLOOKUP($A33,'Occupancy Raw Data'!$B$8:$BE$45,'Occupancy Raw Data'!AH$3,FALSE)</f>
        <v>50.356201815165399</v>
      </c>
      <c r="D33" s="48">
        <f>VLOOKUP($A33,'Occupancy Raw Data'!$B$8:$BE$45,'Occupancy Raw Data'!AI$3,FALSE)</f>
        <v>52.439738460036999</v>
      </c>
      <c r="E33" s="48">
        <f>VLOOKUP($A33,'Occupancy Raw Data'!$B$8:$BE$45,'Occupancy Raw Data'!AJ$3,FALSE)</f>
        <v>53.2985263979701</v>
      </c>
      <c r="F33" s="48">
        <f>VLOOKUP($A33,'Occupancy Raw Data'!$B$8:$BE$45,'Occupancy Raw Data'!AK$3,FALSE)</f>
        <v>51.6834195374255</v>
      </c>
      <c r="G33" s="49">
        <f>VLOOKUP($A33,'Occupancy Raw Data'!$B$8:$BE$45,'Occupancy Raw Data'!AL$3,FALSE)</f>
        <v>49.955108812335297</v>
      </c>
      <c r="H33" s="48">
        <f>VLOOKUP($A33,'Occupancy Raw Data'!$B$8:$BE$45,'Occupancy Raw Data'!AN$3,FALSE)</f>
        <v>67.533099688473499</v>
      </c>
      <c r="I33" s="48">
        <f>VLOOKUP($A33,'Occupancy Raw Data'!$B$8:$BE$45,'Occupancy Raw Data'!AO$3,FALSE)</f>
        <v>64.096573208722702</v>
      </c>
      <c r="J33" s="49">
        <f>VLOOKUP($A33,'Occupancy Raw Data'!$B$8:$BE$45,'Occupancy Raw Data'!AP$3,FALSE)</f>
        <v>65.814836448598101</v>
      </c>
      <c r="K33" s="50">
        <f>VLOOKUP($A33,'Occupancy Raw Data'!$B$8:$BE$45,'Occupancy Raw Data'!AR$3,FALSE)</f>
        <v>54.494350715390198</v>
      </c>
      <c r="M33" s="47">
        <f>VLOOKUP($A33,'Occupancy Raw Data'!$B$8:$BE$45,'Occupancy Raw Data'!AT$3,FALSE)</f>
        <v>8.21420170756004</v>
      </c>
      <c r="N33" s="48">
        <f>VLOOKUP($A33,'Occupancy Raw Data'!$B$8:$BE$45,'Occupancy Raw Data'!AU$3,FALSE)</f>
        <v>7.3956972552098597</v>
      </c>
      <c r="O33" s="48">
        <f>VLOOKUP($A33,'Occupancy Raw Data'!$B$8:$BE$45,'Occupancy Raw Data'!AV$3,FALSE)</f>
        <v>7.3133888317214497</v>
      </c>
      <c r="P33" s="48">
        <f>VLOOKUP($A33,'Occupancy Raw Data'!$B$8:$BE$45,'Occupancy Raw Data'!AW$3,FALSE)</f>
        <v>13.611415193280299</v>
      </c>
      <c r="Q33" s="48">
        <f>VLOOKUP($A33,'Occupancy Raw Data'!$B$8:$BE$45,'Occupancy Raw Data'!AX$3,FALSE)</f>
        <v>11.716864797306499</v>
      </c>
      <c r="R33" s="49">
        <f>VLOOKUP($A33,'Occupancy Raw Data'!$B$8:$BE$45,'Occupancy Raw Data'!AY$3,FALSE)</f>
        <v>9.6738392372301902</v>
      </c>
      <c r="S33" s="48">
        <f>VLOOKUP($A33,'Occupancy Raw Data'!$B$8:$BE$45,'Occupancy Raw Data'!BA$3,FALSE)</f>
        <v>15.296468205666599</v>
      </c>
      <c r="T33" s="48">
        <f>VLOOKUP($A33,'Occupancy Raw Data'!$B$8:$BE$45,'Occupancy Raw Data'!BB$3,FALSE)</f>
        <v>2.8971869051278101</v>
      </c>
      <c r="U33" s="49">
        <f>VLOOKUP($A33,'Occupancy Raw Data'!$B$8:$BE$45,'Occupancy Raw Data'!BC$3,FALSE)</f>
        <v>8.9060952185308597</v>
      </c>
      <c r="V33" s="50">
        <f>VLOOKUP($A33,'Occupancy Raw Data'!$B$8:$BE$45,'Occupancy Raw Data'!BE$3,FALSE)</f>
        <v>9.4160048065128503</v>
      </c>
      <c r="X33" s="51">
        <f>VLOOKUP($A33,'ADR Raw Data'!$B$6:$BE$43,'ADR Raw Data'!AG$1,FALSE)</f>
        <v>97.731348902056396</v>
      </c>
      <c r="Y33" s="52">
        <f>VLOOKUP($A33,'ADR Raw Data'!$B$6:$BE$43,'ADR Raw Data'!AH$1,FALSE)</f>
        <v>100.088896317829</v>
      </c>
      <c r="Z33" s="52">
        <f>VLOOKUP($A33,'ADR Raw Data'!$B$6:$BE$43,'ADR Raw Data'!AI$1,FALSE)</f>
        <v>100.438777333209</v>
      </c>
      <c r="AA33" s="52">
        <f>VLOOKUP($A33,'ADR Raw Data'!$B$6:$BE$43,'ADR Raw Data'!AJ$1,FALSE)</f>
        <v>99.558891330220604</v>
      </c>
      <c r="AB33" s="52">
        <f>VLOOKUP($A33,'ADR Raw Data'!$B$6:$BE$43,'ADR Raw Data'!AK$1,FALSE)</f>
        <v>102.001807024169</v>
      </c>
      <c r="AC33" s="53">
        <f>VLOOKUP($A33,'ADR Raw Data'!$B$6:$BE$43,'ADR Raw Data'!AL$1,FALSE)</f>
        <v>100.048674129207</v>
      </c>
      <c r="AD33" s="52">
        <f>VLOOKUP($A33,'ADR Raw Data'!$B$6:$BE$43,'ADR Raw Data'!AN$1,FALSE)</f>
        <v>173.261453077699</v>
      </c>
      <c r="AE33" s="52">
        <f>VLOOKUP($A33,'ADR Raw Data'!$B$6:$BE$43,'ADR Raw Data'!AO$1,FALSE)</f>
        <v>181.825847509113</v>
      </c>
      <c r="AF33" s="53">
        <f>VLOOKUP($A33,'ADR Raw Data'!$B$6:$BE$43,'ADR Raw Data'!AP$1,FALSE)</f>
        <v>177.43185267361801</v>
      </c>
      <c r="AG33" s="54">
        <f>VLOOKUP($A33,'ADR Raw Data'!$B$6:$BE$43,'ADR Raw Data'!AR$1,FALSE)</f>
        <v>126.797608876276</v>
      </c>
      <c r="AI33" s="47">
        <f>VLOOKUP($A33,'ADR Raw Data'!$B$6:$BE$43,'ADR Raw Data'!AT$1,FALSE)</f>
        <v>7.3491595907237901</v>
      </c>
      <c r="AJ33" s="48">
        <f>VLOOKUP($A33,'ADR Raw Data'!$B$6:$BE$43,'ADR Raw Data'!AU$1,FALSE)</f>
        <v>7.9601225465563896</v>
      </c>
      <c r="AK33" s="48">
        <f>VLOOKUP($A33,'ADR Raw Data'!$B$6:$BE$43,'ADR Raw Data'!AV$1,FALSE)</f>
        <v>7.7280887466784103</v>
      </c>
      <c r="AL33" s="48">
        <f>VLOOKUP($A33,'ADR Raw Data'!$B$6:$BE$43,'ADR Raw Data'!AW$1,FALSE)</f>
        <v>6.1575166133078696</v>
      </c>
      <c r="AM33" s="48">
        <f>VLOOKUP($A33,'ADR Raw Data'!$B$6:$BE$43,'ADR Raw Data'!AX$1,FALSE)</f>
        <v>6.9553084262800597</v>
      </c>
      <c r="AN33" s="49">
        <f>VLOOKUP($A33,'ADR Raw Data'!$B$6:$BE$43,'ADR Raw Data'!AY$1,FALSE)</f>
        <v>7.2333110398438398</v>
      </c>
      <c r="AO33" s="48">
        <f>VLOOKUP($A33,'ADR Raw Data'!$B$6:$BE$43,'ADR Raw Data'!BA$1,FALSE)</f>
        <v>15.361824843125399</v>
      </c>
      <c r="AP33" s="48">
        <f>VLOOKUP($A33,'ADR Raw Data'!$B$6:$BE$43,'ADR Raw Data'!BB$1,FALSE)</f>
        <v>17.0379226927076</v>
      </c>
      <c r="AQ33" s="49">
        <f>VLOOKUP($A33,'ADR Raw Data'!$B$6:$BE$43,'ADR Raw Data'!BC$1,FALSE)</f>
        <v>16.0804770502819</v>
      </c>
      <c r="AR33" s="50">
        <f>VLOOKUP($A33,'ADR Raw Data'!$B$6:$BE$43,'ADR Raw Data'!BE$1,FALSE)</f>
        <v>11.2626647106751</v>
      </c>
      <c r="AT33" s="51">
        <f>VLOOKUP($A33,'RevPAR Raw Data'!$B$6:$BE$43,'RevPAR Raw Data'!AG$1,FALSE)</f>
        <v>41.044877525129301</v>
      </c>
      <c r="AU33" s="52">
        <f>VLOOKUP($A33,'RevPAR Raw Data'!$B$6:$BE$43,'RevPAR Raw Data'!AH$1,FALSE)</f>
        <v>50.400966624377801</v>
      </c>
      <c r="AV33" s="52">
        <f>VLOOKUP($A33,'RevPAR Raw Data'!$B$6:$BE$43,'RevPAR Raw Data'!AI$1,FALSE)</f>
        <v>52.669832145993901</v>
      </c>
      <c r="AW33" s="52">
        <f>VLOOKUP($A33,'RevPAR Raw Data'!$B$6:$BE$43,'RevPAR Raw Data'!AJ$1,FALSE)</f>
        <v>53.063421977163998</v>
      </c>
      <c r="AX33" s="52">
        <f>VLOOKUP($A33,'RevPAR Raw Data'!$B$6:$BE$43,'RevPAR Raw Data'!AK$1,FALSE)</f>
        <v>52.718021860056602</v>
      </c>
      <c r="AY33" s="53">
        <f>VLOOKUP($A33,'RevPAR Raw Data'!$B$6:$BE$43,'RevPAR Raw Data'!AL$1,FALSE)</f>
        <v>49.979424026544301</v>
      </c>
      <c r="AZ33" s="52">
        <f>VLOOKUP($A33,'RevPAR Raw Data'!$B$6:$BE$43,'RevPAR Raw Data'!AN$1,FALSE)</f>
        <v>117.00882982866</v>
      </c>
      <c r="BA33" s="52">
        <f>VLOOKUP($A33,'RevPAR Raw Data'!$B$6:$BE$43,'RevPAR Raw Data'!AO$1,FALSE)</f>
        <v>116.54413746105899</v>
      </c>
      <c r="BB33" s="53">
        <f>VLOOKUP($A33,'RevPAR Raw Data'!$B$6:$BE$43,'RevPAR Raw Data'!AP$1,FALSE)</f>
        <v>116.776483644859</v>
      </c>
      <c r="BC33" s="54">
        <f>VLOOKUP($A33,'RevPAR Raw Data'!$B$6:$BE$43,'RevPAR Raw Data'!AR$1,FALSE)</f>
        <v>69.097533679766997</v>
      </c>
      <c r="BE33" s="47">
        <f>VLOOKUP($A33,'RevPAR Raw Data'!$B$6:$BE$43,'RevPAR Raw Data'!AT$1,FALSE)</f>
        <v>16.167036090876302</v>
      </c>
      <c r="BF33" s="48">
        <f>VLOOKUP($A33,'RevPAR Raw Data'!$B$6:$BE$43,'RevPAR Raw Data'!AU$1,FALSE)</f>
        <v>15.9445263664532</v>
      </c>
      <c r="BG33" s="48">
        <f>VLOOKUP($A33,'RevPAR Raw Data'!$B$6:$BE$43,'RevPAR Raw Data'!AV$1,FALSE)</f>
        <v>15.6066627577049</v>
      </c>
      <c r="BH33" s="48">
        <f>VLOOKUP($A33,'RevPAR Raw Data'!$B$6:$BE$43,'RevPAR Raw Data'!AW$1,FALSE)</f>
        <v>20.607056958420699</v>
      </c>
      <c r="BI33" s="48">
        <f>VLOOKUP($A33,'RevPAR Raw Data'!$B$6:$BE$43,'RevPAR Raw Data'!AX$1,FALSE)</f>
        <v>19.487117308129498</v>
      </c>
      <c r="BJ33" s="49">
        <f>VLOOKUP($A33,'RevPAR Raw Data'!$B$6:$BE$43,'RevPAR Raw Data'!AY$1,FALSE)</f>
        <v>17.606889158597301</v>
      </c>
      <c r="BK33" s="48">
        <f>VLOOKUP($A33,'RevPAR Raw Data'!$B$6:$BE$43,'RevPAR Raw Data'!BA$1,FALSE)</f>
        <v>33.008109701731001</v>
      </c>
      <c r="BL33" s="48">
        <f>VLOOKUP($A33,'RevPAR Raw Data'!$B$6:$BE$43,'RevPAR Raw Data'!BB$1,FALSE)</f>
        <v>20.428730062994301</v>
      </c>
      <c r="BM33" s="49">
        <f>VLOOKUP($A33,'RevPAR Raw Data'!$B$6:$BE$43,'RevPAR Raw Data'!BC$1,FALSE)</f>
        <v>26.418714866504899</v>
      </c>
      <c r="BN33" s="50">
        <f>VLOOKUP($A33,'RevPAR Raw Data'!$B$6:$BE$43,'RevPAR Raw Data'!BE$1,FALSE)</f>
        <v>21.739162567686598</v>
      </c>
    </row>
    <row r="34" spans="1:66" x14ac:dyDescent="0.25">
      <c r="A34" s="63" t="s">
        <v>50</v>
      </c>
      <c r="B34" s="47">
        <f>VLOOKUP($A34,'Occupancy Raw Data'!$B$8:$BE$45,'Occupancy Raw Data'!AG$3,FALSE)</f>
        <v>44.174583258648497</v>
      </c>
      <c r="C34" s="48">
        <f>VLOOKUP($A34,'Occupancy Raw Data'!$B$8:$BE$45,'Occupancy Raw Data'!AH$3,FALSE)</f>
        <v>49.793869869152097</v>
      </c>
      <c r="D34" s="48">
        <f>VLOOKUP($A34,'Occupancy Raw Data'!$B$8:$BE$45,'Occupancy Raw Data'!AI$3,FALSE)</f>
        <v>52.679691701021603</v>
      </c>
      <c r="E34" s="48">
        <f>VLOOKUP($A34,'Occupancy Raw Data'!$B$8:$BE$45,'Occupancy Raw Data'!AJ$3,FALSE)</f>
        <v>55.086036924179901</v>
      </c>
      <c r="F34" s="48">
        <f>VLOOKUP($A34,'Occupancy Raw Data'!$B$8:$BE$45,'Occupancy Raw Data'!AK$3,FALSE)</f>
        <v>52.773794586843501</v>
      </c>
      <c r="G34" s="49">
        <f>VLOOKUP($A34,'Occupancy Raw Data'!$B$8:$BE$45,'Occupancy Raw Data'!AL$3,FALSE)</f>
        <v>50.9015952679691</v>
      </c>
      <c r="H34" s="48">
        <f>VLOOKUP($A34,'Occupancy Raw Data'!$B$8:$BE$45,'Occupancy Raw Data'!AN$3,FALSE)</f>
        <v>63.712134791181199</v>
      </c>
      <c r="I34" s="48">
        <f>VLOOKUP($A34,'Occupancy Raw Data'!$B$8:$BE$45,'Occupancy Raw Data'!AO$3,FALSE)</f>
        <v>66.978849256139</v>
      </c>
      <c r="J34" s="49">
        <f>VLOOKUP($A34,'Occupancy Raw Data'!$B$8:$BE$45,'Occupancy Raw Data'!AP$3,FALSE)</f>
        <v>65.3454920236601</v>
      </c>
      <c r="K34" s="50">
        <f>VLOOKUP($A34,'Occupancy Raw Data'!$B$8:$BE$45,'Occupancy Raw Data'!AR$3,FALSE)</f>
        <v>55.028422912452299</v>
      </c>
      <c r="M34" s="47">
        <f>VLOOKUP($A34,'Occupancy Raw Data'!$B$8:$BE$45,'Occupancy Raw Data'!AT$3,FALSE)</f>
        <v>11.9005731005605</v>
      </c>
      <c r="N34" s="48">
        <f>VLOOKUP($A34,'Occupancy Raw Data'!$B$8:$BE$45,'Occupancy Raw Data'!AU$3,FALSE)</f>
        <v>5.2721224914444198</v>
      </c>
      <c r="O34" s="48">
        <f>VLOOKUP($A34,'Occupancy Raw Data'!$B$8:$BE$45,'Occupancy Raw Data'!AV$3,FALSE)</f>
        <v>5.93472799052822</v>
      </c>
      <c r="P34" s="48">
        <f>VLOOKUP($A34,'Occupancy Raw Data'!$B$8:$BE$45,'Occupancy Raw Data'!AW$3,FALSE)</f>
        <v>9.9748802313054004</v>
      </c>
      <c r="Q34" s="48">
        <f>VLOOKUP($A34,'Occupancy Raw Data'!$B$8:$BE$45,'Occupancy Raw Data'!AX$3,FALSE)</f>
        <v>-1.0607774062269699</v>
      </c>
      <c r="R34" s="49">
        <f>VLOOKUP($A34,'Occupancy Raw Data'!$B$8:$BE$45,'Occupancy Raw Data'!AY$3,FALSE)</f>
        <v>6.0696549948764602</v>
      </c>
      <c r="S34" s="48">
        <f>VLOOKUP($A34,'Occupancy Raw Data'!$B$8:$BE$45,'Occupancy Raw Data'!BA$3,FALSE)</f>
        <v>-13.615127762616501</v>
      </c>
      <c r="T34" s="48">
        <f>VLOOKUP($A34,'Occupancy Raw Data'!$B$8:$BE$45,'Occupancy Raw Data'!BB$3,FALSE)</f>
        <v>-6.26322652409341</v>
      </c>
      <c r="U34" s="49">
        <f>VLOOKUP($A34,'Occupancy Raw Data'!$B$8:$BE$45,'Occupancy Raw Data'!BC$3,FALSE)</f>
        <v>-9.9973922721692503</v>
      </c>
      <c r="V34" s="50">
        <f>VLOOKUP($A34,'Occupancy Raw Data'!$B$8:$BE$45,'Occupancy Raw Data'!BE$3,FALSE)</f>
        <v>5.0179967339635204E-3</v>
      </c>
      <c r="X34" s="51">
        <f>VLOOKUP($A34,'ADR Raw Data'!$B$6:$BE$43,'ADR Raw Data'!AG$1,FALSE)</f>
        <v>93.724338608236906</v>
      </c>
      <c r="Y34" s="52">
        <f>VLOOKUP($A34,'ADR Raw Data'!$B$6:$BE$43,'ADR Raw Data'!AH$1,FALSE)</f>
        <v>95.245361771058299</v>
      </c>
      <c r="Z34" s="52">
        <f>VLOOKUP($A34,'ADR Raw Data'!$B$6:$BE$43,'ADR Raw Data'!AI$1,FALSE)</f>
        <v>95.066649370534094</v>
      </c>
      <c r="AA34" s="52">
        <f>VLOOKUP($A34,'ADR Raw Data'!$B$6:$BE$43,'ADR Raw Data'!AJ$1,FALSE)</f>
        <v>95.472246807125998</v>
      </c>
      <c r="AB34" s="52">
        <f>VLOOKUP($A34,'ADR Raw Data'!$B$6:$BE$43,'ADR Raw Data'!AK$1,FALSE)</f>
        <v>96.458483484758403</v>
      </c>
      <c r="AC34" s="53">
        <f>VLOOKUP($A34,'ADR Raw Data'!$B$6:$BE$43,'ADR Raw Data'!AL$1,FALSE)</f>
        <v>95.245024473554395</v>
      </c>
      <c r="AD34" s="52">
        <f>VLOOKUP($A34,'ADR Raw Data'!$B$6:$BE$43,'ADR Raw Data'!AN$1,FALSE)</f>
        <v>121.212180334786</v>
      </c>
      <c r="AE34" s="52">
        <f>VLOOKUP($A34,'ADR Raw Data'!$B$6:$BE$43,'ADR Raw Data'!AO$1,FALSE)</f>
        <v>127.354511942195</v>
      </c>
      <c r="AF34" s="53">
        <f>VLOOKUP($A34,'ADR Raw Data'!$B$6:$BE$43,'ADR Raw Data'!AP$1,FALSE)</f>
        <v>124.36011212069199</v>
      </c>
      <c r="AG34" s="54">
        <f>VLOOKUP($A34,'ADR Raw Data'!$B$6:$BE$43,'ADR Raw Data'!AR$1,FALSE)</f>
        <v>105.12324286595</v>
      </c>
      <c r="AI34" s="47">
        <f>VLOOKUP($A34,'ADR Raw Data'!$B$6:$BE$43,'ADR Raw Data'!AT$1,FALSE)</f>
        <v>1.5408605353684</v>
      </c>
      <c r="AJ34" s="48">
        <f>VLOOKUP($A34,'ADR Raw Data'!$B$6:$BE$43,'ADR Raw Data'!AU$1,FALSE)</f>
        <v>1.0312126148193199</v>
      </c>
      <c r="AK34" s="48">
        <f>VLOOKUP($A34,'ADR Raw Data'!$B$6:$BE$43,'ADR Raw Data'!AV$1,FALSE)</f>
        <v>-1.3987129808104599</v>
      </c>
      <c r="AL34" s="48">
        <f>VLOOKUP($A34,'ADR Raw Data'!$B$6:$BE$43,'ADR Raw Data'!AW$1,FALSE)</f>
        <v>-3.08076127528087</v>
      </c>
      <c r="AM34" s="48">
        <f>VLOOKUP($A34,'ADR Raw Data'!$B$6:$BE$43,'ADR Raw Data'!AX$1,FALSE)</f>
        <v>-3.83291111895667</v>
      </c>
      <c r="AN34" s="49">
        <f>VLOOKUP($A34,'ADR Raw Data'!$B$6:$BE$43,'ADR Raw Data'!AY$1,FALSE)</f>
        <v>-1.4218227727159001</v>
      </c>
      <c r="AO34" s="48">
        <f>VLOOKUP($A34,'ADR Raw Data'!$B$6:$BE$43,'ADR Raw Data'!BA$1,FALSE)</f>
        <v>-12.916204651885799</v>
      </c>
      <c r="AP34" s="48">
        <f>VLOOKUP($A34,'ADR Raw Data'!$B$6:$BE$43,'ADR Raw Data'!BB$1,FALSE)</f>
        <v>-9.9180120243510803</v>
      </c>
      <c r="AQ34" s="49">
        <f>VLOOKUP($A34,'ADR Raw Data'!$B$6:$BE$43,'ADR Raw Data'!BC$1,FALSE)</f>
        <v>-11.3397669947895</v>
      </c>
      <c r="AR34" s="50">
        <f>VLOOKUP($A34,'ADR Raw Data'!$B$6:$BE$43,'ADR Raw Data'!BE$1,FALSE)</f>
        <v>-7.0383635764296502</v>
      </c>
      <c r="AT34" s="51">
        <f>VLOOKUP($A34,'RevPAR Raw Data'!$B$6:$BE$43,'RevPAR Raw Data'!AG$1,FALSE)</f>
        <v>41.402335992113201</v>
      </c>
      <c r="AU34" s="52">
        <f>VLOOKUP($A34,'RevPAR Raw Data'!$B$6:$BE$43,'RevPAR Raw Data'!AH$1,FALSE)</f>
        <v>47.4263514966839</v>
      </c>
      <c r="AV34" s="52">
        <f>VLOOKUP($A34,'RevPAR Raw Data'!$B$6:$BE$43,'RevPAR Raw Data'!AI$1,FALSE)</f>
        <v>50.080817798888603</v>
      </c>
      <c r="AW34" s="52">
        <f>VLOOKUP($A34,'RevPAR Raw Data'!$B$6:$BE$43,'RevPAR Raw Data'!AJ$1,FALSE)</f>
        <v>52.591877128517602</v>
      </c>
      <c r="AX34" s="52">
        <f>VLOOKUP($A34,'RevPAR Raw Data'!$B$6:$BE$43,'RevPAR Raw Data'!AK$1,FALSE)</f>
        <v>50.904801935830697</v>
      </c>
      <c r="AY34" s="53">
        <f>VLOOKUP($A34,'RevPAR Raw Data'!$B$6:$BE$43,'RevPAR Raw Data'!AL$1,FALSE)</f>
        <v>48.481236870406804</v>
      </c>
      <c r="AZ34" s="52">
        <f>VLOOKUP($A34,'RevPAR Raw Data'!$B$6:$BE$43,'RevPAR Raw Data'!AN$1,FALSE)</f>
        <v>77.226867718229002</v>
      </c>
      <c r="BA34" s="52">
        <f>VLOOKUP($A34,'RevPAR Raw Data'!$B$6:$BE$43,'RevPAR Raw Data'!AO$1,FALSE)</f>
        <v>85.300586574654901</v>
      </c>
      <c r="BB34" s="53">
        <f>VLOOKUP($A34,'RevPAR Raw Data'!$B$6:$BE$43,'RevPAR Raw Data'!AP$1,FALSE)</f>
        <v>81.263727146441994</v>
      </c>
      <c r="BC34" s="54">
        <f>VLOOKUP($A34,'RevPAR Raw Data'!$B$6:$BE$43,'RevPAR Raw Data'!AR$1,FALSE)</f>
        <v>57.847662663559703</v>
      </c>
      <c r="BE34" s="47">
        <f>VLOOKUP($A34,'RevPAR Raw Data'!$B$6:$BE$43,'RevPAR Raw Data'!AT$1,FALSE)</f>
        <v>13.6248048703181</v>
      </c>
      <c r="BF34" s="48">
        <f>VLOOKUP($A34,'RevPAR Raw Data'!$B$6:$BE$43,'RevPAR Raw Data'!AU$1,FALSE)</f>
        <v>6.3577018984642502</v>
      </c>
      <c r="BG34" s="48">
        <f>VLOOKUP($A34,'RevPAR Raw Data'!$B$6:$BE$43,'RevPAR Raw Data'!AV$1,FALSE)</f>
        <v>4.45300519893844</v>
      </c>
      <c r="BH34" s="48">
        <f>VLOOKUP($A34,'RevPAR Raw Data'!$B$6:$BE$43,'RevPAR Raw Data'!AW$1,FALSE)</f>
        <v>6.5868167086028198</v>
      </c>
      <c r="BI34" s="48">
        <f>VLOOKUP($A34,'RevPAR Raw Data'!$B$6:$BE$43,'RevPAR Raw Data'!AX$1,FALSE)</f>
        <v>-4.8530298700329899</v>
      </c>
      <c r="BJ34" s="49">
        <f>VLOOKUP($A34,'RevPAR Raw Data'!$B$6:$BE$43,'RevPAR Raw Data'!AY$1,FALSE)</f>
        <v>4.5615324852181196</v>
      </c>
      <c r="BK34" s="48">
        <f>VLOOKUP($A34,'RevPAR Raw Data'!$B$6:$BE$43,'RevPAR Raw Data'!BA$1,FALSE)</f>
        <v>-24.772774649066999</v>
      </c>
      <c r="BL34" s="48">
        <f>VLOOKUP($A34,'RevPAR Raw Data'!$B$6:$BE$43,'RevPAR Raw Data'!BB$1,FALSE)</f>
        <v>-15.560050988672501</v>
      </c>
      <c r="BM34" s="49">
        <f>VLOOKUP($A34,'RevPAR Raw Data'!$B$6:$BE$43,'RevPAR Raw Data'!BC$1,FALSE)</f>
        <v>-20.203478277739599</v>
      </c>
      <c r="BN34" s="50">
        <f>VLOOKUP($A34,'RevPAR Raw Data'!$B$6:$BE$43,'RevPAR Raw Data'!BE$1,FALSE)</f>
        <v>-7.0336987645500804</v>
      </c>
    </row>
    <row r="35" spans="1:66" x14ac:dyDescent="0.25">
      <c r="A35" s="63" t="s">
        <v>47</v>
      </c>
      <c r="B35" s="47">
        <f>VLOOKUP($A35,'Occupancy Raw Data'!$B$8:$BE$45,'Occupancy Raw Data'!AG$3,FALSE)</f>
        <v>47.730900798175497</v>
      </c>
      <c r="C35" s="48">
        <f>VLOOKUP($A35,'Occupancy Raw Data'!$B$8:$BE$45,'Occupancy Raw Data'!AH$3,FALSE)</f>
        <v>58.832383124287297</v>
      </c>
      <c r="D35" s="48">
        <f>VLOOKUP($A35,'Occupancy Raw Data'!$B$8:$BE$45,'Occupancy Raw Data'!AI$3,FALSE)</f>
        <v>61.828962371721701</v>
      </c>
      <c r="E35" s="48">
        <f>VLOOKUP($A35,'Occupancy Raw Data'!$B$8:$BE$45,'Occupancy Raw Data'!AJ$3,FALSE)</f>
        <v>61.445838084378501</v>
      </c>
      <c r="F35" s="48">
        <f>VLOOKUP($A35,'Occupancy Raw Data'!$B$8:$BE$45,'Occupancy Raw Data'!AK$3,FALSE)</f>
        <v>57.879133409349997</v>
      </c>
      <c r="G35" s="49">
        <f>VLOOKUP($A35,'Occupancy Raw Data'!$B$8:$BE$45,'Occupancy Raw Data'!AL$3,FALSE)</f>
        <v>57.543443557582599</v>
      </c>
      <c r="H35" s="48">
        <f>VLOOKUP($A35,'Occupancy Raw Data'!$B$8:$BE$45,'Occupancy Raw Data'!AN$3,FALSE)</f>
        <v>70.867430441898506</v>
      </c>
      <c r="I35" s="48">
        <f>VLOOKUP($A35,'Occupancy Raw Data'!$B$8:$BE$45,'Occupancy Raw Data'!AO$3,FALSE)</f>
        <v>70.221858519730802</v>
      </c>
      <c r="J35" s="49">
        <f>VLOOKUP($A35,'Occupancy Raw Data'!$B$8:$BE$45,'Occupancy Raw Data'!AP$3,FALSE)</f>
        <v>70.544644480814597</v>
      </c>
      <c r="K35" s="50">
        <f>VLOOKUP($A35,'Occupancy Raw Data'!$B$8:$BE$45,'Occupancy Raw Data'!AR$3,FALSE)</f>
        <v>61.266656685132503</v>
      </c>
      <c r="M35" s="47">
        <f>VLOOKUP($A35,'Occupancy Raw Data'!$B$8:$BE$45,'Occupancy Raw Data'!AT$3,FALSE)</f>
        <v>-8.6725043300793399</v>
      </c>
      <c r="N35" s="48">
        <f>VLOOKUP($A35,'Occupancy Raw Data'!$B$8:$BE$45,'Occupancy Raw Data'!AU$3,FALSE)</f>
        <v>0.78072303826752798</v>
      </c>
      <c r="O35" s="48">
        <f>VLOOKUP($A35,'Occupancy Raw Data'!$B$8:$BE$45,'Occupancy Raw Data'!AV$3,FALSE)</f>
        <v>-0.48283473427983897</v>
      </c>
      <c r="P35" s="48">
        <f>VLOOKUP($A35,'Occupancy Raw Data'!$B$8:$BE$45,'Occupancy Raw Data'!AW$3,FALSE)</f>
        <v>-4.4520541580092399</v>
      </c>
      <c r="Q35" s="48">
        <f>VLOOKUP($A35,'Occupancy Raw Data'!$B$8:$BE$45,'Occupancy Raw Data'!AX$3,FALSE)</f>
        <v>-8.7944659914056906</v>
      </c>
      <c r="R35" s="49">
        <f>VLOOKUP($A35,'Occupancy Raw Data'!$B$8:$BE$45,'Occupancy Raw Data'!AY$3,FALSE)</f>
        <v>-4.2659544492343402</v>
      </c>
      <c r="S35" s="48">
        <f>VLOOKUP($A35,'Occupancy Raw Data'!$B$8:$BE$45,'Occupancy Raw Data'!BA$3,FALSE)</f>
        <v>-4.8806698420387002</v>
      </c>
      <c r="T35" s="48">
        <f>VLOOKUP($A35,'Occupancy Raw Data'!$B$8:$BE$45,'Occupancy Raw Data'!BB$3,FALSE)</f>
        <v>0.17091899466702001</v>
      </c>
      <c r="U35" s="49">
        <f>VLOOKUP($A35,'Occupancy Raw Data'!$B$8:$BE$45,'Occupancy Raw Data'!BC$3,FALSE)</f>
        <v>-2.4317583470914501</v>
      </c>
      <c r="V35" s="50">
        <f>VLOOKUP($A35,'Occupancy Raw Data'!$B$8:$BE$45,'Occupancy Raw Data'!BE$3,FALSE)</f>
        <v>-3.6566135588113502</v>
      </c>
      <c r="X35" s="51">
        <f>VLOOKUP($A35,'ADR Raw Data'!$B$6:$BE$43,'ADR Raw Data'!AG$1,FALSE)</f>
        <v>99.994656473960802</v>
      </c>
      <c r="Y35" s="52">
        <f>VLOOKUP($A35,'ADR Raw Data'!$B$6:$BE$43,'ADR Raw Data'!AH$1,FALSE)</f>
        <v>105.763679354988</v>
      </c>
      <c r="Z35" s="52">
        <f>VLOOKUP($A35,'ADR Raw Data'!$B$6:$BE$43,'ADR Raw Data'!AI$1,FALSE)</f>
        <v>109.13066538802001</v>
      </c>
      <c r="AA35" s="52">
        <f>VLOOKUP($A35,'ADR Raw Data'!$B$6:$BE$43,'ADR Raw Data'!AJ$1,FALSE)</f>
        <v>108.42065543349101</v>
      </c>
      <c r="AB35" s="52">
        <f>VLOOKUP($A35,'ADR Raw Data'!$B$6:$BE$43,'ADR Raw Data'!AK$1,FALSE)</f>
        <v>105.038861308116</v>
      </c>
      <c r="AC35" s="53">
        <f>VLOOKUP($A35,'ADR Raw Data'!$B$6:$BE$43,'ADR Raw Data'!AL$1,FALSE)</f>
        <v>105.95179766018801</v>
      </c>
      <c r="AD35" s="52">
        <f>VLOOKUP($A35,'ADR Raw Data'!$B$6:$BE$43,'ADR Raw Data'!AN$1,FALSE)</f>
        <v>131.15690017962501</v>
      </c>
      <c r="AE35" s="52">
        <f>VLOOKUP($A35,'ADR Raw Data'!$B$6:$BE$43,'ADR Raw Data'!AO$1,FALSE)</f>
        <v>136.02435387802601</v>
      </c>
      <c r="AF35" s="53">
        <f>VLOOKUP($A35,'ADR Raw Data'!$B$6:$BE$43,'ADR Raw Data'!AP$1,FALSE)</f>
        <v>133.579491203196</v>
      </c>
      <c r="AG35" s="54">
        <f>VLOOKUP($A35,'ADR Raw Data'!$B$6:$BE$43,'ADR Raw Data'!AR$1,FALSE)</f>
        <v>115.06180915041</v>
      </c>
      <c r="AI35" s="47">
        <f>VLOOKUP($A35,'ADR Raw Data'!$B$6:$BE$43,'ADR Raw Data'!AT$1,FALSE)</f>
        <v>6.16287096520223</v>
      </c>
      <c r="AJ35" s="48">
        <f>VLOOKUP($A35,'ADR Raw Data'!$B$6:$BE$43,'ADR Raw Data'!AU$1,FALSE)</f>
        <v>8.9345382072956401</v>
      </c>
      <c r="AK35" s="48">
        <f>VLOOKUP($A35,'ADR Raw Data'!$B$6:$BE$43,'ADR Raw Data'!AV$1,FALSE)</f>
        <v>10.6282456061513</v>
      </c>
      <c r="AL35" s="48">
        <f>VLOOKUP($A35,'ADR Raw Data'!$B$6:$BE$43,'ADR Raw Data'!AW$1,FALSE)</f>
        <v>5.0104624403590901</v>
      </c>
      <c r="AM35" s="48">
        <f>VLOOKUP($A35,'ADR Raw Data'!$B$6:$BE$43,'ADR Raw Data'!AX$1,FALSE)</f>
        <v>3.0844326033832901</v>
      </c>
      <c r="AN35" s="49">
        <f>VLOOKUP($A35,'ADR Raw Data'!$B$6:$BE$43,'ADR Raw Data'!AY$1,FALSE)</f>
        <v>6.7636158639177602</v>
      </c>
      <c r="AO35" s="48">
        <f>VLOOKUP($A35,'ADR Raw Data'!$B$6:$BE$43,'ADR Raw Data'!BA$1,FALSE)</f>
        <v>8.5545500453111707</v>
      </c>
      <c r="AP35" s="48">
        <f>VLOOKUP($A35,'ADR Raw Data'!$B$6:$BE$43,'ADR Raw Data'!BB$1,FALSE)</f>
        <v>15.4410458405887</v>
      </c>
      <c r="AQ35" s="49">
        <f>VLOOKUP($A35,'ADR Raw Data'!$B$6:$BE$43,'ADR Raw Data'!BC$1,FALSE)</f>
        <v>11.902620548644499</v>
      </c>
      <c r="AR35" s="50">
        <f>VLOOKUP($A35,'ADR Raw Data'!$B$6:$BE$43,'ADR Raw Data'!BE$1,FALSE)</f>
        <v>8.7752613973354308</v>
      </c>
      <c r="AT35" s="51">
        <f>VLOOKUP($A35,'RevPAR Raw Data'!$B$6:$BE$43,'RevPAR Raw Data'!AG$1,FALSE)</f>
        <v>47.728350285062703</v>
      </c>
      <c r="AU35" s="52">
        <f>VLOOKUP($A35,'RevPAR Raw Data'!$B$6:$BE$43,'RevPAR Raw Data'!AH$1,FALSE)</f>
        <v>62.223293044469699</v>
      </c>
      <c r="AV35" s="52">
        <f>VLOOKUP($A35,'RevPAR Raw Data'!$B$6:$BE$43,'RevPAR Raw Data'!AI$1,FALSE)</f>
        <v>67.4743580387685</v>
      </c>
      <c r="AW35" s="52">
        <f>VLOOKUP($A35,'RevPAR Raw Data'!$B$6:$BE$43,'RevPAR Raw Data'!AJ$1,FALSE)</f>
        <v>66.619980387685203</v>
      </c>
      <c r="AX35" s="52">
        <f>VLOOKUP($A35,'RevPAR Raw Data'!$B$6:$BE$43,'RevPAR Raw Data'!AK$1,FALSE)</f>
        <v>60.795582668187002</v>
      </c>
      <c r="AY35" s="53">
        <f>VLOOKUP($A35,'RevPAR Raw Data'!$B$6:$BE$43,'RevPAR Raw Data'!AL$1,FALSE)</f>
        <v>60.968312884834603</v>
      </c>
      <c r="AZ35" s="52">
        <f>VLOOKUP($A35,'RevPAR Raw Data'!$B$6:$BE$43,'RevPAR Raw Data'!AN$1,FALSE)</f>
        <v>92.947525004546193</v>
      </c>
      <c r="BA35" s="52">
        <f>VLOOKUP($A35,'RevPAR Raw Data'!$B$6:$BE$43,'RevPAR Raw Data'!AO$1,FALSE)</f>
        <v>95.518829332605904</v>
      </c>
      <c r="BB35" s="53">
        <f>VLOOKUP($A35,'RevPAR Raw Data'!$B$6:$BE$43,'RevPAR Raw Data'!AP$1,FALSE)</f>
        <v>94.233177168576105</v>
      </c>
      <c r="BC35" s="54">
        <f>VLOOKUP($A35,'RevPAR Raw Data'!$B$6:$BE$43,'RevPAR Raw Data'!AR$1,FALSE)</f>
        <v>70.494523587884103</v>
      </c>
      <c r="BE35" s="47">
        <f>VLOOKUP($A35,'RevPAR Raw Data'!$B$6:$BE$43,'RevPAR Raw Data'!AT$1,FALSE)</f>
        <v>-3.0441086161914699</v>
      </c>
      <c r="BF35" s="48">
        <f>VLOOKUP($A35,'RevPAR Raw Data'!$B$6:$BE$43,'RevPAR Raw Data'!AU$1,FALSE)</f>
        <v>9.7850152437103404</v>
      </c>
      <c r="BG35" s="48">
        <f>VLOOKUP($A35,'RevPAR Raw Data'!$B$6:$BE$43,'RevPAR Raw Data'!AV$1,FALSE)</f>
        <v>10.094094010440401</v>
      </c>
      <c r="BH35" s="48">
        <f>VLOOKUP($A35,'RevPAR Raw Data'!$B$6:$BE$43,'RevPAR Raw Data'!AW$1,FALSE)</f>
        <v>0.33533978093834999</v>
      </c>
      <c r="BI35" s="48">
        <f>VLOOKUP($A35,'RevPAR Raw Data'!$B$6:$BE$43,'RevPAR Raw Data'!AX$1,FALSE)</f>
        <v>-5.9812927643547802</v>
      </c>
      <c r="BJ35" s="49">
        <f>VLOOKUP($A35,'RevPAR Raw Data'!$B$6:$BE$43,'RevPAR Raw Data'!AY$1,FALSE)</f>
        <v>2.2091286428074999</v>
      </c>
      <c r="BK35" s="48">
        <f>VLOOKUP($A35,'RevPAR Raw Data'!$B$6:$BE$43,'RevPAR Raw Data'!BA$1,FALSE)</f>
        <v>3.2563608590888502</v>
      </c>
      <c r="BL35" s="48">
        <f>VLOOKUP($A35,'RevPAR Raw Data'!$B$6:$BE$43,'RevPAR Raw Data'!BB$1,FALSE)</f>
        <v>15.6383565155725</v>
      </c>
      <c r="BM35" s="49">
        <f>VLOOKUP($A35,'RevPAR Raw Data'!$B$6:$BE$43,'RevPAR Raw Data'!BC$1,FALSE)</f>
        <v>9.1814192328388007</v>
      </c>
      <c r="BN35" s="50">
        <f>VLOOKUP($A35,'RevPAR Raw Data'!$B$6:$BE$43,'RevPAR Raw Data'!BE$1,FALSE)</f>
        <v>4.7977704404479704</v>
      </c>
    </row>
    <row r="36" spans="1:66" x14ac:dyDescent="0.25">
      <c r="A36" s="63" t="s">
        <v>48</v>
      </c>
      <c r="B36" s="47">
        <f>VLOOKUP($A36,'Occupancy Raw Data'!$B$8:$BE$45,'Occupancy Raw Data'!AG$3,FALSE)</f>
        <v>51.066603460535603</v>
      </c>
      <c r="C36" s="48">
        <f>VLOOKUP($A36,'Occupancy Raw Data'!$B$8:$BE$45,'Occupancy Raw Data'!AH$3,FALSE)</f>
        <v>59.3742593031524</v>
      </c>
      <c r="D36" s="48">
        <f>VLOOKUP($A36,'Occupancy Raw Data'!$B$8:$BE$45,'Occupancy Raw Data'!AI$3,FALSE)</f>
        <v>63.054041242000402</v>
      </c>
      <c r="E36" s="48">
        <f>VLOOKUP($A36,'Occupancy Raw Data'!$B$8:$BE$45,'Occupancy Raw Data'!AJ$3,FALSE)</f>
        <v>66.550130362645106</v>
      </c>
      <c r="F36" s="48">
        <f>VLOOKUP($A36,'Occupancy Raw Data'!$B$8:$BE$45,'Occupancy Raw Data'!AK$3,FALSE)</f>
        <v>62.117800426641303</v>
      </c>
      <c r="G36" s="49">
        <f>VLOOKUP($A36,'Occupancy Raw Data'!$B$8:$BE$45,'Occupancy Raw Data'!AL$3,FALSE)</f>
        <v>60.432566958994997</v>
      </c>
      <c r="H36" s="48">
        <f>VLOOKUP($A36,'Occupancy Raw Data'!$B$8:$BE$45,'Occupancy Raw Data'!AN$3,FALSE)</f>
        <v>73.743778146480196</v>
      </c>
      <c r="I36" s="48">
        <f>VLOOKUP($A36,'Occupancy Raw Data'!$B$8:$BE$45,'Occupancy Raw Data'!AO$3,FALSE)</f>
        <v>82.792130836691101</v>
      </c>
      <c r="J36" s="49">
        <f>VLOOKUP($A36,'Occupancy Raw Data'!$B$8:$BE$45,'Occupancy Raw Data'!AP$3,FALSE)</f>
        <v>78.267954491585598</v>
      </c>
      <c r="K36" s="50">
        <f>VLOOKUP($A36,'Occupancy Raw Data'!$B$8:$BE$45,'Occupancy Raw Data'!AR$3,FALSE)</f>
        <v>65.528391968306593</v>
      </c>
      <c r="M36" s="47">
        <f>VLOOKUP($A36,'Occupancy Raw Data'!$B$8:$BE$45,'Occupancy Raw Data'!AT$3,FALSE)</f>
        <v>11.8184811549479</v>
      </c>
      <c r="N36" s="48">
        <f>VLOOKUP($A36,'Occupancy Raw Data'!$B$8:$BE$45,'Occupancy Raw Data'!AU$3,FALSE)</f>
        <v>8.6540565426052396</v>
      </c>
      <c r="O36" s="48">
        <f>VLOOKUP($A36,'Occupancy Raw Data'!$B$8:$BE$45,'Occupancy Raw Data'!AV$3,FALSE)</f>
        <v>9.5032886024273608</v>
      </c>
      <c r="P36" s="48">
        <f>VLOOKUP($A36,'Occupancy Raw Data'!$B$8:$BE$45,'Occupancy Raw Data'!AW$3,FALSE)</f>
        <v>2.7166923718292302</v>
      </c>
      <c r="Q36" s="48">
        <f>VLOOKUP($A36,'Occupancy Raw Data'!$B$8:$BE$45,'Occupancy Raw Data'!AX$3,FALSE)</f>
        <v>-13.6019767314574</v>
      </c>
      <c r="R36" s="49">
        <f>VLOOKUP($A36,'Occupancy Raw Data'!$B$8:$BE$45,'Occupancy Raw Data'!AY$3,FALSE)</f>
        <v>2.5728877918457398</v>
      </c>
      <c r="S36" s="48">
        <f>VLOOKUP($A36,'Occupancy Raw Data'!$B$8:$BE$45,'Occupancy Raw Data'!BA$3,FALSE)</f>
        <v>-9.5389619069157696</v>
      </c>
      <c r="T36" s="48">
        <f>VLOOKUP($A36,'Occupancy Raw Data'!$B$8:$BE$45,'Occupancy Raw Data'!BB$3,FALSE)</f>
        <v>4.5508059172359996</v>
      </c>
      <c r="U36" s="49">
        <f>VLOOKUP($A36,'Occupancy Raw Data'!$B$8:$BE$45,'Occupancy Raw Data'!BC$3,FALSE)</f>
        <v>-2.5962832950519901</v>
      </c>
      <c r="V36" s="50">
        <f>VLOOKUP($A36,'Occupancy Raw Data'!$B$8:$BE$45,'Occupancy Raw Data'!BE$3,FALSE)</f>
        <v>0.74828032321011495</v>
      </c>
      <c r="X36" s="51">
        <f>VLOOKUP($A36,'ADR Raw Data'!$B$6:$BE$43,'ADR Raw Data'!AG$1,FALSE)</f>
        <v>153.79245764678501</v>
      </c>
      <c r="Y36" s="52">
        <f>VLOOKUP($A36,'ADR Raw Data'!$B$6:$BE$43,'ADR Raw Data'!AH$1,FALSE)</f>
        <v>145.975756487025</v>
      </c>
      <c r="Z36" s="52">
        <f>VLOOKUP($A36,'ADR Raw Data'!$B$6:$BE$43,'ADR Raw Data'!AI$1,FALSE)</f>
        <v>145.684376468377</v>
      </c>
      <c r="AA36" s="52">
        <f>VLOOKUP($A36,'ADR Raw Data'!$B$6:$BE$43,'ADR Raw Data'!AJ$1,FALSE)</f>
        <v>150.28840174516901</v>
      </c>
      <c r="AB36" s="52">
        <f>VLOOKUP($A36,'ADR Raw Data'!$B$6:$BE$43,'ADR Raw Data'!AK$1,FALSE)</f>
        <v>154.14050176476101</v>
      </c>
      <c r="AC36" s="53">
        <f>VLOOKUP($A36,'ADR Raw Data'!$B$6:$BE$43,'ADR Raw Data'!AL$1,FALSE)</f>
        <v>149.86433137881599</v>
      </c>
      <c r="AD36" s="52">
        <f>VLOOKUP($A36,'ADR Raw Data'!$B$6:$BE$43,'ADR Raw Data'!AN$1,FALSE)</f>
        <v>230.580833266372</v>
      </c>
      <c r="AE36" s="52">
        <f>VLOOKUP($A36,'ADR Raw Data'!$B$6:$BE$43,'ADR Raw Data'!AO$1,FALSE)</f>
        <v>236.59392642427699</v>
      </c>
      <c r="AF36" s="53">
        <f>VLOOKUP($A36,'ADR Raw Data'!$B$6:$BE$43,'ADR Raw Data'!AP$1,FALSE)</f>
        <v>233.76116932278401</v>
      </c>
      <c r="AG36" s="54">
        <f>VLOOKUP($A36,'ADR Raw Data'!$B$6:$BE$43,'ADR Raw Data'!AR$1,FALSE)</f>
        <v>178.495035008396</v>
      </c>
      <c r="AI36" s="47">
        <f>VLOOKUP($A36,'ADR Raw Data'!$B$6:$BE$43,'ADR Raw Data'!AT$1,FALSE)</f>
        <v>10.1615585244017</v>
      </c>
      <c r="AJ36" s="48">
        <f>VLOOKUP($A36,'ADR Raw Data'!$B$6:$BE$43,'ADR Raw Data'!AU$1,FALSE)</f>
        <v>8.0273286630044005</v>
      </c>
      <c r="AK36" s="48">
        <f>VLOOKUP($A36,'ADR Raw Data'!$B$6:$BE$43,'ADR Raw Data'!AV$1,FALSE)</f>
        <v>7.0649413293547703</v>
      </c>
      <c r="AL36" s="48">
        <f>VLOOKUP($A36,'ADR Raw Data'!$B$6:$BE$43,'ADR Raw Data'!AW$1,FALSE)</f>
        <v>2.3701572269494</v>
      </c>
      <c r="AM36" s="48">
        <f>VLOOKUP($A36,'ADR Raw Data'!$B$6:$BE$43,'ADR Raw Data'!AX$1,FALSE)</f>
        <v>-8.6594563501748407</v>
      </c>
      <c r="AN36" s="49">
        <f>VLOOKUP($A36,'ADR Raw Data'!$B$6:$BE$43,'ADR Raw Data'!AY$1,FALSE)</f>
        <v>2.0995475675557902</v>
      </c>
      <c r="AO36" s="48">
        <f>VLOOKUP($A36,'ADR Raw Data'!$B$6:$BE$43,'ADR Raw Data'!BA$1,FALSE)</f>
        <v>-24.028007757996701</v>
      </c>
      <c r="AP36" s="48">
        <f>VLOOKUP($A36,'ADR Raw Data'!$B$6:$BE$43,'ADR Raw Data'!BB$1,FALSE)</f>
        <v>-23.651483617541398</v>
      </c>
      <c r="AQ36" s="49">
        <f>VLOOKUP($A36,'ADR Raw Data'!$B$6:$BE$43,'ADR Raw Data'!BC$1,FALSE)</f>
        <v>-23.7696217739852</v>
      </c>
      <c r="AR36" s="50">
        <f>VLOOKUP($A36,'ADR Raw Data'!$B$6:$BE$43,'ADR Raw Data'!BE$1,FALSE)</f>
        <v>-12.163444384304601</v>
      </c>
      <c r="AT36" s="51">
        <f>VLOOKUP($A36,'RevPAR Raw Data'!$B$6:$BE$43,'RevPAR Raw Data'!AG$1,FALSE)</f>
        <v>78.5365844986963</v>
      </c>
      <c r="AU36" s="52">
        <f>VLOOKUP($A36,'RevPAR Raw Data'!$B$6:$BE$43,'RevPAR Raw Data'!AH$1,FALSE)</f>
        <v>86.672024176345104</v>
      </c>
      <c r="AV36" s="52">
        <f>VLOOKUP($A36,'RevPAR Raw Data'!$B$6:$BE$43,'RevPAR Raw Data'!AI$1,FALSE)</f>
        <v>91.859886821521599</v>
      </c>
      <c r="AW36" s="52">
        <f>VLOOKUP($A36,'RevPAR Raw Data'!$B$6:$BE$43,'RevPAR Raw Data'!AJ$1,FALSE)</f>
        <v>100.01712728134601</v>
      </c>
      <c r="AX36" s="52">
        <f>VLOOKUP($A36,'RevPAR Raw Data'!$B$6:$BE$43,'RevPAR Raw Data'!AK$1,FALSE)</f>
        <v>95.748689262858406</v>
      </c>
      <c r="AY36" s="53">
        <f>VLOOKUP($A36,'RevPAR Raw Data'!$B$6:$BE$43,'RevPAR Raw Data'!AL$1,FALSE)</f>
        <v>90.566862408153497</v>
      </c>
      <c r="AZ36" s="52">
        <f>VLOOKUP($A36,'RevPAR Raw Data'!$B$6:$BE$43,'RevPAR Raw Data'!AN$1,FALSE)</f>
        <v>170.03901813225801</v>
      </c>
      <c r="BA36" s="52">
        <f>VLOOKUP($A36,'RevPAR Raw Data'!$B$6:$BE$43,'RevPAR Raw Data'!AO$1,FALSE)</f>
        <v>195.881153116852</v>
      </c>
      <c r="BB36" s="53">
        <f>VLOOKUP($A36,'RevPAR Raw Data'!$B$6:$BE$43,'RevPAR Raw Data'!AP$1,FALSE)</f>
        <v>182.96008562455501</v>
      </c>
      <c r="BC36" s="54">
        <f>VLOOKUP($A36,'RevPAR Raw Data'!$B$6:$BE$43,'RevPAR Raw Data'!AR$1,FALSE)</f>
        <v>116.96492618426799</v>
      </c>
      <c r="BE36" s="47">
        <f>VLOOKUP($A36,'RevPAR Raw Data'!$B$6:$BE$43,'RevPAR Raw Data'!AT$1,FALSE)</f>
        <v>23.180981558605001</v>
      </c>
      <c r="BF36" s="48">
        <f>VLOOKUP($A36,'RevPAR Raw Data'!$B$6:$BE$43,'RevPAR Raw Data'!AU$1,FALSE)</f>
        <v>17.376074766966799</v>
      </c>
      <c r="BG36" s="48">
        <f>VLOOKUP($A36,'RevPAR Raw Data'!$B$6:$BE$43,'RevPAR Raw Data'!AV$1,FALSE)</f>
        <v>17.239631695902801</v>
      </c>
      <c r="BH36" s="48">
        <f>VLOOKUP($A36,'RevPAR Raw Data'!$B$6:$BE$43,'RevPAR Raw Data'!AW$1,FALSE)</f>
        <v>5.1512394793635297</v>
      </c>
      <c r="BI36" s="48">
        <f>VLOOKUP($A36,'RevPAR Raw Data'!$B$6:$BE$43,'RevPAR Raw Data'!AX$1,FALSE)</f>
        <v>-21.083575843810699</v>
      </c>
      <c r="BJ36" s="49">
        <f>VLOOKUP($A36,'RevPAR Raw Data'!$B$6:$BE$43,'RevPAR Raw Data'!AY$1,FALSE)</f>
        <v>4.7264543624511699</v>
      </c>
      <c r="BK36" s="48">
        <f>VLOOKUP($A36,'RevPAR Raw Data'!$B$6:$BE$43,'RevPAR Raw Data'!BA$1,FALSE)</f>
        <v>-31.274947157886402</v>
      </c>
      <c r="BL36" s="48">
        <f>VLOOKUP($A36,'RevPAR Raw Data'!$B$6:$BE$43,'RevPAR Raw Data'!BB$1,FALSE)</f>
        <v>-20.1770108162866</v>
      </c>
      <c r="BM36" s="49">
        <f>VLOOKUP($A36,'RevPAR Raw Data'!$B$6:$BE$43,'RevPAR Raw Data'!BC$1,FALSE)</f>
        <v>-25.748778349622199</v>
      </c>
      <c r="BN36" s="50">
        <f>VLOOKUP($A36,'RevPAR Raw Data'!$B$6:$BE$43,'RevPAR Raw Data'!BE$1,FALSE)</f>
        <v>-11.506180722046899</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56.254269586164703</v>
      </c>
      <c r="C38" s="48">
        <f>VLOOKUP($A38,'Occupancy Raw Data'!$B$8:$BE$45,'Occupancy Raw Data'!AH$3,FALSE)</f>
        <v>71.272426563117904</v>
      </c>
      <c r="D38" s="48">
        <f>VLOOKUP($A38,'Occupancy Raw Data'!$B$8:$BE$45,'Occupancy Raw Data'!AI$3,FALSE)</f>
        <v>76.338402905116297</v>
      </c>
      <c r="E38" s="48">
        <f>VLOOKUP($A38,'Occupancy Raw Data'!$B$8:$BE$45,'Occupancy Raw Data'!AJ$3,FALSE)</f>
        <v>75.630101031891499</v>
      </c>
      <c r="F38" s="48">
        <f>VLOOKUP($A38,'Occupancy Raw Data'!$B$8:$BE$45,'Occupancy Raw Data'!AK$3,FALSE)</f>
        <v>69.974472369035993</v>
      </c>
      <c r="G38" s="49">
        <f>VLOOKUP($A38,'Occupancy Raw Data'!$B$8:$BE$45,'Occupancy Raw Data'!AL$3,FALSE)</f>
        <v>69.893934491065295</v>
      </c>
      <c r="H38" s="48">
        <f>VLOOKUP($A38,'Occupancy Raw Data'!$B$8:$BE$45,'Occupancy Raw Data'!AN$3,FALSE)</f>
        <v>70.258927301180805</v>
      </c>
      <c r="I38" s="48">
        <f>VLOOKUP($A38,'Occupancy Raw Data'!$B$8:$BE$45,'Occupancy Raw Data'!AO$3,FALSE)</f>
        <v>69.700526390667207</v>
      </c>
      <c r="J38" s="49">
        <f>VLOOKUP($A38,'Occupancy Raw Data'!$B$8:$BE$45,'Occupancy Raw Data'!AP$3,FALSE)</f>
        <v>69.979726845924006</v>
      </c>
      <c r="K38" s="50">
        <f>VLOOKUP($A38,'Occupancy Raw Data'!$B$8:$BE$45,'Occupancy Raw Data'!AR$3,FALSE)</f>
        <v>69.918636743011902</v>
      </c>
      <c r="M38" s="47">
        <f>VLOOKUP($A38,'Occupancy Raw Data'!$B$8:$BE$45,'Occupancy Raw Data'!AT$3,FALSE)</f>
        <v>37.9281945901242</v>
      </c>
      <c r="N38" s="48">
        <f>VLOOKUP($A38,'Occupancy Raw Data'!$B$8:$BE$45,'Occupancy Raw Data'!AU$3,FALSE)</f>
        <v>36.093035162954997</v>
      </c>
      <c r="O38" s="48">
        <f>VLOOKUP($A38,'Occupancy Raw Data'!$B$8:$BE$45,'Occupancy Raw Data'!AV$3,FALSE)</f>
        <v>39.956330443276997</v>
      </c>
      <c r="P38" s="48">
        <f>VLOOKUP($A38,'Occupancy Raw Data'!$B$8:$BE$45,'Occupancy Raw Data'!AW$3,FALSE)</f>
        <v>39.073263492547298</v>
      </c>
      <c r="Q38" s="48">
        <f>VLOOKUP($A38,'Occupancy Raw Data'!$B$8:$BE$45,'Occupancy Raw Data'!AX$3,FALSE)</f>
        <v>30.6758025981445</v>
      </c>
      <c r="R38" s="49">
        <f>VLOOKUP($A38,'Occupancy Raw Data'!$B$8:$BE$45,'Occupancy Raw Data'!AY$3,FALSE)</f>
        <v>36.709376358936801</v>
      </c>
      <c r="S38" s="48">
        <f>VLOOKUP($A38,'Occupancy Raw Data'!$B$8:$BE$45,'Occupancy Raw Data'!BA$3,FALSE)</f>
        <v>13.442832025587901</v>
      </c>
      <c r="T38" s="48">
        <f>VLOOKUP($A38,'Occupancy Raw Data'!$B$8:$BE$45,'Occupancy Raw Data'!BB$3,FALSE)</f>
        <v>20.020039065562202</v>
      </c>
      <c r="U38" s="49">
        <f>VLOOKUP($A38,'Occupancy Raw Data'!$B$8:$BE$45,'Occupancy Raw Data'!BC$3,FALSE)</f>
        <v>16.625678960554801</v>
      </c>
      <c r="V38" s="50">
        <f>VLOOKUP($A38,'Occupancy Raw Data'!$B$8:$BE$45,'Occupancy Raw Data'!BE$3,FALSE)</f>
        <v>30.293450577086301</v>
      </c>
      <c r="X38" s="51">
        <f>VLOOKUP($A38,'ADR Raw Data'!$B$6:$BE$43,'ADR Raw Data'!AG$1,FALSE)</f>
        <v>105.579647194171</v>
      </c>
      <c r="Y38" s="52">
        <f>VLOOKUP($A38,'ADR Raw Data'!$B$6:$BE$43,'ADR Raw Data'!AH$1,FALSE)</f>
        <v>112.90862230742</v>
      </c>
      <c r="Z38" s="52">
        <f>VLOOKUP($A38,'ADR Raw Data'!$B$6:$BE$43,'ADR Raw Data'!AI$1,FALSE)</f>
        <v>115.058930388093</v>
      </c>
      <c r="AA38" s="52">
        <f>VLOOKUP($A38,'ADR Raw Data'!$B$6:$BE$43,'ADR Raw Data'!AJ$1,FALSE)</f>
        <v>115.17254860945999</v>
      </c>
      <c r="AB38" s="52">
        <f>VLOOKUP($A38,'ADR Raw Data'!$B$6:$BE$43,'ADR Raw Data'!AK$1,FALSE)</f>
        <v>111.406361113965</v>
      </c>
      <c r="AC38" s="53">
        <f>VLOOKUP($A38,'ADR Raw Data'!$B$6:$BE$43,'ADR Raw Data'!AL$1,FALSE)</f>
        <v>112.387735858762</v>
      </c>
      <c r="AD38" s="52">
        <f>VLOOKUP($A38,'ADR Raw Data'!$B$6:$BE$43,'ADR Raw Data'!AN$1,FALSE)</f>
        <v>115.59832945226201</v>
      </c>
      <c r="AE38" s="52">
        <f>VLOOKUP($A38,'ADR Raw Data'!$B$6:$BE$43,'ADR Raw Data'!AO$1,FALSE)</f>
        <v>115.14711843649501</v>
      </c>
      <c r="AF38" s="53">
        <f>VLOOKUP($A38,'ADR Raw Data'!$B$6:$BE$43,'ADR Raw Data'!AP$1,FALSE)</f>
        <v>115.373624050214</v>
      </c>
      <c r="AG38" s="54">
        <f>VLOOKUP($A38,'ADR Raw Data'!$B$6:$BE$43,'ADR Raw Data'!AR$1,FALSE)</f>
        <v>113.248215878549</v>
      </c>
      <c r="AI38" s="47">
        <f>VLOOKUP($A38,'ADR Raw Data'!$B$6:$BE$43,'ADR Raw Data'!AT$1,FALSE)</f>
        <v>14.176108669454999</v>
      </c>
      <c r="AJ38" s="48">
        <f>VLOOKUP($A38,'ADR Raw Data'!$B$6:$BE$43,'ADR Raw Data'!AU$1,FALSE)</f>
        <v>14.3617189695488</v>
      </c>
      <c r="AK38" s="48">
        <f>VLOOKUP($A38,'ADR Raw Data'!$B$6:$BE$43,'ADR Raw Data'!AV$1,FALSE)</f>
        <v>13.9254659917257</v>
      </c>
      <c r="AL38" s="48">
        <f>VLOOKUP($A38,'ADR Raw Data'!$B$6:$BE$43,'ADR Raw Data'!AW$1,FALSE)</f>
        <v>14.132966197660201</v>
      </c>
      <c r="AM38" s="48">
        <f>VLOOKUP($A38,'ADR Raw Data'!$B$6:$BE$43,'ADR Raw Data'!AX$1,FALSE)</f>
        <v>11.3886658941686</v>
      </c>
      <c r="AN38" s="49">
        <f>VLOOKUP($A38,'ADR Raw Data'!$B$6:$BE$43,'ADR Raw Data'!AY$1,FALSE)</f>
        <v>13.582829641661499</v>
      </c>
      <c r="AO38" s="48">
        <f>VLOOKUP($A38,'ADR Raw Data'!$B$6:$BE$43,'ADR Raw Data'!BA$1,FALSE)</f>
        <v>6.1257000078694599</v>
      </c>
      <c r="AP38" s="48">
        <f>VLOOKUP($A38,'ADR Raw Data'!$B$6:$BE$43,'ADR Raw Data'!BB$1,FALSE)</f>
        <v>6.5717177781582201</v>
      </c>
      <c r="AQ38" s="49">
        <f>VLOOKUP($A38,'ADR Raw Data'!$B$6:$BE$43,'ADR Raw Data'!BC$1,FALSE)</f>
        <v>6.33477744124409</v>
      </c>
      <c r="AR38" s="50">
        <f>VLOOKUP($A38,'ADR Raw Data'!$B$6:$BE$43,'ADR Raw Data'!BE$1,FALSE)</f>
        <v>11.028053717867</v>
      </c>
      <c r="AT38" s="51">
        <f>VLOOKUP($A38,'RevPAR Raw Data'!$B$6:$BE$43,'RevPAR Raw Data'!AG$1,FALSE)</f>
        <v>59.393059360730497</v>
      </c>
      <c r="AU38" s="52">
        <f>VLOOKUP($A38,'RevPAR Raw Data'!$B$6:$BE$43,'RevPAR Raw Data'!AH$1,FALSE)</f>
        <v>80.472714917484595</v>
      </c>
      <c r="AV38" s="52">
        <f>VLOOKUP($A38,'RevPAR Raw Data'!$B$6:$BE$43,'RevPAR Raw Data'!AI$1,FALSE)</f>
        <v>87.834149857979995</v>
      </c>
      <c r="AW38" s="52">
        <f>VLOOKUP($A38,'RevPAR Raw Data'!$B$6:$BE$43,'RevPAR Raw Data'!AJ$1,FALSE)</f>
        <v>87.105114874339307</v>
      </c>
      <c r="AX38" s="52">
        <f>VLOOKUP($A38,'RevPAR Raw Data'!$B$6:$BE$43,'RevPAR Raw Data'!AK$1,FALSE)</f>
        <v>77.956013375040399</v>
      </c>
      <c r="AY38" s="53">
        <f>VLOOKUP($A38,'RevPAR Raw Data'!$B$6:$BE$43,'RevPAR Raw Data'!AL$1,FALSE)</f>
        <v>78.552210477114997</v>
      </c>
      <c r="AZ38" s="52">
        <f>VLOOKUP($A38,'RevPAR Raw Data'!$B$6:$BE$43,'RevPAR Raw Data'!AN$1,FALSE)</f>
        <v>81.218146251244804</v>
      </c>
      <c r="BA38" s="52">
        <f>VLOOKUP($A38,'RevPAR Raw Data'!$B$6:$BE$43,'RevPAR Raw Data'!AO$1,FALSE)</f>
        <v>80.258147673922295</v>
      </c>
      <c r="BB38" s="53">
        <f>VLOOKUP($A38,'RevPAR Raw Data'!$B$6:$BE$43,'RevPAR Raw Data'!AP$1,FALSE)</f>
        <v>80.7381469625835</v>
      </c>
      <c r="BC38" s="54">
        <f>VLOOKUP($A38,'RevPAR Raw Data'!$B$6:$BE$43,'RevPAR Raw Data'!AR$1,FALSE)</f>
        <v>79.181608678064606</v>
      </c>
      <c r="BE38" s="47">
        <f>VLOOKUP($A38,'RevPAR Raw Data'!$B$6:$BE$43,'RevPAR Raw Data'!AT$1,FALSE)</f>
        <v>57.4810453410376</v>
      </c>
      <c r="BF38" s="48">
        <f>VLOOKUP($A38,'RevPAR Raw Data'!$B$6:$BE$43,'RevPAR Raw Data'!AU$1,FALSE)</f>
        <v>55.638334410187902</v>
      </c>
      <c r="BG38" s="48">
        <f>VLOOKUP($A38,'RevPAR Raw Data'!$B$6:$BE$43,'RevPAR Raw Data'!AV$1,FALSE)</f>
        <v>59.445901642422797</v>
      </c>
      <c r="BH38" s="48">
        <f>VLOOKUP($A38,'RevPAR Raw Data'!$B$6:$BE$43,'RevPAR Raw Data'!AW$1,FALSE)</f>
        <v>58.728440811932003</v>
      </c>
      <c r="BI38" s="48">
        <f>VLOOKUP($A38,'RevPAR Raw Data'!$B$6:$BE$43,'RevPAR Raw Data'!AX$1,FALSE)</f>
        <v>45.558033160570503</v>
      </c>
      <c r="BJ38" s="49">
        <f>VLOOKUP($A38,'RevPAR Raw Data'!$B$6:$BE$43,'RevPAR Raw Data'!AY$1,FALSE)</f>
        <v>55.278378053949098</v>
      </c>
      <c r="BK38" s="48">
        <f>VLOOKUP($A38,'RevPAR Raw Data'!$B$6:$BE$43,'RevPAR Raw Data'!BA$1,FALSE)</f>
        <v>20.3919995959067</v>
      </c>
      <c r="BL38" s="48">
        <f>VLOOKUP($A38,'RevPAR Raw Data'!$B$6:$BE$43,'RevPAR Raw Data'!BB$1,FALSE)</f>
        <v>27.907417310186101</v>
      </c>
      <c r="BM38" s="49">
        <f>VLOOKUP($A38,'RevPAR Raw Data'!$B$6:$BE$43,'RevPAR Raw Data'!BC$1,FALSE)</f>
        <v>24.013656162045802</v>
      </c>
      <c r="BN38" s="50">
        <f>VLOOKUP($A38,'RevPAR Raw Data'!$B$6:$BE$43,'RevPAR Raw Data'!BE$1,FALSE)</f>
        <v>44.662282297589897</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47.219528322680098</v>
      </c>
      <c r="C40" s="48">
        <f>VLOOKUP($A40,'Occupancy Raw Data'!$B$8:$BE$45,'Occupancy Raw Data'!AH$3,FALSE)</f>
        <v>59.308141456428302</v>
      </c>
      <c r="D40" s="48">
        <f>VLOOKUP($A40,'Occupancy Raw Data'!$B$8:$BE$45,'Occupancy Raw Data'!AI$3,FALSE)</f>
        <v>65.327751459733307</v>
      </c>
      <c r="E40" s="48">
        <f>VLOOKUP($A40,'Occupancy Raw Data'!$B$8:$BE$45,'Occupancy Raw Data'!AJ$3,FALSE)</f>
        <v>65.089787374683198</v>
      </c>
      <c r="F40" s="48">
        <f>VLOOKUP($A40,'Occupancy Raw Data'!$B$8:$BE$45,'Occupancy Raw Data'!AK$3,FALSE)</f>
        <v>62.141676765451102</v>
      </c>
      <c r="G40" s="49">
        <f>VLOOKUP($A40,'Occupancy Raw Data'!$B$8:$BE$45,'Occupancy Raw Data'!AL$3,FALSE)</f>
        <v>59.818209862941202</v>
      </c>
      <c r="H40" s="48">
        <f>VLOOKUP($A40,'Occupancy Raw Data'!$B$8:$BE$45,'Occupancy Raw Data'!AN$3,FALSE)</f>
        <v>74.287760273217998</v>
      </c>
      <c r="I40" s="48">
        <f>VLOOKUP($A40,'Occupancy Raw Data'!$B$8:$BE$45,'Occupancy Raw Data'!AO$3,FALSE)</f>
        <v>74.423267599427106</v>
      </c>
      <c r="J40" s="49">
        <f>VLOOKUP($A40,'Occupancy Raw Data'!$B$8:$BE$45,'Occupancy Raw Data'!AP$3,FALSE)</f>
        <v>74.355513936322495</v>
      </c>
      <c r="K40" s="50">
        <f>VLOOKUP($A40,'Occupancy Raw Data'!$B$8:$BE$45,'Occupancy Raw Data'!AR$3,FALSE)</f>
        <v>63.971921430370102</v>
      </c>
      <c r="M40" s="47">
        <f>VLOOKUP($A40,'Occupancy Raw Data'!$B$8:$BE$45,'Occupancy Raw Data'!AT$3,FALSE)</f>
        <v>-1.9794612607111199</v>
      </c>
      <c r="N40" s="48">
        <f>VLOOKUP($A40,'Occupancy Raw Data'!$B$8:$BE$45,'Occupancy Raw Data'!AU$3,FALSE)</f>
        <v>5.3192363442155903</v>
      </c>
      <c r="O40" s="48">
        <f>VLOOKUP($A40,'Occupancy Raw Data'!$B$8:$BE$45,'Occupancy Raw Data'!AV$3,FALSE)</f>
        <v>8.7173845322182792</v>
      </c>
      <c r="P40" s="48">
        <f>VLOOKUP($A40,'Occupancy Raw Data'!$B$8:$BE$45,'Occupancy Raw Data'!AW$3,FALSE)</f>
        <v>3.5779710842886598</v>
      </c>
      <c r="Q40" s="48">
        <f>VLOOKUP($A40,'Occupancy Raw Data'!$B$8:$BE$45,'Occupancy Raw Data'!AX$3,FALSE)</f>
        <v>-2.57384014907672</v>
      </c>
      <c r="R40" s="49">
        <f>VLOOKUP($A40,'Occupancy Raw Data'!$B$8:$BE$45,'Occupancy Raw Data'!AY$3,FALSE)</f>
        <v>2.7110108279988601</v>
      </c>
      <c r="S40" s="48">
        <f>VLOOKUP($A40,'Occupancy Raw Data'!$B$8:$BE$45,'Occupancy Raw Data'!BA$3,FALSE)</f>
        <v>-1.1468509346398099</v>
      </c>
      <c r="T40" s="48">
        <f>VLOOKUP($A40,'Occupancy Raw Data'!$B$8:$BE$45,'Occupancy Raw Data'!BB$3,FALSE)</f>
        <v>-0.236799993589526</v>
      </c>
      <c r="U40" s="49">
        <f>VLOOKUP($A40,'Occupancy Raw Data'!$B$8:$BE$45,'Occupancy Raw Data'!BC$3,FALSE)</f>
        <v>-0.69349575195366397</v>
      </c>
      <c r="V40" s="50">
        <f>VLOOKUP($A40,'Occupancy Raw Data'!$B$8:$BE$45,'Occupancy Raw Data'!BE$3,FALSE)</f>
        <v>1.5562109996679501</v>
      </c>
      <c r="X40" s="51">
        <f>VLOOKUP($A40,'ADR Raw Data'!$B$6:$BE$43,'ADR Raw Data'!AG$1,FALSE)</f>
        <v>97.759051441174407</v>
      </c>
      <c r="Y40" s="52">
        <f>VLOOKUP($A40,'ADR Raw Data'!$B$6:$BE$43,'ADR Raw Data'!AH$1,FALSE)</f>
        <v>107.02813085782201</v>
      </c>
      <c r="Z40" s="52">
        <f>VLOOKUP($A40,'ADR Raw Data'!$B$6:$BE$43,'ADR Raw Data'!AI$1,FALSE)</f>
        <v>111.883220631387</v>
      </c>
      <c r="AA40" s="52">
        <f>VLOOKUP($A40,'ADR Raw Data'!$B$6:$BE$43,'ADR Raw Data'!AJ$1,FALSE)</f>
        <v>110.74507470295499</v>
      </c>
      <c r="AB40" s="52">
        <f>VLOOKUP($A40,'ADR Raw Data'!$B$6:$BE$43,'ADR Raw Data'!AK$1,FALSE)</f>
        <v>109.17878483139999</v>
      </c>
      <c r="AC40" s="53">
        <f>VLOOKUP($A40,'ADR Raw Data'!$B$6:$BE$43,'ADR Raw Data'!AL$1,FALSE)</f>
        <v>107.88149105231901</v>
      </c>
      <c r="AD40" s="52">
        <f>VLOOKUP($A40,'ADR Raw Data'!$B$6:$BE$43,'ADR Raw Data'!AN$1,FALSE)</f>
        <v>128.28856776408401</v>
      </c>
      <c r="AE40" s="52">
        <f>VLOOKUP($A40,'ADR Raw Data'!$B$6:$BE$43,'ADR Raw Data'!AO$1,FALSE)</f>
        <v>124.79260069722</v>
      </c>
      <c r="AF40" s="53">
        <f>VLOOKUP($A40,'ADR Raw Data'!$B$6:$BE$43,'ADR Raw Data'!AP$1,FALSE)</f>
        <v>126.538991446457</v>
      </c>
      <c r="AG40" s="54">
        <f>VLOOKUP($A40,'ADR Raw Data'!$B$6:$BE$43,'ADR Raw Data'!AR$1,FALSE)</f>
        <v>114.077752088561</v>
      </c>
      <c r="AI40" s="47">
        <f>VLOOKUP($A40,'ADR Raw Data'!$B$6:$BE$43,'ADR Raw Data'!AT$1,FALSE)</f>
        <v>-1.8702291296462601</v>
      </c>
      <c r="AJ40" s="48">
        <f>VLOOKUP($A40,'ADR Raw Data'!$B$6:$BE$43,'ADR Raw Data'!AU$1,FALSE)</f>
        <v>1.2402714136994499</v>
      </c>
      <c r="AK40" s="48">
        <f>VLOOKUP($A40,'ADR Raw Data'!$B$6:$BE$43,'ADR Raw Data'!AV$1,FALSE)</f>
        <v>2.7997427932940302</v>
      </c>
      <c r="AL40" s="48">
        <f>VLOOKUP($A40,'ADR Raw Data'!$B$6:$BE$43,'ADR Raw Data'!AW$1,FALSE)</f>
        <v>1.0349216383439901</v>
      </c>
      <c r="AM40" s="48">
        <f>VLOOKUP($A40,'ADR Raw Data'!$B$6:$BE$43,'ADR Raw Data'!AX$1,FALSE)</f>
        <v>-1.7328471306970501</v>
      </c>
      <c r="AN40" s="49">
        <f>VLOOKUP($A40,'ADR Raw Data'!$B$6:$BE$43,'ADR Raw Data'!AY$1,FALSE)</f>
        <v>0.474368360130827</v>
      </c>
      <c r="AO40" s="48">
        <f>VLOOKUP($A40,'ADR Raw Data'!$B$6:$BE$43,'ADR Raw Data'!BA$1,FALSE)</f>
        <v>-1.05600727399354</v>
      </c>
      <c r="AP40" s="48">
        <f>VLOOKUP($A40,'ADR Raw Data'!$B$6:$BE$43,'ADR Raw Data'!BB$1,FALSE)</f>
        <v>-1.89854568939131</v>
      </c>
      <c r="AQ40" s="49">
        <f>VLOOKUP($A40,'ADR Raw Data'!$B$6:$BE$43,'ADR Raw Data'!BC$1,FALSE)</f>
        <v>-1.4779479890148901</v>
      </c>
      <c r="AR40" s="50">
        <f>VLOOKUP($A40,'ADR Raw Data'!$B$6:$BE$43,'ADR Raw Data'!BE$1,FALSE)</f>
        <v>-0.39061951076880502</v>
      </c>
      <c r="AT40" s="51">
        <f>VLOOKUP($A40,'RevPAR Raw Data'!$B$6:$BE$43,'RevPAR Raw Data'!AG$1,FALSE)</f>
        <v>46.1613629832488</v>
      </c>
      <c r="AU40" s="52">
        <f>VLOOKUP($A40,'RevPAR Raw Data'!$B$6:$BE$43,'RevPAR Raw Data'!AH$1,FALSE)</f>
        <v>63.476395247328398</v>
      </c>
      <c r="AV40" s="52">
        <f>VLOOKUP($A40,'RevPAR Raw Data'!$B$6:$BE$43,'RevPAR Raw Data'!AI$1,FALSE)</f>
        <v>73.090792299217796</v>
      </c>
      <c r="AW40" s="52">
        <f>VLOOKUP($A40,'RevPAR Raw Data'!$B$6:$BE$43,'RevPAR Raw Data'!AJ$1,FALSE)</f>
        <v>72.083733652087602</v>
      </c>
      <c r="AX40" s="52">
        <f>VLOOKUP($A40,'RevPAR Raw Data'!$B$6:$BE$43,'RevPAR Raw Data'!AK$1,FALSE)</f>
        <v>67.845527566376504</v>
      </c>
      <c r="AY40" s="53">
        <f>VLOOKUP($A40,'RevPAR Raw Data'!$B$6:$BE$43,'RevPAR Raw Data'!AL$1,FALSE)</f>
        <v>64.5327767209466</v>
      </c>
      <c r="AZ40" s="52">
        <f>VLOOKUP($A40,'RevPAR Raw Data'!$B$6:$BE$43,'RevPAR Raw Data'!AN$1,FALSE)</f>
        <v>95.302703678528104</v>
      </c>
      <c r="BA40" s="52">
        <f>VLOOKUP($A40,'RevPAR Raw Data'!$B$6:$BE$43,'RevPAR Raw Data'!AO$1,FALSE)</f>
        <v>92.874731161176598</v>
      </c>
      <c r="BB40" s="53">
        <f>VLOOKUP($A40,'RevPAR Raw Data'!$B$6:$BE$43,'RevPAR Raw Data'!AP$1,FALSE)</f>
        <v>94.088717419852301</v>
      </c>
      <c r="BC40" s="54">
        <f>VLOOKUP($A40,'RevPAR Raw Data'!$B$6:$BE$43,'RevPAR Raw Data'!AR$1,FALSE)</f>
        <v>72.977729935626996</v>
      </c>
      <c r="BE40" s="47">
        <f>VLOOKUP($A40,'RevPAR Raw Data'!$B$6:$BE$43,'RevPAR Raw Data'!AT$1,FALSE)</f>
        <v>-3.8126699292495001</v>
      </c>
      <c r="BF40" s="48">
        <f>VLOOKUP($A40,'RevPAR Raw Data'!$B$6:$BE$43,'RevPAR Raw Data'!AU$1,FALSE)</f>
        <v>6.6254807257194601</v>
      </c>
      <c r="BG40" s="48">
        <f>VLOOKUP($A40,'RevPAR Raw Data'!$B$6:$BE$43,'RevPAR Raw Data'!AV$1,FALSE)</f>
        <v>11.7611916707168</v>
      </c>
      <c r="BH40" s="48">
        <f>VLOOKUP($A40,'RevPAR Raw Data'!$B$6:$BE$43,'RevPAR Raw Data'!AW$1,FALSE)</f>
        <v>4.6499219195976602</v>
      </c>
      <c r="BI40" s="48">
        <f>VLOOKUP($A40,'RevPAR Raw Data'!$B$6:$BE$43,'RevPAR Raw Data'!AX$1,FALSE)</f>
        <v>-4.2620865646017698</v>
      </c>
      <c r="BJ40" s="49">
        <f>VLOOKUP($A40,'RevPAR Raw Data'!$B$6:$BE$43,'RevPAR Raw Data'!AY$1,FALSE)</f>
        <v>3.1982393657374302</v>
      </c>
      <c r="BK40" s="48">
        <f>VLOOKUP($A40,'RevPAR Raw Data'!$B$6:$BE$43,'RevPAR Raw Data'!BA$1,FALSE)</f>
        <v>-2.1907473793416901</v>
      </c>
      <c r="BL40" s="48">
        <f>VLOOKUP($A40,'RevPAR Raw Data'!$B$6:$BE$43,'RevPAR Raw Data'!BB$1,FALSE)</f>
        <v>-2.13084992691007</v>
      </c>
      <c r="BM40" s="49">
        <f>VLOOKUP($A40,'RevPAR Raw Data'!$B$6:$BE$43,'RevPAR Raw Data'!BC$1,FALSE)</f>
        <v>-2.1611942344486499</v>
      </c>
      <c r="BN40" s="50">
        <f>VLOOKUP($A40,'RevPAR Raw Data'!$B$6:$BE$43,'RevPAR Raw Data'!BE$1,FALSE)</f>
        <v>1.15951262510571</v>
      </c>
    </row>
    <row r="41" spans="1:66" x14ac:dyDescent="0.25">
      <c r="A41" s="63" t="s">
        <v>45</v>
      </c>
      <c r="B41" s="47">
        <f>VLOOKUP($A41,'Occupancy Raw Data'!$B$8:$BE$45,'Occupancy Raw Data'!AG$3,FALSE)</f>
        <v>51.875721431319697</v>
      </c>
      <c r="C41" s="48">
        <f>VLOOKUP($A41,'Occupancy Raw Data'!$B$8:$BE$45,'Occupancy Raw Data'!AH$3,FALSE)</f>
        <v>59.619633080395701</v>
      </c>
      <c r="D41" s="48">
        <f>VLOOKUP($A41,'Occupancy Raw Data'!$B$8:$BE$45,'Occupancy Raw Data'!AI$3,FALSE)</f>
        <v>62.525213716261597</v>
      </c>
      <c r="E41" s="48">
        <f>VLOOKUP($A41,'Occupancy Raw Data'!$B$8:$BE$45,'Occupancy Raw Data'!AJ$3,FALSE)</f>
        <v>63.015080203630703</v>
      </c>
      <c r="F41" s="48">
        <f>VLOOKUP($A41,'Occupancy Raw Data'!$B$8:$BE$45,'Occupancy Raw Data'!AK$3,FALSE)</f>
        <v>60.642589568725299</v>
      </c>
      <c r="G41" s="49">
        <f>VLOOKUP($A41,'Occupancy Raw Data'!$B$8:$BE$45,'Occupancy Raw Data'!AL$3,FALSE)</f>
        <v>59.537855495772398</v>
      </c>
      <c r="H41" s="48">
        <f>VLOOKUP($A41,'Occupancy Raw Data'!$B$8:$BE$45,'Occupancy Raw Data'!AN$3,FALSE)</f>
        <v>63.994813178369</v>
      </c>
      <c r="I41" s="48">
        <f>VLOOKUP($A41,'Occupancy Raw Data'!$B$8:$BE$45,'Occupancy Raw Data'!AO$3,FALSE)</f>
        <v>64.575929305542203</v>
      </c>
      <c r="J41" s="49">
        <f>VLOOKUP($A41,'Occupancy Raw Data'!$B$8:$BE$45,'Occupancy Raw Data'!AP$3,FALSE)</f>
        <v>64.285371241955602</v>
      </c>
      <c r="K41" s="50">
        <f>VLOOKUP($A41,'Occupancy Raw Data'!$B$8:$BE$45,'Occupancy Raw Data'!AR$3,FALSE)</f>
        <v>60.894567813126102</v>
      </c>
      <c r="M41" s="47">
        <f>VLOOKUP($A41,'Occupancy Raw Data'!$B$8:$BE$45,'Occupancy Raw Data'!AT$3,FALSE)</f>
        <v>-6.0381006744808898</v>
      </c>
      <c r="N41" s="48">
        <f>VLOOKUP($A41,'Occupancy Raw Data'!$B$8:$BE$45,'Occupancy Raw Data'!AU$3,FALSE)</f>
        <v>-3.770228511539</v>
      </c>
      <c r="O41" s="48">
        <f>VLOOKUP($A41,'Occupancy Raw Data'!$B$8:$BE$45,'Occupancy Raw Data'!AV$3,FALSE)</f>
        <v>-7.6483587030660494E-2</v>
      </c>
      <c r="P41" s="48">
        <f>VLOOKUP($A41,'Occupancy Raw Data'!$B$8:$BE$45,'Occupancy Raw Data'!AW$3,FALSE)</f>
        <v>-0.722231039853238</v>
      </c>
      <c r="Q41" s="48">
        <f>VLOOKUP($A41,'Occupancy Raw Data'!$B$8:$BE$45,'Occupancy Raw Data'!AX$3,FALSE)</f>
        <v>-2.1340071567404899</v>
      </c>
      <c r="R41" s="49">
        <f>VLOOKUP($A41,'Occupancy Raw Data'!$B$8:$BE$45,'Occupancy Raw Data'!AY$3,FALSE)</f>
        <v>-2.4533482577682499</v>
      </c>
      <c r="S41" s="48">
        <f>VLOOKUP($A41,'Occupancy Raw Data'!$B$8:$BE$45,'Occupancy Raw Data'!BA$3,FALSE)</f>
        <v>-3.47308702698116</v>
      </c>
      <c r="T41" s="48">
        <f>VLOOKUP($A41,'Occupancy Raw Data'!$B$8:$BE$45,'Occupancy Raw Data'!BB$3,FALSE)</f>
        <v>-3.5295012022563901</v>
      </c>
      <c r="U41" s="49">
        <f>VLOOKUP($A41,'Occupancy Raw Data'!$B$8:$BE$45,'Occupancy Raw Data'!BC$3,FALSE)</f>
        <v>-3.5014298503741599</v>
      </c>
      <c r="V41" s="50">
        <f>VLOOKUP($A41,'Occupancy Raw Data'!$B$8:$BE$45,'Occupancy Raw Data'!BE$3,FALSE)</f>
        <v>-2.77142019910288</v>
      </c>
      <c r="X41" s="51">
        <f>VLOOKUP($A41,'ADR Raw Data'!$B$6:$BE$43,'ADR Raw Data'!AG$1,FALSE)</f>
        <v>88.910524494715304</v>
      </c>
      <c r="Y41" s="52">
        <f>VLOOKUP($A41,'ADR Raw Data'!$B$6:$BE$43,'ADR Raw Data'!AH$1,FALSE)</f>
        <v>93.206651570807097</v>
      </c>
      <c r="Z41" s="52">
        <f>VLOOKUP($A41,'ADR Raw Data'!$B$6:$BE$43,'ADR Raw Data'!AI$1,FALSE)</f>
        <v>95.077945326061894</v>
      </c>
      <c r="AA41" s="52">
        <f>VLOOKUP($A41,'ADR Raw Data'!$B$6:$BE$43,'ADR Raw Data'!AJ$1,FALSE)</f>
        <v>94.771748692934906</v>
      </c>
      <c r="AB41" s="52">
        <f>VLOOKUP($A41,'ADR Raw Data'!$B$6:$BE$43,'ADR Raw Data'!AK$1,FALSE)</f>
        <v>92.440853211372399</v>
      </c>
      <c r="AC41" s="53">
        <f>VLOOKUP($A41,'ADR Raw Data'!$B$6:$BE$43,'ADR Raw Data'!AL$1,FALSE)</f>
        <v>93.027366632239705</v>
      </c>
      <c r="AD41" s="52">
        <f>VLOOKUP($A41,'ADR Raw Data'!$B$6:$BE$43,'ADR Raw Data'!AN$1,FALSE)</f>
        <v>98.269206956847995</v>
      </c>
      <c r="AE41" s="52">
        <f>VLOOKUP($A41,'ADR Raw Data'!$B$6:$BE$43,'ADR Raw Data'!AO$1,FALSE)</f>
        <v>99.544920913282695</v>
      </c>
      <c r="AF41" s="53">
        <f>VLOOKUP($A41,'ADR Raw Data'!$B$6:$BE$43,'ADR Raw Data'!AP$1,FALSE)</f>
        <v>98.909946931380901</v>
      </c>
      <c r="AG41" s="54">
        <f>VLOOKUP($A41,'ADR Raw Data'!$B$6:$BE$43,'ADR Raw Data'!AR$1,FALSE)</f>
        <v>94.802057939101601</v>
      </c>
      <c r="AI41" s="47">
        <f>VLOOKUP($A41,'ADR Raw Data'!$B$6:$BE$43,'ADR Raw Data'!AT$1,FALSE)</f>
        <v>4.1971407919725596</v>
      </c>
      <c r="AJ41" s="48">
        <f>VLOOKUP($A41,'ADR Raw Data'!$B$6:$BE$43,'ADR Raw Data'!AU$1,FALSE)</f>
        <v>2.4687941555669202</v>
      </c>
      <c r="AK41" s="48">
        <f>VLOOKUP($A41,'ADR Raw Data'!$B$6:$BE$43,'ADR Raw Data'!AV$1,FALSE)</f>
        <v>4.4661374963445901</v>
      </c>
      <c r="AL41" s="48">
        <f>VLOOKUP($A41,'ADR Raw Data'!$B$6:$BE$43,'ADR Raw Data'!AW$1,FALSE)</f>
        <v>4.4794893346233398</v>
      </c>
      <c r="AM41" s="48">
        <f>VLOOKUP($A41,'ADR Raw Data'!$B$6:$BE$43,'ADR Raw Data'!AX$1,FALSE)</f>
        <v>3.32169178867409</v>
      </c>
      <c r="AN41" s="49">
        <f>VLOOKUP($A41,'ADR Raw Data'!$B$6:$BE$43,'ADR Raw Data'!AY$1,FALSE)</f>
        <v>3.8282359943623501</v>
      </c>
      <c r="AO41" s="48">
        <f>VLOOKUP($A41,'ADR Raw Data'!$B$6:$BE$43,'ADR Raw Data'!BA$1,FALSE)</f>
        <v>4.5887528916929297</v>
      </c>
      <c r="AP41" s="48">
        <f>VLOOKUP($A41,'ADR Raw Data'!$B$6:$BE$43,'ADR Raw Data'!BB$1,FALSE)</f>
        <v>4.5179529531967599</v>
      </c>
      <c r="AQ41" s="49">
        <f>VLOOKUP($A41,'ADR Raw Data'!$B$6:$BE$43,'ADR Raw Data'!BC$1,FALSE)</f>
        <v>4.5527452239154798</v>
      </c>
      <c r="AR41" s="50">
        <f>VLOOKUP($A41,'ADR Raw Data'!$B$6:$BE$43,'ADR Raw Data'!BE$1,FALSE)</f>
        <v>4.0425078599407103</v>
      </c>
      <c r="AT41" s="51">
        <f>VLOOKUP($A41,'RevPAR Raw Data'!$B$6:$BE$43,'RevPAR Raw Data'!AG$1,FALSE)</f>
        <v>46.122976010003804</v>
      </c>
      <c r="AU41" s="52">
        <f>VLOOKUP($A41,'RevPAR Raw Data'!$B$6:$BE$43,'RevPAR Raw Data'!AH$1,FALSE)</f>
        <v>55.569463673038101</v>
      </c>
      <c r="AV41" s="52">
        <f>VLOOKUP($A41,'RevPAR Raw Data'!$B$6:$BE$43,'RevPAR Raw Data'!AI$1,FALSE)</f>
        <v>59.447688512150599</v>
      </c>
      <c r="AW41" s="52">
        <f>VLOOKUP($A41,'RevPAR Raw Data'!$B$6:$BE$43,'RevPAR Raw Data'!AJ$1,FALSE)</f>
        <v>59.720493449236301</v>
      </c>
      <c r="AX41" s="52">
        <f>VLOOKUP($A41,'RevPAR Raw Data'!$B$6:$BE$43,'RevPAR Raw Data'!AK$1,FALSE)</f>
        <v>56.058527206800399</v>
      </c>
      <c r="AY41" s="53">
        <f>VLOOKUP($A41,'RevPAR Raw Data'!$B$6:$BE$43,'RevPAR Raw Data'!AL$1,FALSE)</f>
        <v>55.386499117025302</v>
      </c>
      <c r="AZ41" s="52">
        <f>VLOOKUP($A41,'RevPAR Raw Data'!$B$6:$BE$43,'RevPAR Raw Data'!AN$1,FALSE)</f>
        <v>62.887195403899703</v>
      </c>
      <c r="BA41" s="52">
        <f>VLOOKUP($A41,'RevPAR Raw Data'!$B$6:$BE$43,'RevPAR Raw Data'!AO$1,FALSE)</f>
        <v>64.282057756219302</v>
      </c>
      <c r="BB41" s="53">
        <f>VLOOKUP($A41,'RevPAR Raw Data'!$B$6:$BE$43,'RevPAR Raw Data'!AP$1,FALSE)</f>
        <v>63.584626580059499</v>
      </c>
      <c r="BC41" s="54">
        <f>VLOOKUP($A41,'RevPAR Raw Data'!$B$6:$BE$43,'RevPAR Raw Data'!AR$1,FALSE)</f>
        <v>57.729303459965401</v>
      </c>
      <c r="BE41" s="47">
        <f>VLOOKUP($A41,'RevPAR Raw Data'!$B$6:$BE$43,'RevPAR Raw Data'!AT$1,FALSE)</f>
        <v>-2.0943874689773199</v>
      </c>
      <c r="BF41" s="48">
        <f>VLOOKUP($A41,'RevPAR Raw Data'!$B$6:$BE$43,'RevPAR Raw Data'!AU$1,FALSE)</f>
        <v>-1.3945135371164701</v>
      </c>
      <c r="BG41" s="48">
        <f>VLOOKUP($A41,'RevPAR Raw Data'!$B$6:$BE$43,'RevPAR Raw Data'!AV$1,FALSE)</f>
        <v>4.3862380471550102</v>
      </c>
      <c r="BH41" s="48">
        <f>VLOOKUP($A41,'RevPAR Raw Data'!$B$6:$BE$43,'RevPAR Raw Data'!AW$1,FALSE)</f>
        <v>3.7249060323685299</v>
      </c>
      <c r="BI41" s="48">
        <f>VLOOKUP($A41,'RevPAR Raw Data'!$B$6:$BE$43,'RevPAR Raw Data'!AX$1,FALSE)</f>
        <v>1.11679949143843</v>
      </c>
      <c r="BJ41" s="49">
        <f>VLOOKUP($A41,'RevPAR Raw Data'!$B$6:$BE$43,'RevPAR Raw Data'!AY$1,FALSE)</f>
        <v>1.2809677755231399</v>
      </c>
      <c r="BK41" s="48">
        <f>VLOOKUP($A41,'RevPAR Raw Data'!$B$6:$BE$43,'RevPAR Raw Data'!BA$1,FALSE)</f>
        <v>0.95629448333016598</v>
      </c>
      <c r="BL41" s="48">
        <f>VLOOKUP($A41,'RevPAR Raw Data'!$B$6:$BE$43,'RevPAR Raw Data'!BB$1,FALSE)</f>
        <v>0.82899054713991305</v>
      </c>
      <c r="BM41" s="49">
        <f>VLOOKUP($A41,'RevPAR Raw Data'!$B$6:$BE$43,'RevPAR Raw Data'!BC$1,FALSE)</f>
        <v>0.89190419325965498</v>
      </c>
      <c r="BN41" s="50">
        <f>VLOOKUP($A41,'RevPAR Raw Data'!$B$6:$BE$43,'RevPAR Raw Data'!BE$1,FALSE)</f>
        <v>1.1590527814570999</v>
      </c>
    </row>
    <row r="42" spans="1:66" x14ac:dyDescent="0.25">
      <c r="A42" s="63" t="s">
        <v>109</v>
      </c>
      <c r="B42" s="47">
        <f>VLOOKUP($A42,'Occupancy Raw Data'!$B$8:$BE$45,'Occupancy Raw Data'!AG$3,FALSE)</f>
        <v>41.630507343124101</v>
      </c>
      <c r="C42" s="48">
        <f>VLOOKUP($A42,'Occupancy Raw Data'!$B$8:$BE$45,'Occupancy Raw Data'!AH$3,FALSE)</f>
        <v>57.017690253671503</v>
      </c>
      <c r="D42" s="48">
        <f>VLOOKUP($A42,'Occupancy Raw Data'!$B$8:$BE$45,'Occupancy Raw Data'!AI$3,FALSE)</f>
        <v>68.75</v>
      </c>
      <c r="E42" s="48">
        <f>VLOOKUP($A42,'Occupancy Raw Data'!$B$8:$BE$45,'Occupancy Raw Data'!AJ$3,FALSE)</f>
        <v>67.381508678237594</v>
      </c>
      <c r="F42" s="48">
        <f>VLOOKUP($A42,'Occupancy Raw Data'!$B$8:$BE$45,'Occupancy Raw Data'!AK$3,FALSE)</f>
        <v>61.982643524699498</v>
      </c>
      <c r="G42" s="49">
        <f>VLOOKUP($A42,'Occupancy Raw Data'!$B$8:$BE$45,'Occupancy Raw Data'!AL$3,FALSE)</f>
        <v>59.352469959946497</v>
      </c>
      <c r="H42" s="48">
        <f>VLOOKUP($A42,'Occupancy Raw Data'!$B$8:$BE$45,'Occupancy Raw Data'!AN$3,FALSE)</f>
        <v>79.8314419225634</v>
      </c>
      <c r="I42" s="48">
        <f>VLOOKUP($A42,'Occupancy Raw Data'!$B$8:$BE$45,'Occupancy Raw Data'!AO$3,FALSE)</f>
        <v>81.909212283043999</v>
      </c>
      <c r="J42" s="49">
        <f>VLOOKUP($A42,'Occupancy Raw Data'!$B$8:$BE$45,'Occupancy Raw Data'!AP$3,FALSE)</f>
        <v>80.870327102803699</v>
      </c>
      <c r="K42" s="50">
        <f>VLOOKUP($A42,'Occupancy Raw Data'!$B$8:$BE$45,'Occupancy Raw Data'!AR$3,FALSE)</f>
        <v>65.500429143619996</v>
      </c>
      <c r="M42" s="47">
        <f>VLOOKUP($A42,'Occupancy Raw Data'!$B$8:$BE$45,'Occupancy Raw Data'!AT$3,FALSE)</f>
        <v>-10.0919084519733</v>
      </c>
      <c r="N42" s="48">
        <f>VLOOKUP($A42,'Occupancy Raw Data'!$B$8:$BE$45,'Occupancy Raw Data'!AU$3,FALSE)</f>
        <v>8.8057324840764295</v>
      </c>
      <c r="O42" s="48">
        <f>VLOOKUP($A42,'Occupancy Raw Data'!$B$8:$BE$45,'Occupancy Raw Data'!AV$3,FALSE)</f>
        <v>22.5494570876096</v>
      </c>
      <c r="P42" s="48">
        <f>VLOOKUP($A42,'Occupancy Raw Data'!$B$8:$BE$45,'Occupancy Raw Data'!AW$3,FALSE)</f>
        <v>5.5279665446941904</v>
      </c>
      <c r="Q42" s="48">
        <f>VLOOKUP($A42,'Occupancy Raw Data'!$B$8:$BE$45,'Occupancy Raw Data'!AX$3,FALSE)</f>
        <v>-2.5452637103122502</v>
      </c>
      <c r="R42" s="49">
        <f>VLOOKUP($A42,'Occupancy Raw Data'!$B$8:$BE$45,'Occupancy Raw Data'!AY$3,FALSE)</f>
        <v>5.1380594808727</v>
      </c>
      <c r="S42" s="48">
        <f>VLOOKUP($A42,'Occupancy Raw Data'!$B$8:$BE$45,'Occupancy Raw Data'!BA$3,FALSE)</f>
        <v>-1.1162790697674401</v>
      </c>
      <c r="T42" s="48">
        <f>VLOOKUP($A42,'Occupancy Raw Data'!$B$8:$BE$45,'Occupancy Raw Data'!BB$3,FALSE)</f>
        <v>7.8918443613980997</v>
      </c>
      <c r="U42" s="49">
        <f>VLOOKUP($A42,'Occupancy Raw Data'!$B$8:$BE$45,'Occupancy Raw Data'!BC$3,FALSE)</f>
        <v>3.2493474671070102</v>
      </c>
      <c r="V42" s="50">
        <f>VLOOKUP($A42,'Occupancy Raw Data'!$B$8:$BE$45,'Occupancy Raw Data'!BE$3,FALSE)</f>
        <v>4.4639631932165997</v>
      </c>
      <c r="X42" s="51">
        <f>VLOOKUP($A42,'ADR Raw Data'!$B$6:$BE$43,'ADR Raw Data'!AG$1,FALSE)</f>
        <v>158.081375025055</v>
      </c>
      <c r="Y42" s="52">
        <f>VLOOKUP($A42,'ADR Raw Data'!$B$6:$BE$43,'ADR Raw Data'!AH$1,FALSE)</f>
        <v>169.11045807112501</v>
      </c>
      <c r="Z42" s="52">
        <f>VLOOKUP($A42,'ADR Raw Data'!$B$6:$BE$43,'ADR Raw Data'!AI$1,FALSE)</f>
        <v>175.75942347372199</v>
      </c>
      <c r="AA42" s="52">
        <f>VLOOKUP($A42,'ADR Raw Data'!$B$6:$BE$43,'ADR Raw Data'!AJ$1,FALSE)</f>
        <v>174.407120743034</v>
      </c>
      <c r="AB42" s="52">
        <f>VLOOKUP($A42,'ADR Raw Data'!$B$6:$BE$43,'ADR Raw Data'!AK$1,FALSE)</f>
        <v>172.606810716208</v>
      </c>
      <c r="AC42" s="53">
        <f>VLOOKUP($A42,'ADR Raw Data'!$B$6:$BE$43,'ADR Raw Data'!AL$1,FALSE)</f>
        <v>171.03651220335101</v>
      </c>
      <c r="AD42" s="52">
        <f>VLOOKUP($A42,'ADR Raw Data'!$B$6:$BE$43,'ADR Raw Data'!AN$1,FALSE)</f>
        <v>211.457787185115</v>
      </c>
      <c r="AE42" s="52">
        <f>VLOOKUP($A42,'ADR Raw Data'!$B$6:$BE$43,'ADR Raw Data'!AO$1,FALSE)</f>
        <v>191.09093317033401</v>
      </c>
      <c r="AF42" s="53">
        <f>VLOOKUP($A42,'ADR Raw Data'!$B$6:$BE$43,'ADR Raw Data'!AP$1,FALSE)</f>
        <v>201.14354073156801</v>
      </c>
      <c r="AG42" s="54">
        <f>VLOOKUP($A42,'ADR Raw Data'!$B$6:$BE$43,'ADR Raw Data'!AR$1,FALSE)</f>
        <v>181.65701075581899</v>
      </c>
      <c r="AI42" s="47">
        <f>VLOOKUP($A42,'ADR Raw Data'!$B$6:$BE$43,'ADR Raw Data'!AT$1,FALSE)</f>
        <v>-1.5204691227935401</v>
      </c>
      <c r="AJ42" s="48">
        <f>VLOOKUP($A42,'ADR Raw Data'!$B$6:$BE$43,'ADR Raw Data'!AU$1,FALSE)</f>
        <v>-0.16332611817396001</v>
      </c>
      <c r="AK42" s="48">
        <f>VLOOKUP($A42,'ADR Raw Data'!$B$6:$BE$43,'ADR Raw Data'!AV$1,FALSE)</f>
        <v>-1.24135185170748</v>
      </c>
      <c r="AL42" s="48">
        <f>VLOOKUP($A42,'ADR Raw Data'!$B$6:$BE$43,'ADR Raw Data'!AW$1,FALSE)</f>
        <v>-1.06309407139928</v>
      </c>
      <c r="AM42" s="48">
        <f>VLOOKUP($A42,'ADR Raw Data'!$B$6:$BE$43,'ADR Raw Data'!AX$1,FALSE)</f>
        <v>-2.8440565094116499</v>
      </c>
      <c r="AN42" s="49">
        <f>VLOOKUP($A42,'ADR Raw Data'!$B$6:$BE$43,'ADR Raw Data'!AY$1,FALSE)</f>
        <v>-1.1703899767411701</v>
      </c>
      <c r="AO42" s="48">
        <f>VLOOKUP($A42,'ADR Raw Data'!$B$6:$BE$43,'ADR Raw Data'!BA$1,FALSE)</f>
        <v>-4.1373345420078804</v>
      </c>
      <c r="AP42" s="48">
        <f>VLOOKUP($A42,'ADR Raw Data'!$B$6:$BE$43,'ADR Raw Data'!BB$1,FALSE)</f>
        <v>-6.9733456240698501</v>
      </c>
      <c r="AQ42" s="49">
        <f>VLOOKUP($A42,'ADR Raw Data'!$B$6:$BE$43,'ADR Raw Data'!BC$1,FALSE)</f>
        <v>-5.6695034525993302</v>
      </c>
      <c r="AR42" s="50">
        <f>VLOOKUP($A42,'ADR Raw Data'!$B$6:$BE$43,'ADR Raw Data'!BE$1,FALSE)</f>
        <v>-3.0641886270048402</v>
      </c>
      <c r="AT42" s="51">
        <f>VLOOKUP($A42,'RevPAR Raw Data'!$B$6:$BE$43,'RevPAR Raw Data'!AG$1,FALSE)</f>
        <v>65.810078437917198</v>
      </c>
      <c r="AU42" s="52">
        <f>VLOOKUP($A42,'RevPAR Raw Data'!$B$6:$BE$43,'RevPAR Raw Data'!AH$1,FALSE)</f>
        <v>96.422877169559399</v>
      </c>
      <c r="AV42" s="52">
        <f>VLOOKUP($A42,'RevPAR Raw Data'!$B$6:$BE$43,'RevPAR Raw Data'!AI$1,FALSE)</f>
        <v>120.83460363818401</v>
      </c>
      <c r="AW42" s="52">
        <f>VLOOKUP($A42,'RevPAR Raw Data'!$B$6:$BE$43,'RevPAR Raw Data'!AJ$1,FALSE)</f>
        <v>117.518149198931</v>
      </c>
      <c r="AX42" s="52">
        <f>VLOOKUP($A42,'RevPAR Raw Data'!$B$6:$BE$43,'RevPAR Raw Data'!AK$1,FALSE)</f>
        <v>106.98626418558</v>
      </c>
      <c r="AY42" s="53">
        <f>VLOOKUP($A42,'RevPAR Raw Data'!$B$6:$BE$43,'RevPAR Raw Data'!AL$1,FALSE)</f>
        <v>101.514394526034</v>
      </c>
      <c r="AZ42" s="52">
        <f>VLOOKUP($A42,'RevPAR Raw Data'!$B$6:$BE$43,'RevPAR Raw Data'!AN$1,FALSE)</f>
        <v>168.809800567423</v>
      </c>
      <c r="BA42" s="52">
        <f>VLOOKUP($A42,'RevPAR Raw Data'!$B$6:$BE$43,'RevPAR Raw Data'!AO$1,FALSE)</f>
        <v>156.52107810413801</v>
      </c>
      <c r="BB42" s="53">
        <f>VLOOKUP($A42,'RevPAR Raw Data'!$B$6:$BE$43,'RevPAR Raw Data'!AP$1,FALSE)</f>
        <v>162.665439335781</v>
      </c>
      <c r="BC42" s="54">
        <f>VLOOKUP($A42,'RevPAR Raw Data'!$B$6:$BE$43,'RevPAR Raw Data'!AR$1,FALSE)</f>
        <v>118.986121614533</v>
      </c>
      <c r="BE42" s="47">
        <f>VLOOKUP($A42,'RevPAR Raw Data'!$B$6:$BE$43,'RevPAR Raw Data'!AT$1,FALSE)</f>
        <v>-11.458933222854</v>
      </c>
      <c r="BF42" s="48">
        <f>VLOOKUP($A42,'RevPAR Raw Data'!$B$6:$BE$43,'RevPAR Raw Data'!AU$1,FALSE)</f>
        <v>8.6280243048594407</v>
      </c>
      <c r="BG42" s="48">
        <f>VLOOKUP($A42,'RevPAR Raw Data'!$B$6:$BE$43,'RevPAR Raw Data'!AV$1,FALSE)</f>
        <v>21.0281871327951</v>
      </c>
      <c r="BH42" s="48">
        <f>VLOOKUP($A42,'RevPAR Raw Data'!$B$6:$BE$43,'RevPAR Raw Data'!AW$1,FALSE)</f>
        <v>4.4061049886893304</v>
      </c>
      <c r="BI42" s="48">
        <f>VLOOKUP($A42,'RevPAR Raw Data'!$B$6:$BE$43,'RevPAR Raw Data'!AX$1,FALSE)</f>
        <v>-5.31693148148908</v>
      </c>
      <c r="BJ42" s="49">
        <f>VLOOKUP($A42,'RevPAR Raw Data'!$B$6:$BE$43,'RevPAR Raw Data'!AY$1,FALSE)</f>
        <v>3.9075341709683902</v>
      </c>
      <c r="BK42" s="48">
        <f>VLOOKUP($A42,'RevPAR Raw Data'!$B$6:$BE$43,'RevPAR Raw Data'!BA$1,FALSE)</f>
        <v>-5.20742941223663</v>
      </c>
      <c r="BL42" s="48">
        <f>VLOOKUP($A42,'RevPAR Raw Data'!$B$6:$BE$43,'RevPAR Raw Data'!BB$1,FALSE)</f>
        <v>0.368173153894293</v>
      </c>
      <c r="BM42" s="49">
        <f>VLOOKUP($A42,'RevPAR Raw Data'!$B$6:$BE$43,'RevPAR Raw Data'!BC$1,FALSE)</f>
        <v>-2.6043778523269001</v>
      </c>
      <c r="BN42" s="50">
        <f>VLOOKUP($A42,'RevPAR Raw Data'!$B$6:$BE$43,'RevPAR Raw Data'!BE$1,FALSE)</f>
        <v>1.2629903137315299</v>
      </c>
    </row>
    <row r="43" spans="1:66" x14ac:dyDescent="0.25">
      <c r="A43" s="63" t="s">
        <v>94</v>
      </c>
      <c r="B43" s="47">
        <f>VLOOKUP($A43,'Occupancy Raw Data'!$B$8:$BE$45,'Occupancy Raw Data'!AG$3,FALSE)</f>
        <v>44.518321513002299</v>
      </c>
      <c r="C43" s="48">
        <f>VLOOKUP($A43,'Occupancy Raw Data'!$B$8:$BE$45,'Occupancy Raw Data'!AH$3,FALSE)</f>
        <v>57.396572104018901</v>
      </c>
      <c r="D43" s="48">
        <f>VLOOKUP($A43,'Occupancy Raw Data'!$B$8:$BE$45,'Occupancy Raw Data'!AI$3,FALSE)</f>
        <v>64.630614657210401</v>
      </c>
      <c r="E43" s="48">
        <f>VLOOKUP($A43,'Occupancy Raw Data'!$B$8:$BE$45,'Occupancy Raw Data'!AJ$3,FALSE)</f>
        <v>63.383569739952698</v>
      </c>
      <c r="F43" s="48">
        <f>VLOOKUP($A43,'Occupancy Raw Data'!$B$8:$BE$45,'Occupancy Raw Data'!AK$3,FALSE)</f>
        <v>59.547872340425499</v>
      </c>
      <c r="G43" s="49">
        <f>VLOOKUP($A43,'Occupancy Raw Data'!$B$8:$BE$45,'Occupancy Raw Data'!AL$3,FALSE)</f>
        <v>57.895390070921898</v>
      </c>
      <c r="H43" s="48">
        <f>VLOOKUP($A43,'Occupancy Raw Data'!$B$8:$BE$45,'Occupancy Raw Data'!AN$3,FALSE)</f>
        <v>77.517730496453893</v>
      </c>
      <c r="I43" s="48">
        <f>VLOOKUP($A43,'Occupancy Raw Data'!$B$8:$BE$45,'Occupancy Raw Data'!AO$3,FALSE)</f>
        <v>78.259456264775395</v>
      </c>
      <c r="J43" s="49">
        <f>VLOOKUP($A43,'Occupancy Raw Data'!$B$8:$BE$45,'Occupancy Raw Data'!AP$3,FALSE)</f>
        <v>77.888593380614594</v>
      </c>
      <c r="K43" s="50">
        <f>VLOOKUP($A43,'Occupancy Raw Data'!$B$8:$BE$45,'Occupancy Raw Data'!AR$3,FALSE)</f>
        <v>63.607733873691302</v>
      </c>
      <c r="M43" s="47">
        <f>VLOOKUP($A43,'Occupancy Raw Data'!$B$8:$BE$45,'Occupancy Raw Data'!AT$3,FALSE)</f>
        <v>-2.00732517649914</v>
      </c>
      <c r="N43" s="48">
        <f>VLOOKUP($A43,'Occupancy Raw Data'!$B$8:$BE$45,'Occupancy Raw Data'!AU$3,FALSE)</f>
        <v>6.2084900367321501</v>
      </c>
      <c r="O43" s="48">
        <f>VLOOKUP($A43,'Occupancy Raw Data'!$B$8:$BE$45,'Occupancy Raw Data'!AV$3,FALSE)</f>
        <v>7.1936678813802297</v>
      </c>
      <c r="P43" s="48">
        <f>VLOOKUP($A43,'Occupancy Raw Data'!$B$8:$BE$45,'Occupancy Raw Data'!AW$3,FALSE)</f>
        <v>0.75718530959970298</v>
      </c>
      <c r="Q43" s="48">
        <f>VLOOKUP($A43,'Occupancy Raw Data'!$B$8:$BE$45,'Occupancy Raw Data'!AX$3,FALSE)</f>
        <v>-7.3718530946266796</v>
      </c>
      <c r="R43" s="49">
        <f>VLOOKUP($A43,'Occupancy Raw Data'!$B$8:$BE$45,'Occupancy Raw Data'!AY$3,FALSE)</f>
        <v>0.88134900945779104</v>
      </c>
      <c r="S43" s="48">
        <f>VLOOKUP($A43,'Occupancy Raw Data'!$B$8:$BE$45,'Occupancy Raw Data'!BA$3,FALSE)</f>
        <v>-1.2106044287029201</v>
      </c>
      <c r="T43" s="48">
        <f>VLOOKUP($A43,'Occupancy Raw Data'!$B$8:$BE$45,'Occupancy Raw Data'!BB$3,FALSE)</f>
        <v>-0.20349769654031599</v>
      </c>
      <c r="U43" s="49">
        <f>VLOOKUP($A43,'Occupancy Raw Data'!$B$8:$BE$45,'Occupancy Raw Data'!BC$3,FALSE)</f>
        <v>-0.70720713665705703</v>
      </c>
      <c r="V43" s="50">
        <f>VLOOKUP($A43,'Occupancy Raw Data'!$B$8:$BE$45,'Occupancy Raw Data'!BE$3,FALSE)</f>
        <v>0.323543707060713</v>
      </c>
      <c r="X43" s="51">
        <f>VLOOKUP($A43,'ADR Raw Data'!$B$6:$BE$43,'ADR Raw Data'!AG$1,FALSE)</f>
        <v>91.141012943909701</v>
      </c>
      <c r="Y43" s="52">
        <f>VLOOKUP($A43,'ADR Raw Data'!$B$6:$BE$43,'ADR Raw Data'!AH$1,FALSE)</f>
        <v>102.219320908201</v>
      </c>
      <c r="Z43" s="52">
        <f>VLOOKUP($A43,'ADR Raw Data'!$B$6:$BE$43,'ADR Raw Data'!AI$1,FALSE)</f>
        <v>107.497923277399</v>
      </c>
      <c r="AA43" s="52">
        <f>VLOOKUP($A43,'ADR Raw Data'!$B$6:$BE$43,'ADR Raw Data'!AJ$1,FALSE)</f>
        <v>105.48085458529501</v>
      </c>
      <c r="AB43" s="52">
        <f>VLOOKUP($A43,'ADR Raw Data'!$B$6:$BE$43,'ADR Raw Data'!AK$1,FALSE)</f>
        <v>104.470925512381</v>
      </c>
      <c r="AC43" s="53">
        <f>VLOOKUP($A43,'ADR Raw Data'!$B$6:$BE$43,'ADR Raw Data'!AL$1,FALSE)</f>
        <v>102.87145417980901</v>
      </c>
      <c r="AD43" s="52">
        <f>VLOOKUP($A43,'ADR Raw Data'!$B$6:$BE$43,'ADR Raw Data'!AN$1,FALSE)</f>
        <v>124.25083333333301</v>
      </c>
      <c r="AE43" s="52">
        <f>VLOOKUP($A43,'ADR Raw Data'!$B$6:$BE$43,'ADR Raw Data'!AO$1,FALSE)</f>
        <v>122.73895329078999</v>
      </c>
      <c r="AF43" s="53">
        <f>VLOOKUP($A43,'ADR Raw Data'!$B$6:$BE$43,'ADR Raw Data'!AP$1,FALSE)</f>
        <v>123.491293939106</v>
      </c>
      <c r="AG43" s="54">
        <f>VLOOKUP($A43,'ADR Raw Data'!$B$6:$BE$43,'ADR Raw Data'!AR$1,FALSE)</f>
        <v>110.085537916296</v>
      </c>
      <c r="AI43" s="47">
        <f>VLOOKUP($A43,'ADR Raw Data'!$B$6:$BE$43,'ADR Raw Data'!AT$1,FALSE)</f>
        <v>-4.9892603369161099</v>
      </c>
      <c r="AJ43" s="48">
        <f>VLOOKUP($A43,'ADR Raw Data'!$B$6:$BE$43,'ADR Raw Data'!AU$1,FALSE)</f>
        <v>-0.58303161511481005</v>
      </c>
      <c r="AK43" s="48">
        <f>VLOOKUP($A43,'ADR Raw Data'!$B$6:$BE$43,'ADR Raw Data'!AV$1,FALSE)</f>
        <v>1.1474017180213201</v>
      </c>
      <c r="AL43" s="48">
        <f>VLOOKUP($A43,'ADR Raw Data'!$B$6:$BE$43,'ADR Raw Data'!AW$1,FALSE)</f>
        <v>-1.1215865482066401</v>
      </c>
      <c r="AM43" s="48">
        <f>VLOOKUP($A43,'ADR Raw Data'!$B$6:$BE$43,'ADR Raw Data'!AX$1,FALSE)</f>
        <v>-4.2775394627538201</v>
      </c>
      <c r="AN43" s="49">
        <f>VLOOKUP($A43,'ADR Raw Data'!$B$6:$BE$43,'ADR Raw Data'!AY$1,FALSE)</f>
        <v>-1.76073489206708</v>
      </c>
      <c r="AO43" s="48">
        <f>VLOOKUP($A43,'ADR Raw Data'!$B$6:$BE$43,'ADR Raw Data'!BA$1,FALSE)</f>
        <v>-1.3548466255387299</v>
      </c>
      <c r="AP43" s="48">
        <f>VLOOKUP($A43,'ADR Raw Data'!$B$6:$BE$43,'ADR Raw Data'!BB$1,FALSE)</f>
        <v>-2.0450805041575602</v>
      </c>
      <c r="AQ43" s="49">
        <f>VLOOKUP($A43,'ADR Raw Data'!$B$6:$BE$43,'ADR Raw Data'!BC$1,FALSE)</f>
        <v>-1.7020072655127401</v>
      </c>
      <c r="AR43" s="50">
        <f>VLOOKUP($A43,'ADR Raw Data'!$B$6:$BE$43,'ADR Raw Data'!BE$1,FALSE)</f>
        <v>-1.80174232973655</v>
      </c>
      <c r="AT43" s="51">
        <f>VLOOKUP($A43,'RevPAR Raw Data'!$B$6:$BE$43,'RevPAR Raw Data'!AG$1,FALSE)</f>
        <v>40.574449172576799</v>
      </c>
      <c r="AU43" s="52">
        <f>VLOOKUP($A43,'RevPAR Raw Data'!$B$6:$BE$43,'RevPAR Raw Data'!AH$1,FALSE)</f>
        <v>58.670386229314403</v>
      </c>
      <c r="AV43" s="52">
        <f>VLOOKUP($A43,'RevPAR Raw Data'!$B$6:$BE$43,'RevPAR Raw Data'!AI$1,FALSE)</f>
        <v>69.476568557919606</v>
      </c>
      <c r="AW43" s="52">
        <f>VLOOKUP($A43,'RevPAR Raw Data'!$B$6:$BE$43,'RevPAR Raw Data'!AJ$1,FALSE)</f>
        <v>66.857531028368697</v>
      </c>
      <c r="AX43" s="52">
        <f>VLOOKUP($A43,'RevPAR Raw Data'!$B$6:$BE$43,'RevPAR Raw Data'!AK$1,FALSE)</f>
        <v>62.210213356973902</v>
      </c>
      <c r="AY43" s="53">
        <f>VLOOKUP($A43,'RevPAR Raw Data'!$B$6:$BE$43,'RevPAR Raw Data'!AL$1,FALSE)</f>
        <v>59.557829669030703</v>
      </c>
      <c r="AZ43" s="52">
        <f>VLOOKUP($A43,'RevPAR Raw Data'!$B$6:$BE$43,'RevPAR Raw Data'!AN$1,FALSE)</f>
        <v>96.316426122931404</v>
      </c>
      <c r="BA43" s="52">
        <f>VLOOKUP($A43,'RevPAR Raw Data'!$B$6:$BE$43,'RevPAR Raw Data'!AO$1,FALSE)</f>
        <v>96.054837470449101</v>
      </c>
      <c r="BB43" s="53">
        <f>VLOOKUP($A43,'RevPAR Raw Data'!$B$6:$BE$43,'RevPAR Raw Data'!AP$1,FALSE)</f>
        <v>96.185631796690302</v>
      </c>
      <c r="BC43" s="54">
        <f>VLOOKUP($A43,'RevPAR Raw Data'!$B$6:$BE$43,'RevPAR Raw Data'!AR$1,FALSE)</f>
        <v>70.022915991219094</v>
      </c>
      <c r="BE43" s="47">
        <f>VLOOKUP($A43,'RevPAR Raw Data'!$B$6:$BE$43,'RevPAR Raw Data'!AT$1,FALSE)</f>
        <v>-6.8964348345512496</v>
      </c>
      <c r="BF43" s="48">
        <f>VLOOKUP($A43,'RevPAR Raw Data'!$B$6:$BE$43,'RevPAR Raw Data'!AU$1,FALSE)</f>
        <v>5.5892609618819398</v>
      </c>
      <c r="BG43" s="48">
        <f>VLOOKUP($A43,'RevPAR Raw Data'!$B$6:$BE$43,'RevPAR Raw Data'!AV$1,FALSE)</f>
        <v>8.4236098682612592</v>
      </c>
      <c r="BH43" s="48">
        <f>VLOOKUP($A43,'RevPAR Raw Data'!$B$6:$BE$43,'RevPAR Raw Data'!AW$1,FALSE)</f>
        <v>-0.372893727184408</v>
      </c>
      <c r="BI43" s="48">
        <f>VLOOKUP($A43,'RevPAR Raw Data'!$B$6:$BE$43,'RevPAR Raw Data'!AX$1,FALSE)</f>
        <v>-11.3340586321216</v>
      </c>
      <c r="BJ43" s="49">
        <f>VLOOKUP($A43,'RevPAR Raw Data'!$B$6:$BE$43,'RevPAR Raw Data'!AY$1,FALSE)</f>
        <v>-0.89490410213970895</v>
      </c>
      <c r="BK43" s="48">
        <f>VLOOKUP($A43,'RevPAR Raw Data'!$B$6:$BE$43,'RevPAR Raw Data'!BA$1,FALSE)</f>
        <v>-2.5490492209907498</v>
      </c>
      <c r="BL43" s="48">
        <f>VLOOKUP($A43,'RevPAR Raw Data'!$B$6:$BE$43,'RevPAR Raw Data'!BB$1,FALSE)</f>
        <v>-2.2444165089795201</v>
      </c>
      <c r="BM43" s="49">
        <f>VLOOKUP($A43,'RevPAR Raw Data'!$B$6:$BE$43,'RevPAR Raw Data'!BC$1,FALSE)</f>
        <v>-2.3971776853216702</v>
      </c>
      <c r="BN43" s="50">
        <f>VLOOKUP($A43,'RevPAR Raw Data'!$B$6:$BE$43,'RevPAR Raw Data'!BE$1,FALSE)</f>
        <v>-1.48402804660115</v>
      </c>
    </row>
    <row r="44" spans="1:66" x14ac:dyDescent="0.25">
      <c r="A44" s="63" t="s">
        <v>44</v>
      </c>
      <c r="B44" s="47">
        <f>VLOOKUP($A44,'Occupancy Raw Data'!$B$8:$BE$45,'Occupancy Raw Data'!AG$3,FALSE)</f>
        <v>47.522779043280103</v>
      </c>
      <c r="C44" s="48">
        <f>VLOOKUP($A44,'Occupancy Raw Data'!$B$8:$BE$45,'Occupancy Raw Data'!AH$3,FALSE)</f>
        <v>58.542141230068303</v>
      </c>
      <c r="D44" s="48">
        <f>VLOOKUP($A44,'Occupancy Raw Data'!$B$8:$BE$45,'Occupancy Raw Data'!AI$3,FALSE)</f>
        <v>61.7454441913439</v>
      </c>
      <c r="E44" s="48">
        <f>VLOOKUP($A44,'Occupancy Raw Data'!$B$8:$BE$45,'Occupancy Raw Data'!AJ$3,FALSE)</f>
        <v>63.275911161731202</v>
      </c>
      <c r="F44" s="48">
        <f>VLOOKUP($A44,'Occupancy Raw Data'!$B$8:$BE$45,'Occupancy Raw Data'!AK$3,FALSE)</f>
        <v>63.354214123006798</v>
      </c>
      <c r="G44" s="49">
        <f>VLOOKUP($A44,'Occupancy Raw Data'!$B$8:$BE$45,'Occupancy Raw Data'!AL$3,FALSE)</f>
        <v>58.888097949886102</v>
      </c>
      <c r="H44" s="48">
        <f>VLOOKUP($A44,'Occupancy Raw Data'!$B$8:$BE$45,'Occupancy Raw Data'!AN$3,FALSE)</f>
        <v>74.829157175398606</v>
      </c>
      <c r="I44" s="48">
        <f>VLOOKUP($A44,'Occupancy Raw Data'!$B$8:$BE$45,'Occupancy Raw Data'!AO$3,FALSE)</f>
        <v>75.2847380410022</v>
      </c>
      <c r="J44" s="49">
        <f>VLOOKUP($A44,'Occupancy Raw Data'!$B$8:$BE$45,'Occupancy Raw Data'!AP$3,FALSE)</f>
        <v>75.056947608200403</v>
      </c>
      <c r="K44" s="50">
        <f>VLOOKUP($A44,'Occupancy Raw Data'!$B$8:$BE$45,'Occupancy Raw Data'!AR$3,FALSE)</f>
        <v>63.507769280833003</v>
      </c>
      <c r="M44" s="47">
        <f>VLOOKUP($A44,'Occupancy Raw Data'!$B$8:$BE$45,'Occupancy Raw Data'!AT$3,FALSE)</f>
        <v>5.3162959457327599</v>
      </c>
      <c r="N44" s="48">
        <f>VLOOKUP($A44,'Occupancy Raw Data'!$B$8:$BE$45,'Occupancy Raw Data'!AU$3,FALSE)</f>
        <v>5.0990415335463197</v>
      </c>
      <c r="O44" s="48">
        <f>VLOOKUP($A44,'Occupancy Raw Data'!$B$8:$BE$45,'Occupancy Raw Data'!AV$3,FALSE)</f>
        <v>4.3928270550006001</v>
      </c>
      <c r="P44" s="48">
        <f>VLOOKUP($A44,'Occupancy Raw Data'!$B$8:$BE$45,'Occupancy Raw Data'!AW$3,FALSE)</f>
        <v>3.9284461592423701</v>
      </c>
      <c r="Q44" s="48">
        <f>VLOOKUP($A44,'Occupancy Raw Data'!$B$8:$BE$45,'Occupancy Raw Data'!AX$3,FALSE)</f>
        <v>-2.8490339482589202</v>
      </c>
      <c r="R44" s="49">
        <f>VLOOKUP($A44,'Occupancy Raw Data'!$B$8:$BE$45,'Occupancy Raw Data'!AY$3,FALSE)</f>
        <v>2.92631945654067</v>
      </c>
      <c r="S44" s="48">
        <f>VLOOKUP($A44,'Occupancy Raw Data'!$B$8:$BE$45,'Occupancy Raw Data'!BA$3,FALSE)</f>
        <v>-5.0234911456451004</v>
      </c>
      <c r="T44" s="48">
        <f>VLOOKUP($A44,'Occupancy Raw Data'!$B$8:$BE$45,'Occupancy Raw Data'!BB$3,FALSE)</f>
        <v>-4.9519187561786602</v>
      </c>
      <c r="U44" s="49">
        <f>VLOOKUP($A44,'Occupancy Raw Data'!$B$8:$BE$45,'Occupancy Raw Data'!BC$3,FALSE)</f>
        <v>-4.9876098220319802</v>
      </c>
      <c r="V44" s="50">
        <f>VLOOKUP($A44,'Occupancy Raw Data'!$B$8:$BE$45,'Occupancy Raw Data'!BE$3,FALSE)</f>
        <v>0.110608829470039</v>
      </c>
      <c r="X44" s="51">
        <f>VLOOKUP($A44,'ADR Raw Data'!$B$6:$BE$43,'ADR Raw Data'!AG$1,FALSE)</f>
        <v>80.759348397243798</v>
      </c>
      <c r="Y44" s="52">
        <f>VLOOKUP($A44,'ADR Raw Data'!$B$6:$BE$43,'ADR Raw Data'!AH$1,FALSE)</f>
        <v>88.862090710116703</v>
      </c>
      <c r="Z44" s="52">
        <f>VLOOKUP($A44,'ADR Raw Data'!$B$6:$BE$43,'ADR Raw Data'!AI$1,FALSE)</f>
        <v>90.589088863269495</v>
      </c>
      <c r="AA44" s="52">
        <f>VLOOKUP($A44,'ADR Raw Data'!$B$6:$BE$43,'ADR Raw Data'!AJ$1,FALSE)</f>
        <v>90.845685566430404</v>
      </c>
      <c r="AB44" s="52">
        <f>VLOOKUP($A44,'ADR Raw Data'!$B$6:$BE$43,'ADR Raw Data'!AK$1,FALSE)</f>
        <v>92.377563337078598</v>
      </c>
      <c r="AC44" s="53">
        <f>VLOOKUP($A44,'ADR Raw Data'!$B$6:$BE$43,'ADR Raw Data'!AL$1,FALSE)</f>
        <v>89.099161409955698</v>
      </c>
      <c r="AD44" s="52">
        <f>VLOOKUP($A44,'ADR Raw Data'!$B$6:$BE$43,'ADR Raw Data'!AN$1,FALSE)</f>
        <v>109.42466896879699</v>
      </c>
      <c r="AE44" s="52">
        <f>VLOOKUP($A44,'ADR Raw Data'!$B$6:$BE$43,'ADR Raw Data'!AO$1,FALSE)</f>
        <v>110.152104850605</v>
      </c>
      <c r="AF44" s="53">
        <f>VLOOKUP($A44,'ADR Raw Data'!$B$6:$BE$43,'ADR Raw Data'!AP$1,FALSE)</f>
        <v>109.78949075777599</v>
      </c>
      <c r="AG44" s="54">
        <f>VLOOKUP($A44,'ADR Raw Data'!$B$6:$BE$43,'ADR Raw Data'!AR$1,FALSE)</f>
        <v>96.085721517669796</v>
      </c>
      <c r="AI44" s="47">
        <f>VLOOKUP($A44,'ADR Raw Data'!$B$6:$BE$43,'ADR Raw Data'!AT$1,FALSE)</f>
        <v>-3.5004237598616998</v>
      </c>
      <c r="AJ44" s="48">
        <f>VLOOKUP($A44,'ADR Raw Data'!$B$6:$BE$43,'ADR Raw Data'!AU$1,FALSE)</f>
        <v>0.82134797820907202</v>
      </c>
      <c r="AK44" s="48">
        <f>VLOOKUP($A44,'ADR Raw Data'!$B$6:$BE$43,'ADR Raw Data'!AV$1,FALSE)</f>
        <v>-0.17591863552891501</v>
      </c>
      <c r="AL44" s="48">
        <f>VLOOKUP($A44,'ADR Raw Data'!$B$6:$BE$43,'ADR Raw Data'!AW$1,FALSE)</f>
        <v>0.53159362611404104</v>
      </c>
      <c r="AM44" s="48">
        <f>VLOOKUP($A44,'ADR Raw Data'!$B$6:$BE$43,'ADR Raw Data'!AX$1,FALSE)</f>
        <v>-4.7133161911136403</v>
      </c>
      <c r="AN44" s="49">
        <f>VLOOKUP($A44,'ADR Raw Data'!$B$6:$BE$43,'ADR Raw Data'!AY$1,FALSE)</f>
        <v>-1.5023364483278701</v>
      </c>
      <c r="AO44" s="48">
        <f>VLOOKUP($A44,'ADR Raw Data'!$B$6:$BE$43,'ADR Raw Data'!BA$1,FALSE)</f>
        <v>-5.2377665254399597</v>
      </c>
      <c r="AP44" s="48">
        <f>VLOOKUP($A44,'ADR Raw Data'!$B$6:$BE$43,'ADR Raw Data'!BB$1,FALSE)</f>
        <v>-6.0238658268157099</v>
      </c>
      <c r="AQ44" s="49">
        <f>VLOOKUP($A44,'ADR Raw Data'!$B$6:$BE$43,'ADR Raw Data'!BC$1,FALSE)</f>
        <v>-5.63468233075527</v>
      </c>
      <c r="AR44" s="50">
        <f>VLOOKUP($A44,'ADR Raw Data'!$B$6:$BE$43,'ADR Raw Data'!BE$1,FALSE)</f>
        <v>-3.5947301676414001</v>
      </c>
      <c r="AT44" s="51">
        <f>VLOOKUP($A44,'RevPAR Raw Data'!$B$6:$BE$43,'RevPAR Raw Data'!AG$1,FALSE)</f>
        <v>38.379086695615001</v>
      </c>
      <c r="AU44" s="52">
        <f>VLOOKUP($A44,'RevPAR Raw Data'!$B$6:$BE$43,'RevPAR Raw Data'!AH$1,FALSE)</f>
        <v>52.021770643507899</v>
      </c>
      <c r="AV44" s="52">
        <f>VLOOKUP($A44,'RevPAR Raw Data'!$B$6:$BE$43,'RevPAR Raw Data'!AI$1,FALSE)</f>
        <v>55.934635307516999</v>
      </c>
      <c r="AW44" s="52">
        <f>VLOOKUP($A44,'RevPAR Raw Data'!$B$6:$BE$43,'RevPAR Raw Data'!AJ$1,FALSE)</f>
        <v>57.483435293280102</v>
      </c>
      <c r="AX44" s="52">
        <f>VLOOKUP($A44,'RevPAR Raw Data'!$B$6:$BE$43,'RevPAR Raw Data'!AK$1,FALSE)</f>
        <v>58.525079278188997</v>
      </c>
      <c r="AY44" s="53">
        <f>VLOOKUP($A44,'RevPAR Raw Data'!$B$6:$BE$43,'RevPAR Raw Data'!AL$1,FALSE)</f>
        <v>52.4688014436218</v>
      </c>
      <c r="AZ44" s="52">
        <f>VLOOKUP($A44,'RevPAR Raw Data'!$B$6:$BE$43,'RevPAR Raw Data'!AN$1,FALSE)</f>
        <v>81.881557531321107</v>
      </c>
      <c r="BA44" s="52">
        <f>VLOOKUP($A44,'RevPAR Raw Data'!$B$6:$BE$43,'RevPAR Raw Data'!AO$1,FALSE)</f>
        <v>82.927723583428204</v>
      </c>
      <c r="BB44" s="53">
        <f>VLOOKUP($A44,'RevPAR Raw Data'!$B$6:$BE$43,'RevPAR Raw Data'!AP$1,FALSE)</f>
        <v>82.404640557374705</v>
      </c>
      <c r="BC44" s="54">
        <f>VLOOKUP($A44,'RevPAR Raw Data'!$B$6:$BE$43,'RevPAR Raw Data'!AR$1,FALSE)</f>
        <v>61.021898333265497</v>
      </c>
      <c r="BE44" s="47">
        <f>VLOOKUP($A44,'RevPAR Raw Data'!$B$6:$BE$43,'RevPAR Raw Data'!AT$1,FALSE)</f>
        <v>1.6297792994420699</v>
      </c>
      <c r="BF44" s="48">
        <f>VLOOKUP($A44,'RevPAR Raw Data'!$B$6:$BE$43,'RevPAR Raw Data'!AU$1,FALSE)</f>
        <v>5.9622703862992203</v>
      </c>
      <c r="BG44" s="48">
        <f>VLOOKUP($A44,'RevPAR Raw Data'!$B$6:$BE$43,'RevPAR Raw Data'!AV$1,FALSE)</f>
        <v>4.2091806180553801</v>
      </c>
      <c r="BH44" s="48">
        <f>VLOOKUP($A44,'RevPAR Raw Data'!$B$6:$BE$43,'RevPAR Raw Data'!AW$1,FALSE)</f>
        <v>4.4809231547442598</v>
      </c>
      <c r="BI44" s="48">
        <f>VLOOKUP($A44,'RevPAR Raw Data'!$B$6:$BE$43,'RevPAR Raw Data'!AX$1,FALSE)</f>
        <v>-7.4280661609989496</v>
      </c>
      <c r="BJ44" s="49">
        <f>VLOOKUP($A44,'RevPAR Raw Data'!$B$6:$BE$43,'RevPAR Raw Data'!AY$1,FALSE)</f>
        <v>1.3800198444226699</v>
      </c>
      <c r="BK44" s="48">
        <f>VLOOKUP($A44,'RevPAR Raw Data'!$B$6:$BE$43,'RevPAR Raw Data'!BA$1,FALSE)</f>
        <v>-9.9981389334500204</v>
      </c>
      <c r="BL44" s="48">
        <f>VLOOKUP($A44,'RevPAR Raw Data'!$B$6:$BE$43,'RevPAR Raw Data'!BB$1,FALSE)</f>
        <v>-10.677487641269201</v>
      </c>
      <c r="BM44" s="49">
        <f>VLOOKUP($A44,'RevPAR Raw Data'!$B$6:$BE$43,'RevPAR Raw Data'!BC$1,FALSE)</f>
        <v>-10.341256183418199</v>
      </c>
      <c r="BN44" s="50">
        <f>VLOOKUP($A44,'RevPAR Raw Data'!$B$6:$BE$43,'RevPAR Raw Data'!BE$1,FALSE)</f>
        <v>-3.4880974271323901</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46.663109378866601</v>
      </c>
      <c r="C47" s="48">
        <f>VLOOKUP($A47,'Occupancy Raw Data'!$B$8:$BE$45,'Occupancy Raw Data'!AH$3,FALSE)</f>
        <v>58.925175117131303</v>
      </c>
      <c r="D47" s="48">
        <f>VLOOKUP($A47,'Occupancy Raw Data'!$B$8:$BE$45,'Occupancy Raw Data'!AI$3,FALSE)</f>
        <v>64.462432929752097</v>
      </c>
      <c r="E47" s="48">
        <f>VLOOKUP($A47,'Occupancy Raw Data'!$B$8:$BE$45,'Occupancy Raw Data'!AJ$3,FALSE)</f>
        <v>64.630205192435497</v>
      </c>
      <c r="F47" s="48">
        <f>VLOOKUP($A47,'Occupancy Raw Data'!$B$8:$BE$45,'Occupancy Raw Data'!AK$3,FALSE)</f>
        <v>61.264709065887303</v>
      </c>
      <c r="G47" s="49">
        <f>VLOOKUP($A47,'Occupancy Raw Data'!$B$8:$BE$45,'Occupancy Raw Data'!AL$3,FALSE)</f>
        <v>59.189707428712801</v>
      </c>
      <c r="H47" s="48">
        <f>VLOOKUP($A47,'Occupancy Raw Data'!$B$8:$BE$45,'Occupancy Raw Data'!AN$3,FALSE)</f>
        <v>72.456742589414105</v>
      </c>
      <c r="I47" s="48">
        <f>VLOOKUP($A47,'Occupancy Raw Data'!$B$8:$BE$45,'Occupancy Raw Data'!AO$3,FALSE)</f>
        <v>73.734749733265204</v>
      </c>
      <c r="J47" s="49">
        <f>VLOOKUP($A47,'Occupancy Raw Data'!$B$8:$BE$45,'Occupancy Raw Data'!AP$3,FALSE)</f>
        <v>73.095746161339704</v>
      </c>
      <c r="K47" s="50">
        <f>VLOOKUP($A47,'Occupancy Raw Data'!$B$8:$BE$45,'Occupancy Raw Data'!AR$3,FALSE)</f>
        <v>63.162993006127898</v>
      </c>
      <c r="M47" s="47">
        <f>VLOOKUP($A47,'Occupancy Raw Data'!$B$8:$BE$45,'Occupancy Raw Data'!AT$3,FALSE)</f>
        <v>0.455501246900677</v>
      </c>
      <c r="N47" s="48">
        <f>VLOOKUP($A47,'Occupancy Raw Data'!$B$8:$BE$45,'Occupancy Raw Data'!AU$3,FALSE)</f>
        <v>6.4673331440459902</v>
      </c>
      <c r="O47" s="48">
        <f>VLOOKUP($A47,'Occupancy Raw Data'!$B$8:$BE$45,'Occupancy Raw Data'!AV$3,FALSE)</f>
        <v>9.81750876708149</v>
      </c>
      <c r="P47" s="48">
        <f>VLOOKUP($A47,'Occupancy Raw Data'!$B$8:$BE$45,'Occupancy Raw Data'!AW$3,FALSE)</f>
        <v>3.97093101238353</v>
      </c>
      <c r="Q47" s="48">
        <f>VLOOKUP($A47,'Occupancy Raw Data'!$B$8:$BE$45,'Occupancy Raw Data'!AX$3,FALSE)</f>
        <v>-4.7316230233595196</v>
      </c>
      <c r="R47" s="49">
        <f>VLOOKUP($A47,'Occupancy Raw Data'!$B$8:$BE$45,'Occupancy Raw Data'!AY$3,FALSE)</f>
        <v>3.1310888362217102</v>
      </c>
      <c r="S47" s="48">
        <f>VLOOKUP($A47,'Occupancy Raw Data'!$B$8:$BE$45,'Occupancy Raw Data'!BA$3,FALSE)</f>
        <v>-3.4332961356402998</v>
      </c>
      <c r="T47" s="48">
        <f>VLOOKUP($A47,'Occupancy Raw Data'!$B$8:$BE$45,'Occupancy Raw Data'!BB$3,FALSE)</f>
        <v>-0.16204964754257101</v>
      </c>
      <c r="U47" s="49">
        <f>VLOOKUP($A47,'Occupancy Raw Data'!$B$8:$BE$45,'Occupancy Raw Data'!BC$3,FALSE)</f>
        <v>-1.8106185081457</v>
      </c>
      <c r="V47" s="50">
        <f>VLOOKUP($A47,'Occupancy Raw Data'!$B$8:$BE$45,'Occupancy Raw Data'!BE$3,FALSE)</f>
        <v>1.44400343096539</v>
      </c>
      <c r="X47" s="51">
        <f>VLOOKUP($A47,'ADR Raw Data'!$B$6:$BE$43,'ADR Raw Data'!AG$1,FALSE)</f>
        <v>107.732243085132</v>
      </c>
      <c r="Y47" s="52">
        <f>VLOOKUP($A47,'ADR Raw Data'!$B$6:$BE$43,'ADR Raw Data'!AH$1,FALSE)</f>
        <v>113.35530643574</v>
      </c>
      <c r="Z47" s="52">
        <f>VLOOKUP($A47,'ADR Raw Data'!$B$6:$BE$43,'ADR Raw Data'!AI$1,FALSE)</f>
        <v>116.899912325941</v>
      </c>
      <c r="AA47" s="52">
        <f>VLOOKUP($A47,'ADR Raw Data'!$B$6:$BE$43,'ADR Raw Data'!AJ$1,FALSE)</f>
        <v>117.27431454410601</v>
      </c>
      <c r="AB47" s="52">
        <f>VLOOKUP($A47,'ADR Raw Data'!$B$6:$BE$43,'ADR Raw Data'!AK$1,FALSE)</f>
        <v>117.153291351699</v>
      </c>
      <c r="AC47" s="53">
        <f>VLOOKUP($A47,'ADR Raw Data'!$B$6:$BE$43,'ADR Raw Data'!AL$1,FALSE)</f>
        <v>114.883122309074</v>
      </c>
      <c r="AD47" s="52">
        <f>VLOOKUP($A47,'ADR Raw Data'!$B$6:$BE$43,'ADR Raw Data'!AN$1,FALSE)</f>
        <v>145.36583704130501</v>
      </c>
      <c r="AE47" s="52">
        <f>VLOOKUP($A47,'ADR Raw Data'!$B$6:$BE$43,'ADR Raw Data'!AO$1,FALSE)</f>
        <v>145.50246597462501</v>
      </c>
      <c r="AF47" s="53">
        <f>VLOOKUP($A47,'ADR Raw Data'!$B$6:$BE$43,'ADR Raw Data'!AP$1,FALSE)</f>
        <v>145.434748713555</v>
      </c>
      <c r="AG47" s="54">
        <f>VLOOKUP($A47,'ADR Raw Data'!$B$6:$BE$43,'ADR Raw Data'!AR$1,FALSE)</f>
        <v>124.985185562773</v>
      </c>
      <c r="AI47" s="47">
        <f>VLOOKUP($A47,'ADR Raw Data'!$B$6:$BE$43,'ADR Raw Data'!AT$1,FALSE)</f>
        <v>1.7835855533529801</v>
      </c>
      <c r="AJ47" s="48">
        <f>VLOOKUP($A47,'ADR Raw Data'!$B$6:$BE$43,'ADR Raw Data'!AU$1,FALSE)</f>
        <v>3.0717145880389198</v>
      </c>
      <c r="AK47" s="48">
        <f>VLOOKUP($A47,'ADR Raw Data'!$B$6:$BE$43,'ADR Raw Data'!AV$1,FALSE)</f>
        <v>4.0366202273073704</v>
      </c>
      <c r="AL47" s="48">
        <f>VLOOKUP($A47,'ADR Raw Data'!$B$6:$BE$43,'ADR Raw Data'!AW$1,FALSE)</f>
        <v>1.7089365250878901</v>
      </c>
      <c r="AM47" s="48">
        <f>VLOOKUP($A47,'ADR Raw Data'!$B$6:$BE$43,'ADR Raw Data'!AX$1,FALSE)</f>
        <v>-3.59647977296643</v>
      </c>
      <c r="AN47" s="49">
        <f>VLOOKUP($A47,'ADR Raw Data'!$B$6:$BE$43,'ADR Raw Data'!AY$1,FALSE)</f>
        <v>1.18531240674725</v>
      </c>
      <c r="AO47" s="48">
        <f>VLOOKUP($A47,'ADR Raw Data'!$B$6:$BE$43,'ADR Raw Data'!BA$1,FALSE)</f>
        <v>-8.6455908895840192</v>
      </c>
      <c r="AP47" s="48">
        <f>VLOOKUP($A47,'ADR Raw Data'!$B$6:$BE$43,'ADR Raw Data'!BB$1,FALSE)</f>
        <v>-7.8369188815505</v>
      </c>
      <c r="AQ47" s="49">
        <f>VLOOKUP($A47,'ADR Raw Data'!$B$6:$BE$43,'ADR Raw Data'!BC$1,FALSE)</f>
        <v>-8.2453288577292501</v>
      </c>
      <c r="AR47" s="50">
        <f>VLOOKUP($A47,'ADR Raw Data'!$B$6:$BE$43,'ADR Raw Data'!BE$1,FALSE)</f>
        <v>-3.0345175596613698</v>
      </c>
      <c r="AT47" s="51">
        <f>VLOOKUP($A47,'RevPAR Raw Data'!$B$6:$BE$43,'RevPAR Raw Data'!AG$1,FALSE)</f>
        <v>50.271214427121897</v>
      </c>
      <c r="AU47" s="52">
        <f>VLOOKUP($A47,'RevPAR Raw Data'!$B$6:$BE$43,'RevPAR Raw Data'!AH$1,FALSE)</f>
        <v>66.794812821821196</v>
      </c>
      <c r="AV47" s="52">
        <f>VLOOKUP($A47,'RevPAR Raw Data'!$B$6:$BE$43,'RevPAR Raw Data'!AI$1,FALSE)</f>
        <v>75.356527578048798</v>
      </c>
      <c r="AW47" s="52">
        <f>VLOOKUP($A47,'RevPAR Raw Data'!$B$6:$BE$43,'RevPAR Raw Data'!AJ$1,FALSE)</f>
        <v>75.794630127877994</v>
      </c>
      <c r="AX47" s="52">
        <f>VLOOKUP($A47,'RevPAR Raw Data'!$B$6:$BE$43,'RevPAR Raw Data'!AK$1,FALSE)</f>
        <v>71.773623107729804</v>
      </c>
      <c r="AY47" s="53">
        <f>VLOOKUP($A47,'RevPAR Raw Data'!$B$6:$BE$43,'RevPAR Raw Data'!AL$1,FALSE)</f>
        <v>67.998983979711696</v>
      </c>
      <c r="AZ47" s="52">
        <f>VLOOKUP($A47,'RevPAR Raw Data'!$B$6:$BE$43,'RevPAR Raw Data'!AN$1,FALSE)</f>
        <v>105.327350357965</v>
      </c>
      <c r="BA47" s="52">
        <f>VLOOKUP($A47,'RevPAR Raw Data'!$B$6:$BE$43,'RevPAR Raw Data'!AO$1,FALSE)</f>
        <v>107.285879142119</v>
      </c>
      <c r="BB47" s="53">
        <f>VLOOKUP($A47,'RevPAR Raw Data'!$B$6:$BE$43,'RevPAR Raw Data'!AP$1,FALSE)</f>
        <v>106.306614750042</v>
      </c>
      <c r="BC47" s="54">
        <f>VLOOKUP($A47,'RevPAR Raw Data'!$B$6:$BE$43,'RevPAR Raw Data'!AR$1,FALSE)</f>
        <v>78.944384015710796</v>
      </c>
      <c r="BE47" s="47">
        <f>VLOOKUP($A47,'RevPAR Raw Data'!$B$6:$BE$43,'RevPAR Raw Data'!AT$1,FALSE)</f>
        <v>2.2472110546887198</v>
      </c>
      <c r="BF47" s="48">
        <f>VLOOKUP($A47,'RevPAR Raw Data'!$B$6:$BE$43,'RevPAR Raw Data'!AU$1,FALSE)</f>
        <v>9.7377057477276594</v>
      </c>
      <c r="BG47" s="48">
        <f>VLOOKUP($A47,'RevPAR Raw Data'!$B$6:$BE$43,'RevPAR Raw Data'!AV$1,FALSE)</f>
        <v>14.2504245390985</v>
      </c>
      <c r="BH47" s="48">
        <f>VLOOKUP($A47,'RevPAR Raw Data'!$B$6:$BE$43,'RevPAR Raw Data'!AW$1,FALSE)</f>
        <v>5.7477282279280804</v>
      </c>
      <c r="BI47" s="48">
        <f>VLOOKUP($A47,'RevPAR Raw Data'!$B$6:$BE$43,'RevPAR Raw Data'!AX$1,FALSE)</f>
        <v>-8.1579309313578108</v>
      </c>
      <c r="BJ47" s="49">
        <f>VLOOKUP($A47,'RevPAR Raw Data'!$B$6:$BE$43,'RevPAR Raw Data'!AY$1,FALSE)</f>
        <v>4.35351442741098</v>
      </c>
      <c r="BK47" s="48">
        <f>VLOOKUP($A47,'RevPAR Raw Data'!$B$6:$BE$43,'RevPAR Raw Data'!BA$1,FALSE)</f>
        <v>-11.782058287308899</v>
      </c>
      <c r="BL47" s="48">
        <f>VLOOKUP($A47,'RevPAR Raw Data'!$B$6:$BE$43,'RevPAR Raw Data'!BB$1,FALSE)</f>
        <v>-7.9862688296673197</v>
      </c>
      <c r="BM47" s="49">
        <f>VLOOKUP($A47,'RevPAR Raw Data'!$B$6:$BE$43,'RevPAR Raw Data'!BC$1,FALSE)</f>
        <v>-9.9066559155194298</v>
      </c>
      <c r="BN47" s="50">
        <f>VLOOKUP($A47,'RevPAR Raw Data'!$B$6:$BE$43,'RevPAR Raw Data'!BE$1,FALSE)</f>
        <v>-1.63433266637074</v>
      </c>
    </row>
    <row r="48" spans="1:66" x14ac:dyDescent="0.25">
      <c r="A48" s="63" t="s">
        <v>78</v>
      </c>
      <c r="B48" s="47">
        <f>VLOOKUP($A48,'Occupancy Raw Data'!$B$8:$BE$45,'Occupancy Raw Data'!AG$3,FALSE)</f>
        <v>49.198592650508203</v>
      </c>
      <c r="C48" s="48">
        <f>VLOOKUP($A48,'Occupancy Raw Data'!$B$8:$BE$45,'Occupancy Raw Data'!AH$3,FALSE)</f>
        <v>60.848318999218101</v>
      </c>
      <c r="D48" s="48">
        <f>VLOOKUP($A48,'Occupancy Raw Data'!$B$8:$BE$45,'Occupancy Raw Data'!AI$3,FALSE)</f>
        <v>65.852228303361997</v>
      </c>
      <c r="E48" s="48">
        <f>VLOOKUP($A48,'Occupancy Raw Data'!$B$8:$BE$45,'Occupancy Raw Data'!AJ$3,FALSE)</f>
        <v>65.598123534010895</v>
      </c>
      <c r="F48" s="48">
        <f>VLOOKUP($A48,'Occupancy Raw Data'!$B$8:$BE$45,'Occupancy Raw Data'!AK$3,FALSE)</f>
        <v>58.659108678655102</v>
      </c>
      <c r="G48" s="49">
        <f>VLOOKUP($A48,'Occupancy Raw Data'!$B$8:$BE$45,'Occupancy Raw Data'!AL$3,FALSE)</f>
        <v>60.031274433150799</v>
      </c>
      <c r="H48" s="48">
        <f>VLOOKUP($A48,'Occupancy Raw Data'!$B$8:$BE$45,'Occupancy Raw Data'!AN$3,FALSE)</f>
        <v>61.9038311180609</v>
      </c>
      <c r="I48" s="48">
        <f>VLOOKUP($A48,'Occupancy Raw Data'!$B$8:$BE$45,'Occupancy Raw Data'!AO$3,FALSE)</f>
        <v>62.451133698201701</v>
      </c>
      <c r="J48" s="49">
        <f>VLOOKUP($A48,'Occupancy Raw Data'!$B$8:$BE$45,'Occupancy Raw Data'!AP$3,FALSE)</f>
        <v>62.177482408131297</v>
      </c>
      <c r="K48" s="50">
        <f>VLOOKUP($A48,'Occupancy Raw Data'!$B$8:$BE$45,'Occupancy Raw Data'!AR$3,FALSE)</f>
        <v>60.644476711716699</v>
      </c>
      <c r="M48" s="47">
        <f>VLOOKUP($A48,'Occupancy Raw Data'!$B$8:$BE$45,'Occupancy Raw Data'!AT$3,FALSE)</f>
        <v>8.5381630012936593</v>
      </c>
      <c r="N48" s="48">
        <f>VLOOKUP($A48,'Occupancy Raw Data'!$B$8:$BE$45,'Occupancy Raw Data'!AU$3,FALSE)</f>
        <v>12.5858951175406</v>
      </c>
      <c r="O48" s="48">
        <f>VLOOKUP($A48,'Occupancy Raw Data'!$B$8:$BE$45,'Occupancy Raw Data'!AV$3,FALSE)</f>
        <v>15.653964984551999</v>
      </c>
      <c r="P48" s="48">
        <f>VLOOKUP($A48,'Occupancy Raw Data'!$B$8:$BE$45,'Occupancy Raw Data'!AW$3,FALSE)</f>
        <v>8.6084142394821992</v>
      </c>
      <c r="Q48" s="48">
        <f>VLOOKUP($A48,'Occupancy Raw Data'!$B$8:$BE$45,'Occupancy Raw Data'!AX$3,FALSE)</f>
        <v>-0.76058201058201003</v>
      </c>
      <c r="R48" s="49">
        <f>VLOOKUP($A48,'Occupancy Raw Data'!$B$8:$BE$45,'Occupancy Raw Data'!AY$3,FALSE)</f>
        <v>8.8229041173552503</v>
      </c>
      <c r="S48" s="48">
        <f>VLOOKUP($A48,'Occupancy Raw Data'!$B$8:$BE$45,'Occupancy Raw Data'!BA$3,FALSE)</f>
        <v>-1.7679900744416801</v>
      </c>
      <c r="T48" s="48">
        <f>VLOOKUP($A48,'Occupancy Raw Data'!$B$8:$BE$45,'Occupancy Raw Data'!BB$3,FALSE)</f>
        <v>1.68682367918523</v>
      </c>
      <c r="U48" s="49">
        <f>VLOOKUP($A48,'Occupancy Raw Data'!$B$8:$BE$45,'Occupancy Raw Data'!BC$3,FALSE)</f>
        <v>-6.28338045868677E-2</v>
      </c>
      <c r="V48" s="50">
        <f>VLOOKUP($A48,'Occupancy Raw Data'!$B$8:$BE$45,'Occupancy Raw Data'!BE$3,FALSE)</f>
        <v>6.0604580749133099</v>
      </c>
      <c r="X48" s="51">
        <f>VLOOKUP($A48,'ADR Raw Data'!$B$6:$BE$43,'ADR Raw Data'!AG$1,FALSE)</f>
        <v>107.42274135876001</v>
      </c>
      <c r="Y48" s="52">
        <f>VLOOKUP($A48,'ADR Raw Data'!$B$6:$BE$43,'ADR Raw Data'!AH$1,FALSE)</f>
        <v>106.245910697076</v>
      </c>
      <c r="Z48" s="52">
        <f>VLOOKUP($A48,'ADR Raw Data'!$B$6:$BE$43,'ADR Raw Data'!AI$1,FALSE)</f>
        <v>106.72749777382001</v>
      </c>
      <c r="AA48" s="52">
        <f>VLOOKUP($A48,'ADR Raw Data'!$B$6:$BE$43,'ADR Raw Data'!AJ$1,FALSE)</f>
        <v>105.160914779499</v>
      </c>
      <c r="AB48" s="52">
        <f>VLOOKUP($A48,'ADR Raw Data'!$B$6:$BE$43,'ADR Raw Data'!AK$1,FALSE)</f>
        <v>105.091639453515</v>
      </c>
      <c r="AC48" s="53">
        <f>VLOOKUP($A48,'ADR Raw Data'!$B$6:$BE$43,'ADR Raw Data'!AL$1,FALSE)</f>
        <v>106.08176217765001</v>
      </c>
      <c r="AD48" s="52">
        <f>VLOOKUP($A48,'ADR Raw Data'!$B$6:$BE$43,'ADR Raw Data'!AN$1,FALSE)</f>
        <v>132.40273444900501</v>
      </c>
      <c r="AE48" s="52">
        <f>VLOOKUP($A48,'ADR Raw Data'!$B$6:$BE$43,'ADR Raw Data'!AO$1,FALSE)</f>
        <v>139.67738654147101</v>
      </c>
      <c r="AF48" s="53">
        <f>VLOOKUP($A48,'ADR Raw Data'!$B$6:$BE$43,'ADR Raw Data'!AP$1,FALSE)</f>
        <v>136.056068846274</v>
      </c>
      <c r="AG48" s="54">
        <f>VLOOKUP($A48,'ADR Raw Data'!$B$6:$BE$43,'ADR Raw Data'!AR$1,FALSE)</f>
        <v>114.862337692236</v>
      </c>
      <c r="AI48" s="47">
        <f>VLOOKUP($A48,'ADR Raw Data'!$B$6:$BE$43,'ADR Raw Data'!AT$1,FALSE)</f>
        <v>5.3129002625940496</v>
      </c>
      <c r="AJ48" s="48">
        <f>VLOOKUP($A48,'ADR Raw Data'!$B$6:$BE$43,'ADR Raw Data'!AU$1,FALSE)</f>
        <v>8.9790460514062307</v>
      </c>
      <c r="AK48" s="48">
        <f>VLOOKUP($A48,'ADR Raw Data'!$B$6:$BE$43,'ADR Raw Data'!AV$1,FALSE)</f>
        <v>6.8015989449933896</v>
      </c>
      <c r="AL48" s="48">
        <f>VLOOKUP($A48,'ADR Raw Data'!$B$6:$BE$43,'ADR Raw Data'!AW$1,FALSE)</f>
        <v>0.73713947255919698</v>
      </c>
      <c r="AM48" s="48">
        <f>VLOOKUP($A48,'ADR Raw Data'!$B$6:$BE$43,'ADR Raw Data'!AX$1,FALSE)</f>
        <v>-5.05934958568968</v>
      </c>
      <c r="AN48" s="49">
        <f>VLOOKUP($A48,'ADR Raw Data'!$B$6:$BE$43,'ADR Raw Data'!AY$1,FALSE)</f>
        <v>2.9156597451195299</v>
      </c>
      <c r="AO48" s="48">
        <f>VLOOKUP($A48,'ADR Raw Data'!$B$6:$BE$43,'ADR Raw Data'!BA$1,FALSE)</f>
        <v>0.88335439121211701</v>
      </c>
      <c r="AP48" s="48">
        <f>VLOOKUP($A48,'ADR Raw Data'!$B$6:$BE$43,'ADR Raw Data'!BB$1,FALSE)</f>
        <v>5.94516440884499</v>
      </c>
      <c r="AQ48" s="49">
        <f>VLOOKUP($A48,'ADR Raw Data'!$B$6:$BE$43,'ADR Raw Data'!BC$1,FALSE)</f>
        <v>3.4351802041245199</v>
      </c>
      <c r="AR48" s="50">
        <f>VLOOKUP($A48,'ADR Raw Data'!$B$6:$BE$43,'ADR Raw Data'!BE$1,FALSE)</f>
        <v>2.6247938563254598</v>
      </c>
      <c r="AT48" s="51">
        <f>VLOOKUP($A48,'RevPAR Raw Data'!$B$6:$BE$43,'RevPAR Raw Data'!AG$1,FALSE)</f>
        <v>52.850476935105497</v>
      </c>
      <c r="AU48" s="52">
        <f>VLOOKUP($A48,'RevPAR Raw Data'!$B$6:$BE$43,'RevPAR Raw Data'!AH$1,FALSE)</f>
        <v>64.648850664581701</v>
      </c>
      <c r="AV48" s="52">
        <f>VLOOKUP($A48,'RevPAR Raw Data'!$B$6:$BE$43,'RevPAR Raw Data'!AI$1,FALSE)</f>
        <v>70.282435496481597</v>
      </c>
      <c r="AW48" s="52">
        <f>VLOOKUP($A48,'RevPAR Raw Data'!$B$6:$BE$43,'RevPAR Raw Data'!AJ$1,FALSE)</f>
        <v>68.983586786551896</v>
      </c>
      <c r="AX48" s="52">
        <f>VLOOKUP($A48,'RevPAR Raw Data'!$B$6:$BE$43,'RevPAR Raw Data'!AK$1,FALSE)</f>
        <v>61.6458189992181</v>
      </c>
      <c r="AY48" s="53">
        <f>VLOOKUP($A48,'RevPAR Raw Data'!$B$6:$BE$43,'RevPAR Raw Data'!AL$1,FALSE)</f>
        <v>63.682233776387797</v>
      </c>
      <c r="AZ48" s="52">
        <f>VLOOKUP($A48,'RevPAR Raw Data'!$B$6:$BE$43,'RevPAR Raw Data'!AN$1,FALSE)</f>
        <v>81.962365129006997</v>
      </c>
      <c r="BA48" s="52">
        <f>VLOOKUP($A48,'RevPAR Raw Data'!$B$6:$BE$43,'RevPAR Raw Data'!AO$1,FALSE)</f>
        <v>87.230111415168096</v>
      </c>
      <c r="BB48" s="53">
        <f>VLOOKUP($A48,'RevPAR Raw Data'!$B$6:$BE$43,'RevPAR Raw Data'!AP$1,FALSE)</f>
        <v>84.596238272087504</v>
      </c>
      <c r="BC48" s="54">
        <f>VLOOKUP($A48,'RevPAR Raw Data'!$B$6:$BE$43,'RevPAR Raw Data'!AR$1,FALSE)</f>
        <v>69.657663632302004</v>
      </c>
      <c r="BE48" s="47">
        <f>VLOOKUP($A48,'RevPAR Raw Data'!$B$6:$BE$43,'RevPAR Raw Data'!AT$1,FALSE)</f>
        <v>14.3046873484041</v>
      </c>
      <c r="BF48" s="48">
        <f>VLOOKUP($A48,'RevPAR Raw Data'!$B$6:$BE$43,'RevPAR Raw Data'!AU$1,FALSE)</f>
        <v>22.695034487532499</v>
      </c>
      <c r="BG48" s="48">
        <f>VLOOKUP($A48,'RevPAR Raw Data'!$B$6:$BE$43,'RevPAR Raw Data'!AV$1,FALSE)</f>
        <v>23.520283846784299</v>
      </c>
      <c r="BH48" s="48">
        <f>VLOOKUP($A48,'RevPAR Raw Data'!$B$6:$BE$43,'RevPAR Raw Data'!AW$1,FALSE)</f>
        <v>9.4090097313620191</v>
      </c>
      <c r="BI48" s="48">
        <f>VLOOKUP($A48,'RevPAR Raw Data'!$B$6:$BE$43,'RevPAR Raw Data'!AX$1,FALSE)</f>
        <v>-5.7814510934704799</v>
      </c>
      <c r="BJ48" s="49">
        <f>VLOOKUP($A48,'RevPAR Raw Data'!$B$6:$BE$43,'RevPAR Raw Data'!AY$1,FALSE)</f>
        <v>11.995809726175001</v>
      </c>
      <c r="BK48" s="48">
        <f>VLOOKUP($A48,'RevPAR Raw Data'!$B$6:$BE$43,'RevPAR Raw Data'!BA$1,FALSE)</f>
        <v>-0.90025330118834501</v>
      </c>
      <c r="BL48" s="48">
        <f>VLOOKUP($A48,'RevPAR Raw Data'!$B$6:$BE$43,'RevPAR Raw Data'!BB$1,FALSE)</f>
        <v>7.73227252904511</v>
      </c>
      <c r="BM48" s="49">
        <f>VLOOKUP($A48,'RevPAR Raw Data'!$B$6:$BE$43,'RevPAR Raw Data'!BC$1,FALSE)</f>
        <v>3.3701879451209802</v>
      </c>
      <c r="BN48" s="50">
        <f>VLOOKUP($A48,'RevPAR Raw Data'!$B$6:$BE$43,'RevPAR Raw Data'!BE$1,FALSE)</f>
        <v>8.8443264624542799</v>
      </c>
    </row>
    <row r="49" spans="1:66" x14ac:dyDescent="0.25">
      <c r="A49" s="63" t="s">
        <v>79</v>
      </c>
      <c r="B49" s="47">
        <f>VLOOKUP($A49,'Occupancy Raw Data'!$B$8:$BE$45,'Occupancy Raw Data'!AG$3,FALSE)</f>
        <v>39.686454113087798</v>
      </c>
      <c r="C49" s="48">
        <f>VLOOKUP($A49,'Occupancy Raw Data'!$B$8:$BE$45,'Occupancy Raw Data'!AH$3,FALSE)</f>
        <v>46.873348599612399</v>
      </c>
      <c r="D49" s="48">
        <f>VLOOKUP($A49,'Occupancy Raw Data'!$B$8:$BE$45,'Occupancy Raw Data'!AI$3,FALSE)</f>
        <v>50.519640655275602</v>
      </c>
      <c r="E49" s="48">
        <f>VLOOKUP($A49,'Occupancy Raw Data'!$B$8:$BE$45,'Occupancy Raw Data'!AJ$3,FALSE)</f>
        <v>51.065703716751798</v>
      </c>
      <c r="F49" s="48">
        <f>VLOOKUP($A49,'Occupancy Raw Data'!$B$8:$BE$45,'Occupancy Raw Data'!AK$3,FALSE)</f>
        <v>47.947859785097698</v>
      </c>
      <c r="G49" s="49">
        <f>VLOOKUP($A49,'Occupancy Raw Data'!$B$8:$BE$45,'Occupancy Raw Data'!AL$3,FALSE)</f>
        <v>47.2186013739651</v>
      </c>
      <c r="H49" s="48">
        <f>VLOOKUP($A49,'Occupancy Raw Data'!$B$8:$BE$45,'Occupancy Raw Data'!AN$3,FALSE)</f>
        <v>56.285612535612501</v>
      </c>
      <c r="I49" s="48">
        <f>VLOOKUP($A49,'Occupancy Raw Data'!$B$8:$BE$45,'Occupancy Raw Data'!AO$3,FALSE)</f>
        <v>58.208689458689399</v>
      </c>
      <c r="J49" s="49">
        <f>VLOOKUP($A49,'Occupancy Raw Data'!$B$8:$BE$45,'Occupancy Raw Data'!AP$3,FALSE)</f>
        <v>57.247150997150897</v>
      </c>
      <c r="K49" s="50">
        <f>VLOOKUP($A49,'Occupancy Raw Data'!$B$8:$BE$45,'Occupancy Raw Data'!AR$3,FALSE)</f>
        <v>50.061842138475903</v>
      </c>
      <c r="M49" s="47">
        <f>VLOOKUP($A49,'Occupancy Raw Data'!$B$8:$BE$45,'Occupancy Raw Data'!AT$3,FALSE)</f>
        <v>1.62524435908265</v>
      </c>
      <c r="N49" s="48">
        <f>VLOOKUP($A49,'Occupancy Raw Data'!$B$8:$BE$45,'Occupancy Raw Data'!AU$3,FALSE)</f>
        <v>2.74954748111892</v>
      </c>
      <c r="O49" s="48">
        <f>VLOOKUP($A49,'Occupancy Raw Data'!$B$8:$BE$45,'Occupancy Raw Data'!AV$3,FALSE)</f>
        <v>6.1428141750582501</v>
      </c>
      <c r="P49" s="48">
        <f>VLOOKUP($A49,'Occupancy Raw Data'!$B$8:$BE$45,'Occupancy Raw Data'!AW$3,FALSE)</f>
        <v>4.4292757212079099</v>
      </c>
      <c r="Q49" s="48">
        <f>VLOOKUP($A49,'Occupancy Raw Data'!$B$8:$BE$45,'Occupancy Raw Data'!AX$3,FALSE)</f>
        <v>-1.81076062032666</v>
      </c>
      <c r="R49" s="49">
        <f>VLOOKUP($A49,'Occupancy Raw Data'!$B$8:$BE$45,'Occupancy Raw Data'!AY$3,FALSE)</f>
        <v>2.6760178973125499</v>
      </c>
      <c r="S49" s="48">
        <f>VLOOKUP($A49,'Occupancy Raw Data'!$B$8:$BE$45,'Occupancy Raw Data'!BA$3,FALSE)</f>
        <v>-1.7330381618206601</v>
      </c>
      <c r="T49" s="48">
        <f>VLOOKUP($A49,'Occupancy Raw Data'!$B$8:$BE$45,'Occupancy Raw Data'!BB$3,FALSE)</f>
        <v>3.3965536145331598</v>
      </c>
      <c r="U49" s="49">
        <f>VLOOKUP($A49,'Occupancy Raw Data'!$B$8:$BE$45,'Occupancy Raw Data'!BC$3,FALSE)</f>
        <v>0.80958810467007103</v>
      </c>
      <c r="V49" s="50">
        <f>VLOOKUP($A49,'Occupancy Raw Data'!$B$8:$BE$45,'Occupancy Raw Data'!BE$3,FALSE)</f>
        <v>2.0422425334977499</v>
      </c>
      <c r="X49" s="51">
        <f>VLOOKUP($A49,'ADR Raw Data'!$B$6:$BE$43,'ADR Raw Data'!AG$1,FALSE)</f>
        <v>101.085725699067</v>
      </c>
      <c r="Y49" s="52">
        <f>VLOOKUP($A49,'ADR Raw Data'!$B$6:$BE$43,'ADR Raw Data'!AH$1,FALSE)</f>
        <v>100.80369034197599</v>
      </c>
      <c r="Z49" s="52">
        <f>VLOOKUP($A49,'ADR Raw Data'!$B$6:$BE$43,'ADR Raw Data'!AI$1,FALSE)</f>
        <v>102.56742329149201</v>
      </c>
      <c r="AA49" s="52">
        <f>VLOOKUP($A49,'ADR Raw Data'!$B$6:$BE$43,'ADR Raw Data'!AJ$1,FALSE)</f>
        <v>101.463080372542</v>
      </c>
      <c r="AB49" s="52">
        <f>VLOOKUP($A49,'ADR Raw Data'!$B$6:$BE$43,'ADR Raw Data'!AK$1,FALSE)</f>
        <v>101.695161645848</v>
      </c>
      <c r="AC49" s="53">
        <f>VLOOKUP($A49,'ADR Raw Data'!$B$6:$BE$43,'ADR Raw Data'!AL$1,FALSE)</f>
        <v>101.55217712452399</v>
      </c>
      <c r="AD49" s="52">
        <f>VLOOKUP($A49,'ADR Raw Data'!$B$6:$BE$43,'ADR Raw Data'!AN$1,FALSE)</f>
        <v>116.456925023726</v>
      </c>
      <c r="AE49" s="52">
        <f>VLOOKUP($A49,'ADR Raw Data'!$B$6:$BE$43,'ADR Raw Data'!AO$1,FALSE)</f>
        <v>119.23494646680901</v>
      </c>
      <c r="AF49" s="53">
        <f>VLOOKUP($A49,'ADR Raw Data'!$B$6:$BE$43,'ADR Raw Data'!AP$1,FALSE)</f>
        <v>117.869265940902</v>
      </c>
      <c r="AG49" s="54">
        <f>VLOOKUP($A49,'ADR Raw Data'!$B$6:$BE$43,'ADR Raw Data'!AR$1,FALSE)</f>
        <v>106.842293651994</v>
      </c>
      <c r="AI49" s="47">
        <f>VLOOKUP($A49,'ADR Raw Data'!$B$6:$BE$43,'ADR Raw Data'!AT$1,FALSE)</f>
        <v>2.4274773163370398</v>
      </c>
      <c r="AJ49" s="48">
        <f>VLOOKUP($A49,'ADR Raw Data'!$B$6:$BE$43,'ADR Raw Data'!AU$1,FALSE)</f>
        <v>3.9140559390073202</v>
      </c>
      <c r="AK49" s="48">
        <f>VLOOKUP($A49,'ADR Raw Data'!$B$6:$BE$43,'ADR Raw Data'!AV$1,FALSE)</f>
        <v>4.9559941473879103</v>
      </c>
      <c r="AL49" s="48">
        <f>VLOOKUP($A49,'ADR Raw Data'!$B$6:$BE$43,'ADR Raw Data'!AW$1,FALSE)</f>
        <v>3.1203192054807598</v>
      </c>
      <c r="AM49" s="48">
        <f>VLOOKUP($A49,'ADR Raw Data'!$B$6:$BE$43,'ADR Raw Data'!AX$1,FALSE)</f>
        <v>0.59892625469175098</v>
      </c>
      <c r="AN49" s="49">
        <f>VLOOKUP($A49,'ADR Raw Data'!$B$6:$BE$43,'ADR Raw Data'!AY$1,FALSE)</f>
        <v>2.9965391335001499</v>
      </c>
      <c r="AO49" s="48">
        <f>VLOOKUP($A49,'ADR Raw Data'!$B$6:$BE$43,'ADR Raw Data'!BA$1,FALSE)</f>
        <v>-4.2286855292735499</v>
      </c>
      <c r="AP49" s="48">
        <f>VLOOKUP($A49,'ADR Raw Data'!$B$6:$BE$43,'ADR Raw Data'!BB$1,FALSE)</f>
        <v>-1.07995603133037</v>
      </c>
      <c r="AQ49" s="49">
        <f>VLOOKUP($A49,'ADR Raw Data'!$B$6:$BE$43,'ADR Raw Data'!BC$1,FALSE)</f>
        <v>-2.6456491234652399</v>
      </c>
      <c r="AR49" s="50">
        <f>VLOOKUP($A49,'ADR Raw Data'!$B$6:$BE$43,'ADR Raw Data'!BE$1,FALSE)</f>
        <v>0.79679434147008299</v>
      </c>
      <c r="AT49" s="51">
        <f>VLOOKUP($A49,'RevPAR Raw Data'!$B$6:$BE$43,'RevPAR Raw Data'!AG$1,FALSE)</f>
        <v>40.117340144442402</v>
      </c>
      <c r="AU49" s="52">
        <f>VLOOKUP($A49,'RevPAR Raw Data'!$B$6:$BE$43,'RevPAR Raw Data'!AH$1,FALSE)</f>
        <v>47.250065175268603</v>
      </c>
      <c r="AV49" s="52">
        <f>VLOOKUP($A49,'RevPAR Raw Data'!$B$6:$BE$43,'RevPAR Raw Data'!AI$1,FALSE)</f>
        <v>51.816693676237399</v>
      </c>
      <c r="AW49" s="52">
        <f>VLOOKUP($A49,'RevPAR Raw Data'!$B$6:$BE$43,'RevPAR Raw Data'!AJ$1,FALSE)</f>
        <v>51.812836004932102</v>
      </c>
      <c r="AX49" s="52">
        <f>VLOOKUP($A49,'RevPAR Raw Data'!$B$6:$BE$43,'RevPAR Raw Data'!AK$1,FALSE)</f>
        <v>48.760653514179999</v>
      </c>
      <c r="AY49" s="53">
        <f>VLOOKUP($A49,'RevPAR Raw Data'!$B$6:$BE$43,'RevPAR Raw Data'!AL$1,FALSE)</f>
        <v>47.951517703012101</v>
      </c>
      <c r="AZ49" s="52">
        <f>VLOOKUP($A49,'RevPAR Raw Data'!$B$6:$BE$43,'RevPAR Raw Data'!AN$1,FALSE)</f>
        <v>65.548493589743501</v>
      </c>
      <c r="BA49" s="52">
        <f>VLOOKUP($A49,'RevPAR Raw Data'!$B$6:$BE$43,'RevPAR Raw Data'!AO$1,FALSE)</f>
        <v>69.405099715099695</v>
      </c>
      <c r="BB49" s="53">
        <f>VLOOKUP($A49,'RevPAR Raw Data'!$B$6:$BE$43,'RevPAR Raw Data'!AP$1,FALSE)</f>
        <v>67.476796652421598</v>
      </c>
      <c r="BC49" s="54">
        <f>VLOOKUP($A49,'RevPAR Raw Data'!$B$6:$BE$43,'RevPAR Raw Data'!AR$1,FALSE)</f>
        <v>53.487220385188103</v>
      </c>
      <c r="BE49" s="47">
        <f>VLOOKUP($A49,'RevPAR Raw Data'!$B$6:$BE$43,'RevPAR Raw Data'!AT$1,FALSE)</f>
        <v>4.0921741135714704</v>
      </c>
      <c r="BF49" s="48">
        <f>VLOOKUP($A49,'RevPAR Raw Data'!$B$6:$BE$43,'RevPAR Raw Data'!AU$1,FALSE)</f>
        <v>6.7712222466068104</v>
      </c>
      <c r="BG49" s="48">
        <f>VLOOKUP($A49,'RevPAR Raw Data'!$B$6:$BE$43,'RevPAR Raw Data'!AV$1,FALSE)</f>
        <v>11.403245833446899</v>
      </c>
      <c r="BH49" s="48">
        <f>VLOOKUP($A49,'RevPAR Raw Data'!$B$6:$BE$43,'RevPAR Raw Data'!AW$1,FALSE)</f>
        <v>7.6878024676812204</v>
      </c>
      <c r="BI49" s="48">
        <f>VLOOKUP($A49,'RevPAR Raw Data'!$B$6:$BE$43,'RevPAR Raw Data'!AX$1,FALSE)</f>
        <v>-1.22267948639966</v>
      </c>
      <c r="BJ49" s="49">
        <f>VLOOKUP($A49,'RevPAR Raw Data'!$B$6:$BE$43,'RevPAR Raw Data'!AY$1,FALSE)</f>
        <v>5.7527449543251503</v>
      </c>
      <c r="BK49" s="48">
        <f>VLOOKUP($A49,'RevPAR Raw Data'!$B$6:$BE$43,'RevPAR Raw Data'!BA$1,FALSE)</f>
        <v>-5.8884389571285203</v>
      </c>
      <c r="BL49" s="48">
        <f>VLOOKUP($A49,'RevPAR Raw Data'!$B$6:$BE$43,'RevPAR Raw Data'!BB$1,FALSE)</f>
        <v>2.2799162975852698</v>
      </c>
      <c r="BM49" s="49">
        <f>VLOOKUP($A49,'RevPAR Raw Data'!$B$6:$BE$43,'RevPAR Raw Data'!BC$1,FALSE)</f>
        <v>-1.85747987939005</v>
      </c>
      <c r="BN49" s="50">
        <f>VLOOKUP($A49,'RevPAR Raw Data'!$B$6:$BE$43,'RevPAR Raw Data'!BE$1,FALSE)</f>
        <v>2.8553093479138401</v>
      </c>
    </row>
    <row r="50" spans="1:66" x14ac:dyDescent="0.25">
      <c r="A50" s="63" t="s">
        <v>80</v>
      </c>
      <c r="B50" s="47">
        <f>VLOOKUP($A50,'Occupancy Raw Data'!$B$8:$BE$45,'Occupancy Raw Data'!AG$3,FALSE)</f>
        <v>45.469519073010602</v>
      </c>
      <c r="C50" s="48">
        <f>VLOOKUP($A50,'Occupancy Raw Data'!$B$8:$BE$45,'Occupancy Raw Data'!AH$3,FALSE)</f>
        <v>50.537648206128402</v>
      </c>
      <c r="D50" s="48">
        <f>VLOOKUP($A50,'Occupancy Raw Data'!$B$8:$BE$45,'Occupancy Raw Data'!AI$3,FALSE)</f>
        <v>54.868346763845402</v>
      </c>
      <c r="E50" s="48">
        <f>VLOOKUP($A50,'Occupancy Raw Data'!$B$8:$BE$45,'Occupancy Raw Data'!AJ$3,FALSE)</f>
        <v>56.433172509367097</v>
      </c>
      <c r="F50" s="48">
        <f>VLOOKUP($A50,'Occupancy Raw Data'!$B$8:$BE$45,'Occupancy Raw Data'!AK$3,FALSE)</f>
        <v>56.241338602884497</v>
      </c>
      <c r="G50" s="49">
        <f>VLOOKUP($A50,'Occupancy Raw Data'!$B$8:$BE$45,'Occupancy Raw Data'!AL$3,FALSE)</f>
        <v>52.708444517426798</v>
      </c>
      <c r="H50" s="48">
        <f>VLOOKUP($A50,'Occupancy Raw Data'!$B$8:$BE$45,'Occupancy Raw Data'!AN$3,FALSE)</f>
        <v>65.550269909858997</v>
      </c>
      <c r="I50" s="48">
        <f>VLOOKUP($A50,'Occupancy Raw Data'!$B$8:$BE$45,'Occupancy Raw Data'!AO$3,FALSE)</f>
        <v>66.969700855248803</v>
      </c>
      <c r="J50" s="49">
        <f>VLOOKUP($A50,'Occupancy Raw Data'!$B$8:$BE$45,'Occupancy Raw Data'!AP$3,FALSE)</f>
        <v>66.259985382553893</v>
      </c>
      <c r="K50" s="50">
        <f>VLOOKUP($A50,'Occupancy Raw Data'!$B$8:$BE$45,'Occupancy Raw Data'!AR$3,FALSE)</f>
        <v>56.581739420437501</v>
      </c>
      <c r="M50" s="47">
        <f>VLOOKUP($A50,'Occupancy Raw Data'!$B$8:$BE$45,'Occupancy Raw Data'!AT$3,FALSE)</f>
        <v>6.4491490494459001</v>
      </c>
      <c r="N50" s="48">
        <f>VLOOKUP($A50,'Occupancy Raw Data'!$B$8:$BE$45,'Occupancy Raw Data'!AU$3,FALSE)</f>
        <v>9.8303961505364903</v>
      </c>
      <c r="O50" s="48">
        <f>VLOOKUP($A50,'Occupancy Raw Data'!$B$8:$BE$45,'Occupancy Raw Data'!AV$3,FALSE)</f>
        <v>12.5825094198602</v>
      </c>
      <c r="P50" s="48">
        <f>VLOOKUP($A50,'Occupancy Raw Data'!$B$8:$BE$45,'Occupancy Raw Data'!AW$3,FALSE)</f>
        <v>5.0383429914983298</v>
      </c>
      <c r="Q50" s="48">
        <f>VLOOKUP($A50,'Occupancy Raw Data'!$B$8:$BE$45,'Occupancy Raw Data'!AX$3,FALSE)</f>
        <v>-1.5976543089155999</v>
      </c>
      <c r="R50" s="49">
        <f>VLOOKUP($A50,'Occupancy Raw Data'!$B$8:$BE$45,'Occupancy Raw Data'!AY$3,FALSE)</f>
        <v>6.1223565726261304</v>
      </c>
      <c r="S50" s="48">
        <f>VLOOKUP($A50,'Occupancy Raw Data'!$B$8:$BE$45,'Occupancy Raw Data'!BA$3,FALSE)</f>
        <v>1.3133405608423101</v>
      </c>
      <c r="T50" s="48">
        <f>VLOOKUP($A50,'Occupancy Raw Data'!$B$8:$BE$45,'Occupancy Raw Data'!BB$3,FALSE)</f>
        <v>5.0851788244207903</v>
      </c>
      <c r="U50" s="49">
        <f>VLOOKUP($A50,'Occupancy Raw Data'!$B$8:$BE$45,'Occupancy Raw Data'!BC$3,FALSE)</f>
        <v>3.1849928085647901</v>
      </c>
      <c r="V50" s="50">
        <f>VLOOKUP($A50,'Occupancy Raw Data'!$B$8:$BE$45,'Occupancy Raw Data'!BE$3,FALSE)</f>
        <v>5.1257457459722398</v>
      </c>
      <c r="X50" s="51">
        <f>VLOOKUP($A50,'ADR Raw Data'!$B$6:$BE$43,'ADR Raw Data'!AG$1,FALSE)</f>
        <v>98.781809801682897</v>
      </c>
      <c r="Y50" s="52">
        <f>VLOOKUP($A50,'ADR Raw Data'!$B$6:$BE$43,'ADR Raw Data'!AH$1,FALSE)</f>
        <v>100.502628411831</v>
      </c>
      <c r="Z50" s="52">
        <f>VLOOKUP($A50,'ADR Raw Data'!$B$6:$BE$43,'ADR Raw Data'!AI$1,FALSE)</f>
        <v>103.077238891487</v>
      </c>
      <c r="AA50" s="52">
        <f>VLOOKUP($A50,'ADR Raw Data'!$B$6:$BE$43,'ADR Raw Data'!AJ$1,FALSE)</f>
        <v>103.994551779806</v>
      </c>
      <c r="AB50" s="52">
        <f>VLOOKUP($A50,'ADR Raw Data'!$B$6:$BE$43,'ADR Raw Data'!AK$1,FALSE)</f>
        <v>104.456086698608</v>
      </c>
      <c r="AC50" s="53">
        <f>VLOOKUP($A50,'ADR Raw Data'!$B$6:$BE$43,'ADR Raw Data'!AL$1,FALSE)</f>
        <v>102.33246663064401</v>
      </c>
      <c r="AD50" s="52">
        <f>VLOOKUP($A50,'ADR Raw Data'!$B$6:$BE$43,'ADR Raw Data'!AN$1,FALSE)</f>
        <v>120.563030691287</v>
      </c>
      <c r="AE50" s="52">
        <f>VLOOKUP($A50,'ADR Raw Data'!$B$6:$BE$43,'ADR Raw Data'!AO$1,FALSE)</f>
        <v>123.486570104731</v>
      </c>
      <c r="AF50" s="53">
        <f>VLOOKUP($A50,'ADR Raw Data'!$B$6:$BE$43,'ADR Raw Data'!AP$1,FALSE)</f>
        <v>122.040457518553</v>
      </c>
      <c r="AG50" s="54">
        <f>VLOOKUP($A50,'ADR Raw Data'!$B$6:$BE$43,'ADR Raw Data'!AR$1,FALSE)</f>
        <v>108.928901512084</v>
      </c>
      <c r="AI50" s="47">
        <f>VLOOKUP($A50,'ADR Raw Data'!$B$6:$BE$43,'ADR Raw Data'!AT$1,FALSE)</f>
        <v>2.54846300698809</v>
      </c>
      <c r="AJ50" s="48">
        <f>VLOOKUP($A50,'ADR Raw Data'!$B$6:$BE$43,'ADR Raw Data'!AU$1,FALSE)</f>
        <v>3.32553180957829</v>
      </c>
      <c r="AK50" s="48">
        <f>VLOOKUP($A50,'ADR Raw Data'!$B$6:$BE$43,'ADR Raw Data'!AV$1,FALSE)</f>
        <v>4.0933779281174498</v>
      </c>
      <c r="AL50" s="48">
        <f>VLOOKUP($A50,'ADR Raw Data'!$B$6:$BE$43,'ADR Raw Data'!AW$1,FALSE)</f>
        <v>-0.733688464952301</v>
      </c>
      <c r="AM50" s="48">
        <f>VLOOKUP($A50,'ADR Raw Data'!$B$6:$BE$43,'ADR Raw Data'!AX$1,FALSE)</f>
        <v>-1.6003362984445999</v>
      </c>
      <c r="AN50" s="49">
        <f>VLOOKUP($A50,'ADR Raw Data'!$B$6:$BE$43,'ADR Raw Data'!AY$1,FALSE)</f>
        <v>1.20280381855343</v>
      </c>
      <c r="AO50" s="48">
        <f>VLOOKUP($A50,'ADR Raw Data'!$B$6:$BE$43,'ADR Raw Data'!BA$1,FALSE)</f>
        <v>-0.15981918052953401</v>
      </c>
      <c r="AP50" s="48">
        <f>VLOOKUP($A50,'ADR Raw Data'!$B$6:$BE$43,'ADR Raw Data'!BB$1,FALSE)</f>
        <v>0.46844911868855998</v>
      </c>
      <c r="AQ50" s="49">
        <f>VLOOKUP($A50,'ADR Raw Data'!$B$6:$BE$43,'ADR Raw Data'!BC$1,FALSE)</f>
        <v>0.17664573636973099</v>
      </c>
      <c r="AR50" s="50">
        <f>VLOOKUP($A50,'ADR Raw Data'!$B$6:$BE$43,'ADR Raw Data'!BE$1,FALSE)</f>
        <v>0.69808868482879205</v>
      </c>
      <c r="AT50" s="51">
        <f>VLOOKUP($A50,'RevPAR Raw Data'!$B$6:$BE$43,'RevPAR Raw Data'!AG$1,FALSE)</f>
        <v>44.915613848441303</v>
      </c>
      <c r="AU50" s="52">
        <f>VLOOKUP($A50,'RevPAR Raw Data'!$B$6:$BE$43,'RevPAR Raw Data'!AH$1,FALSE)</f>
        <v>50.791664784684002</v>
      </c>
      <c r="AV50" s="52">
        <f>VLOOKUP($A50,'RevPAR Raw Data'!$B$6:$BE$43,'RevPAR Raw Data'!AI$1,FALSE)</f>
        <v>56.556776869578599</v>
      </c>
      <c r="AW50" s="52">
        <f>VLOOKUP($A50,'RevPAR Raw Data'!$B$6:$BE$43,'RevPAR Raw Data'!AJ$1,FALSE)</f>
        <v>58.687424806241303</v>
      </c>
      <c r="AX50" s="52">
        <f>VLOOKUP($A50,'RevPAR Raw Data'!$B$6:$BE$43,'RevPAR Raw Data'!AK$1,FALSE)</f>
        <v>58.747501411486901</v>
      </c>
      <c r="AY50" s="53">
        <f>VLOOKUP($A50,'RevPAR Raw Data'!$B$6:$BE$43,'RevPAR Raw Data'!AL$1,FALSE)</f>
        <v>53.9378513973274</v>
      </c>
      <c r="AZ50" s="52">
        <f>VLOOKUP($A50,'RevPAR Raw Data'!$B$6:$BE$43,'RevPAR Raw Data'!AN$1,FALSE)</f>
        <v>79.029392029645194</v>
      </c>
      <c r="BA50" s="52">
        <f>VLOOKUP($A50,'RevPAR Raw Data'!$B$6:$BE$43,'RevPAR Raw Data'!AO$1,FALSE)</f>
        <v>82.698586595545507</v>
      </c>
      <c r="BB50" s="53">
        <f>VLOOKUP($A50,'RevPAR Raw Data'!$B$6:$BE$43,'RevPAR Raw Data'!AP$1,FALSE)</f>
        <v>80.863989312595294</v>
      </c>
      <c r="BC50" s="54">
        <f>VLOOKUP($A50,'RevPAR Raw Data'!$B$6:$BE$43,'RevPAR Raw Data'!AR$1,FALSE)</f>
        <v>61.633867207112701</v>
      </c>
      <c r="BE50" s="47">
        <f>VLOOKUP($A50,'RevPAR Raw Data'!$B$6:$BE$43,'RevPAR Raw Data'!AT$1,FALSE)</f>
        <v>9.16196623422465</v>
      </c>
      <c r="BF50" s="48">
        <f>VLOOKUP($A50,'RevPAR Raw Data'!$B$6:$BE$43,'RevPAR Raw Data'!AU$1,FALSE)</f>
        <v>13.482840911108401</v>
      </c>
      <c r="BG50" s="48">
        <f>VLOOKUP($A50,'RevPAR Raw Data'!$B$6:$BE$43,'RevPAR Raw Data'!AV$1,FALSE)</f>
        <v>17.190937011373499</v>
      </c>
      <c r="BH50" s="48">
        <f>VLOOKUP($A50,'RevPAR Raw Data'!$B$6:$BE$43,'RevPAR Raw Data'!AW$1,FALSE)</f>
        <v>4.2676887851926804</v>
      </c>
      <c r="BI50" s="48">
        <f>VLOOKUP($A50,'RevPAR Raw Data'!$B$6:$BE$43,'RevPAR Raw Data'!AX$1,FALSE)</f>
        <v>-3.1724227655309698</v>
      </c>
      <c r="BJ50" s="49">
        <f>VLOOKUP($A50,'RevPAR Raw Data'!$B$6:$BE$43,'RevPAR Raw Data'!AY$1,FALSE)</f>
        <v>7.3988003298205802</v>
      </c>
      <c r="BK50" s="48">
        <f>VLOOKUP($A50,'RevPAR Raw Data'!$B$6:$BE$43,'RevPAR Raw Data'!BA$1,FALSE)</f>
        <v>1.1514224101908801</v>
      </c>
      <c r="BL50" s="48">
        <f>VLOOKUP($A50,'RevPAR Raw Data'!$B$6:$BE$43,'RevPAR Raw Data'!BB$1,FALSE)</f>
        <v>5.5774494184960899</v>
      </c>
      <c r="BM50" s="49">
        <f>VLOOKUP($A50,'RevPAR Raw Data'!$B$6:$BE$43,'RevPAR Raw Data'!BC$1,FALSE)</f>
        <v>3.3672646989345298</v>
      </c>
      <c r="BN50" s="50">
        <f>VLOOKUP($A50,'RevPAR Raw Data'!$B$6:$BE$43,'RevPAR Raw Data'!BE$1,FALSE)</f>
        <v>5.8596166818667497</v>
      </c>
    </row>
    <row r="51" spans="1:66" x14ac:dyDescent="0.25">
      <c r="A51" s="66" t="s">
        <v>81</v>
      </c>
      <c r="B51" s="47">
        <f>VLOOKUP($A51,'Occupancy Raw Data'!$B$8:$BE$45,'Occupancy Raw Data'!AG$3,FALSE)</f>
        <v>52.544682784173901</v>
      </c>
      <c r="C51" s="48">
        <f>VLOOKUP($A51,'Occupancy Raw Data'!$B$8:$BE$45,'Occupancy Raw Data'!AH$3,FALSE)</f>
        <v>65.189307363609203</v>
      </c>
      <c r="D51" s="48">
        <f>VLOOKUP($A51,'Occupancy Raw Data'!$B$8:$BE$45,'Occupancy Raw Data'!AI$3,FALSE)</f>
        <v>73.960240958154102</v>
      </c>
      <c r="E51" s="48">
        <f>VLOOKUP($A51,'Occupancy Raw Data'!$B$8:$BE$45,'Occupancy Raw Data'!AJ$3,FALSE)</f>
        <v>72.167251080100101</v>
      </c>
      <c r="F51" s="48">
        <f>VLOOKUP($A51,'Occupancy Raw Data'!$B$8:$BE$45,'Occupancy Raw Data'!AK$3,FALSE)</f>
        <v>63.575190585028601</v>
      </c>
      <c r="G51" s="49">
        <f>VLOOKUP($A51,'Occupancy Raw Data'!$B$8:$BE$45,'Occupancy Raw Data'!AL$3,FALSE)</f>
        <v>65.487334554213206</v>
      </c>
      <c r="H51" s="48">
        <f>VLOOKUP($A51,'Occupancy Raw Data'!$B$8:$BE$45,'Occupancy Raw Data'!AN$3,FALSE)</f>
        <v>63.218358200487799</v>
      </c>
      <c r="I51" s="48">
        <f>VLOOKUP($A51,'Occupancy Raw Data'!$B$8:$BE$45,'Occupancy Raw Data'!AO$3,FALSE)</f>
        <v>66.075244416709197</v>
      </c>
      <c r="J51" s="49">
        <f>VLOOKUP($A51,'Occupancy Raw Data'!$B$8:$BE$45,'Occupancy Raw Data'!AP$3,FALSE)</f>
        <v>64.646801308598498</v>
      </c>
      <c r="K51" s="50">
        <f>VLOOKUP($A51,'Occupancy Raw Data'!$B$8:$BE$45,'Occupancy Raw Data'!AR$3,FALSE)</f>
        <v>65.247019084751003</v>
      </c>
      <c r="M51" s="47">
        <f>VLOOKUP($A51,'Occupancy Raw Data'!$B$8:$BE$45,'Occupancy Raw Data'!AT$3,FALSE)</f>
        <v>3.5602380060164398</v>
      </c>
      <c r="N51" s="48">
        <f>VLOOKUP($A51,'Occupancy Raw Data'!$B$8:$BE$45,'Occupancy Raw Data'!AU$3,FALSE)</f>
        <v>8.2059478190837307</v>
      </c>
      <c r="O51" s="48">
        <f>VLOOKUP($A51,'Occupancy Raw Data'!$B$8:$BE$45,'Occupancy Raw Data'!AV$3,FALSE)</f>
        <v>13.217862143954701</v>
      </c>
      <c r="P51" s="48">
        <f>VLOOKUP($A51,'Occupancy Raw Data'!$B$8:$BE$45,'Occupancy Raw Data'!AW$3,FALSE)</f>
        <v>4.3833307299346602</v>
      </c>
      <c r="Q51" s="48">
        <f>VLOOKUP($A51,'Occupancy Raw Data'!$B$8:$BE$45,'Occupancy Raw Data'!AX$3,FALSE)</f>
        <v>-3.2924718087957401</v>
      </c>
      <c r="R51" s="49">
        <f>VLOOKUP($A51,'Occupancy Raw Data'!$B$8:$BE$45,'Occupancy Raw Data'!AY$3,FALSE)</f>
        <v>5.21924303513899</v>
      </c>
      <c r="S51" s="48">
        <f>VLOOKUP($A51,'Occupancy Raw Data'!$B$8:$BE$45,'Occupancy Raw Data'!BA$3,FALSE)</f>
        <v>-4.0605545479995602</v>
      </c>
      <c r="T51" s="48">
        <f>VLOOKUP($A51,'Occupancy Raw Data'!$B$8:$BE$45,'Occupancy Raw Data'!BB$3,FALSE)</f>
        <v>1.86025640913109</v>
      </c>
      <c r="U51" s="49">
        <f>VLOOKUP($A51,'Occupancy Raw Data'!$B$8:$BE$45,'Occupancy Raw Data'!BC$3,FALSE)</f>
        <v>-1.1233658695745301</v>
      </c>
      <c r="V51" s="50">
        <f>VLOOKUP($A51,'Occupancy Raw Data'!$B$8:$BE$45,'Occupancy Raw Data'!BE$3,FALSE)</f>
        <v>3.3418547808577101</v>
      </c>
      <c r="X51" s="51">
        <f>VLOOKUP($A51,'ADR Raw Data'!$B$6:$BE$43,'ADR Raw Data'!AG$1,FALSE)</f>
        <v>137.22230135357799</v>
      </c>
      <c r="Y51" s="52">
        <f>VLOOKUP($A51,'ADR Raw Data'!$B$6:$BE$43,'ADR Raw Data'!AH$1,FALSE)</f>
        <v>156.24137078977901</v>
      </c>
      <c r="Z51" s="52">
        <f>VLOOKUP($A51,'ADR Raw Data'!$B$6:$BE$43,'ADR Raw Data'!AI$1,FALSE)</f>
        <v>168.21782654595401</v>
      </c>
      <c r="AA51" s="52">
        <f>VLOOKUP($A51,'ADR Raw Data'!$B$6:$BE$43,'ADR Raw Data'!AJ$1,FALSE)</f>
        <v>161.10648617103499</v>
      </c>
      <c r="AB51" s="52">
        <f>VLOOKUP($A51,'ADR Raw Data'!$B$6:$BE$43,'ADR Raw Data'!AK$1,FALSE)</f>
        <v>141.779179003937</v>
      </c>
      <c r="AC51" s="53">
        <f>VLOOKUP($A51,'ADR Raw Data'!$B$6:$BE$43,'ADR Raw Data'!AL$1,FALSE)</f>
        <v>154.15881843893101</v>
      </c>
      <c r="AD51" s="52">
        <f>VLOOKUP($A51,'ADR Raw Data'!$B$6:$BE$43,'ADR Raw Data'!AN$1,FALSE)</f>
        <v>128.76241613197499</v>
      </c>
      <c r="AE51" s="52">
        <f>VLOOKUP($A51,'ADR Raw Data'!$B$6:$BE$43,'ADR Raw Data'!AO$1,FALSE)</f>
        <v>127.623696919829</v>
      </c>
      <c r="AF51" s="53">
        <f>VLOOKUP($A51,'ADR Raw Data'!$B$6:$BE$43,'ADR Raw Data'!AP$1,FALSE)</f>
        <v>128.180475890992</v>
      </c>
      <c r="AG51" s="54">
        <f>VLOOKUP($A51,'ADR Raw Data'!$B$6:$BE$43,'ADR Raw Data'!AR$1,FALSE)</f>
        <v>146.799719577475</v>
      </c>
      <c r="AI51" s="47">
        <f>VLOOKUP($A51,'ADR Raw Data'!$B$6:$BE$43,'ADR Raw Data'!AT$1,FALSE)</f>
        <v>3.1178143519572701</v>
      </c>
      <c r="AJ51" s="48">
        <f>VLOOKUP($A51,'ADR Raw Data'!$B$6:$BE$43,'ADR Raw Data'!AU$1,FALSE)</f>
        <v>6.2701402991925104</v>
      </c>
      <c r="AK51" s="48">
        <f>VLOOKUP($A51,'ADR Raw Data'!$B$6:$BE$43,'ADR Raw Data'!AV$1,FALSE)</f>
        <v>8.7263549246663494</v>
      </c>
      <c r="AL51" s="48">
        <f>VLOOKUP($A51,'ADR Raw Data'!$B$6:$BE$43,'ADR Raw Data'!AW$1,FALSE)</f>
        <v>6.22874964605223</v>
      </c>
      <c r="AM51" s="48">
        <f>VLOOKUP($A51,'ADR Raw Data'!$B$6:$BE$43,'ADR Raw Data'!AX$1,FALSE)</f>
        <v>2.8916740611563299</v>
      </c>
      <c r="AN51" s="49">
        <f>VLOOKUP($A51,'ADR Raw Data'!$B$6:$BE$43,'ADR Raw Data'!AY$1,FALSE)</f>
        <v>5.9918325447887701</v>
      </c>
      <c r="AO51" s="48">
        <f>VLOOKUP($A51,'ADR Raw Data'!$B$6:$BE$43,'ADR Raw Data'!BA$1,FALSE)</f>
        <v>1.3087774258531299</v>
      </c>
      <c r="AP51" s="48">
        <f>VLOOKUP($A51,'ADR Raw Data'!$B$6:$BE$43,'ADR Raw Data'!BB$1,FALSE)</f>
        <v>1.3291697260500599</v>
      </c>
      <c r="AQ51" s="49">
        <f>VLOOKUP($A51,'ADR Raw Data'!$B$6:$BE$43,'ADR Raw Data'!BC$1,FALSE)</f>
        <v>1.30537543029089</v>
      </c>
      <c r="AR51" s="50">
        <f>VLOOKUP($A51,'ADR Raw Data'!$B$6:$BE$43,'ADR Raw Data'!BE$1,FALSE)</f>
        <v>4.9727351241528099</v>
      </c>
      <c r="AT51" s="51">
        <f>VLOOKUP($A51,'RevPAR Raw Data'!$B$6:$BE$43,'RevPAR Raw Data'!AG$1,FALSE)</f>
        <v>72.103022955380993</v>
      </c>
      <c r="AU51" s="52">
        <f>VLOOKUP($A51,'RevPAR Raw Data'!$B$6:$BE$43,'RevPAR Raw Data'!AH$1,FALSE)</f>
        <v>101.852667433265</v>
      </c>
      <c r="AV51" s="52">
        <f>VLOOKUP($A51,'RevPAR Raw Data'!$B$6:$BE$43,'RevPAR Raw Data'!AI$1,FALSE)</f>
        <v>124.414309847957</v>
      </c>
      <c r="AW51" s="52">
        <f>VLOOKUP($A51,'RevPAR Raw Data'!$B$6:$BE$43,'RevPAR Raw Data'!AJ$1,FALSE)</f>
        <v>116.266122381378</v>
      </c>
      <c r="AX51" s="52">
        <f>VLOOKUP($A51,'RevPAR Raw Data'!$B$6:$BE$43,'RevPAR Raw Data'!AK$1,FALSE)</f>
        <v>90.136383261642095</v>
      </c>
      <c r="AY51" s="53">
        <f>VLOOKUP($A51,'RevPAR Raw Data'!$B$6:$BE$43,'RevPAR Raw Data'!AL$1,FALSE)</f>
        <v>100.954501175925</v>
      </c>
      <c r="AZ51" s="52">
        <f>VLOOKUP($A51,'RevPAR Raw Data'!$B$6:$BE$43,'RevPAR Raw Data'!AN$1,FALSE)</f>
        <v>81.401485457914902</v>
      </c>
      <c r="BA51" s="52">
        <f>VLOOKUP($A51,'RevPAR Raw Data'!$B$6:$BE$43,'RevPAR Raw Data'!AO$1,FALSE)</f>
        <v>84.327669673417603</v>
      </c>
      <c r="BB51" s="53">
        <f>VLOOKUP($A51,'RevPAR Raw Data'!$B$6:$BE$43,'RevPAR Raw Data'!AP$1,FALSE)</f>
        <v>82.864577565666295</v>
      </c>
      <c r="BC51" s="54">
        <f>VLOOKUP($A51,'RevPAR Raw Data'!$B$6:$BE$43,'RevPAR Raw Data'!AR$1,FALSE)</f>
        <v>95.782441049076695</v>
      </c>
      <c r="BE51" s="47">
        <f>VLOOKUP($A51,'RevPAR Raw Data'!$B$6:$BE$43,'RevPAR Raw Data'!AT$1,FALSE)</f>
        <v>6.7890539694891396</v>
      </c>
      <c r="BF51" s="48">
        <f>VLOOKUP($A51,'RevPAR Raw Data'!$B$6:$BE$43,'RevPAR Raw Data'!AU$1,FALSE)</f>
        <v>14.9906125594113</v>
      </c>
      <c r="BG51" s="48">
        <f>VLOOKUP($A51,'RevPAR Raw Data'!$B$6:$BE$43,'RevPAR Raw Data'!AV$1,FALSE)</f>
        <v>23.097654632755699</v>
      </c>
      <c r="BH51" s="48">
        <f>VLOOKUP($A51,'RevPAR Raw Data'!$B$6:$BE$43,'RevPAR Raw Data'!AW$1,FALSE)</f>
        <v>10.885107073313</v>
      </c>
      <c r="BI51" s="48">
        <f>VLOOKUP($A51,'RevPAR Raw Data'!$B$6:$BE$43,'RevPAR Raw Data'!AX$1,FALSE)</f>
        <v>-0.49600530090524197</v>
      </c>
      <c r="BJ51" s="49">
        <f>VLOOKUP($A51,'RevPAR Raw Data'!$B$6:$BE$43,'RevPAR Raw Data'!AY$1,FALSE)</f>
        <v>11.5238038826988</v>
      </c>
      <c r="BK51" s="48">
        <f>VLOOKUP($A51,'RevPAR Raw Data'!$B$6:$BE$43,'RevPAR Raw Data'!BA$1,FALSE)</f>
        <v>-2.8049207434350998</v>
      </c>
      <c r="BL51" s="48">
        <f>VLOOKUP($A51,'RevPAR Raw Data'!$B$6:$BE$43,'RevPAR Raw Data'!BB$1,FALSE)</f>
        <v>3.2141521001982301</v>
      </c>
      <c r="BM51" s="49">
        <f>VLOOKUP($A51,'RevPAR Raw Data'!$B$6:$BE$43,'RevPAR Raw Data'!BC$1,FALSE)</f>
        <v>0.16734541866266101</v>
      </c>
      <c r="BN51" s="50">
        <f>VLOOKUP($A51,'RevPAR Raw Data'!$B$6:$BE$43,'RevPAR Raw Data'!BE$1,FALSE)</f>
        <v>8.4807714914964194</v>
      </c>
    </row>
    <row r="52" spans="1:66" x14ac:dyDescent="0.25">
      <c r="A52" s="63" t="s">
        <v>82</v>
      </c>
      <c r="B52" s="47">
        <f>VLOOKUP($A52,'Occupancy Raw Data'!$B$8:$BE$45,'Occupancy Raw Data'!AG$3,FALSE)</f>
        <v>43.587667393335401</v>
      </c>
      <c r="C52" s="48">
        <f>VLOOKUP($A52,'Occupancy Raw Data'!$B$8:$BE$45,'Occupancy Raw Data'!AH$3,FALSE)</f>
        <v>49.156026160074703</v>
      </c>
      <c r="D52" s="48">
        <f>VLOOKUP($A52,'Occupancy Raw Data'!$B$8:$BE$45,'Occupancy Raw Data'!AI$3,FALSE)</f>
        <v>51.497975708501997</v>
      </c>
      <c r="E52" s="48">
        <f>VLOOKUP($A52,'Occupancy Raw Data'!$B$8:$BE$45,'Occupancy Raw Data'!AJ$3,FALSE)</f>
        <v>53.551333956192202</v>
      </c>
      <c r="F52" s="48">
        <f>VLOOKUP($A52,'Occupancy Raw Data'!$B$8:$BE$45,'Occupancy Raw Data'!AK$3,FALSE)</f>
        <v>52.859960552268198</v>
      </c>
      <c r="G52" s="49">
        <f>VLOOKUP($A52,'Occupancy Raw Data'!$B$8:$BE$45,'Occupancy Raw Data'!AL$3,FALSE)</f>
        <v>50.130592754074499</v>
      </c>
      <c r="H52" s="48">
        <f>VLOOKUP($A52,'Occupancy Raw Data'!$B$8:$BE$45,'Occupancy Raw Data'!AN$3,FALSE)</f>
        <v>63.7913845386948</v>
      </c>
      <c r="I52" s="48">
        <f>VLOOKUP($A52,'Occupancy Raw Data'!$B$8:$BE$45,'Occupancy Raw Data'!AO$3,FALSE)</f>
        <v>65.218294354671201</v>
      </c>
      <c r="J52" s="49">
        <f>VLOOKUP($A52,'Occupancy Raw Data'!$B$8:$BE$45,'Occupancy Raw Data'!AP$3,FALSE)</f>
        <v>64.504839446682993</v>
      </c>
      <c r="K52" s="50">
        <f>VLOOKUP($A52,'Occupancy Raw Data'!$B$8:$BE$45,'Occupancy Raw Data'!AR$3,FALSE)</f>
        <v>54.236363043097697</v>
      </c>
      <c r="M52" s="47">
        <f>VLOOKUP($A52,'Occupancy Raw Data'!$B$8:$BE$45,'Occupancy Raw Data'!AT$3,FALSE)</f>
        <v>3.3902242716108</v>
      </c>
      <c r="N52" s="48">
        <f>VLOOKUP($A52,'Occupancy Raw Data'!$B$8:$BE$45,'Occupancy Raw Data'!AU$3,FALSE)</f>
        <v>2.08637633687772</v>
      </c>
      <c r="O52" s="48">
        <f>VLOOKUP($A52,'Occupancy Raw Data'!$B$8:$BE$45,'Occupancy Raw Data'!AV$3,FALSE)</f>
        <v>2.4188411243200298</v>
      </c>
      <c r="P52" s="48">
        <f>VLOOKUP($A52,'Occupancy Raw Data'!$B$8:$BE$45,'Occupancy Raw Data'!AW$3,FALSE)</f>
        <v>5.3529992614323199</v>
      </c>
      <c r="Q52" s="48">
        <f>VLOOKUP($A52,'Occupancy Raw Data'!$B$8:$BE$45,'Occupancy Raw Data'!AX$3,FALSE)</f>
        <v>-2.8666439711273202</v>
      </c>
      <c r="R52" s="49">
        <f>VLOOKUP($A52,'Occupancy Raw Data'!$B$8:$BE$45,'Occupancy Raw Data'!AY$3,FALSE)</f>
        <v>1.95636517162296</v>
      </c>
      <c r="S52" s="48">
        <f>VLOOKUP($A52,'Occupancy Raw Data'!$B$8:$BE$45,'Occupancy Raw Data'!BA$3,FALSE)</f>
        <v>-9.1811079537810194</v>
      </c>
      <c r="T52" s="48">
        <f>VLOOKUP($A52,'Occupancy Raw Data'!$B$8:$BE$45,'Occupancy Raw Data'!BB$3,FALSE)</f>
        <v>-4.6915487194345404</v>
      </c>
      <c r="U52" s="49">
        <f>VLOOKUP($A52,'Occupancy Raw Data'!$B$8:$BE$45,'Occupancy Raw Data'!BC$3,FALSE)</f>
        <v>-6.9656539126858199</v>
      </c>
      <c r="V52" s="50">
        <f>VLOOKUP($A52,'Occupancy Raw Data'!$B$8:$BE$45,'Occupancy Raw Data'!BE$3,FALSE)</f>
        <v>-1.2642706866381701</v>
      </c>
      <c r="X52" s="51">
        <f>VLOOKUP($A52,'ADR Raw Data'!$B$6:$BE$43,'ADR Raw Data'!AG$1,FALSE)</f>
        <v>96.259488425264294</v>
      </c>
      <c r="Y52" s="52">
        <f>VLOOKUP($A52,'ADR Raw Data'!$B$6:$BE$43,'ADR Raw Data'!AH$1,FALSE)</f>
        <v>97.328818212535893</v>
      </c>
      <c r="Z52" s="52">
        <f>VLOOKUP($A52,'ADR Raw Data'!$B$6:$BE$43,'ADR Raw Data'!AI$1,FALSE)</f>
        <v>97.643627237542304</v>
      </c>
      <c r="AA52" s="52">
        <f>VLOOKUP($A52,'ADR Raw Data'!$B$6:$BE$43,'ADR Raw Data'!AJ$1,FALSE)</f>
        <v>97.018656612259093</v>
      </c>
      <c r="AB52" s="52">
        <f>VLOOKUP($A52,'ADR Raw Data'!$B$6:$BE$43,'ADR Raw Data'!AK$1,FALSE)</f>
        <v>97.576475648075402</v>
      </c>
      <c r="AC52" s="53">
        <f>VLOOKUP($A52,'ADR Raw Data'!$B$6:$BE$43,'ADR Raw Data'!AL$1,FALSE)</f>
        <v>97.193507748887896</v>
      </c>
      <c r="AD52" s="52">
        <f>VLOOKUP($A52,'ADR Raw Data'!$B$6:$BE$43,'ADR Raw Data'!AN$1,FALSE)</f>
        <v>120.50678181877301</v>
      </c>
      <c r="AE52" s="52">
        <f>VLOOKUP($A52,'ADR Raw Data'!$B$6:$BE$43,'ADR Raw Data'!AO$1,FALSE)</f>
        <v>123.891940127388</v>
      </c>
      <c r="AF52" s="53">
        <f>VLOOKUP($A52,'ADR Raw Data'!$B$6:$BE$43,'ADR Raw Data'!AP$1,FALSE)</f>
        <v>122.21808172202201</v>
      </c>
      <c r="AG52" s="54">
        <f>VLOOKUP($A52,'ADR Raw Data'!$B$6:$BE$43,'ADR Raw Data'!AR$1,FALSE)</f>
        <v>105.694663749726</v>
      </c>
      <c r="AI52" s="47">
        <f>VLOOKUP($A52,'ADR Raw Data'!$B$6:$BE$43,'ADR Raw Data'!AT$1,FALSE)</f>
        <v>1.38310630600943</v>
      </c>
      <c r="AJ52" s="48">
        <f>VLOOKUP($A52,'ADR Raw Data'!$B$6:$BE$43,'ADR Raw Data'!AU$1,FALSE)</f>
        <v>1.56248072982538</v>
      </c>
      <c r="AK52" s="48">
        <f>VLOOKUP($A52,'ADR Raw Data'!$B$6:$BE$43,'ADR Raw Data'!AV$1,FALSE)</f>
        <v>1.19751368159595</v>
      </c>
      <c r="AL52" s="48">
        <f>VLOOKUP($A52,'ADR Raw Data'!$B$6:$BE$43,'ADR Raw Data'!AW$1,FALSE)</f>
        <v>-1.92156326678643</v>
      </c>
      <c r="AM52" s="48">
        <f>VLOOKUP($A52,'ADR Raw Data'!$B$6:$BE$43,'ADR Raw Data'!AX$1,FALSE)</f>
        <v>-3.44055817907129</v>
      </c>
      <c r="AN52" s="49">
        <f>VLOOKUP($A52,'ADR Raw Data'!$B$6:$BE$43,'ADR Raw Data'!AY$1,FALSE)</f>
        <v>-0.42524486269747602</v>
      </c>
      <c r="AO52" s="48">
        <f>VLOOKUP($A52,'ADR Raw Data'!$B$6:$BE$43,'ADR Raw Data'!BA$1,FALSE)</f>
        <v>-7.9189952601728004</v>
      </c>
      <c r="AP52" s="48">
        <f>VLOOKUP($A52,'ADR Raw Data'!$B$6:$BE$43,'ADR Raw Data'!BB$1,FALSE)</f>
        <v>-5.55928300722577</v>
      </c>
      <c r="AQ52" s="49">
        <f>VLOOKUP($A52,'ADR Raw Data'!$B$6:$BE$43,'ADR Raw Data'!BC$1,FALSE)</f>
        <v>-6.7219732948908497</v>
      </c>
      <c r="AR52" s="50">
        <f>VLOOKUP($A52,'ADR Raw Data'!$B$6:$BE$43,'ADR Raw Data'!BE$1,FALSE)</f>
        <v>-3.6168353706922001</v>
      </c>
      <c r="AT52" s="51">
        <f>VLOOKUP($A52,'RevPAR Raw Data'!$B$6:$BE$43,'RevPAR Raw Data'!AG$1,FALSE)</f>
        <v>41.957265649330402</v>
      </c>
      <c r="AU52" s="52">
        <f>VLOOKUP($A52,'RevPAR Raw Data'!$B$6:$BE$43,'RevPAR Raw Data'!AH$1,FALSE)</f>
        <v>47.842979341845698</v>
      </c>
      <c r="AV52" s="52">
        <f>VLOOKUP($A52,'RevPAR Raw Data'!$B$6:$BE$43,'RevPAR Raw Data'!AI$1,FALSE)</f>
        <v>50.284491435689802</v>
      </c>
      <c r="AW52" s="52">
        <f>VLOOKUP($A52,'RevPAR Raw Data'!$B$6:$BE$43,'RevPAR Raw Data'!AJ$1,FALSE)</f>
        <v>51.954784802242202</v>
      </c>
      <c r="AX52" s="52">
        <f>VLOOKUP($A52,'RevPAR Raw Data'!$B$6:$BE$43,'RevPAR Raw Data'!AK$1,FALSE)</f>
        <v>51.578886535866197</v>
      </c>
      <c r="AY52" s="53">
        <f>VLOOKUP($A52,'RevPAR Raw Data'!$B$6:$BE$43,'RevPAR Raw Data'!AL$1,FALSE)</f>
        <v>48.723681552994897</v>
      </c>
      <c r="AZ52" s="52">
        <f>VLOOKUP($A52,'RevPAR Raw Data'!$B$6:$BE$43,'RevPAR Raw Data'!AN$1,FALSE)</f>
        <v>76.872944585219898</v>
      </c>
      <c r="BA52" s="52">
        <f>VLOOKUP($A52,'RevPAR Raw Data'!$B$6:$BE$43,'RevPAR Raw Data'!AO$1,FALSE)</f>
        <v>80.800210193993195</v>
      </c>
      <c r="BB52" s="53">
        <f>VLOOKUP($A52,'RevPAR Raw Data'!$B$6:$BE$43,'RevPAR Raw Data'!AP$1,FALSE)</f>
        <v>78.836577389606603</v>
      </c>
      <c r="BC52" s="54">
        <f>VLOOKUP($A52,'RevPAR Raw Data'!$B$6:$BE$43,'RevPAR Raw Data'!AR$1,FALSE)</f>
        <v>57.324941548483103</v>
      </c>
      <c r="BE52" s="47">
        <f>VLOOKUP($A52,'RevPAR Raw Data'!$B$6:$BE$43,'RevPAR Raw Data'!AT$1,FALSE)</f>
        <v>4.8202209833087499</v>
      </c>
      <c r="BF52" s="48">
        <f>VLOOKUP($A52,'RevPAR Raw Data'!$B$6:$BE$43,'RevPAR Raw Data'!AU$1,FALSE)</f>
        <v>3.6814562949184499</v>
      </c>
      <c r="BG52" s="48">
        <f>VLOOKUP($A52,'RevPAR Raw Data'!$B$6:$BE$43,'RevPAR Raw Data'!AV$1,FALSE)</f>
        <v>3.6453207593157901</v>
      </c>
      <c r="BH52" s="48">
        <f>VLOOKUP($A52,'RevPAR Raw Data'!$B$6:$BE$43,'RevPAR Raw Data'!AW$1,FALSE)</f>
        <v>3.32857472716685</v>
      </c>
      <c r="BI52" s="48">
        <f>VLOOKUP($A52,'RevPAR Raw Data'!$B$6:$BE$43,'RevPAR Raw Data'!AX$1,FALSE)</f>
        <v>-6.2085735965851399</v>
      </c>
      <c r="BJ52" s="49">
        <f>VLOOKUP($A52,'RevPAR Raw Data'!$B$6:$BE$43,'RevPAR Raw Data'!AY$1,FALSE)</f>
        <v>1.5228009665375599</v>
      </c>
      <c r="BK52" s="48">
        <f>VLOOKUP($A52,'RevPAR Raw Data'!$B$6:$BE$43,'RevPAR Raw Data'!BA$1,FALSE)</f>
        <v>-16.373051710262502</v>
      </c>
      <c r="BL52" s="48">
        <f>VLOOKUP($A52,'RevPAR Raw Data'!$B$6:$BE$43,'RevPAR Raw Data'!BB$1,FALSE)</f>
        <v>-9.9900152559250799</v>
      </c>
      <c r="BM52" s="49">
        <f>VLOOKUP($A52,'RevPAR Raw Data'!$B$6:$BE$43,'RevPAR Raw Data'!BC$1,FALSE)</f>
        <v>-13.219397811751399</v>
      </c>
      <c r="BN52" s="50">
        <f>VLOOKUP($A52,'RevPAR Raw Data'!$B$6:$BE$43,'RevPAR Raw Data'!BE$1,FALSE)</f>
        <v>-4.8353794679547502</v>
      </c>
    </row>
    <row r="53" spans="1:66" x14ac:dyDescent="0.25">
      <c r="A53" s="63" t="s">
        <v>83</v>
      </c>
      <c r="B53" s="47">
        <f>VLOOKUP($A53,'Occupancy Raw Data'!$B$8:$BE$45,'Occupancy Raw Data'!AG$3,FALSE)</f>
        <v>49.408319387999001</v>
      </c>
      <c r="C53" s="48">
        <f>VLOOKUP($A53,'Occupancy Raw Data'!$B$8:$BE$45,'Occupancy Raw Data'!AH$3,FALSE)</f>
        <v>61.899354530241403</v>
      </c>
      <c r="D53" s="48">
        <f>VLOOKUP($A53,'Occupancy Raw Data'!$B$8:$BE$45,'Occupancy Raw Data'!AI$3,FALSE)</f>
        <v>64.439397561558593</v>
      </c>
      <c r="E53" s="48">
        <f>VLOOKUP($A53,'Occupancy Raw Data'!$B$8:$BE$45,'Occupancy Raw Data'!AJ$3,FALSE)</f>
        <v>63.943342098972003</v>
      </c>
      <c r="F53" s="48">
        <f>VLOOKUP($A53,'Occupancy Raw Data'!$B$8:$BE$45,'Occupancy Raw Data'!AK$3,FALSE)</f>
        <v>59.371264642600998</v>
      </c>
      <c r="G53" s="49">
        <f>VLOOKUP($A53,'Occupancy Raw Data'!$B$8:$BE$45,'Occupancy Raw Data'!AL$3,FALSE)</f>
        <v>59.812335644274398</v>
      </c>
      <c r="H53" s="48">
        <f>VLOOKUP($A53,'Occupancy Raw Data'!$B$8:$BE$45,'Occupancy Raw Data'!AN$3,FALSE)</f>
        <v>60.829548171169002</v>
      </c>
      <c r="I53" s="48">
        <f>VLOOKUP($A53,'Occupancy Raw Data'!$B$8:$BE$45,'Occupancy Raw Data'!AO$3,FALSE)</f>
        <v>62.682285441071002</v>
      </c>
      <c r="J53" s="49">
        <f>VLOOKUP($A53,'Occupancy Raw Data'!$B$8:$BE$45,'Occupancy Raw Data'!AP$3,FALSE)</f>
        <v>61.755916806119998</v>
      </c>
      <c r="K53" s="50">
        <f>VLOOKUP($A53,'Occupancy Raw Data'!$B$8:$BE$45,'Occupancy Raw Data'!AR$3,FALSE)</f>
        <v>60.367644547658799</v>
      </c>
      <c r="M53" s="47">
        <f>VLOOKUP($A53,'Occupancy Raw Data'!$B$8:$BE$45,'Occupancy Raw Data'!AT$3,FALSE)</f>
        <v>-2.4615023637256401</v>
      </c>
      <c r="N53" s="48">
        <f>VLOOKUP($A53,'Occupancy Raw Data'!$B$8:$BE$45,'Occupancy Raw Data'!AU$3,FALSE)</f>
        <v>1.7249329785952601</v>
      </c>
      <c r="O53" s="48">
        <f>VLOOKUP($A53,'Occupancy Raw Data'!$B$8:$BE$45,'Occupancy Raw Data'!AV$3,FALSE)</f>
        <v>3.35003091925573</v>
      </c>
      <c r="P53" s="48">
        <f>VLOOKUP($A53,'Occupancy Raw Data'!$B$8:$BE$45,'Occupancy Raw Data'!AW$3,FALSE)</f>
        <v>4.0690029249742503</v>
      </c>
      <c r="Q53" s="48">
        <f>VLOOKUP($A53,'Occupancy Raw Data'!$B$8:$BE$45,'Occupancy Raw Data'!AX$3,FALSE)</f>
        <v>0.69570611976204599</v>
      </c>
      <c r="R53" s="49">
        <f>VLOOKUP($A53,'Occupancy Raw Data'!$B$8:$BE$45,'Occupancy Raw Data'!AY$3,FALSE)</f>
        <v>1.6296265159858301</v>
      </c>
      <c r="S53" s="48">
        <f>VLOOKUP($A53,'Occupancy Raw Data'!$B$8:$BE$45,'Occupancy Raw Data'!BA$3,FALSE)</f>
        <v>-0.72892157479522302</v>
      </c>
      <c r="T53" s="48">
        <f>VLOOKUP($A53,'Occupancy Raw Data'!$B$8:$BE$45,'Occupancy Raw Data'!BB$3,FALSE)</f>
        <v>0.44437102240281201</v>
      </c>
      <c r="U53" s="49">
        <f>VLOOKUP($A53,'Occupancy Raw Data'!$B$8:$BE$45,'Occupancy Raw Data'!BC$3,FALSE)</f>
        <v>-0.13692126825592699</v>
      </c>
      <c r="V53" s="50">
        <f>VLOOKUP($A53,'Occupancy Raw Data'!$B$8:$BE$45,'Occupancy Raw Data'!BE$3,FALSE)</f>
        <v>1.10539640275146</v>
      </c>
      <c r="X53" s="51">
        <f>VLOOKUP($A53,'ADR Raw Data'!$B$6:$BE$43,'ADR Raw Data'!AG$1,FALSE)</f>
        <v>103.336045723962</v>
      </c>
      <c r="Y53" s="52">
        <f>VLOOKUP($A53,'ADR Raw Data'!$B$6:$BE$43,'ADR Raw Data'!AH$1,FALSE)</f>
        <v>109.54670271313999</v>
      </c>
      <c r="Z53" s="52">
        <f>VLOOKUP($A53,'ADR Raw Data'!$B$6:$BE$43,'ADR Raw Data'!AI$1,FALSE)</f>
        <v>112.036560007419</v>
      </c>
      <c r="AA53" s="52">
        <f>VLOOKUP($A53,'ADR Raw Data'!$B$6:$BE$43,'ADR Raw Data'!AJ$1,FALSE)</f>
        <v>111.308998971866</v>
      </c>
      <c r="AB53" s="52">
        <f>VLOOKUP($A53,'ADR Raw Data'!$B$6:$BE$43,'ADR Raw Data'!AK$1,FALSE)</f>
        <v>109.606354942621</v>
      </c>
      <c r="AC53" s="53">
        <f>VLOOKUP($A53,'ADR Raw Data'!$B$6:$BE$43,'ADR Raw Data'!AL$1,FALSE)</f>
        <v>109.445772097763</v>
      </c>
      <c r="AD53" s="52">
        <f>VLOOKUP($A53,'ADR Raw Data'!$B$6:$BE$43,'ADR Raw Data'!AN$1,FALSE)</f>
        <v>119.34909510709301</v>
      </c>
      <c r="AE53" s="52">
        <f>VLOOKUP($A53,'ADR Raw Data'!$B$6:$BE$43,'ADR Raw Data'!AO$1,FALSE)</f>
        <v>121.764238176964</v>
      </c>
      <c r="AF53" s="53">
        <f>VLOOKUP($A53,'ADR Raw Data'!$B$6:$BE$43,'ADR Raw Data'!AP$1,FALSE)</f>
        <v>120.57478079937999</v>
      </c>
      <c r="AG53" s="54">
        <f>VLOOKUP($A53,'ADR Raw Data'!$B$6:$BE$43,'ADR Raw Data'!AR$1,FALSE)</f>
        <v>112.698612686514</v>
      </c>
      <c r="AI53" s="47">
        <f>VLOOKUP($A53,'ADR Raw Data'!$B$6:$BE$43,'ADR Raw Data'!AT$1,FALSE)</f>
        <v>2.00178335358089</v>
      </c>
      <c r="AJ53" s="48">
        <f>VLOOKUP($A53,'ADR Raw Data'!$B$6:$BE$43,'ADR Raw Data'!AU$1,FALSE)</f>
        <v>9.7342127799289706</v>
      </c>
      <c r="AK53" s="48">
        <f>VLOOKUP($A53,'ADR Raw Data'!$B$6:$BE$43,'ADR Raw Data'!AV$1,FALSE)</f>
        <v>10.7895665588307</v>
      </c>
      <c r="AL53" s="48">
        <f>VLOOKUP($A53,'ADR Raw Data'!$B$6:$BE$43,'ADR Raw Data'!AW$1,FALSE)</f>
        <v>9.31040236903916</v>
      </c>
      <c r="AM53" s="48">
        <f>VLOOKUP($A53,'ADR Raw Data'!$B$6:$BE$43,'ADR Raw Data'!AX$1,FALSE)</f>
        <v>4.7887343344541202</v>
      </c>
      <c r="AN53" s="49">
        <f>VLOOKUP($A53,'ADR Raw Data'!$B$6:$BE$43,'ADR Raw Data'!AY$1,FALSE)</f>
        <v>7.5816909565138904</v>
      </c>
      <c r="AO53" s="48">
        <f>VLOOKUP($A53,'ADR Raw Data'!$B$6:$BE$43,'ADR Raw Data'!BA$1,FALSE)</f>
        <v>10.590354612526999</v>
      </c>
      <c r="AP53" s="48">
        <f>VLOOKUP($A53,'ADR Raw Data'!$B$6:$BE$43,'ADR Raw Data'!BB$1,FALSE)</f>
        <v>8.4815039440827693</v>
      </c>
      <c r="AQ53" s="49">
        <f>VLOOKUP($A53,'ADR Raw Data'!$B$6:$BE$43,'ADR Raw Data'!BC$1,FALSE)</f>
        <v>9.5120440203134606</v>
      </c>
      <c r="AR53" s="50">
        <f>VLOOKUP($A53,'ADR Raw Data'!$B$6:$BE$43,'ADR Raw Data'!BE$1,FALSE)</f>
        <v>8.1437882973017395</v>
      </c>
      <c r="AT53" s="51">
        <f>VLOOKUP($A53,'RevPAR Raw Data'!$B$6:$BE$43,'RevPAR Raw Data'!AG$1,FALSE)</f>
        <v>51.0566035142242</v>
      </c>
      <c r="AU53" s="52">
        <f>VLOOKUP($A53,'RevPAR Raw Data'!$B$6:$BE$43,'RevPAR Raw Data'!AH$1,FALSE)</f>
        <v>67.808701888596701</v>
      </c>
      <c r="AV53" s="52">
        <f>VLOOKUP($A53,'RevPAR Raw Data'!$B$6:$BE$43,'RevPAR Raw Data'!AI$1,FALSE)</f>
        <v>72.195684317475397</v>
      </c>
      <c r="AW53" s="52">
        <f>VLOOKUP($A53,'RevPAR Raw Data'!$B$6:$BE$43,'RevPAR Raw Data'!AJ$1,FALSE)</f>
        <v>71.174693999521807</v>
      </c>
      <c r="AX53" s="52">
        <f>VLOOKUP($A53,'RevPAR Raw Data'!$B$6:$BE$43,'RevPAR Raw Data'!AK$1,FALSE)</f>
        <v>65.074679058092201</v>
      </c>
      <c r="AY53" s="53">
        <f>VLOOKUP($A53,'RevPAR Raw Data'!$B$6:$BE$43,'RevPAR Raw Data'!AL$1,FALSE)</f>
        <v>65.462072555582097</v>
      </c>
      <c r="AZ53" s="52">
        <f>VLOOKUP($A53,'RevPAR Raw Data'!$B$6:$BE$43,'RevPAR Raw Data'!AN$1,FALSE)</f>
        <v>72.599515300023896</v>
      </c>
      <c r="BA53" s="52">
        <f>VLOOKUP($A53,'RevPAR Raw Data'!$B$6:$BE$43,'RevPAR Raw Data'!AO$1,FALSE)</f>
        <v>76.324607339230198</v>
      </c>
      <c r="BB53" s="53">
        <f>VLOOKUP($A53,'RevPAR Raw Data'!$B$6:$BE$43,'RevPAR Raw Data'!AP$1,FALSE)</f>
        <v>74.462061319626997</v>
      </c>
      <c r="BC53" s="54">
        <f>VLOOKUP($A53,'RevPAR Raw Data'!$B$6:$BE$43,'RevPAR Raw Data'!AR$1,FALSE)</f>
        <v>68.033497916737801</v>
      </c>
      <c r="BE53" s="47">
        <f>VLOOKUP($A53,'RevPAR Raw Data'!$B$6:$BE$43,'RevPAR Raw Data'!AT$1,FALSE)</f>
        <v>-0.50899295470981698</v>
      </c>
      <c r="BF53" s="48">
        <f>VLOOKUP($A53,'RevPAR Raw Data'!$B$6:$BE$43,'RevPAR Raw Data'!AU$1,FALSE)</f>
        <v>11.627054404971799</v>
      </c>
      <c r="BG53" s="48">
        <f>VLOOKUP($A53,'RevPAR Raw Data'!$B$6:$BE$43,'RevPAR Raw Data'!AV$1,FALSE)</f>
        <v>14.5010512938609</v>
      </c>
      <c r="BH53" s="48">
        <f>VLOOKUP($A53,'RevPAR Raw Data'!$B$6:$BE$43,'RevPAR Raw Data'!AW$1,FALSE)</f>
        <v>13.7582458387364</v>
      </c>
      <c r="BI53" s="48">
        <f>VLOOKUP($A53,'RevPAR Raw Data'!$B$6:$BE$43,'RevPAR Raw Data'!AX$1,FALSE)</f>
        <v>5.5177559720401099</v>
      </c>
      <c r="BJ53" s="49">
        <f>VLOOKUP($A53,'RevPAR Raw Data'!$B$6:$BE$43,'RevPAR Raw Data'!AY$1,FALSE)</f>
        <v>9.3348707186871902</v>
      </c>
      <c r="BK53" s="48">
        <f>VLOOKUP($A53,'RevPAR Raw Data'!$B$6:$BE$43,'RevPAR Raw Data'!BA$1,FALSE)</f>
        <v>9.7842376581138097</v>
      </c>
      <c r="BL53" s="48">
        <f>VLOOKUP($A53,'RevPAR Raw Data'!$B$6:$BE$43,'RevPAR Raw Data'!BB$1,FALSE)</f>
        <v>8.9635643122770308</v>
      </c>
      <c r="BM53" s="49">
        <f>VLOOKUP($A53,'RevPAR Raw Data'!$B$6:$BE$43,'RevPAR Raw Data'!BC$1,FALSE)</f>
        <v>9.3620987407478609</v>
      </c>
      <c r="BN53" s="50">
        <f>VLOOKUP($A53,'RevPAR Raw Data'!$B$6:$BE$43,'RevPAR Raw Data'!BE$1,FALSE)</f>
        <v>9.3392058429392701</v>
      </c>
    </row>
    <row r="54" spans="1:66" x14ac:dyDescent="0.25">
      <c r="A54" s="66" t="s">
        <v>84</v>
      </c>
      <c r="B54" s="47">
        <f>VLOOKUP($A54,'Occupancy Raw Data'!$B$8:$BE$45,'Occupancy Raw Data'!AG$3,FALSE)</f>
        <v>47.155023625611797</v>
      </c>
      <c r="C54" s="48">
        <f>VLOOKUP($A54,'Occupancy Raw Data'!$B$8:$BE$45,'Occupancy Raw Data'!AH$3,FALSE)</f>
        <v>56.602438955380102</v>
      </c>
      <c r="D54" s="48">
        <f>VLOOKUP($A54,'Occupancy Raw Data'!$B$8:$BE$45,'Occupancy Raw Data'!AI$3,FALSE)</f>
        <v>59.893048128342201</v>
      </c>
      <c r="E54" s="48">
        <f>VLOOKUP($A54,'Occupancy Raw Data'!$B$8:$BE$45,'Occupancy Raw Data'!AJ$3,FALSE)</f>
        <v>60.323119146648501</v>
      </c>
      <c r="F54" s="48">
        <f>VLOOKUP($A54,'Occupancy Raw Data'!$B$8:$BE$45,'Occupancy Raw Data'!AK$3,FALSE)</f>
        <v>57.6662988427694</v>
      </c>
      <c r="G54" s="49">
        <f>VLOOKUP($A54,'Occupancy Raw Data'!$B$8:$BE$45,'Occupancy Raw Data'!AL$3,FALSE)</f>
        <v>56.327985739750403</v>
      </c>
      <c r="H54" s="48">
        <f>VLOOKUP($A54,'Occupancy Raw Data'!$B$8:$BE$45,'Occupancy Raw Data'!AN$3,FALSE)</f>
        <v>67.388502913491706</v>
      </c>
      <c r="I54" s="48">
        <f>VLOOKUP($A54,'Occupancy Raw Data'!$B$8:$BE$45,'Occupancy Raw Data'!AO$3,FALSE)</f>
        <v>66.069027341999103</v>
      </c>
      <c r="J54" s="49">
        <f>VLOOKUP($A54,'Occupancy Raw Data'!$B$8:$BE$45,'Occupancy Raw Data'!AP$3,FALSE)</f>
        <v>66.728765127745405</v>
      </c>
      <c r="K54" s="50">
        <f>VLOOKUP($A54,'Occupancy Raw Data'!$B$8:$BE$45,'Occupancy Raw Data'!AR$3,FALSE)</f>
        <v>59.3207769228598</v>
      </c>
      <c r="M54" s="47">
        <f>VLOOKUP($A54,'Occupancy Raw Data'!$B$8:$BE$45,'Occupancy Raw Data'!AT$3,FALSE)</f>
        <v>22.663476522024499</v>
      </c>
      <c r="N54" s="48">
        <f>VLOOKUP($A54,'Occupancy Raw Data'!$B$8:$BE$45,'Occupancy Raw Data'!AU$3,FALSE)</f>
        <v>21.286526561270598</v>
      </c>
      <c r="O54" s="48">
        <f>VLOOKUP($A54,'Occupancy Raw Data'!$B$8:$BE$45,'Occupancy Raw Data'!AV$3,FALSE)</f>
        <v>23.096259484442001</v>
      </c>
      <c r="P54" s="48">
        <f>VLOOKUP($A54,'Occupancy Raw Data'!$B$8:$BE$45,'Occupancy Raw Data'!AW$3,FALSE)</f>
        <v>26.820904593631699</v>
      </c>
      <c r="Q54" s="48">
        <f>VLOOKUP($A54,'Occupancy Raw Data'!$B$8:$BE$45,'Occupancy Raw Data'!AX$3,FALSE)</f>
        <v>22.878759939213701</v>
      </c>
      <c r="R54" s="49">
        <f>VLOOKUP($A54,'Occupancy Raw Data'!$B$8:$BE$45,'Occupancy Raw Data'!AY$3,FALSE)</f>
        <v>23.382850838254502</v>
      </c>
      <c r="S54" s="48">
        <f>VLOOKUP($A54,'Occupancy Raw Data'!$B$8:$BE$45,'Occupancy Raw Data'!BA$3,FALSE)</f>
        <v>17.472353050637</v>
      </c>
      <c r="T54" s="48">
        <f>VLOOKUP($A54,'Occupancy Raw Data'!$B$8:$BE$45,'Occupancy Raw Data'!BB$3,FALSE)</f>
        <v>9.9430393823197605</v>
      </c>
      <c r="U54" s="49">
        <f>VLOOKUP($A54,'Occupancy Raw Data'!$B$8:$BE$45,'Occupancy Raw Data'!BC$3,FALSE)</f>
        <v>13.6202472155645</v>
      </c>
      <c r="V54" s="50">
        <f>VLOOKUP($A54,'Occupancy Raw Data'!$B$8:$BE$45,'Occupancy Raw Data'!BE$3,FALSE)</f>
        <v>20.104418833287301</v>
      </c>
      <c r="X54" s="51">
        <f>VLOOKUP($A54,'ADR Raw Data'!$B$6:$BE$43,'ADR Raw Data'!AG$1,FALSE)</f>
        <v>110.697569902796</v>
      </c>
      <c r="Y54" s="52">
        <f>VLOOKUP($A54,'ADR Raw Data'!$B$6:$BE$43,'ADR Raw Data'!AH$1,FALSE)</f>
        <v>112.620727818045</v>
      </c>
      <c r="Z54" s="52">
        <f>VLOOKUP($A54,'ADR Raw Data'!$B$6:$BE$43,'ADR Raw Data'!AI$1,FALSE)</f>
        <v>113.20464427437599</v>
      </c>
      <c r="AA54" s="52">
        <f>VLOOKUP($A54,'ADR Raw Data'!$B$6:$BE$43,'ADR Raw Data'!AJ$1,FALSE)</f>
        <v>111.242871951219</v>
      </c>
      <c r="AB54" s="52">
        <f>VLOOKUP($A54,'ADR Raw Data'!$B$6:$BE$43,'ADR Raw Data'!AK$1,FALSE)</f>
        <v>113.424798586919</v>
      </c>
      <c r="AC54" s="53">
        <f>VLOOKUP($A54,'ADR Raw Data'!$B$6:$BE$43,'ADR Raw Data'!AL$1,FALSE)</f>
        <v>112.29242636126099</v>
      </c>
      <c r="AD54" s="52">
        <f>VLOOKUP($A54,'ADR Raw Data'!$B$6:$BE$43,'ADR Raw Data'!AN$1,FALSE)</f>
        <v>160.89629681978701</v>
      </c>
      <c r="AE54" s="52">
        <f>VLOOKUP($A54,'ADR Raw Data'!$B$6:$BE$43,'ADR Raw Data'!AO$1,FALSE)</f>
        <v>165.609482700135</v>
      </c>
      <c r="AF54" s="53">
        <f>VLOOKUP($A54,'ADR Raw Data'!$B$6:$BE$43,'ADR Raw Data'!AP$1,FALSE)</f>
        <v>163.22959046159599</v>
      </c>
      <c r="AG54" s="54">
        <f>VLOOKUP($A54,'ADR Raw Data'!$B$6:$BE$43,'ADR Raw Data'!AR$1,FALSE)</f>
        <v>128.77980268924199</v>
      </c>
      <c r="AI54" s="47">
        <f>VLOOKUP($A54,'ADR Raw Data'!$B$6:$BE$43,'ADR Raw Data'!AT$1,FALSE)</f>
        <v>9.4267985299757093</v>
      </c>
      <c r="AJ54" s="48">
        <f>VLOOKUP($A54,'ADR Raw Data'!$B$6:$BE$43,'ADR Raw Data'!AU$1,FALSE)</f>
        <v>8.4691039504414594</v>
      </c>
      <c r="AK54" s="48">
        <f>VLOOKUP($A54,'ADR Raw Data'!$B$6:$BE$43,'ADR Raw Data'!AV$1,FALSE)</f>
        <v>8.5271475747988497</v>
      </c>
      <c r="AL54" s="48">
        <f>VLOOKUP($A54,'ADR Raw Data'!$B$6:$BE$43,'ADR Raw Data'!AW$1,FALSE)</f>
        <v>4.5832525090652902</v>
      </c>
      <c r="AM54" s="48">
        <f>VLOOKUP($A54,'ADR Raw Data'!$B$6:$BE$43,'ADR Raw Data'!AX$1,FALSE)</f>
        <v>3.18341903140769</v>
      </c>
      <c r="AN54" s="49">
        <f>VLOOKUP($A54,'ADR Raw Data'!$B$6:$BE$43,'ADR Raw Data'!AY$1,FALSE)</f>
        <v>6.6752270100640398</v>
      </c>
      <c r="AO54" s="48">
        <f>VLOOKUP($A54,'ADR Raw Data'!$B$6:$BE$43,'ADR Raw Data'!BA$1,FALSE)</f>
        <v>8.2727713660165403</v>
      </c>
      <c r="AP54" s="48">
        <f>VLOOKUP($A54,'ADR Raw Data'!$B$6:$BE$43,'ADR Raw Data'!BB$1,FALSE)</f>
        <v>11.3107614520766</v>
      </c>
      <c r="AQ54" s="49">
        <f>VLOOKUP($A54,'ADR Raw Data'!$B$6:$BE$43,'ADR Raw Data'!BC$1,FALSE)</f>
        <v>9.7754782011408103</v>
      </c>
      <c r="AR54" s="50">
        <f>VLOOKUP($A54,'ADR Raw Data'!$B$6:$BE$43,'ADR Raw Data'!BE$1,FALSE)</f>
        <v>7.2923416173281801</v>
      </c>
      <c r="AT54" s="51">
        <f>VLOOKUP($A54,'RevPAR Raw Data'!$B$6:$BE$43,'RevPAR Raw Data'!AG$1,FALSE)</f>
        <v>52.1994652406417</v>
      </c>
      <c r="AU54" s="52">
        <f>VLOOKUP($A54,'RevPAR Raw Data'!$B$6:$BE$43,'RevPAR Raw Data'!AH$1,FALSE)</f>
        <v>63.746078714314002</v>
      </c>
      <c r="AV54" s="52">
        <f>VLOOKUP($A54,'RevPAR Raw Data'!$B$6:$BE$43,'RevPAR Raw Data'!AI$1,FALSE)</f>
        <v>67.801712078770905</v>
      </c>
      <c r="AW54" s="52">
        <f>VLOOKUP($A54,'RevPAR Raw Data'!$B$6:$BE$43,'RevPAR Raw Data'!AJ$1,FALSE)</f>
        <v>67.105170189287804</v>
      </c>
      <c r="AX54" s="52">
        <f>VLOOKUP($A54,'RevPAR Raw Data'!$B$6:$BE$43,'RevPAR Raw Data'!AK$1,FALSE)</f>
        <v>65.407883314942097</v>
      </c>
      <c r="AY54" s="53">
        <f>VLOOKUP($A54,'RevPAR Raw Data'!$B$6:$BE$43,'RevPAR Raw Data'!AL$1,FALSE)</f>
        <v>63.252061907591298</v>
      </c>
      <c r="AZ54" s="52">
        <f>VLOOKUP($A54,'RevPAR Raw Data'!$B$6:$BE$43,'RevPAR Raw Data'!AN$1,FALSE)</f>
        <v>108.425605670103</v>
      </c>
      <c r="BA54" s="52">
        <f>VLOOKUP($A54,'RevPAR Raw Data'!$B$6:$BE$43,'RevPAR Raw Data'!AO$1,FALSE)</f>
        <v>109.41657440609499</v>
      </c>
      <c r="BB54" s="53">
        <f>VLOOKUP($A54,'RevPAR Raw Data'!$B$6:$BE$43,'RevPAR Raw Data'!AP$1,FALSE)</f>
        <v>108.921090038099</v>
      </c>
      <c r="BC54" s="54">
        <f>VLOOKUP($A54,'RevPAR Raw Data'!$B$6:$BE$43,'RevPAR Raw Data'!AR$1,FALSE)</f>
        <v>76.393179474984507</v>
      </c>
      <c r="BE54" s="47">
        <f>VLOOKUP($A54,'RevPAR Raw Data'!$B$6:$BE$43,'RevPAR Raw Data'!AT$1,FALSE)</f>
        <v>34.226715323619899</v>
      </c>
      <c r="BF54" s="48">
        <f>VLOOKUP($A54,'RevPAR Raw Data'!$B$6:$BE$43,'RevPAR Raw Data'!AU$1,FALSE)</f>
        <v>31.558408573624401</v>
      </c>
      <c r="BG54" s="48">
        <f>VLOOKUP($A54,'RevPAR Raw Data'!$B$6:$BE$43,'RevPAR Raw Data'!AV$1,FALSE)</f>
        <v>33.592859189737702</v>
      </c>
      <c r="BH54" s="48">
        <f>VLOOKUP($A54,'RevPAR Raw Data'!$B$6:$BE$43,'RevPAR Raw Data'!AW$1,FALSE)</f>
        <v>32.633426885438602</v>
      </c>
      <c r="BI54" s="48">
        <f>VLOOKUP($A54,'RevPAR Raw Data'!$B$6:$BE$43,'RevPAR Raw Data'!AX$1,FALSE)</f>
        <v>26.7905057686764</v>
      </c>
      <c r="BJ54" s="49">
        <f>VLOOKUP($A54,'RevPAR Raw Data'!$B$6:$BE$43,'RevPAR Raw Data'!AY$1,FALSE)</f>
        <v>31.618936223196702</v>
      </c>
      <c r="BK54" s="48">
        <f>VLOOKUP($A54,'RevPAR Raw Data'!$B$6:$BE$43,'RevPAR Raw Data'!BA$1,FALSE)</f>
        <v>27.190572236795902</v>
      </c>
      <c r="BL54" s="48">
        <f>VLOOKUP($A54,'RevPAR Raw Data'!$B$6:$BE$43,'RevPAR Raw Data'!BB$1,FALSE)</f>
        <v>22.3784343000166</v>
      </c>
      <c r="BM54" s="49">
        <f>VLOOKUP($A54,'RevPAR Raw Data'!$B$6:$BE$43,'RevPAR Raw Data'!BC$1,FALSE)</f>
        <v>24.727169714204301</v>
      </c>
      <c r="BN54" s="50">
        <f>VLOOKUP($A54,'RevPAR Raw Data'!$B$6:$BE$43,'RevPAR Raw Data'!BE$1,FALSE)</f>
        <v>28.862843352117299</v>
      </c>
    </row>
    <row r="55" spans="1:66" x14ac:dyDescent="0.25">
      <c r="A55" s="63" t="s">
        <v>85</v>
      </c>
      <c r="B55" s="47">
        <f>VLOOKUP($A55,'Occupancy Raw Data'!$B$8:$BE$45,'Occupancy Raw Data'!AG$3,FALSE)</f>
        <v>40.0193798449612</v>
      </c>
      <c r="C55" s="48">
        <f>VLOOKUP($A55,'Occupancy Raw Data'!$B$8:$BE$45,'Occupancy Raw Data'!AH$3,FALSE)</f>
        <v>52.470930232558104</v>
      </c>
      <c r="D55" s="48">
        <f>VLOOKUP($A55,'Occupancy Raw Data'!$B$8:$BE$45,'Occupancy Raw Data'!AI$3,FALSE)</f>
        <v>55.345607235142097</v>
      </c>
      <c r="E55" s="48">
        <f>VLOOKUP($A55,'Occupancy Raw Data'!$B$8:$BE$45,'Occupancy Raw Data'!AJ$3,FALSE)</f>
        <v>53.875968992247998</v>
      </c>
      <c r="F55" s="48">
        <f>VLOOKUP($A55,'Occupancy Raw Data'!$B$8:$BE$45,'Occupancy Raw Data'!AK$3,FALSE)</f>
        <v>47.706718346253197</v>
      </c>
      <c r="G55" s="49">
        <f>VLOOKUP($A55,'Occupancy Raw Data'!$B$8:$BE$45,'Occupancy Raw Data'!AL$3,FALSE)</f>
        <v>49.883720930232499</v>
      </c>
      <c r="H55" s="48">
        <f>VLOOKUP($A55,'Occupancy Raw Data'!$B$8:$BE$45,'Occupancy Raw Data'!AN$3,FALSE)</f>
        <v>49.886950904392698</v>
      </c>
      <c r="I55" s="48">
        <f>VLOOKUP($A55,'Occupancy Raw Data'!$B$8:$BE$45,'Occupancy Raw Data'!AO$3,FALSE)</f>
        <v>47.852067183462502</v>
      </c>
      <c r="J55" s="49">
        <f>VLOOKUP($A55,'Occupancy Raw Data'!$B$8:$BE$45,'Occupancy Raw Data'!AP$3,FALSE)</f>
        <v>48.8695090439276</v>
      </c>
      <c r="K55" s="50">
        <f>VLOOKUP($A55,'Occupancy Raw Data'!$B$8:$BE$45,'Occupancy Raw Data'!AR$3,FALSE)</f>
        <v>49.593946105573998</v>
      </c>
      <c r="M55" s="47">
        <f>VLOOKUP($A55,'Occupancy Raw Data'!$B$8:$BE$45,'Occupancy Raw Data'!AT$3,FALSE)</f>
        <v>-8.3198125112673509</v>
      </c>
      <c r="N55" s="48">
        <f>VLOOKUP($A55,'Occupancy Raw Data'!$B$8:$BE$45,'Occupancy Raw Data'!AU$3,FALSE)</f>
        <v>-2.9404689651088698</v>
      </c>
      <c r="O55" s="48">
        <f>VLOOKUP($A55,'Occupancy Raw Data'!$B$8:$BE$45,'Occupancy Raw Data'!AV$3,FALSE)</f>
        <v>-1.0250248459550699</v>
      </c>
      <c r="P55" s="48">
        <f>VLOOKUP($A55,'Occupancy Raw Data'!$B$8:$BE$45,'Occupancy Raw Data'!AW$3,FALSE)</f>
        <v>-5.2565410641616497</v>
      </c>
      <c r="Q55" s="48">
        <f>VLOOKUP($A55,'Occupancy Raw Data'!$B$8:$BE$45,'Occupancy Raw Data'!AX$3,FALSE)</f>
        <v>-11.3582330471791</v>
      </c>
      <c r="R55" s="49">
        <f>VLOOKUP($A55,'Occupancy Raw Data'!$B$8:$BE$45,'Occupancy Raw Data'!AY$3,FALSE)</f>
        <v>-5.6359243436689104</v>
      </c>
      <c r="S55" s="48">
        <f>VLOOKUP($A55,'Occupancy Raw Data'!$B$8:$BE$45,'Occupancy Raw Data'!BA$3,FALSE)</f>
        <v>-9.5905959911659604</v>
      </c>
      <c r="T55" s="48">
        <f>VLOOKUP($A55,'Occupancy Raw Data'!$B$8:$BE$45,'Occupancy Raw Data'!BB$3,FALSE)</f>
        <v>-10.888748968188301</v>
      </c>
      <c r="U55" s="49">
        <f>VLOOKUP($A55,'Occupancy Raw Data'!$B$8:$BE$45,'Occupancy Raw Data'!BC$3,FALSE)</f>
        <v>-10.230851275819299</v>
      </c>
      <c r="V55" s="50">
        <f>VLOOKUP($A55,'Occupancy Raw Data'!$B$8:$BE$45,'Occupancy Raw Data'!BE$3,FALSE)</f>
        <v>-6.9764820950127602</v>
      </c>
      <c r="X55" s="51">
        <f>VLOOKUP($A55,'ADR Raw Data'!$B$6:$BE$43,'ADR Raw Data'!AG$1,FALSE)</f>
        <v>84.081840193704593</v>
      </c>
      <c r="Y55" s="52">
        <f>VLOOKUP($A55,'ADR Raw Data'!$B$6:$BE$43,'ADR Raw Data'!AH$1,FALSE)</f>
        <v>89.321492767005196</v>
      </c>
      <c r="Z55" s="52">
        <f>VLOOKUP($A55,'ADR Raw Data'!$B$6:$BE$43,'ADR Raw Data'!AI$1,FALSE)</f>
        <v>90.319486431281007</v>
      </c>
      <c r="AA55" s="52">
        <f>VLOOKUP($A55,'ADR Raw Data'!$B$6:$BE$43,'ADR Raw Data'!AJ$1,FALSE)</f>
        <v>89.007580935251696</v>
      </c>
      <c r="AB55" s="52">
        <f>VLOOKUP($A55,'ADR Raw Data'!$B$6:$BE$43,'ADR Raw Data'!AK$1,FALSE)</f>
        <v>87.946398104265398</v>
      </c>
      <c r="AC55" s="53">
        <f>VLOOKUP($A55,'ADR Raw Data'!$B$6:$BE$43,'ADR Raw Data'!AL$1,FALSE)</f>
        <v>88.371416731416701</v>
      </c>
      <c r="AD55" s="52">
        <f>VLOOKUP($A55,'ADR Raw Data'!$B$6:$BE$43,'ADR Raw Data'!AN$1,FALSE)</f>
        <v>92.813379734541897</v>
      </c>
      <c r="AE55" s="52">
        <f>VLOOKUP($A55,'ADR Raw Data'!$B$6:$BE$43,'ADR Raw Data'!AO$1,FALSE)</f>
        <v>92.826469794127505</v>
      </c>
      <c r="AF55" s="53">
        <f>VLOOKUP($A55,'ADR Raw Data'!$B$6:$BE$43,'ADR Raw Data'!AP$1,FALSE)</f>
        <v>92.8197884996695</v>
      </c>
      <c r="AG55" s="54">
        <f>VLOOKUP($A55,'ADR Raw Data'!$B$6:$BE$43,'ADR Raw Data'!AR$1,FALSE)</f>
        <v>89.623814663193102</v>
      </c>
      <c r="AI55" s="47">
        <f>VLOOKUP($A55,'ADR Raw Data'!$B$6:$BE$43,'ADR Raw Data'!AT$1,FALSE)</f>
        <v>1.9865595920169801</v>
      </c>
      <c r="AJ55" s="48">
        <f>VLOOKUP($A55,'ADR Raw Data'!$B$6:$BE$43,'ADR Raw Data'!AU$1,FALSE)</f>
        <v>5.6115221730094298</v>
      </c>
      <c r="AK55" s="48">
        <f>VLOOKUP($A55,'ADR Raw Data'!$B$6:$BE$43,'ADR Raw Data'!AV$1,FALSE)</f>
        <v>5.4325062907018697</v>
      </c>
      <c r="AL55" s="48">
        <f>VLOOKUP($A55,'ADR Raw Data'!$B$6:$BE$43,'ADR Raw Data'!AW$1,FALSE)</f>
        <v>3.4463974750486401</v>
      </c>
      <c r="AM55" s="48">
        <f>VLOOKUP($A55,'ADR Raw Data'!$B$6:$BE$43,'ADR Raw Data'!AX$1,FALSE)</f>
        <v>1.9552064411577801</v>
      </c>
      <c r="AN55" s="49">
        <f>VLOOKUP($A55,'ADR Raw Data'!$B$6:$BE$43,'ADR Raw Data'!AY$1,FALSE)</f>
        <v>3.8287601777406199</v>
      </c>
      <c r="AO55" s="48">
        <f>VLOOKUP($A55,'ADR Raw Data'!$B$6:$BE$43,'ADR Raw Data'!BA$1,FALSE)</f>
        <v>-1.9941596029106301</v>
      </c>
      <c r="AP55" s="48">
        <f>VLOOKUP($A55,'ADR Raw Data'!$B$6:$BE$43,'ADR Raw Data'!BB$1,FALSE)</f>
        <v>0.40221762935690802</v>
      </c>
      <c r="AQ55" s="49">
        <f>VLOOKUP($A55,'ADR Raw Data'!$B$6:$BE$43,'ADR Raw Data'!BC$1,FALSE)</f>
        <v>-0.82668766388775206</v>
      </c>
      <c r="AR55" s="50">
        <f>VLOOKUP($A55,'ADR Raw Data'!$B$6:$BE$43,'ADR Raw Data'!BE$1,FALSE)</f>
        <v>2.3255637945005798</v>
      </c>
      <c r="AT55" s="51">
        <f>VLOOKUP($A55,'RevPAR Raw Data'!$B$6:$BE$43,'RevPAR Raw Data'!AG$1,FALSE)</f>
        <v>33.649031007751901</v>
      </c>
      <c r="AU55" s="52">
        <f>VLOOKUP($A55,'RevPAR Raw Data'!$B$6:$BE$43,'RevPAR Raw Data'!AH$1,FALSE)</f>
        <v>46.867818152454703</v>
      </c>
      <c r="AV55" s="52">
        <f>VLOOKUP($A55,'RevPAR Raw Data'!$B$6:$BE$43,'RevPAR Raw Data'!AI$1,FALSE)</f>
        <v>49.987868217054199</v>
      </c>
      <c r="AW55" s="52">
        <f>VLOOKUP($A55,'RevPAR Raw Data'!$B$6:$BE$43,'RevPAR Raw Data'!AJ$1,FALSE)</f>
        <v>47.953696705426303</v>
      </c>
      <c r="AX55" s="52">
        <f>VLOOKUP($A55,'RevPAR Raw Data'!$B$6:$BE$43,'RevPAR Raw Data'!AK$1,FALSE)</f>
        <v>41.956340439276403</v>
      </c>
      <c r="AY55" s="53">
        <f>VLOOKUP($A55,'RevPAR Raw Data'!$B$6:$BE$43,'RevPAR Raw Data'!AL$1,FALSE)</f>
        <v>44.082950904392703</v>
      </c>
      <c r="AZ55" s="52">
        <f>VLOOKUP($A55,'RevPAR Raw Data'!$B$6:$BE$43,'RevPAR Raw Data'!AN$1,FALSE)</f>
        <v>46.301765180878498</v>
      </c>
      <c r="BA55" s="52">
        <f>VLOOKUP($A55,'RevPAR Raw Data'!$B$6:$BE$43,'RevPAR Raw Data'!AO$1,FALSE)</f>
        <v>44.419384689922403</v>
      </c>
      <c r="BB55" s="53">
        <f>VLOOKUP($A55,'RevPAR Raw Data'!$B$6:$BE$43,'RevPAR Raw Data'!AP$1,FALSE)</f>
        <v>45.3605749354005</v>
      </c>
      <c r="BC55" s="54">
        <f>VLOOKUP($A55,'RevPAR Raw Data'!$B$6:$BE$43,'RevPAR Raw Data'!AR$1,FALSE)</f>
        <v>44.447986341823501</v>
      </c>
      <c r="BE55" s="47">
        <f>VLOOKUP($A55,'RevPAR Raw Data'!$B$6:$BE$43,'RevPAR Raw Data'!AT$1,FALSE)</f>
        <v>-6.4985309527307704</v>
      </c>
      <c r="BF55" s="48">
        <f>VLOOKUP($A55,'RevPAR Raw Data'!$B$6:$BE$43,'RevPAR Raw Data'!AU$1,FALSE)</f>
        <v>2.5060481399330099</v>
      </c>
      <c r="BG55" s="48">
        <f>VLOOKUP($A55,'RevPAR Raw Data'!$B$6:$BE$43,'RevPAR Raw Data'!AV$1,FALSE)</f>
        <v>4.35179690550902</v>
      </c>
      <c r="BH55" s="48">
        <f>VLOOKUP($A55,'RevPAR Raw Data'!$B$6:$BE$43,'RevPAR Raw Data'!AW$1,FALSE)</f>
        <v>-1.99130488762317</v>
      </c>
      <c r="BI55" s="48">
        <f>VLOOKUP($A55,'RevPAR Raw Data'!$B$6:$BE$43,'RevPAR Raw Data'!AX$1,FALSE)</f>
        <v>-9.6251035101614697</v>
      </c>
      <c r="BJ55" s="49">
        <f>VLOOKUP($A55,'RevPAR Raw Data'!$B$6:$BE$43,'RevPAR Raw Data'!AY$1,FALSE)</f>
        <v>-2.0229501928462699</v>
      </c>
      <c r="BK55" s="48">
        <f>VLOOKUP($A55,'RevPAR Raw Data'!$B$6:$BE$43,'RevPAR Raw Data'!BA$1,FALSE)</f>
        <v>-11.3935038031424</v>
      </c>
      <c r="BL55" s="48">
        <f>VLOOKUP($A55,'RevPAR Raw Data'!$B$6:$BE$43,'RevPAR Raw Data'!BB$1,FALSE)</f>
        <v>-10.5303278067978</v>
      </c>
      <c r="BM55" s="49">
        <f>VLOOKUP($A55,'RevPAR Raw Data'!$B$6:$BE$43,'RevPAR Raw Data'!BC$1,FALSE)</f>
        <v>-10.972961754299201</v>
      </c>
      <c r="BN55" s="50">
        <f>VLOOKUP($A55,'RevPAR Raw Data'!$B$6:$BE$43,'RevPAR Raw Data'!BE$1,FALSE)</f>
        <v>-4.8131608422436098</v>
      </c>
    </row>
    <row r="56" spans="1:66" ht="15" thickBot="1" x14ac:dyDescent="0.3">
      <c r="A56" s="63" t="s">
        <v>86</v>
      </c>
      <c r="B56" s="67">
        <f>VLOOKUP($A56,'Occupancy Raw Data'!$B$8:$BE$45,'Occupancy Raw Data'!AG$3,FALSE)</f>
        <v>46.144811385933302</v>
      </c>
      <c r="C56" s="68">
        <f>VLOOKUP($A56,'Occupancy Raw Data'!$B$8:$BE$45,'Occupancy Raw Data'!AH$3,FALSE)</f>
        <v>56.228409561973102</v>
      </c>
      <c r="D56" s="68">
        <f>VLOOKUP($A56,'Occupancy Raw Data'!$B$8:$BE$45,'Occupancy Raw Data'!AI$3,FALSE)</f>
        <v>57.575652894845902</v>
      </c>
      <c r="E56" s="68">
        <f>VLOOKUP($A56,'Occupancy Raw Data'!$B$8:$BE$45,'Occupancy Raw Data'!AJ$3,FALSE)</f>
        <v>58.7259914329141</v>
      </c>
      <c r="F56" s="68">
        <f>VLOOKUP($A56,'Occupancy Raw Data'!$B$8:$BE$45,'Occupancy Raw Data'!AK$3,FALSE)</f>
        <v>55.174796186264999</v>
      </c>
      <c r="G56" s="69">
        <f>VLOOKUP($A56,'Occupancy Raw Data'!$B$8:$BE$45,'Occupancy Raw Data'!AL$3,FALSE)</f>
        <v>54.769932292386301</v>
      </c>
      <c r="H56" s="68">
        <f>VLOOKUP($A56,'Occupancy Raw Data'!$B$8:$BE$45,'Occupancy Raw Data'!AN$3,FALSE)</f>
        <v>65.948275862068897</v>
      </c>
      <c r="I56" s="68">
        <f>VLOOKUP($A56,'Occupancy Raw Data'!$B$8:$BE$45,'Occupancy Raw Data'!AO$3,FALSE)</f>
        <v>66.606896551724105</v>
      </c>
      <c r="J56" s="69">
        <f>VLOOKUP($A56,'Occupancy Raw Data'!$B$8:$BE$45,'Occupancy Raw Data'!AP$3,FALSE)</f>
        <v>66.277586206896501</v>
      </c>
      <c r="K56" s="70">
        <f>VLOOKUP($A56,'Occupancy Raw Data'!$B$8:$BE$45,'Occupancy Raw Data'!AR$3,FALSE)</f>
        <v>58.062049916148702</v>
      </c>
      <c r="M56" s="67">
        <f>VLOOKUP($A56,'Occupancy Raw Data'!$B$8:$BE$45,'Occupancy Raw Data'!AT$3,FALSE)</f>
        <v>-7.0255723890255899</v>
      </c>
      <c r="N56" s="68">
        <f>VLOOKUP($A56,'Occupancy Raw Data'!$B$8:$BE$45,'Occupancy Raw Data'!AU$3,FALSE)</f>
        <v>1.4342096172447101</v>
      </c>
      <c r="O56" s="68">
        <f>VLOOKUP($A56,'Occupancy Raw Data'!$B$8:$BE$45,'Occupancy Raw Data'!AV$3,FALSE)</f>
        <v>0.39991042601968402</v>
      </c>
      <c r="P56" s="68">
        <f>VLOOKUP($A56,'Occupancy Raw Data'!$B$8:$BE$45,'Occupancy Raw Data'!AW$3,FALSE)</f>
        <v>-3.71641471041363</v>
      </c>
      <c r="Q56" s="68">
        <f>VLOOKUP($A56,'Occupancy Raw Data'!$B$8:$BE$45,'Occupancy Raw Data'!AX$3,FALSE)</f>
        <v>-9.1641805037440207</v>
      </c>
      <c r="R56" s="69">
        <f>VLOOKUP($A56,'Occupancy Raw Data'!$B$8:$BE$45,'Occupancy Raw Data'!AY$3,FALSE)</f>
        <v>-3.6215838272605199</v>
      </c>
      <c r="S56" s="68">
        <f>VLOOKUP($A56,'Occupancy Raw Data'!$B$8:$BE$45,'Occupancy Raw Data'!BA$3,FALSE)</f>
        <v>-6.3090049437094704</v>
      </c>
      <c r="T56" s="68">
        <f>VLOOKUP($A56,'Occupancy Raw Data'!$B$8:$BE$45,'Occupancy Raw Data'!BB$3,FALSE)</f>
        <v>1.31892850599142</v>
      </c>
      <c r="U56" s="69">
        <f>VLOOKUP($A56,'Occupancy Raw Data'!$B$8:$BE$45,'Occupancy Raw Data'!BC$3,FALSE)</f>
        <v>-2.62529891811683</v>
      </c>
      <c r="V56" s="70">
        <f>VLOOKUP($A56,'Occupancy Raw Data'!$B$8:$BE$45,'Occupancy Raw Data'!BE$3,FALSE)</f>
        <v>-3.2903845393589499</v>
      </c>
      <c r="X56" s="71">
        <f>VLOOKUP($A56,'ADR Raw Data'!$B$6:$BE$43,'ADR Raw Data'!AG$1,FALSE)</f>
        <v>113.291886509956</v>
      </c>
      <c r="Y56" s="72">
        <f>VLOOKUP($A56,'ADR Raw Data'!$B$6:$BE$43,'ADR Raw Data'!AH$1,FALSE)</f>
        <v>114.59887387110599</v>
      </c>
      <c r="Z56" s="72">
        <f>VLOOKUP($A56,'ADR Raw Data'!$B$6:$BE$43,'ADR Raw Data'!AI$1,FALSE)</f>
        <v>115.91320333593301</v>
      </c>
      <c r="AA56" s="72">
        <f>VLOOKUP($A56,'ADR Raw Data'!$B$6:$BE$43,'ADR Raw Data'!AJ$1,FALSE)</f>
        <v>120.049826470588</v>
      </c>
      <c r="AB56" s="72">
        <f>VLOOKUP($A56,'ADR Raw Data'!$B$6:$BE$43,'ADR Raw Data'!AK$1,FALSE)</f>
        <v>118.295883420986</v>
      </c>
      <c r="AC56" s="73">
        <f>VLOOKUP($A56,'ADR Raw Data'!$B$6:$BE$43,'ADR Raw Data'!AL$1,FALSE)</f>
        <v>116.568776017357</v>
      </c>
      <c r="AD56" s="72">
        <f>VLOOKUP($A56,'ADR Raw Data'!$B$6:$BE$43,'ADR Raw Data'!AN$1,FALSE)</f>
        <v>146.77521777777699</v>
      </c>
      <c r="AE56" s="72">
        <f>VLOOKUP($A56,'ADR Raw Data'!$B$6:$BE$43,'ADR Raw Data'!AO$1,FALSE)</f>
        <v>152.829209981362</v>
      </c>
      <c r="AF56" s="73">
        <f>VLOOKUP($A56,'ADR Raw Data'!$B$6:$BE$43,'ADR Raw Data'!AP$1,FALSE)</f>
        <v>149.81725397362101</v>
      </c>
      <c r="AG56" s="74">
        <f>VLOOKUP($A56,'ADR Raw Data'!$B$6:$BE$43,'ADR Raw Data'!AR$1,FALSE)</f>
        <v>127.426396041286</v>
      </c>
      <c r="AI56" s="67">
        <f>VLOOKUP($A56,'ADR Raw Data'!$B$6:$BE$43,'ADR Raw Data'!AT$1,FALSE)</f>
        <v>10.786634328031401</v>
      </c>
      <c r="AJ56" s="68">
        <f>VLOOKUP($A56,'ADR Raw Data'!$B$6:$BE$43,'ADR Raw Data'!AU$1,FALSE)</f>
        <v>11.669215135078201</v>
      </c>
      <c r="AK56" s="68">
        <f>VLOOKUP($A56,'ADR Raw Data'!$B$6:$BE$43,'ADR Raw Data'!AV$1,FALSE)</f>
        <v>12.2000608863403</v>
      </c>
      <c r="AL56" s="68">
        <f>VLOOKUP($A56,'ADR Raw Data'!$B$6:$BE$43,'ADR Raw Data'!AW$1,FALSE)</f>
        <v>5.6587059058956797</v>
      </c>
      <c r="AM56" s="68">
        <f>VLOOKUP($A56,'ADR Raw Data'!$B$6:$BE$43,'ADR Raw Data'!AX$1,FALSE)</f>
        <v>1.98772633381858</v>
      </c>
      <c r="AN56" s="69">
        <f>VLOOKUP($A56,'ADR Raw Data'!$B$6:$BE$43,'ADR Raw Data'!AY$1,FALSE)</f>
        <v>8.0194385962231394</v>
      </c>
      <c r="AO56" s="68">
        <f>VLOOKUP($A56,'ADR Raw Data'!$B$6:$BE$43,'ADR Raw Data'!BA$1,FALSE)</f>
        <v>7.6884774084037604</v>
      </c>
      <c r="AP56" s="68">
        <f>VLOOKUP($A56,'ADR Raw Data'!$B$6:$BE$43,'ADR Raw Data'!BB$1,FALSE)</f>
        <v>15.2736759977268</v>
      </c>
      <c r="AQ56" s="69">
        <f>VLOOKUP($A56,'ADR Raw Data'!$B$6:$BE$43,'ADR Raw Data'!BC$1,FALSE)</f>
        <v>11.387252486711301</v>
      </c>
      <c r="AR56" s="70">
        <f>VLOOKUP($A56,'ADR Raw Data'!$B$6:$BE$43,'ADR Raw Data'!BE$1,FALSE)</f>
        <v>9.3563878410065602</v>
      </c>
      <c r="AT56" s="71">
        <f>VLOOKUP($A56,'RevPAR Raw Data'!$B$6:$BE$43,'RevPAR Raw Data'!AG$1,FALSE)</f>
        <v>52.278327345585097</v>
      </c>
      <c r="AU56" s="72">
        <f>VLOOKUP($A56,'RevPAR Raw Data'!$B$6:$BE$43,'RevPAR Raw Data'!AH$1,FALSE)</f>
        <v>64.437124153654807</v>
      </c>
      <c r="AV56" s="72">
        <f>VLOOKUP($A56,'RevPAR Raw Data'!$B$6:$BE$43,'RevPAR Raw Data'!AI$1,FALSE)</f>
        <v>66.737783611993905</v>
      </c>
      <c r="AW56" s="72">
        <f>VLOOKUP($A56,'RevPAR Raw Data'!$B$6:$BE$43,'RevPAR Raw Data'!AJ$1,FALSE)</f>
        <v>70.500450808345903</v>
      </c>
      <c r="AX56" s="72">
        <f>VLOOKUP($A56,'RevPAR Raw Data'!$B$6:$BE$43,'RevPAR Raw Data'!AK$1,FALSE)</f>
        <v>65.269512574271104</v>
      </c>
      <c r="AY56" s="73">
        <f>VLOOKUP($A56,'RevPAR Raw Data'!$B$6:$BE$43,'RevPAR Raw Data'!AL$1,FALSE)</f>
        <v>63.844639698770202</v>
      </c>
      <c r="AZ56" s="72">
        <f>VLOOKUP($A56,'RevPAR Raw Data'!$B$6:$BE$43,'RevPAR Raw Data'!AN$1,FALSE)</f>
        <v>96.795725517241294</v>
      </c>
      <c r="BA56" s="72">
        <f>VLOOKUP($A56,'RevPAR Raw Data'!$B$6:$BE$43,'RevPAR Raw Data'!AO$1,FALSE)</f>
        <v>101.794793793103</v>
      </c>
      <c r="BB56" s="73">
        <f>VLOOKUP($A56,'RevPAR Raw Data'!$B$6:$BE$43,'RevPAR Raw Data'!AP$1,FALSE)</f>
        <v>99.295259655172401</v>
      </c>
      <c r="BC56" s="74">
        <f>VLOOKUP($A56,'RevPAR Raw Data'!$B$6:$BE$43,'RevPAR Raw Data'!AR$1,FALSE)</f>
        <v>73.986377675840899</v>
      </c>
      <c r="BE56" s="67">
        <f>VLOOKUP($A56,'RevPAR Raw Data'!$B$6:$BE$43,'RevPAR Raw Data'!AT$1,FALSE)</f>
        <v>3.0032391359505199</v>
      </c>
      <c r="BF56" s="68">
        <f>VLOOKUP($A56,'RevPAR Raw Data'!$B$6:$BE$43,'RevPAR Raw Data'!AU$1,FALSE)</f>
        <v>13.2707857580472</v>
      </c>
      <c r="BG56" s="68">
        <f>VLOOKUP($A56,'RevPAR Raw Data'!$B$6:$BE$43,'RevPAR Raw Data'!AV$1,FALSE)</f>
        <v>12.648760627825199</v>
      </c>
      <c r="BH56" s="68">
        <f>VLOOKUP($A56,'RevPAR Raw Data'!$B$6:$BE$43,'RevPAR Raw Data'!AW$1,FALSE)</f>
        <v>1.7319902167762899</v>
      </c>
      <c r="BI56" s="68">
        <f>VLOOKUP($A56,'RevPAR Raw Data'!$B$6:$BE$43,'RevPAR Raw Data'!AX$1,FALSE)</f>
        <v>-7.3586129990770202</v>
      </c>
      <c r="BJ56" s="69">
        <f>VLOOKUP($A56,'RevPAR Raw Data'!$B$6:$BE$43,'RevPAR Raw Data'!AY$1,FALSE)</f>
        <v>4.1074240777247102</v>
      </c>
      <c r="BK56" s="68">
        <f>VLOOKUP($A56,'RevPAR Raw Data'!$B$6:$BE$43,'RevPAR Raw Data'!BA$1,FALSE)</f>
        <v>0.89440604490210796</v>
      </c>
      <c r="BL56" s="68">
        <f>VLOOKUP($A56,'RevPAR Raw Data'!$B$6:$BE$43,'RevPAR Raw Data'!BB$1,FALSE)</f>
        <v>16.794053370364999</v>
      </c>
      <c r="BM56" s="69">
        <f>VLOOKUP($A56,'RevPAR Raw Data'!$B$6:$BE$43,'RevPAR Raw Data'!BC$1,FALSE)</f>
        <v>8.4630041522576906</v>
      </c>
      <c r="BN56" s="70">
        <f>VLOOKUP($A56,'RevPAR Raw Data'!$B$6:$BE$43,'RevPAR Raw Data'!BE$1,FALSE)</f>
        <v>5.7581421626846598</v>
      </c>
    </row>
    <row r="57" spans="1:66" ht="14.25" customHeight="1" x14ac:dyDescent="0.25">
      <c r="A57" s="170" t="s">
        <v>123</v>
      </c>
      <c r="B57" s="170"/>
      <c r="C57" s="170"/>
      <c r="D57" s="170"/>
      <c r="E57" s="170"/>
      <c r="F57" s="170"/>
      <c r="G57" s="170"/>
      <c r="H57" s="170"/>
      <c r="I57" s="170"/>
      <c r="J57" s="170"/>
      <c r="K57" s="170"/>
    </row>
    <row r="58" spans="1:66" x14ac:dyDescent="0.25">
      <c r="A58" s="170"/>
      <c r="B58" s="170"/>
      <c r="C58" s="170"/>
      <c r="D58" s="170"/>
      <c r="E58" s="170"/>
      <c r="F58" s="170"/>
      <c r="G58" s="170"/>
      <c r="H58" s="170"/>
      <c r="I58" s="170"/>
      <c r="J58" s="170"/>
      <c r="K58" s="170"/>
    </row>
    <row r="59" spans="1:66" x14ac:dyDescent="0.25">
      <c r="A59" s="170"/>
      <c r="B59" s="170"/>
      <c r="C59" s="170"/>
      <c r="D59" s="170"/>
      <c r="E59" s="170"/>
      <c r="F59" s="170"/>
      <c r="G59" s="170"/>
      <c r="H59" s="170"/>
      <c r="I59" s="170"/>
      <c r="J59" s="170"/>
      <c r="K59" s="170"/>
    </row>
  </sheetData>
  <sheetProtection algorithmName="SHA-512" hashValue="C+VOrLRjnYl3yDK5rrn0soClGaQmSqnMFrfcXi21hFg5pEng9qfeyqa6/EhF90z0Bormc92vL5PD5aPRHXF6Bw==" saltValue="EUhTps88vMTIDT626KGCZA=="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E5" sqref="AE5"/>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8"/>
      <c r="B1" s="89" t="s">
        <v>98</v>
      </c>
      <c r="D1" s="123"/>
      <c r="E1" s="123"/>
      <c r="F1" s="123"/>
      <c r="G1" s="123"/>
      <c r="H1" s="123"/>
      <c r="I1" s="123"/>
      <c r="J1" s="123"/>
      <c r="K1" s="123"/>
      <c r="L1" s="123"/>
      <c r="M1" s="123"/>
      <c r="N1" s="123"/>
      <c r="O1" s="123"/>
      <c r="P1" s="123"/>
      <c r="Q1" s="123"/>
      <c r="R1" s="123"/>
      <c r="S1" s="123"/>
      <c r="T1" s="123"/>
      <c r="U1" s="123"/>
      <c r="V1" s="123"/>
      <c r="W1" s="123"/>
      <c r="X1" s="123"/>
      <c r="Y1" s="124"/>
      <c r="Z1" s="124"/>
      <c r="AA1" s="124"/>
      <c r="AB1" s="124"/>
      <c r="AC1" s="124"/>
      <c r="AD1" s="124"/>
      <c r="AE1" s="124"/>
      <c r="AF1" s="124"/>
      <c r="AG1" s="124"/>
      <c r="AH1" s="124"/>
      <c r="AI1" s="124"/>
      <c r="AJ1" s="124"/>
      <c r="AK1" s="124"/>
      <c r="AL1" s="124"/>
    </row>
    <row r="2" spans="1:50" ht="15" customHeight="1" x14ac:dyDescent="0.2">
      <c r="A2" s="123"/>
      <c r="B2" t="s">
        <v>139</v>
      </c>
      <c r="C2" s="123"/>
      <c r="D2" s="123"/>
      <c r="E2" s="123"/>
      <c r="F2" s="123"/>
      <c r="G2" s="123"/>
      <c r="H2" s="123"/>
      <c r="I2" s="123"/>
      <c r="J2" s="123"/>
      <c r="K2" s="123"/>
      <c r="L2" s="123"/>
      <c r="M2" s="123"/>
      <c r="N2" s="123"/>
      <c r="O2" s="123"/>
      <c r="P2" s="123"/>
      <c r="Q2" s="123"/>
      <c r="R2" s="123"/>
      <c r="S2" s="123"/>
      <c r="T2" s="123"/>
      <c r="U2" s="123"/>
      <c r="V2" s="123"/>
      <c r="W2" s="123"/>
      <c r="X2" s="123"/>
      <c r="Y2" s="124"/>
      <c r="Z2" s="124"/>
      <c r="AA2" s="124"/>
      <c r="AB2" s="124"/>
      <c r="AC2" s="124"/>
      <c r="AD2" s="124"/>
      <c r="AE2" s="124"/>
      <c r="AF2" s="124"/>
      <c r="AG2" s="124"/>
      <c r="AH2" s="124"/>
      <c r="AI2" s="124"/>
      <c r="AJ2" s="124"/>
      <c r="AK2" s="124"/>
      <c r="AL2" s="124"/>
    </row>
    <row r="3" spans="1:50" x14ac:dyDescent="0.2">
      <c r="A3" s="123"/>
      <c r="B3" s="123"/>
      <c r="C3" s="123"/>
      <c r="D3" s="123"/>
      <c r="E3" s="123"/>
      <c r="F3" s="123"/>
      <c r="G3" s="123"/>
      <c r="H3" s="123"/>
      <c r="I3" s="123"/>
      <c r="J3" s="123"/>
      <c r="K3" s="123"/>
      <c r="L3" s="123"/>
      <c r="M3" s="123"/>
      <c r="N3" s="123"/>
      <c r="O3" s="123"/>
      <c r="P3" s="123"/>
      <c r="Q3" s="123"/>
      <c r="R3" s="123"/>
      <c r="S3" s="123"/>
      <c r="T3" s="123"/>
      <c r="U3" s="123"/>
      <c r="V3" s="123"/>
      <c r="W3" s="123"/>
      <c r="X3" s="123"/>
      <c r="Y3" s="124"/>
      <c r="Z3" s="124"/>
      <c r="AA3" s="124"/>
      <c r="AB3" s="124"/>
      <c r="AC3" s="124"/>
      <c r="AD3" s="124"/>
      <c r="AE3" s="124"/>
      <c r="AF3" s="124"/>
      <c r="AG3" s="124"/>
      <c r="AH3" s="124"/>
      <c r="AI3" s="124"/>
      <c r="AJ3" s="124"/>
      <c r="AK3" s="124"/>
      <c r="AL3" s="124"/>
    </row>
    <row r="4" spans="1:50" x14ac:dyDescent="0.2">
      <c r="A4" s="123"/>
      <c r="B4" s="123"/>
      <c r="C4" s="123"/>
      <c r="D4" s="123"/>
      <c r="E4" s="123"/>
      <c r="F4" s="123"/>
      <c r="G4" s="123"/>
      <c r="H4" s="123"/>
      <c r="I4" s="123"/>
      <c r="J4" s="123"/>
      <c r="K4" s="123"/>
      <c r="L4" s="123"/>
      <c r="M4" s="123"/>
      <c r="N4" s="123"/>
      <c r="O4" s="123"/>
      <c r="P4" s="123"/>
      <c r="Q4" s="123"/>
      <c r="R4" s="123"/>
      <c r="S4" s="123"/>
      <c r="T4" s="123"/>
      <c r="U4" s="123"/>
      <c r="V4" s="123"/>
      <c r="W4" s="123"/>
      <c r="X4" s="123"/>
      <c r="Y4" s="124"/>
      <c r="Z4" s="124"/>
      <c r="AA4" s="124"/>
      <c r="AB4" s="124"/>
      <c r="AC4" s="124"/>
      <c r="AD4" s="124"/>
      <c r="AE4" s="124"/>
      <c r="AF4" s="124"/>
      <c r="AG4" s="124"/>
      <c r="AH4" s="124"/>
      <c r="AI4" s="124"/>
      <c r="AJ4" s="124"/>
      <c r="AK4" s="124"/>
      <c r="AL4" s="124"/>
    </row>
    <row r="5" spans="1:50" x14ac:dyDescent="0.2">
      <c r="A5" s="123"/>
      <c r="B5" s="123"/>
      <c r="C5" s="123"/>
      <c r="D5" s="123"/>
      <c r="E5" s="123"/>
      <c r="F5" s="123"/>
      <c r="G5" s="123"/>
      <c r="H5" s="123"/>
      <c r="I5" s="123"/>
      <c r="J5" s="123"/>
      <c r="K5" s="123"/>
      <c r="L5" s="123"/>
      <c r="M5" s="123"/>
      <c r="N5" s="123"/>
      <c r="O5" s="123"/>
      <c r="P5" s="123"/>
      <c r="Q5" s="123"/>
      <c r="R5" s="123"/>
      <c r="S5" s="123"/>
      <c r="T5" s="123"/>
      <c r="U5" s="123"/>
      <c r="V5" s="123"/>
      <c r="W5" s="123"/>
      <c r="X5" s="123"/>
      <c r="Y5" s="124"/>
      <c r="Z5" s="124"/>
      <c r="AA5" s="124"/>
      <c r="AB5" s="124"/>
      <c r="AC5" s="124"/>
      <c r="AD5" s="124"/>
      <c r="AE5" s="124"/>
      <c r="AF5" s="124"/>
      <c r="AG5" s="124"/>
      <c r="AH5" s="124"/>
      <c r="AI5" s="124"/>
      <c r="AJ5" s="124"/>
      <c r="AK5" s="124"/>
      <c r="AL5" s="124"/>
    </row>
    <row r="6" spans="1:50" x14ac:dyDescent="0.2">
      <c r="A6" s="123"/>
      <c r="B6" s="123"/>
      <c r="C6" s="123"/>
      <c r="D6" s="123"/>
      <c r="E6" s="123"/>
      <c r="F6" s="123"/>
      <c r="G6" s="123"/>
      <c r="H6" s="123"/>
      <c r="I6" s="123"/>
      <c r="J6" s="123"/>
      <c r="K6" s="123"/>
      <c r="L6" s="123"/>
      <c r="M6" s="123"/>
      <c r="N6" s="123"/>
      <c r="O6" s="123"/>
      <c r="P6" s="123"/>
      <c r="Q6" s="123"/>
      <c r="R6" s="123"/>
      <c r="S6" s="123"/>
      <c r="T6" s="123"/>
      <c r="U6" s="123"/>
      <c r="V6" s="123"/>
      <c r="W6" s="123"/>
      <c r="X6" s="123"/>
      <c r="Y6" s="124"/>
      <c r="Z6" s="124"/>
      <c r="AA6" s="124"/>
      <c r="AB6" s="124"/>
      <c r="AC6" s="124"/>
      <c r="AD6" s="124"/>
      <c r="AE6" s="124"/>
      <c r="AF6" s="124"/>
      <c r="AG6" s="124"/>
      <c r="AH6" s="124"/>
      <c r="AI6" s="124"/>
      <c r="AJ6" s="124"/>
      <c r="AK6" s="124"/>
      <c r="AL6" s="124"/>
    </row>
    <row r="7" spans="1:50" x14ac:dyDescent="0.2">
      <c r="A7" s="123"/>
      <c r="B7" s="123"/>
      <c r="C7" s="123"/>
      <c r="D7" s="123"/>
      <c r="E7" s="123"/>
      <c r="F7" s="123"/>
      <c r="G7" s="123"/>
      <c r="H7" s="123"/>
      <c r="I7" s="123"/>
      <c r="J7" s="123"/>
      <c r="K7" s="123"/>
      <c r="L7" s="123"/>
      <c r="M7" s="123"/>
      <c r="N7" s="123"/>
      <c r="O7" s="123"/>
      <c r="P7" s="123"/>
      <c r="Q7" s="123"/>
      <c r="R7" s="123"/>
      <c r="S7" s="123"/>
      <c r="T7" s="123"/>
      <c r="U7" s="123"/>
      <c r="V7" s="123"/>
      <c r="W7" s="123"/>
      <c r="X7" s="123"/>
      <c r="Y7" s="124"/>
      <c r="Z7" s="124"/>
      <c r="AA7" s="124"/>
      <c r="AB7" s="124"/>
      <c r="AC7" s="124"/>
      <c r="AD7" s="124"/>
      <c r="AE7" s="124"/>
      <c r="AF7" s="124"/>
      <c r="AG7" s="124"/>
      <c r="AH7" s="124"/>
      <c r="AI7" s="124"/>
      <c r="AJ7" s="124"/>
      <c r="AK7" s="124"/>
      <c r="AL7" s="124"/>
    </row>
    <row r="8" spans="1:50" ht="18" customHeight="1" x14ac:dyDescent="0.25">
      <c r="A8" s="90"/>
      <c r="B8" s="123"/>
      <c r="C8" s="123"/>
      <c r="D8" s="178">
        <v>2024</v>
      </c>
      <c r="E8" s="178"/>
      <c r="F8" s="178"/>
      <c r="G8" s="178"/>
      <c r="H8" s="178"/>
      <c r="I8" s="178"/>
      <c r="J8" s="178"/>
      <c r="K8" s="90"/>
      <c r="L8" s="90"/>
      <c r="M8" s="90"/>
      <c r="N8" s="90"/>
      <c r="O8" s="123"/>
      <c r="P8" s="178">
        <v>2023</v>
      </c>
      <c r="Q8" s="178"/>
      <c r="R8" s="178"/>
      <c r="S8" s="178"/>
      <c r="T8" s="178"/>
      <c r="U8" s="178"/>
      <c r="V8" s="178"/>
      <c r="W8" s="90"/>
      <c r="X8" s="90"/>
      <c r="Y8" s="124"/>
      <c r="Z8" s="124"/>
      <c r="AA8" s="124"/>
      <c r="AB8" s="124"/>
      <c r="AC8" s="124"/>
      <c r="AD8" s="124"/>
      <c r="AE8" s="124"/>
      <c r="AF8" s="124"/>
      <c r="AG8" s="124"/>
      <c r="AH8" s="124"/>
      <c r="AI8" s="124"/>
      <c r="AJ8" s="124"/>
      <c r="AK8" s="124"/>
      <c r="AL8" s="124"/>
    </row>
    <row r="9" spans="1:50" ht="15.75" customHeight="1" x14ac:dyDescent="0.2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00000000000001" customHeight="1" x14ac:dyDescent="0.2">
      <c r="A10" s="125"/>
      <c r="B10" s="123"/>
      <c r="C10" s="96" t="s">
        <v>125</v>
      </c>
      <c r="D10" s="97">
        <v>27</v>
      </c>
      <c r="E10" s="98">
        <v>28</v>
      </c>
      <c r="F10" s="98">
        <v>29</v>
      </c>
      <c r="G10" s="98">
        <v>30</v>
      </c>
      <c r="H10" s="98">
        <v>31</v>
      </c>
      <c r="I10" s="98">
        <v>1</v>
      </c>
      <c r="J10" s="99">
        <v>2</v>
      </c>
      <c r="K10" s="125"/>
      <c r="L10" s="125"/>
      <c r="M10" s="180" t="s">
        <v>101</v>
      </c>
      <c r="N10" s="181"/>
      <c r="O10" s="96" t="s">
        <v>125</v>
      </c>
      <c r="P10" s="97">
        <v>29</v>
      </c>
      <c r="Q10" s="98">
        <v>30</v>
      </c>
      <c r="R10" s="98">
        <v>31</v>
      </c>
      <c r="S10" s="98">
        <v>1</v>
      </c>
      <c r="T10" s="98">
        <v>2</v>
      </c>
      <c r="U10" s="98">
        <v>3</v>
      </c>
      <c r="V10" s="99">
        <v>4</v>
      </c>
      <c r="W10" s="125"/>
      <c r="X10" s="125"/>
      <c r="Y10" s="124"/>
      <c r="Z10" s="124"/>
      <c r="AA10" s="124"/>
      <c r="AB10" s="124"/>
      <c r="AC10" s="124"/>
      <c r="AD10" s="124"/>
      <c r="AE10" s="124"/>
      <c r="AF10" s="124"/>
      <c r="AG10" s="124"/>
      <c r="AH10" s="124"/>
      <c r="AI10" s="124"/>
      <c r="AJ10" s="124"/>
      <c r="AK10" s="124"/>
      <c r="AL10" s="124"/>
    </row>
    <row r="11" spans="1:50" ht="20.100000000000001" customHeight="1" x14ac:dyDescent="0.2">
      <c r="A11" s="125"/>
      <c r="B11" s="123"/>
      <c r="C11" s="96" t="s">
        <v>129</v>
      </c>
      <c r="D11" s="100">
        <v>3</v>
      </c>
      <c r="E11" s="101">
        <v>4</v>
      </c>
      <c r="F11" s="101">
        <v>5</v>
      </c>
      <c r="G11" s="101">
        <v>6</v>
      </c>
      <c r="H11" s="101">
        <v>7</v>
      </c>
      <c r="I11" s="101">
        <v>8</v>
      </c>
      <c r="J11" s="102">
        <v>9</v>
      </c>
      <c r="K11" s="125"/>
      <c r="L11" s="125"/>
      <c r="M11" s="180" t="s">
        <v>101</v>
      </c>
      <c r="N11" s="181"/>
      <c r="O11" s="96" t="s">
        <v>129</v>
      </c>
      <c r="P11" s="100">
        <v>5</v>
      </c>
      <c r="Q11" s="101">
        <v>6</v>
      </c>
      <c r="R11" s="101">
        <v>7</v>
      </c>
      <c r="S11" s="101">
        <v>8</v>
      </c>
      <c r="T11" s="101">
        <v>9</v>
      </c>
      <c r="U11" s="101">
        <v>10</v>
      </c>
      <c r="V11" s="102">
        <v>11</v>
      </c>
      <c r="W11" s="125"/>
      <c r="X11" s="125"/>
      <c r="Y11" s="124"/>
      <c r="Z11" s="124"/>
      <c r="AA11" s="124"/>
      <c r="AB11" s="124"/>
      <c r="AC11" s="124"/>
      <c r="AD11" s="124"/>
      <c r="AE11" s="124"/>
      <c r="AF11" s="124"/>
      <c r="AG11" s="124"/>
      <c r="AH11" s="124"/>
      <c r="AI11" s="124"/>
      <c r="AJ11" s="124"/>
      <c r="AK11" s="124"/>
      <c r="AL11" s="124"/>
    </row>
    <row r="12" spans="1:50" ht="20.100000000000001" customHeight="1" x14ac:dyDescent="0.2">
      <c r="A12" s="125"/>
      <c r="B12" s="123"/>
      <c r="C12" s="96" t="s">
        <v>129</v>
      </c>
      <c r="D12" s="103">
        <v>10</v>
      </c>
      <c r="E12" s="104">
        <v>11</v>
      </c>
      <c r="F12" s="104">
        <v>12</v>
      </c>
      <c r="G12" s="104">
        <v>13</v>
      </c>
      <c r="H12" s="104">
        <v>14</v>
      </c>
      <c r="I12" s="104">
        <v>15</v>
      </c>
      <c r="J12" s="105">
        <v>16</v>
      </c>
      <c r="K12" s="125"/>
      <c r="L12" s="125"/>
      <c r="M12" s="180" t="s">
        <v>101</v>
      </c>
      <c r="N12" s="181"/>
      <c r="O12" s="96" t="s">
        <v>129</v>
      </c>
      <c r="P12" s="103">
        <v>12</v>
      </c>
      <c r="Q12" s="104">
        <v>13</v>
      </c>
      <c r="R12" s="104">
        <v>14</v>
      </c>
      <c r="S12" s="104">
        <v>15</v>
      </c>
      <c r="T12" s="104">
        <v>16</v>
      </c>
      <c r="U12" s="104">
        <v>17</v>
      </c>
      <c r="V12" s="105">
        <v>18</v>
      </c>
      <c r="W12" s="125"/>
      <c r="X12" s="125"/>
      <c r="Y12" s="124"/>
      <c r="Z12" s="124"/>
      <c r="AA12" s="124"/>
      <c r="AB12" s="124"/>
      <c r="AC12" s="124"/>
      <c r="AD12" s="124"/>
      <c r="AE12" s="124"/>
      <c r="AF12" s="124"/>
      <c r="AG12" s="124"/>
      <c r="AH12" s="124"/>
      <c r="AI12" s="124"/>
      <c r="AJ12" s="124"/>
      <c r="AK12" s="124"/>
      <c r="AL12" s="124"/>
    </row>
    <row r="13" spans="1:50" ht="20.100000000000001" customHeight="1" x14ac:dyDescent="0.2">
      <c r="A13" s="125"/>
      <c r="B13" s="123"/>
      <c r="C13" s="96" t="s">
        <v>129</v>
      </c>
      <c r="D13" s="117">
        <v>17</v>
      </c>
      <c r="E13" s="118">
        <v>18</v>
      </c>
      <c r="F13" s="118">
        <v>19</v>
      </c>
      <c r="G13" s="118">
        <v>20</v>
      </c>
      <c r="H13" s="118">
        <v>21</v>
      </c>
      <c r="I13" s="118">
        <v>22</v>
      </c>
      <c r="J13" s="119">
        <v>23</v>
      </c>
      <c r="K13" s="125"/>
      <c r="L13" s="125"/>
      <c r="M13" s="180" t="s">
        <v>101</v>
      </c>
      <c r="N13" s="181"/>
      <c r="O13" s="96" t="s">
        <v>129</v>
      </c>
      <c r="P13" s="117">
        <v>19</v>
      </c>
      <c r="Q13" s="118">
        <v>20</v>
      </c>
      <c r="R13" s="118">
        <v>21</v>
      </c>
      <c r="S13" s="118">
        <v>22</v>
      </c>
      <c r="T13" s="118">
        <v>23</v>
      </c>
      <c r="U13" s="118">
        <v>24</v>
      </c>
      <c r="V13" s="119">
        <v>25</v>
      </c>
      <c r="W13" s="125"/>
      <c r="X13" s="125"/>
      <c r="Y13" s="124"/>
      <c r="Z13" s="124"/>
      <c r="AA13" s="124"/>
      <c r="AB13" s="124"/>
      <c r="AC13" s="124"/>
      <c r="AD13" s="124"/>
      <c r="AE13" s="124"/>
      <c r="AF13" s="124"/>
      <c r="AG13" s="124"/>
      <c r="AH13" s="124"/>
      <c r="AI13" s="124"/>
      <c r="AJ13" s="124"/>
      <c r="AK13" s="124"/>
      <c r="AL13" s="124"/>
    </row>
    <row r="14" spans="1:50" ht="20.100000000000001" customHeight="1" x14ac:dyDescent="0.2">
      <c r="A14" s="125"/>
      <c r="B14" s="123"/>
      <c r="C14" s="96" t="s">
        <v>129</v>
      </c>
      <c r="D14" s="106">
        <v>24</v>
      </c>
      <c r="E14" s="107">
        <v>25</v>
      </c>
      <c r="F14" s="107">
        <v>26</v>
      </c>
      <c r="G14" s="107">
        <v>27</v>
      </c>
      <c r="H14" s="107">
        <v>28</v>
      </c>
      <c r="I14" s="107">
        <v>29</v>
      </c>
      <c r="J14" s="108">
        <v>30</v>
      </c>
      <c r="K14" s="125"/>
      <c r="L14" s="125"/>
      <c r="M14" s="180" t="s">
        <v>101</v>
      </c>
      <c r="N14" s="181"/>
      <c r="O14" s="96" t="s">
        <v>135</v>
      </c>
      <c r="P14" s="106">
        <v>26</v>
      </c>
      <c r="Q14" s="107">
        <v>27</v>
      </c>
      <c r="R14" s="107">
        <v>28</v>
      </c>
      <c r="S14" s="107">
        <v>29</v>
      </c>
      <c r="T14" s="107">
        <v>30</v>
      </c>
      <c r="U14" s="107">
        <v>1</v>
      </c>
      <c r="V14" s="108">
        <v>2</v>
      </c>
      <c r="W14" s="125"/>
      <c r="X14" s="125"/>
      <c r="Y14" s="124"/>
      <c r="Z14" s="124"/>
      <c r="AA14" s="124"/>
      <c r="AB14" s="124"/>
      <c r="AC14" s="124"/>
      <c r="AD14" s="124"/>
      <c r="AE14" s="124"/>
      <c r="AF14" s="124"/>
      <c r="AG14" s="124"/>
      <c r="AH14" s="124"/>
      <c r="AI14" s="124"/>
      <c r="AJ14" s="124"/>
      <c r="AK14" s="124"/>
      <c r="AL14" s="124"/>
    </row>
    <row r="15" spans="1:50" ht="20.100000000000001" customHeight="1" x14ac:dyDescent="0.2">
      <c r="A15" s="125"/>
      <c r="B15" s="123"/>
      <c r="C15" s="96" t="s">
        <v>140</v>
      </c>
      <c r="D15" s="120">
        <v>1</v>
      </c>
      <c r="E15" s="121">
        <v>2</v>
      </c>
      <c r="F15" s="121">
        <v>3</v>
      </c>
      <c r="G15" s="121">
        <v>4</v>
      </c>
      <c r="H15" s="121">
        <v>5</v>
      </c>
      <c r="I15" s="121">
        <v>6</v>
      </c>
      <c r="J15" s="122">
        <v>7</v>
      </c>
      <c r="K15" s="125"/>
      <c r="L15" s="125"/>
      <c r="M15" s="180" t="s">
        <v>101</v>
      </c>
      <c r="N15" s="181"/>
      <c r="O15" s="96" t="s">
        <v>140</v>
      </c>
      <c r="P15" s="120">
        <v>3</v>
      </c>
      <c r="Q15" s="121">
        <v>4</v>
      </c>
      <c r="R15" s="121">
        <v>5</v>
      </c>
      <c r="S15" s="121">
        <v>6</v>
      </c>
      <c r="T15" s="121">
        <v>7</v>
      </c>
      <c r="U15" s="121">
        <v>8</v>
      </c>
      <c r="V15" s="122">
        <v>9</v>
      </c>
      <c r="W15" s="125"/>
      <c r="X15" s="125"/>
      <c r="Y15" s="124"/>
      <c r="Z15" s="124"/>
      <c r="AA15" s="124"/>
      <c r="AB15" s="124"/>
      <c r="AC15" s="124"/>
      <c r="AD15" s="124"/>
      <c r="AE15" s="124"/>
      <c r="AF15" s="124"/>
      <c r="AG15" s="124"/>
      <c r="AH15" s="124"/>
      <c r="AI15" s="124"/>
      <c r="AJ15" s="124"/>
      <c r="AK15" s="124"/>
      <c r="AL15" s="124"/>
    </row>
    <row r="16" spans="1:50" x14ac:dyDescent="0.2">
      <c r="A16" s="123"/>
      <c r="B16" s="123"/>
      <c r="C16" s="123"/>
      <c r="D16" s="123"/>
      <c r="E16" s="123"/>
      <c r="F16" s="123"/>
      <c r="G16" s="123"/>
      <c r="H16" s="123"/>
      <c r="I16" s="123"/>
      <c r="J16" s="123"/>
      <c r="K16" s="123"/>
      <c r="L16" s="123"/>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row>
    <row r="17" spans="1:50" x14ac:dyDescent="0.2">
      <c r="A17" s="123"/>
      <c r="B17" s="123"/>
      <c r="C17" s="123"/>
      <c r="D17" s="123"/>
      <c r="E17" s="123"/>
      <c r="F17" s="123"/>
      <c r="G17" s="123"/>
      <c r="H17" s="123"/>
      <c r="I17" s="123"/>
      <c r="J17" s="123"/>
      <c r="K17" s="123"/>
      <c r="L17" s="123"/>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row>
    <row r="18" spans="1:50" x14ac:dyDescent="0.2">
      <c r="A18" s="123"/>
      <c r="B18" s="123"/>
      <c r="C18" s="123"/>
      <c r="D18" s="182" t="s">
        <v>102</v>
      </c>
      <c r="E18" s="182"/>
      <c r="F18" s="182"/>
      <c r="G18" s="182"/>
      <c r="H18" s="182"/>
      <c r="I18" s="182"/>
      <c r="J18" s="182"/>
      <c r="K18" s="123"/>
      <c r="L18" s="123"/>
      <c r="M18" s="123"/>
      <c r="N18" s="123"/>
      <c r="O18" s="123"/>
      <c r="P18" s="182" t="s">
        <v>103</v>
      </c>
      <c r="Q18" s="182"/>
      <c r="R18" s="182"/>
      <c r="S18" s="182"/>
      <c r="T18" s="182"/>
      <c r="U18" s="182"/>
      <c r="V18" s="182"/>
      <c r="W18" s="123"/>
      <c r="X18" s="123"/>
      <c r="Y18" s="124"/>
      <c r="Z18" s="124"/>
      <c r="AA18" s="124"/>
      <c r="AB18" s="124"/>
      <c r="AC18" s="124"/>
      <c r="AD18" s="124"/>
      <c r="AE18" s="124"/>
      <c r="AF18" s="124"/>
      <c r="AG18" s="124"/>
      <c r="AH18" s="124"/>
      <c r="AI18" s="124"/>
      <c r="AJ18" s="124"/>
      <c r="AK18" s="124"/>
      <c r="AL18" s="124"/>
    </row>
    <row r="19" spans="1:50" ht="13.15" customHeight="1" x14ac:dyDescent="0.2">
      <c r="A19" s="123"/>
      <c r="B19" s="123"/>
      <c r="C19" s="179" t="s">
        <v>128</v>
      </c>
      <c r="D19" s="179"/>
      <c r="E19" s="179"/>
      <c r="F19" s="179"/>
      <c r="G19" s="123"/>
      <c r="H19" s="123" t="s">
        <v>127</v>
      </c>
      <c r="I19" s="123"/>
      <c r="J19" s="123"/>
      <c r="K19" s="123"/>
      <c r="L19" s="123"/>
      <c r="M19" s="123"/>
      <c r="N19" s="123"/>
      <c r="O19" s="179" t="s">
        <v>126</v>
      </c>
      <c r="P19" s="179"/>
      <c r="Q19" s="179"/>
      <c r="R19" s="179"/>
      <c r="S19" s="123"/>
      <c r="T19" s="123" t="s">
        <v>127</v>
      </c>
      <c r="U19" s="123"/>
      <c r="V19" s="123"/>
      <c r="W19" s="123"/>
      <c r="X19" s="123"/>
      <c r="Y19" s="124"/>
      <c r="Z19" s="124"/>
      <c r="AA19" s="124"/>
      <c r="AB19" s="124"/>
      <c r="AC19" s="124"/>
      <c r="AD19" s="124"/>
      <c r="AE19" s="124"/>
      <c r="AF19" s="124"/>
      <c r="AG19" s="124"/>
      <c r="AH19" s="124"/>
      <c r="AI19" s="124"/>
      <c r="AJ19" s="124"/>
      <c r="AK19" s="124"/>
      <c r="AL19" s="124"/>
    </row>
    <row r="20" spans="1:50" x14ac:dyDescent="0.2">
      <c r="A20" s="109"/>
      <c r="B20" s="109"/>
      <c r="C20" s="179" t="s">
        <v>132</v>
      </c>
      <c r="D20" s="179"/>
      <c r="E20" s="179"/>
      <c r="F20" s="179"/>
      <c r="G20" s="7"/>
      <c r="H20" s="7" t="s">
        <v>131</v>
      </c>
      <c r="I20" s="7"/>
      <c r="J20" s="7"/>
      <c r="K20" s="109"/>
      <c r="L20" s="109"/>
      <c r="M20" s="109"/>
      <c r="N20" s="109"/>
      <c r="O20" s="179" t="s">
        <v>130</v>
      </c>
      <c r="P20" s="179"/>
      <c r="Q20" s="179"/>
      <c r="R20" s="179"/>
      <c r="S20" s="7"/>
      <c r="T20" s="7" t="s">
        <v>131</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
      <c r="A21" s="111"/>
      <c r="B21" s="111"/>
      <c r="C21" s="179" t="s">
        <v>136</v>
      </c>
      <c r="D21" s="179"/>
      <c r="E21" s="179"/>
      <c r="F21" s="179"/>
      <c r="G21" s="7"/>
      <c r="H21" s="7" t="s">
        <v>134</v>
      </c>
      <c r="I21" s="7"/>
      <c r="J21" s="7"/>
      <c r="K21" s="109"/>
      <c r="L21" s="109"/>
      <c r="M21" s="109"/>
      <c r="N21" s="109"/>
      <c r="O21" s="179" t="s">
        <v>133</v>
      </c>
      <c r="P21" s="179"/>
      <c r="Q21" s="179"/>
      <c r="R21" s="179"/>
      <c r="S21" s="112"/>
      <c r="T21" s="112" t="s">
        <v>134</v>
      </c>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
      <c r="A22" s="109"/>
      <c r="B22" s="109"/>
      <c r="C22" s="179"/>
      <c r="D22" s="179"/>
      <c r="E22" s="179"/>
      <c r="F22" s="179"/>
      <c r="G22" s="7"/>
      <c r="H22" s="7"/>
      <c r="I22" s="7"/>
      <c r="J22" s="7"/>
      <c r="K22" s="109"/>
      <c r="L22" s="109"/>
      <c r="M22" s="109"/>
      <c r="N22" s="109"/>
      <c r="O22" s="179" t="s">
        <v>141</v>
      </c>
      <c r="P22" s="179"/>
      <c r="Q22" s="179"/>
      <c r="R22" s="179"/>
      <c r="S22" s="7"/>
      <c r="T22" s="7" t="s">
        <v>142</v>
      </c>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
      <c r="A23" s="109"/>
      <c r="B23" s="109"/>
      <c r="C23" s="179"/>
      <c r="D23" s="179"/>
      <c r="E23" s="179"/>
      <c r="F23" s="179"/>
      <c r="G23" s="7"/>
      <c r="H23" s="7"/>
      <c r="I23" s="7"/>
      <c r="J23" s="109"/>
      <c r="K23" s="109"/>
      <c r="L23" s="109"/>
      <c r="M23" s="109"/>
      <c r="N23" s="109"/>
      <c r="O23" s="179"/>
      <c r="P23" s="179"/>
      <c r="Q23" s="179"/>
      <c r="R23" s="179"/>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
      <c r="A24" s="123"/>
      <c r="B24" s="123"/>
      <c r="C24" s="179"/>
      <c r="D24" s="179"/>
      <c r="E24" s="179"/>
      <c r="F24" s="179"/>
      <c r="G24" s="7"/>
      <c r="H24" s="7"/>
      <c r="I24" s="7"/>
      <c r="J24" s="123"/>
      <c r="K24" s="123"/>
      <c r="L24" s="123"/>
      <c r="M24" s="123"/>
      <c r="N24" s="123"/>
      <c r="O24" s="179"/>
      <c r="P24" s="179"/>
      <c r="Q24" s="179"/>
      <c r="R24" s="179"/>
      <c r="S24" s="7"/>
      <c r="T24" s="7"/>
      <c r="U24" s="7"/>
      <c r="V24" s="7"/>
      <c r="W24" s="7"/>
      <c r="X24" s="123"/>
      <c r="Y24" s="124"/>
      <c r="Z24" s="124"/>
      <c r="AA24" s="124"/>
      <c r="AB24" s="124"/>
      <c r="AC24" s="124"/>
      <c r="AD24" s="124"/>
      <c r="AE24" s="124"/>
      <c r="AF24" s="124"/>
      <c r="AG24" s="124"/>
      <c r="AH24" s="124"/>
      <c r="AI24" s="124"/>
      <c r="AJ24" s="124"/>
      <c r="AK24" s="124"/>
      <c r="AL24" s="124"/>
    </row>
    <row r="25" spans="1:50" ht="12.75" customHeight="1" x14ac:dyDescent="0.2">
      <c r="Y25" s="124"/>
      <c r="Z25" s="124"/>
      <c r="AA25" s="124"/>
      <c r="AB25" s="124"/>
      <c r="AC25" s="124"/>
      <c r="AD25" s="124"/>
      <c r="AE25" s="124"/>
      <c r="AF25" s="124"/>
      <c r="AG25" s="124"/>
      <c r="AH25" s="124"/>
      <c r="AI25" s="124"/>
      <c r="AJ25" s="124"/>
      <c r="AK25" s="124"/>
      <c r="AL25" s="124"/>
    </row>
    <row r="26" spans="1:50" x14ac:dyDescent="0.2">
      <c r="A26" s="123"/>
      <c r="B26" s="123"/>
      <c r="C26" s="179"/>
      <c r="D26" s="179"/>
      <c r="E26" s="179"/>
      <c r="F26" s="179"/>
      <c r="G26" s="7"/>
      <c r="H26" s="7"/>
      <c r="I26" s="7"/>
      <c r="J26" s="123"/>
      <c r="K26" s="123"/>
      <c r="L26" s="123"/>
      <c r="M26" s="123"/>
      <c r="N26" s="123"/>
      <c r="O26" s="179"/>
      <c r="P26" s="179"/>
      <c r="Q26" s="179"/>
      <c r="R26" s="179"/>
      <c r="S26" s="7"/>
      <c r="T26" s="7"/>
      <c r="U26" s="7"/>
      <c r="V26" s="7"/>
      <c r="W26" s="7"/>
      <c r="X26" s="123"/>
      <c r="Y26" s="124"/>
      <c r="Z26" s="124"/>
      <c r="AA26" s="124"/>
      <c r="AB26" s="124"/>
      <c r="AC26" s="124"/>
      <c r="AD26" s="124"/>
      <c r="AE26" s="124"/>
      <c r="AF26" s="124"/>
      <c r="AG26" s="124"/>
      <c r="AH26" s="124"/>
      <c r="AI26" s="124"/>
      <c r="AJ26" s="124"/>
      <c r="AK26" s="124"/>
      <c r="AL26" s="124"/>
    </row>
    <row r="27" spans="1:50" x14ac:dyDescent="0.2">
      <c r="A27" s="123"/>
      <c r="B27" s="123"/>
      <c r="C27" s="179"/>
      <c r="D27" s="183"/>
      <c r="E27" s="183"/>
      <c r="F27" s="7"/>
      <c r="G27" s="7"/>
      <c r="H27" s="7"/>
      <c r="I27" s="7"/>
      <c r="J27" s="123"/>
      <c r="K27" s="123"/>
      <c r="L27" s="123"/>
      <c r="M27" s="123"/>
      <c r="N27" s="123"/>
      <c r="O27" s="179"/>
      <c r="P27" s="183"/>
      <c r="Q27" s="183"/>
      <c r="R27" s="7"/>
      <c r="S27" s="7"/>
      <c r="T27" s="7"/>
      <c r="U27" s="7"/>
      <c r="V27" s="7"/>
      <c r="W27" s="7"/>
      <c r="X27" s="123"/>
      <c r="Y27" s="124"/>
      <c r="Z27" s="124"/>
      <c r="AA27" s="124"/>
      <c r="AB27" s="124"/>
      <c r="AC27" s="124"/>
      <c r="AD27" s="124"/>
      <c r="AE27" s="124"/>
      <c r="AF27" s="124"/>
      <c r="AG27" s="124"/>
      <c r="AH27" s="124"/>
      <c r="AI27" s="124"/>
      <c r="AJ27" s="124"/>
      <c r="AK27" s="124"/>
      <c r="AL27" s="124"/>
    </row>
    <row r="28" spans="1:50" x14ac:dyDescent="0.2">
      <c r="A28" s="123"/>
      <c r="B28" s="123"/>
      <c r="C28" s="179"/>
      <c r="D28" s="183"/>
      <c r="E28" s="183"/>
      <c r="F28" s="123"/>
      <c r="G28" s="123"/>
      <c r="H28" s="123"/>
      <c r="I28" s="123"/>
      <c r="J28" s="123"/>
      <c r="K28" s="123"/>
      <c r="L28" s="123"/>
      <c r="M28" s="123"/>
      <c r="N28" s="123"/>
      <c r="O28" s="179"/>
      <c r="P28" s="183"/>
      <c r="Q28" s="183"/>
      <c r="R28" s="123"/>
      <c r="S28" s="123"/>
      <c r="T28" s="123"/>
      <c r="U28" s="123"/>
      <c r="V28" s="123"/>
      <c r="W28" s="123"/>
      <c r="X28" s="123"/>
      <c r="Y28" s="124"/>
      <c r="Z28" s="124"/>
      <c r="AA28" s="124"/>
      <c r="AB28" s="124"/>
      <c r="AC28" s="124"/>
      <c r="AD28" s="124"/>
      <c r="AE28" s="124"/>
      <c r="AF28" s="124"/>
      <c r="AG28" s="124"/>
      <c r="AH28" s="124"/>
      <c r="AI28" s="124"/>
      <c r="AJ28" s="124"/>
      <c r="AK28" s="124"/>
      <c r="AL28" s="124"/>
    </row>
    <row r="29" spans="1:50" x14ac:dyDescent="0.2">
      <c r="A29" s="123"/>
      <c r="B29" s="123"/>
      <c r="C29" s="179"/>
      <c r="D29" s="183"/>
      <c r="E29" s="183"/>
      <c r="F29" s="123"/>
      <c r="G29" s="123"/>
      <c r="H29" s="123"/>
      <c r="I29" s="123"/>
      <c r="J29" s="123"/>
      <c r="K29" s="123"/>
      <c r="L29" s="123"/>
      <c r="M29" s="123"/>
      <c r="N29" s="123"/>
      <c r="O29" s="179"/>
      <c r="P29" s="183"/>
      <c r="Q29" s="183"/>
      <c r="R29" s="123"/>
      <c r="T29" s="123"/>
      <c r="U29" s="123"/>
      <c r="V29" s="123"/>
      <c r="W29" s="123"/>
      <c r="X29" s="123"/>
      <c r="Y29" s="124"/>
      <c r="Z29" s="124"/>
      <c r="AA29" s="124"/>
      <c r="AB29" s="124"/>
      <c r="AC29" s="124"/>
      <c r="AD29" s="124"/>
      <c r="AE29" s="124"/>
      <c r="AF29" s="124"/>
      <c r="AG29" s="124"/>
      <c r="AH29" s="124"/>
      <c r="AI29" s="124"/>
      <c r="AJ29" s="124"/>
      <c r="AK29" s="124"/>
      <c r="AL29" s="124"/>
    </row>
    <row r="30" spans="1:50" x14ac:dyDescent="0.2">
      <c r="A30" s="123"/>
      <c r="B30" s="123"/>
      <c r="C30" s="126"/>
      <c r="D30" s="123"/>
      <c r="E30" s="123"/>
      <c r="F30" s="123"/>
      <c r="G30" s="113" t="s">
        <v>104</v>
      </c>
      <c r="H30" s="123">
        <v>30</v>
      </c>
      <c r="I30" s="123"/>
      <c r="J30" s="123"/>
      <c r="K30" s="123"/>
      <c r="L30" s="123"/>
      <c r="M30" s="123"/>
      <c r="N30" s="123"/>
      <c r="O30" s="126"/>
      <c r="P30" s="123"/>
      <c r="Q30" s="123"/>
      <c r="R30" s="123"/>
      <c r="S30" s="113" t="s">
        <v>104</v>
      </c>
      <c r="T30" s="123">
        <v>30</v>
      </c>
      <c r="U30" s="123"/>
      <c r="V30" s="123"/>
      <c r="W30" s="123"/>
      <c r="X30" s="123"/>
      <c r="Y30" s="124"/>
      <c r="Z30" s="124"/>
      <c r="AA30" s="124"/>
      <c r="AB30" s="124"/>
      <c r="AC30" s="124"/>
      <c r="AD30" s="124"/>
      <c r="AE30" s="124"/>
      <c r="AF30" s="124"/>
      <c r="AG30" s="124"/>
      <c r="AH30" s="124"/>
      <c r="AI30" s="124"/>
      <c r="AJ30" s="124"/>
      <c r="AK30" s="124"/>
      <c r="AL30" s="124"/>
    </row>
    <row r="31" spans="1:50" x14ac:dyDescent="0.2">
      <c r="A31" s="123"/>
      <c r="B31" s="123"/>
      <c r="C31" s="126"/>
      <c r="D31" s="123"/>
      <c r="E31" s="123"/>
      <c r="F31" s="123"/>
      <c r="G31" s="113" t="s">
        <v>105</v>
      </c>
      <c r="H31" s="123">
        <v>12</v>
      </c>
      <c r="I31" s="123"/>
      <c r="J31" s="123"/>
      <c r="K31" s="123"/>
      <c r="L31" s="123"/>
      <c r="M31" s="123"/>
      <c r="N31" s="123"/>
      <c r="O31" s="126"/>
      <c r="P31" s="123"/>
      <c r="Q31" s="123"/>
      <c r="R31" s="123"/>
      <c r="S31" s="113" t="s">
        <v>105</v>
      </c>
      <c r="T31" s="123">
        <v>12</v>
      </c>
      <c r="U31" s="123"/>
      <c r="V31" s="123"/>
      <c r="W31" s="123"/>
      <c r="X31" s="123"/>
      <c r="Y31" s="124"/>
      <c r="Z31" s="124"/>
      <c r="AA31" s="124"/>
      <c r="AB31" s="124"/>
      <c r="AC31" s="124"/>
      <c r="AD31" s="124"/>
      <c r="AE31" s="124"/>
      <c r="AF31" s="124"/>
      <c r="AG31" s="124"/>
      <c r="AH31" s="124"/>
      <c r="AI31" s="124"/>
      <c r="AJ31" s="124"/>
      <c r="AK31" s="124"/>
      <c r="AL31" s="124"/>
    </row>
    <row r="32" spans="1:50" x14ac:dyDescent="0.2">
      <c r="A32" s="123"/>
      <c r="B32" s="123"/>
      <c r="C32" s="126"/>
      <c r="D32" s="123"/>
      <c r="E32" s="123"/>
      <c r="F32" s="123"/>
      <c r="G32" s="123"/>
      <c r="H32" s="123"/>
      <c r="I32" s="123"/>
      <c r="J32" s="123"/>
      <c r="K32" s="123"/>
      <c r="L32" s="123"/>
      <c r="M32" s="123"/>
      <c r="N32" s="123"/>
      <c r="O32" s="126"/>
      <c r="P32" s="123"/>
      <c r="Q32" s="123"/>
      <c r="R32" s="123"/>
      <c r="S32" s="123"/>
      <c r="T32" s="123"/>
      <c r="U32" s="123"/>
      <c r="V32" s="123"/>
      <c r="W32" s="123"/>
      <c r="X32" s="123"/>
      <c r="Y32" s="124"/>
      <c r="Z32" s="124"/>
      <c r="AA32" s="124"/>
      <c r="AB32" s="124"/>
      <c r="AC32" s="124"/>
      <c r="AD32" s="124"/>
      <c r="AE32" s="124"/>
      <c r="AF32" s="124"/>
      <c r="AG32" s="124"/>
      <c r="AH32" s="124"/>
      <c r="AI32" s="124"/>
      <c r="AJ32" s="124"/>
      <c r="AK32" s="124"/>
      <c r="AL32" s="124"/>
    </row>
    <row r="33" spans="1:38" x14ac:dyDescent="0.2">
      <c r="A33" s="123"/>
      <c r="B33" s="123"/>
      <c r="C33" s="126"/>
      <c r="D33" s="123"/>
      <c r="E33" s="123"/>
      <c r="F33" s="123"/>
      <c r="G33" s="123"/>
      <c r="H33" s="123"/>
      <c r="I33" s="123"/>
      <c r="J33" s="123"/>
      <c r="K33" s="123"/>
      <c r="L33" s="123"/>
      <c r="M33" s="123"/>
      <c r="N33" s="123"/>
      <c r="O33" s="126"/>
      <c r="P33" s="123"/>
      <c r="Q33" s="123"/>
      <c r="R33" s="123"/>
      <c r="S33" s="123"/>
      <c r="T33" s="123"/>
      <c r="U33" s="123"/>
      <c r="V33" s="123"/>
      <c r="W33" s="123"/>
      <c r="X33" s="123"/>
      <c r="Y33" s="124"/>
      <c r="Z33" s="124"/>
      <c r="AA33" s="124"/>
      <c r="AB33" s="124"/>
      <c r="AC33" s="124"/>
      <c r="AD33" s="124"/>
      <c r="AE33" s="124"/>
      <c r="AF33" s="124"/>
      <c r="AG33" s="124"/>
      <c r="AH33" s="124"/>
      <c r="AI33" s="124"/>
      <c r="AJ33" s="124"/>
      <c r="AK33" s="124"/>
      <c r="AL33" s="124"/>
    </row>
    <row r="34" spans="1:38" x14ac:dyDescent="0.2">
      <c r="A34" s="123"/>
      <c r="B34" s="114"/>
      <c r="C34" s="115"/>
      <c r="D34" s="123"/>
      <c r="E34" s="123"/>
      <c r="F34" s="123"/>
      <c r="G34" s="123"/>
      <c r="H34" s="123"/>
      <c r="I34" s="123"/>
      <c r="J34" s="123"/>
      <c r="K34" s="123"/>
      <c r="L34" s="123"/>
      <c r="M34" s="123"/>
      <c r="N34" s="123"/>
      <c r="O34" s="126"/>
      <c r="P34" s="123"/>
      <c r="Q34" s="123"/>
      <c r="R34" s="123"/>
      <c r="S34" s="123"/>
      <c r="T34" s="123"/>
      <c r="U34" s="123"/>
      <c r="V34" s="123"/>
      <c r="W34" s="123"/>
      <c r="X34" s="123"/>
      <c r="Y34" s="124"/>
      <c r="Z34" s="124"/>
      <c r="AA34" s="124"/>
      <c r="AB34" s="124"/>
      <c r="AC34" s="124"/>
      <c r="AD34" s="124"/>
      <c r="AE34" s="124"/>
      <c r="AF34" s="124"/>
      <c r="AG34" s="124"/>
      <c r="AH34" s="124"/>
      <c r="AI34" s="124"/>
      <c r="AJ34" s="124"/>
      <c r="AK34" s="124"/>
      <c r="AL34" s="124"/>
    </row>
    <row r="35" spans="1:38" x14ac:dyDescent="0.2">
      <c r="A35" s="123"/>
      <c r="B35" s="114"/>
      <c r="C35" s="115"/>
      <c r="D35" s="123"/>
      <c r="E35" s="123"/>
      <c r="F35" s="123"/>
      <c r="G35" s="123"/>
      <c r="H35" s="123"/>
      <c r="I35" s="123"/>
      <c r="J35" s="123"/>
      <c r="K35" s="123"/>
      <c r="L35" s="123"/>
      <c r="M35" s="123"/>
      <c r="N35" s="123"/>
      <c r="O35" s="123"/>
      <c r="P35" s="123"/>
      <c r="Q35" s="123"/>
      <c r="R35" s="123"/>
      <c r="S35" s="123"/>
      <c r="T35" s="123"/>
      <c r="U35" s="123"/>
      <c r="V35" s="123"/>
      <c r="W35" s="123"/>
      <c r="X35" s="123"/>
      <c r="Y35" s="124"/>
      <c r="Z35" s="124"/>
      <c r="AA35" s="124"/>
      <c r="AB35" s="124"/>
      <c r="AC35" s="124"/>
      <c r="AD35" s="124"/>
      <c r="AE35" s="124"/>
      <c r="AF35" s="124"/>
      <c r="AG35" s="124"/>
      <c r="AH35" s="124"/>
      <c r="AI35" s="124"/>
      <c r="AJ35" s="124"/>
      <c r="AK35" s="124"/>
      <c r="AL35" s="124"/>
    </row>
    <row r="36" spans="1:38" x14ac:dyDescent="0.2">
      <c r="A36" s="123"/>
      <c r="B36" s="123"/>
      <c r="C36" s="115"/>
      <c r="D36" s="123"/>
      <c r="E36" s="123"/>
      <c r="F36" s="123"/>
      <c r="G36" s="123"/>
      <c r="H36" s="123"/>
      <c r="I36" s="123"/>
      <c r="J36" s="123"/>
      <c r="K36" s="123"/>
      <c r="L36" s="123"/>
      <c r="M36" s="123"/>
      <c r="N36" s="123"/>
      <c r="O36" s="123"/>
      <c r="P36" s="123"/>
      <c r="Q36" s="123"/>
      <c r="R36" s="123"/>
      <c r="S36" s="123"/>
      <c r="T36" s="123"/>
      <c r="U36" s="123"/>
      <c r="V36" s="123"/>
      <c r="W36" s="123"/>
      <c r="X36" s="123"/>
      <c r="Y36" s="124"/>
      <c r="Z36" s="124"/>
      <c r="AA36" s="124"/>
      <c r="AB36" s="124"/>
      <c r="AC36" s="124"/>
      <c r="AD36" s="124"/>
      <c r="AE36" s="124"/>
      <c r="AF36" s="124"/>
      <c r="AG36" s="124"/>
      <c r="AH36" s="124"/>
      <c r="AI36" s="124"/>
      <c r="AJ36" s="124"/>
      <c r="AK36" s="124"/>
      <c r="AL36" s="124"/>
    </row>
    <row r="37" spans="1:38" x14ac:dyDescent="0.2">
      <c r="A37" s="123"/>
      <c r="C37" s="116" t="s">
        <v>143</v>
      </c>
      <c r="D37" s="123"/>
      <c r="E37" s="123"/>
      <c r="F37" s="123"/>
      <c r="G37" s="123"/>
      <c r="H37" s="123"/>
      <c r="I37" s="123"/>
      <c r="J37" s="123"/>
      <c r="K37" s="123"/>
      <c r="L37" s="123"/>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4"/>
      <c r="AK37" s="124"/>
      <c r="AL37" s="124"/>
    </row>
    <row r="38" spans="1:38" x14ac:dyDescent="0.2">
      <c r="A38" s="123"/>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4"/>
      <c r="AK38" s="124"/>
      <c r="AL38" s="124"/>
    </row>
    <row r="39" spans="1:38" x14ac:dyDescent="0.2">
      <c r="A39" s="123"/>
      <c r="B39" s="123"/>
      <c r="C39" s="123"/>
      <c r="D39" s="123"/>
      <c r="E39" s="123"/>
      <c r="F39" s="123"/>
      <c r="G39" s="123"/>
      <c r="H39" s="123"/>
      <c r="I39" s="123"/>
      <c r="J39" s="123"/>
      <c r="K39" s="123"/>
      <c r="L39" s="123"/>
      <c r="M39" s="123"/>
      <c r="N39" s="123"/>
      <c r="O39" s="123"/>
      <c r="P39" s="123"/>
      <c r="Q39" s="123"/>
      <c r="R39" s="123"/>
      <c r="S39" s="123"/>
      <c r="T39" s="123"/>
      <c r="U39" s="123"/>
      <c r="V39" s="123"/>
      <c r="W39" s="123"/>
      <c r="X39" s="123"/>
      <c r="Y39" s="124"/>
      <c r="Z39" s="124"/>
      <c r="AA39" s="124"/>
      <c r="AB39" s="124"/>
      <c r="AC39" s="124"/>
      <c r="AD39" s="124"/>
      <c r="AE39" s="124"/>
      <c r="AF39" s="124"/>
      <c r="AG39" s="124"/>
      <c r="AH39" s="124"/>
      <c r="AI39" s="124"/>
      <c r="AJ39" s="124"/>
      <c r="AK39" s="124"/>
      <c r="AL39" s="124"/>
    </row>
    <row r="40" spans="1:38" x14ac:dyDescent="0.2">
      <c r="A40" s="123"/>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4"/>
      <c r="Z40" s="124"/>
      <c r="AA40" s="124"/>
      <c r="AB40" s="124"/>
      <c r="AC40" s="124"/>
      <c r="AD40" s="124"/>
      <c r="AE40" s="124"/>
      <c r="AF40" s="124"/>
      <c r="AG40" s="124"/>
      <c r="AH40" s="124"/>
      <c r="AI40" s="124"/>
      <c r="AJ40" s="124"/>
      <c r="AK40" s="124"/>
      <c r="AL40" s="124"/>
    </row>
    <row r="41" spans="1:38" x14ac:dyDescent="0.2">
      <c r="A41" s="123"/>
      <c r="B41" s="123"/>
      <c r="C41" s="123"/>
      <c r="D41" s="123"/>
      <c r="E41" s="123"/>
      <c r="F41" s="123"/>
      <c r="G41" s="123"/>
      <c r="H41" s="123"/>
      <c r="I41" s="123"/>
      <c r="J41" s="123"/>
      <c r="K41" s="123"/>
      <c r="L41" s="123"/>
      <c r="M41" s="123"/>
      <c r="N41" s="123"/>
      <c r="O41" s="123"/>
      <c r="P41" s="123"/>
      <c r="Q41" s="123"/>
      <c r="R41" s="123"/>
      <c r="S41" s="123"/>
      <c r="T41" s="123"/>
      <c r="U41" s="123"/>
      <c r="V41" s="123"/>
      <c r="W41" s="123"/>
      <c r="X41" s="123"/>
      <c r="Y41" s="124"/>
      <c r="Z41" s="124"/>
      <c r="AA41" s="124"/>
      <c r="AB41" s="124"/>
      <c r="AC41" s="124"/>
      <c r="AD41" s="124"/>
      <c r="AE41" s="124"/>
      <c r="AF41" s="124"/>
      <c r="AG41" s="124"/>
      <c r="AH41" s="124"/>
      <c r="AI41" s="124"/>
      <c r="AJ41" s="124"/>
      <c r="AK41" s="124"/>
      <c r="AL41" s="124"/>
    </row>
    <row r="42" spans="1:38" x14ac:dyDescent="0.2">
      <c r="A42" s="123"/>
      <c r="B42" s="123"/>
      <c r="C42" s="123"/>
      <c r="D42" s="123"/>
      <c r="E42" s="123"/>
      <c r="F42" s="123"/>
      <c r="G42" s="123"/>
      <c r="H42" s="123"/>
      <c r="I42" s="123"/>
      <c r="J42" s="123"/>
      <c r="K42" s="123"/>
      <c r="L42" s="123"/>
      <c r="M42" s="123"/>
      <c r="N42" s="123"/>
      <c r="O42" s="123"/>
      <c r="P42" s="123"/>
      <c r="Q42" s="123"/>
      <c r="R42" s="123"/>
      <c r="S42" s="123"/>
      <c r="T42" s="123"/>
      <c r="U42" s="123"/>
      <c r="V42" s="123"/>
      <c r="W42" s="123"/>
      <c r="X42" s="123"/>
      <c r="Y42" s="124"/>
      <c r="Z42" s="124"/>
      <c r="AA42" s="124"/>
      <c r="AB42" s="124"/>
      <c r="AC42" s="124"/>
      <c r="AD42" s="124"/>
      <c r="AE42" s="124"/>
      <c r="AF42" s="124"/>
      <c r="AG42" s="124"/>
      <c r="AH42" s="124"/>
      <c r="AI42" s="124"/>
      <c r="AJ42" s="124"/>
      <c r="AK42" s="124"/>
      <c r="AL42" s="124"/>
    </row>
    <row r="43" spans="1:38" ht="12.75" customHeight="1" x14ac:dyDescent="0.2">
      <c r="A43" s="123"/>
      <c r="X43" s="123"/>
      <c r="Y43" s="124"/>
      <c r="Z43" s="124"/>
      <c r="AA43" s="124"/>
      <c r="AB43" s="124"/>
      <c r="AC43" s="124"/>
      <c r="AD43" s="124"/>
      <c r="AE43" s="124"/>
      <c r="AF43" s="124"/>
      <c r="AG43" s="124"/>
      <c r="AH43" s="124"/>
      <c r="AI43" s="124"/>
      <c r="AJ43" s="124"/>
      <c r="AK43" s="124"/>
      <c r="AL43" s="124"/>
    </row>
    <row r="44" spans="1:38" ht="41.25" customHeight="1" x14ac:dyDescent="0.2">
      <c r="A44" s="123"/>
      <c r="B44" s="184" t="s">
        <v>110</v>
      </c>
      <c r="C44" s="184"/>
      <c r="D44" s="184"/>
      <c r="E44" s="184"/>
      <c r="F44" s="184"/>
      <c r="G44" s="184"/>
      <c r="H44" s="184"/>
      <c r="I44" s="184"/>
      <c r="J44" s="184"/>
      <c r="K44" s="184"/>
      <c r="L44" s="184"/>
      <c r="M44" s="184"/>
      <c r="N44" s="184"/>
      <c r="O44" s="184"/>
      <c r="P44" s="184"/>
      <c r="Q44" s="184"/>
      <c r="R44" s="184"/>
      <c r="S44" s="184"/>
      <c r="T44" s="184"/>
      <c r="U44" s="184"/>
      <c r="V44" s="184"/>
      <c r="W44" s="184"/>
      <c r="X44" s="123"/>
      <c r="Y44" s="124"/>
      <c r="Z44" s="124"/>
      <c r="AA44" s="124"/>
      <c r="AB44" s="124"/>
      <c r="AC44" s="124"/>
      <c r="AD44" s="124"/>
      <c r="AE44" s="124"/>
      <c r="AF44" s="124"/>
      <c r="AG44" s="124"/>
      <c r="AH44" s="124"/>
      <c r="AI44" s="124"/>
      <c r="AJ44" s="124"/>
      <c r="AK44" s="124"/>
      <c r="AL44" s="124"/>
    </row>
    <row r="45" spans="1:38" x14ac:dyDescent="0.2">
      <c r="A45" s="123"/>
      <c r="B45" s="123"/>
      <c r="C45" s="123"/>
      <c r="D45" s="123"/>
      <c r="E45" s="123"/>
      <c r="F45" s="123"/>
      <c r="G45" s="123"/>
      <c r="H45" s="123"/>
      <c r="I45" s="123"/>
      <c r="J45" s="123"/>
      <c r="K45" s="123"/>
      <c r="L45" s="123"/>
      <c r="M45" s="123"/>
      <c r="N45" s="123"/>
      <c r="O45" s="123"/>
      <c r="P45" s="123"/>
      <c r="Q45" s="123"/>
      <c r="R45" s="123"/>
      <c r="S45" s="123"/>
      <c r="T45" s="123"/>
      <c r="U45" s="123"/>
      <c r="V45" s="123"/>
      <c r="W45" s="123"/>
      <c r="X45" s="123"/>
      <c r="Y45" s="124"/>
      <c r="Z45" s="124"/>
      <c r="AA45" s="124"/>
      <c r="AB45" s="124"/>
      <c r="AC45" s="124"/>
      <c r="AD45" s="124"/>
      <c r="AE45" s="124"/>
      <c r="AF45" s="124"/>
      <c r="AG45" s="124"/>
      <c r="AH45" s="124"/>
      <c r="AI45" s="124"/>
      <c r="AJ45" s="124"/>
      <c r="AK45" s="124"/>
      <c r="AL45" s="124"/>
    </row>
    <row r="46" spans="1:38" x14ac:dyDescent="0.2">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c r="AE46" s="124"/>
      <c r="AF46" s="124"/>
      <c r="AG46" s="124"/>
      <c r="AH46" s="124"/>
      <c r="AI46" s="124"/>
      <c r="AJ46" s="124"/>
      <c r="AK46" s="124"/>
      <c r="AL46" s="124"/>
    </row>
    <row r="47" spans="1:38" x14ac:dyDescent="0.2">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c r="AE47" s="124"/>
      <c r="AF47" s="124"/>
      <c r="AG47" s="124"/>
      <c r="AH47" s="124"/>
      <c r="AI47" s="124"/>
      <c r="AJ47" s="124"/>
      <c r="AK47" s="124"/>
      <c r="AL47" s="124"/>
    </row>
    <row r="48" spans="1:38" x14ac:dyDescent="0.2">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c r="AE48" s="124"/>
      <c r="AF48" s="124"/>
      <c r="AG48" s="124"/>
      <c r="AH48" s="124"/>
      <c r="AI48" s="124"/>
      <c r="AJ48" s="124"/>
      <c r="AK48" s="124"/>
      <c r="AL48" s="124"/>
    </row>
    <row r="49" spans="1:38" x14ac:dyDescent="0.2">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c r="AE49" s="124"/>
      <c r="AF49" s="124"/>
      <c r="AG49" s="124"/>
      <c r="AH49" s="124"/>
      <c r="AI49" s="124"/>
      <c r="AJ49" s="124"/>
      <c r="AK49" s="124"/>
      <c r="AL49" s="124"/>
    </row>
    <row r="50" spans="1:38" x14ac:dyDescent="0.2">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row>
    <row r="51" spans="1:38" x14ac:dyDescent="0.2">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c r="AE51" s="124"/>
      <c r="AF51" s="124"/>
      <c r="AG51" s="124"/>
      <c r="AH51" s="124"/>
      <c r="AI51" s="124"/>
      <c r="AJ51" s="124"/>
      <c r="AK51" s="124"/>
      <c r="AL51" s="124"/>
    </row>
    <row r="52" spans="1:38" x14ac:dyDescent="0.2">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c r="AE52" s="124"/>
      <c r="AF52" s="124"/>
      <c r="AG52" s="124"/>
      <c r="AH52" s="124"/>
      <c r="AI52" s="124"/>
      <c r="AJ52" s="124"/>
      <c r="AK52" s="124"/>
      <c r="AL52" s="124"/>
    </row>
    <row r="53" spans="1:38" x14ac:dyDescent="0.2">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c r="AE53" s="124"/>
      <c r="AF53" s="124"/>
      <c r="AG53" s="124"/>
      <c r="AH53" s="124"/>
      <c r="AI53" s="124"/>
      <c r="AJ53" s="124"/>
      <c r="AK53" s="124"/>
      <c r="AL53" s="124"/>
    </row>
    <row r="54" spans="1:38" x14ac:dyDescent="0.2">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c r="AE54" s="124"/>
      <c r="AF54" s="124"/>
      <c r="AG54" s="124"/>
      <c r="AH54" s="124"/>
      <c r="AI54" s="124"/>
      <c r="AJ54" s="124"/>
      <c r="AK54" s="124"/>
      <c r="AL54" s="124"/>
    </row>
    <row r="55" spans="1:38" x14ac:dyDescent="0.2">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row>
    <row r="56" spans="1:38" x14ac:dyDescent="0.2">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c r="AD56" s="124"/>
      <c r="AE56" s="124"/>
      <c r="AF56" s="124"/>
      <c r="AG56" s="124"/>
      <c r="AH56" s="124"/>
      <c r="AI56" s="124"/>
      <c r="AJ56" s="124"/>
      <c r="AK56" s="124"/>
      <c r="AL56" s="124"/>
    </row>
    <row r="57" spans="1:38" x14ac:dyDescent="0.2">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c r="AA57" s="124"/>
      <c r="AB57" s="124"/>
      <c r="AC57" s="124"/>
      <c r="AD57" s="124"/>
      <c r="AE57" s="124"/>
      <c r="AF57" s="124"/>
      <c r="AG57" s="124"/>
      <c r="AH57" s="124"/>
      <c r="AI57" s="124"/>
      <c r="AJ57" s="124"/>
      <c r="AK57" s="124"/>
      <c r="AL57" s="124"/>
    </row>
    <row r="58" spans="1:38" x14ac:dyDescent="0.2">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c r="AA58" s="124"/>
      <c r="AB58" s="124"/>
      <c r="AC58" s="124"/>
      <c r="AD58" s="124"/>
      <c r="AE58" s="124"/>
      <c r="AF58" s="124"/>
      <c r="AG58" s="124"/>
      <c r="AH58" s="124"/>
      <c r="AI58" s="124"/>
      <c r="AJ58" s="124"/>
      <c r="AK58" s="124"/>
      <c r="AL58" s="124"/>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U36" sqref="U36"/>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137</v>
      </c>
    </row>
    <row r="2" spans="1:57" ht="54" x14ac:dyDescent="0.25">
      <c r="A2" s="80" t="s">
        <v>107</v>
      </c>
      <c r="B2" s="80" t="s">
        <v>138</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97" t="s">
        <v>5</v>
      </c>
      <c r="E4" s="198"/>
      <c r="G4" s="191" t="s">
        <v>6</v>
      </c>
      <c r="H4" s="192"/>
      <c r="I4" s="192"/>
      <c r="J4" s="192"/>
      <c r="K4" s="192"/>
      <c r="L4" s="192"/>
      <c r="M4" s="192"/>
      <c r="N4" s="192"/>
      <c r="O4" s="192"/>
      <c r="P4" s="192"/>
      <c r="Q4" s="192"/>
      <c r="R4" s="192"/>
      <c r="T4" s="191" t="s">
        <v>7</v>
      </c>
      <c r="U4" s="192"/>
      <c r="V4" s="192"/>
      <c r="W4" s="192"/>
      <c r="X4" s="192"/>
      <c r="Y4" s="192"/>
      <c r="Z4" s="192"/>
      <c r="AA4" s="192"/>
      <c r="AB4" s="192"/>
      <c r="AC4" s="192"/>
      <c r="AD4" s="192"/>
      <c r="AE4" s="192"/>
      <c r="AF4" s="4"/>
      <c r="AG4" s="191" t="s">
        <v>34</v>
      </c>
      <c r="AH4" s="192"/>
      <c r="AI4" s="192"/>
      <c r="AJ4" s="192"/>
      <c r="AK4" s="192"/>
      <c r="AL4" s="192"/>
      <c r="AM4" s="192"/>
      <c r="AN4" s="192"/>
      <c r="AO4" s="192"/>
      <c r="AP4" s="192"/>
      <c r="AQ4" s="192"/>
      <c r="AR4" s="192"/>
      <c r="AT4" s="191" t="s">
        <v>35</v>
      </c>
      <c r="AU4" s="192"/>
      <c r="AV4" s="192"/>
      <c r="AW4" s="192"/>
      <c r="AX4" s="192"/>
      <c r="AY4" s="192"/>
      <c r="AZ4" s="192"/>
      <c r="BA4" s="192"/>
      <c r="BB4" s="192"/>
      <c r="BC4" s="192"/>
      <c r="BD4" s="192"/>
      <c r="BE4" s="192"/>
    </row>
    <row r="5" spans="1:57" x14ac:dyDescent="0.2">
      <c r="A5" s="32"/>
      <c r="B5" s="32"/>
      <c r="C5" s="3"/>
      <c r="D5" s="199" t="s">
        <v>8</v>
      </c>
      <c r="E5" s="201" t="s">
        <v>9</v>
      </c>
      <c r="F5" s="5"/>
      <c r="G5" s="189" t="s">
        <v>0</v>
      </c>
      <c r="H5" s="185" t="s">
        <v>1</v>
      </c>
      <c r="I5" s="185" t="s">
        <v>10</v>
      </c>
      <c r="J5" s="185" t="s">
        <v>2</v>
      </c>
      <c r="K5" s="185" t="s">
        <v>11</v>
      </c>
      <c r="L5" s="187" t="s">
        <v>12</v>
      </c>
      <c r="M5" s="5"/>
      <c r="N5" s="189" t="s">
        <v>3</v>
      </c>
      <c r="O5" s="185" t="s">
        <v>4</v>
      </c>
      <c r="P5" s="187" t="s">
        <v>13</v>
      </c>
      <c r="Q5" s="2"/>
      <c r="R5" s="193" t="s">
        <v>14</v>
      </c>
      <c r="S5" s="2"/>
      <c r="T5" s="189" t="s">
        <v>0</v>
      </c>
      <c r="U5" s="185" t="s">
        <v>1</v>
      </c>
      <c r="V5" s="185" t="s">
        <v>10</v>
      </c>
      <c r="W5" s="185" t="s">
        <v>2</v>
      </c>
      <c r="X5" s="185" t="s">
        <v>11</v>
      </c>
      <c r="Y5" s="187" t="s">
        <v>12</v>
      </c>
      <c r="Z5" s="2"/>
      <c r="AA5" s="189" t="s">
        <v>3</v>
      </c>
      <c r="AB5" s="185" t="s">
        <v>4</v>
      </c>
      <c r="AC5" s="187" t="s">
        <v>13</v>
      </c>
      <c r="AD5" s="1"/>
      <c r="AE5" s="195" t="s">
        <v>14</v>
      </c>
      <c r="AF5" s="38"/>
      <c r="AG5" s="189" t="s">
        <v>0</v>
      </c>
      <c r="AH5" s="185" t="s">
        <v>1</v>
      </c>
      <c r="AI5" s="185" t="s">
        <v>10</v>
      </c>
      <c r="AJ5" s="185" t="s">
        <v>2</v>
      </c>
      <c r="AK5" s="185" t="s">
        <v>11</v>
      </c>
      <c r="AL5" s="187" t="s">
        <v>12</v>
      </c>
      <c r="AM5" s="5"/>
      <c r="AN5" s="189" t="s">
        <v>3</v>
      </c>
      <c r="AO5" s="185" t="s">
        <v>4</v>
      </c>
      <c r="AP5" s="187" t="s">
        <v>13</v>
      </c>
      <c r="AQ5" s="2"/>
      <c r="AR5" s="193" t="s">
        <v>14</v>
      </c>
      <c r="AS5" s="2"/>
      <c r="AT5" s="189" t="s">
        <v>0</v>
      </c>
      <c r="AU5" s="185" t="s">
        <v>1</v>
      </c>
      <c r="AV5" s="185" t="s">
        <v>10</v>
      </c>
      <c r="AW5" s="185" t="s">
        <v>2</v>
      </c>
      <c r="AX5" s="185" t="s">
        <v>11</v>
      </c>
      <c r="AY5" s="187" t="s">
        <v>12</v>
      </c>
      <c r="AZ5" s="2"/>
      <c r="BA5" s="189" t="s">
        <v>3</v>
      </c>
      <c r="BB5" s="185" t="s">
        <v>4</v>
      </c>
      <c r="BC5" s="187" t="s">
        <v>13</v>
      </c>
      <c r="BD5" s="1"/>
      <c r="BE5" s="195" t="s">
        <v>14</v>
      </c>
    </row>
    <row r="6" spans="1:57" x14ac:dyDescent="0.2">
      <c r="A6" s="32"/>
      <c r="B6" s="32"/>
      <c r="C6" s="3"/>
      <c r="D6" s="200"/>
      <c r="E6" s="202"/>
      <c r="F6" s="5"/>
      <c r="G6" s="190"/>
      <c r="H6" s="186"/>
      <c r="I6" s="186"/>
      <c r="J6" s="186"/>
      <c r="K6" s="186"/>
      <c r="L6" s="188"/>
      <c r="M6" s="5"/>
      <c r="N6" s="190"/>
      <c r="O6" s="186"/>
      <c r="P6" s="188"/>
      <c r="Q6" s="2"/>
      <c r="R6" s="194"/>
      <c r="S6" s="2"/>
      <c r="T6" s="190"/>
      <c r="U6" s="186"/>
      <c r="V6" s="186"/>
      <c r="W6" s="186"/>
      <c r="X6" s="186"/>
      <c r="Y6" s="188"/>
      <c r="Z6" s="2"/>
      <c r="AA6" s="190"/>
      <c r="AB6" s="186"/>
      <c r="AC6" s="188"/>
      <c r="AD6" s="1"/>
      <c r="AE6" s="196"/>
      <c r="AF6" s="39"/>
      <c r="AG6" s="190"/>
      <c r="AH6" s="186"/>
      <c r="AI6" s="186"/>
      <c r="AJ6" s="186"/>
      <c r="AK6" s="186"/>
      <c r="AL6" s="188"/>
      <c r="AM6" s="5"/>
      <c r="AN6" s="190"/>
      <c r="AO6" s="186"/>
      <c r="AP6" s="188"/>
      <c r="AQ6" s="2"/>
      <c r="AR6" s="194"/>
      <c r="AS6" s="2"/>
      <c r="AT6" s="190"/>
      <c r="AU6" s="186"/>
      <c r="AV6" s="186"/>
      <c r="AW6" s="186"/>
      <c r="AX6" s="186"/>
      <c r="AY6" s="188"/>
      <c r="AZ6" s="2"/>
      <c r="BA6" s="190"/>
      <c r="BB6" s="186"/>
      <c r="BC6" s="188"/>
      <c r="BD6" s="1"/>
      <c r="BE6" s="196"/>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7">
        <v>48.314519631723499</v>
      </c>
      <c r="H8" s="128">
        <v>60.176729184143198</v>
      </c>
      <c r="I8" s="128">
        <v>64.425348466842095</v>
      </c>
      <c r="J8" s="128">
        <v>62.960112148493302</v>
      </c>
      <c r="K8" s="128">
        <v>57.945728939118098</v>
      </c>
      <c r="L8" s="129">
        <v>58.764536952461597</v>
      </c>
      <c r="M8" s="130"/>
      <c r="N8" s="131">
        <v>60.893769627293899</v>
      </c>
      <c r="O8" s="132">
        <v>62.966725784077902</v>
      </c>
      <c r="P8" s="133">
        <v>61.930234590601799</v>
      </c>
      <c r="Q8" s="130"/>
      <c r="R8" s="134">
        <v>59.669040668012499</v>
      </c>
      <c r="S8" s="135"/>
      <c r="T8" s="127">
        <v>9.9449636905836805</v>
      </c>
      <c r="U8" s="128">
        <v>35.753197884803697</v>
      </c>
      <c r="V8" s="128">
        <v>47.781046135231598</v>
      </c>
      <c r="W8" s="128">
        <v>36.1319507987441</v>
      </c>
      <c r="X8" s="128">
        <v>7.1654045511667199</v>
      </c>
      <c r="Y8" s="129">
        <v>26.54509774452</v>
      </c>
      <c r="Z8" s="130"/>
      <c r="AA8" s="131">
        <v>0.97710689670648398</v>
      </c>
      <c r="AB8" s="132">
        <v>17.366087294754902</v>
      </c>
      <c r="AC8" s="133">
        <v>8.6931386230083998</v>
      </c>
      <c r="AD8" s="130"/>
      <c r="AE8" s="134">
        <v>20.667758456515699</v>
      </c>
      <c r="AF8" s="29"/>
      <c r="AG8" s="127">
        <v>50.831897197885702</v>
      </c>
      <c r="AH8" s="128">
        <v>58.987584533506798</v>
      </c>
      <c r="AI8" s="128">
        <v>63.346112953496402</v>
      </c>
      <c r="AJ8" s="128">
        <v>62.5710557670686</v>
      </c>
      <c r="AK8" s="128">
        <v>59.7846162698455</v>
      </c>
      <c r="AL8" s="129">
        <v>59.104244729459801</v>
      </c>
      <c r="AM8" s="130"/>
      <c r="AN8" s="131">
        <v>66.6154191415784</v>
      </c>
      <c r="AO8" s="132">
        <v>68.8240646845627</v>
      </c>
      <c r="AP8" s="133">
        <v>67.7197518510675</v>
      </c>
      <c r="AQ8" s="130"/>
      <c r="AR8" s="134">
        <v>61.563207763779502</v>
      </c>
      <c r="AS8" s="135"/>
      <c r="AT8" s="127">
        <v>6.25941940890133</v>
      </c>
      <c r="AU8" s="128">
        <v>9.0353071354854393</v>
      </c>
      <c r="AV8" s="128">
        <v>11.2910255981229</v>
      </c>
      <c r="AW8" s="128">
        <v>3.9394825336622001</v>
      </c>
      <c r="AX8" s="128">
        <v>-1.8493557811528401</v>
      </c>
      <c r="AY8" s="129">
        <v>5.5618750327764204</v>
      </c>
      <c r="AZ8" s="130"/>
      <c r="BA8" s="131">
        <v>-0.77249677892221302</v>
      </c>
      <c r="BB8" s="132">
        <v>3.3614638068272802</v>
      </c>
      <c r="BC8" s="133">
        <v>1.2860261237406401</v>
      </c>
      <c r="BD8" s="130"/>
      <c r="BE8" s="134">
        <v>4.1793708737320703</v>
      </c>
    </row>
    <row r="9" spans="1:57" x14ac:dyDescent="0.2">
      <c r="A9" s="20" t="s">
        <v>18</v>
      </c>
      <c r="B9" s="3" t="str">
        <f>TRIM(A9)</f>
        <v>Virginia</v>
      </c>
      <c r="C9" s="10"/>
      <c r="D9" s="24" t="s">
        <v>16</v>
      </c>
      <c r="E9" s="27" t="s">
        <v>17</v>
      </c>
      <c r="F9" s="3"/>
      <c r="G9" s="136">
        <v>44.795540191223601</v>
      </c>
      <c r="H9" s="130">
        <v>61.548808967771997</v>
      </c>
      <c r="I9" s="130">
        <v>66.506055556937099</v>
      </c>
      <c r="J9" s="130">
        <v>65.4448077222481</v>
      </c>
      <c r="K9" s="130">
        <v>58.084384244122603</v>
      </c>
      <c r="L9" s="137">
        <v>59.276460426427398</v>
      </c>
      <c r="M9" s="130"/>
      <c r="N9" s="138">
        <v>57.4940059162385</v>
      </c>
      <c r="O9" s="139">
        <v>59.013545072395999</v>
      </c>
      <c r="P9" s="140">
        <v>58.253775494317203</v>
      </c>
      <c r="Q9" s="130"/>
      <c r="R9" s="141">
        <v>58.984256932686598</v>
      </c>
      <c r="S9" s="135"/>
      <c r="T9" s="136">
        <v>13.0734590944679</v>
      </c>
      <c r="U9" s="130">
        <v>49.501102527051202</v>
      </c>
      <c r="V9" s="130">
        <v>55.030568174822797</v>
      </c>
      <c r="W9" s="130">
        <v>45.6477531108318</v>
      </c>
      <c r="X9" s="130">
        <v>8.1924944110523601</v>
      </c>
      <c r="Y9" s="137">
        <v>33.322836874862801</v>
      </c>
      <c r="Z9" s="130"/>
      <c r="AA9" s="138">
        <v>2.5338358897501201</v>
      </c>
      <c r="AB9" s="139">
        <v>19.436129825398201</v>
      </c>
      <c r="AC9" s="140">
        <v>10.4511485352895</v>
      </c>
      <c r="AD9" s="130"/>
      <c r="AE9" s="141">
        <v>25.9626205510123</v>
      </c>
      <c r="AF9" s="30"/>
      <c r="AG9" s="136">
        <v>48.055955340398597</v>
      </c>
      <c r="AH9" s="130">
        <v>57.908405699560902</v>
      </c>
      <c r="AI9" s="130">
        <v>63.5590627927836</v>
      </c>
      <c r="AJ9" s="130">
        <v>63.571199331956102</v>
      </c>
      <c r="AK9" s="130">
        <v>59.4104138818522</v>
      </c>
      <c r="AL9" s="137">
        <v>58.500558300853299</v>
      </c>
      <c r="AM9" s="130"/>
      <c r="AN9" s="138">
        <v>65.799344450082003</v>
      </c>
      <c r="AO9" s="139">
        <v>67.4553394945479</v>
      </c>
      <c r="AP9" s="140">
        <v>66.627341972314994</v>
      </c>
      <c r="AQ9" s="130"/>
      <c r="AR9" s="141">
        <v>60.824078363384999</v>
      </c>
      <c r="AS9" s="135"/>
      <c r="AT9" s="136">
        <v>3.6992999040133099</v>
      </c>
      <c r="AU9" s="130">
        <v>7.8185555724907898</v>
      </c>
      <c r="AV9" s="130">
        <v>11.175554058948199</v>
      </c>
      <c r="AW9" s="130">
        <v>5.06991800670027</v>
      </c>
      <c r="AX9" s="130">
        <v>-2.24170785748613</v>
      </c>
      <c r="AY9" s="137">
        <v>5.0287752787028399</v>
      </c>
      <c r="AZ9" s="130"/>
      <c r="BA9" s="138">
        <v>-2.0460604373191398</v>
      </c>
      <c r="BB9" s="139">
        <v>1.9349004770707601</v>
      </c>
      <c r="BC9" s="140">
        <v>-7.0489543353636996E-2</v>
      </c>
      <c r="BD9" s="130"/>
      <c r="BE9" s="141">
        <v>3.38015346407937</v>
      </c>
    </row>
    <row r="10" spans="1:57" x14ac:dyDescent="0.2">
      <c r="A10" s="21" t="s">
        <v>19</v>
      </c>
      <c r="B10" s="3" t="str">
        <f t="shared" ref="B10:B45" si="0">TRIM(A10)</f>
        <v>Norfolk/Virginia Beach, VA</v>
      </c>
      <c r="C10" s="3"/>
      <c r="D10" s="24" t="s">
        <v>16</v>
      </c>
      <c r="E10" s="27" t="s">
        <v>17</v>
      </c>
      <c r="F10" s="3"/>
      <c r="G10" s="136">
        <v>44.030772397468198</v>
      </c>
      <c r="H10" s="130">
        <v>52.323367467709502</v>
      </c>
      <c r="I10" s="130">
        <v>56.339731384757798</v>
      </c>
      <c r="J10" s="130">
        <v>56.946945916739502</v>
      </c>
      <c r="K10" s="130">
        <v>54.682756136468797</v>
      </c>
      <c r="L10" s="137">
        <v>52.864714660628799</v>
      </c>
      <c r="M10" s="130"/>
      <c r="N10" s="138">
        <v>59.368085215869897</v>
      </c>
      <c r="O10" s="139">
        <v>61.694025626511603</v>
      </c>
      <c r="P10" s="140">
        <v>60.5310554211907</v>
      </c>
      <c r="Q10" s="130"/>
      <c r="R10" s="141">
        <v>55.055097735075002</v>
      </c>
      <c r="S10" s="135"/>
      <c r="T10" s="136">
        <v>18.158257580680701</v>
      </c>
      <c r="U10" s="130">
        <v>38.707165706066</v>
      </c>
      <c r="V10" s="130">
        <v>49.693198443134399</v>
      </c>
      <c r="W10" s="130">
        <v>19.512211903561901</v>
      </c>
      <c r="X10" s="130">
        <v>-5.0860783442312201</v>
      </c>
      <c r="Y10" s="137">
        <v>21.312954126222401</v>
      </c>
      <c r="Z10" s="130"/>
      <c r="AA10" s="138">
        <v>-0.41939583914473</v>
      </c>
      <c r="AB10" s="139">
        <v>29.229123373634199</v>
      </c>
      <c r="AC10" s="140">
        <v>12.764710113721801</v>
      </c>
      <c r="AD10" s="130"/>
      <c r="AE10" s="141">
        <v>18.4913060051603</v>
      </c>
      <c r="AF10" s="30"/>
      <c r="AG10" s="136">
        <v>45.571490991338301</v>
      </c>
      <c r="AH10" s="130">
        <v>50.693425961662101</v>
      </c>
      <c r="AI10" s="130">
        <v>55.019940820789898</v>
      </c>
      <c r="AJ10" s="130">
        <v>56.581757365238602</v>
      </c>
      <c r="AK10" s="130">
        <v>56.406149491830597</v>
      </c>
      <c r="AL10" s="137">
        <v>52.852979157984599</v>
      </c>
      <c r="AM10" s="130"/>
      <c r="AN10" s="138">
        <v>65.683854628665401</v>
      </c>
      <c r="AO10" s="139">
        <v>67.112756630285205</v>
      </c>
      <c r="AP10" s="140">
        <v>66.398305629475303</v>
      </c>
      <c r="AQ10" s="130"/>
      <c r="AR10" s="141">
        <v>56.724501568964598</v>
      </c>
      <c r="AS10" s="135"/>
      <c r="AT10" s="136">
        <v>6.7968367623627097</v>
      </c>
      <c r="AU10" s="130">
        <v>10.2465477235473</v>
      </c>
      <c r="AV10" s="130">
        <v>12.929673379267699</v>
      </c>
      <c r="AW10" s="130">
        <v>5.2742766194759598</v>
      </c>
      <c r="AX10" s="130">
        <v>-1.4597354060544501</v>
      </c>
      <c r="AY10" s="137">
        <v>6.4063549947269403</v>
      </c>
      <c r="AZ10" s="130"/>
      <c r="BA10" s="138">
        <v>1.42004894744921</v>
      </c>
      <c r="BB10" s="139">
        <v>5.16826095751696</v>
      </c>
      <c r="BC10" s="140">
        <v>3.2803151451738399</v>
      </c>
      <c r="BD10" s="130"/>
      <c r="BE10" s="141">
        <v>5.3446826750260898</v>
      </c>
    </row>
    <row r="11" spans="1:57" x14ac:dyDescent="0.2">
      <c r="A11" s="21" t="s">
        <v>20</v>
      </c>
      <c r="B11" s="2" t="s">
        <v>71</v>
      </c>
      <c r="C11" s="3"/>
      <c r="D11" s="24" t="s">
        <v>16</v>
      </c>
      <c r="E11" s="27" t="s">
        <v>17</v>
      </c>
      <c r="F11" s="3"/>
      <c r="G11" s="136">
        <v>44.033502314304599</v>
      </c>
      <c r="H11" s="130">
        <v>62.566585956416397</v>
      </c>
      <c r="I11" s="130">
        <v>69.227382786704794</v>
      </c>
      <c r="J11" s="130">
        <v>66.550737398194997</v>
      </c>
      <c r="K11" s="130">
        <v>60.316971164428701</v>
      </c>
      <c r="L11" s="137">
        <v>60.5433968911004</v>
      </c>
      <c r="M11" s="130"/>
      <c r="N11" s="138">
        <v>66.048866387849401</v>
      </c>
      <c r="O11" s="139">
        <v>69.707241910631694</v>
      </c>
      <c r="P11" s="140">
        <v>67.878054149240498</v>
      </c>
      <c r="Q11" s="130"/>
      <c r="R11" s="141">
        <v>62.639408712061602</v>
      </c>
      <c r="S11" s="135"/>
      <c r="T11" s="136">
        <v>2.1816423419487001</v>
      </c>
      <c r="U11" s="130">
        <v>45.233283186339001</v>
      </c>
      <c r="V11" s="130">
        <v>58.091850668403197</v>
      </c>
      <c r="W11" s="130">
        <v>48.3010505016777</v>
      </c>
      <c r="X11" s="130">
        <v>1.22230587168462</v>
      </c>
      <c r="Y11" s="137">
        <v>29.130701095783401</v>
      </c>
      <c r="Z11" s="130"/>
      <c r="AA11" s="138">
        <v>0.99853090951109202</v>
      </c>
      <c r="AB11" s="139">
        <v>15.1644912128336</v>
      </c>
      <c r="AC11" s="140">
        <v>7.8077269237885796</v>
      </c>
      <c r="AD11" s="130"/>
      <c r="AE11" s="141">
        <v>21.680180003036099</v>
      </c>
      <c r="AF11" s="30"/>
      <c r="AG11" s="136">
        <v>47.219528322680098</v>
      </c>
      <c r="AH11" s="130">
        <v>59.308141456428302</v>
      </c>
      <c r="AI11" s="130">
        <v>65.327751459733307</v>
      </c>
      <c r="AJ11" s="130">
        <v>65.089787374683198</v>
      </c>
      <c r="AK11" s="130">
        <v>62.141676765451102</v>
      </c>
      <c r="AL11" s="137">
        <v>59.818209862941202</v>
      </c>
      <c r="AM11" s="130"/>
      <c r="AN11" s="138">
        <v>74.287760273217998</v>
      </c>
      <c r="AO11" s="139">
        <v>74.423267599427106</v>
      </c>
      <c r="AP11" s="140">
        <v>74.355513936322495</v>
      </c>
      <c r="AQ11" s="130"/>
      <c r="AR11" s="141">
        <v>63.971921430370102</v>
      </c>
      <c r="AS11" s="135"/>
      <c r="AT11" s="136">
        <v>-1.9794612607111199</v>
      </c>
      <c r="AU11" s="130">
        <v>5.3192363442155903</v>
      </c>
      <c r="AV11" s="130">
        <v>8.7173845322182792</v>
      </c>
      <c r="AW11" s="130">
        <v>3.5779710842886598</v>
      </c>
      <c r="AX11" s="130">
        <v>-2.57384014907672</v>
      </c>
      <c r="AY11" s="137">
        <v>2.7110108279988601</v>
      </c>
      <c r="AZ11" s="130"/>
      <c r="BA11" s="138">
        <v>-1.1468509346398099</v>
      </c>
      <c r="BB11" s="139">
        <v>-0.236799993589526</v>
      </c>
      <c r="BC11" s="140">
        <v>-0.69349575195366397</v>
      </c>
      <c r="BD11" s="130"/>
      <c r="BE11" s="141">
        <v>1.5562109996679501</v>
      </c>
    </row>
    <row r="12" spans="1:57" x14ac:dyDescent="0.2">
      <c r="A12" s="21" t="s">
        <v>21</v>
      </c>
      <c r="B12" s="3" t="str">
        <f t="shared" si="0"/>
        <v>Virginia Area</v>
      </c>
      <c r="C12" s="3"/>
      <c r="D12" s="24" t="s">
        <v>16</v>
      </c>
      <c r="E12" s="27" t="s">
        <v>17</v>
      </c>
      <c r="F12" s="3"/>
      <c r="G12" s="136">
        <v>38.045464005734999</v>
      </c>
      <c r="H12" s="130">
        <v>55.023934509631601</v>
      </c>
      <c r="I12" s="130">
        <v>57.690262007723703</v>
      </c>
      <c r="J12" s="130">
        <v>56.9225076891057</v>
      </c>
      <c r="K12" s="130">
        <v>52.771546839950901</v>
      </c>
      <c r="L12" s="137">
        <v>52.090743010429399</v>
      </c>
      <c r="M12" s="130"/>
      <c r="N12" s="138">
        <v>53.393612839072198</v>
      </c>
      <c r="O12" s="139">
        <v>51.303101079943502</v>
      </c>
      <c r="P12" s="140">
        <v>52.348356959507797</v>
      </c>
      <c r="Q12" s="130"/>
      <c r="R12" s="141">
        <v>52.1643469958804</v>
      </c>
      <c r="S12" s="135"/>
      <c r="T12" s="136">
        <v>-4.8797371630303896</v>
      </c>
      <c r="U12" s="130">
        <v>20.2844917368365</v>
      </c>
      <c r="V12" s="130">
        <v>15.5891397056006</v>
      </c>
      <c r="W12" s="130">
        <v>38.299805335494199</v>
      </c>
      <c r="X12" s="130">
        <v>14.942077982511901</v>
      </c>
      <c r="Y12" s="137">
        <v>16.941163741727198</v>
      </c>
      <c r="Z12" s="130"/>
      <c r="AA12" s="138">
        <v>7.7948876385772499</v>
      </c>
      <c r="AB12" s="139">
        <v>2.5872124403368901</v>
      </c>
      <c r="AC12" s="140">
        <v>5.17858163998197</v>
      </c>
      <c r="AD12" s="130"/>
      <c r="AE12" s="141">
        <v>13.307901140725701</v>
      </c>
      <c r="AF12" s="30"/>
      <c r="AG12" s="136">
        <v>44.628170771150003</v>
      </c>
      <c r="AH12" s="130">
        <v>53.934875017326597</v>
      </c>
      <c r="AI12" s="130">
        <v>56.7250381185602</v>
      </c>
      <c r="AJ12" s="130">
        <v>57.7473085986231</v>
      </c>
      <c r="AK12" s="130">
        <v>54.8040937023517</v>
      </c>
      <c r="AL12" s="137">
        <v>53.567897241602303</v>
      </c>
      <c r="AM12" s="130"/>
      <c r="AN12" s="138">
        <v>64.215839137013006</v>
      </c>
      <c r="AO12" s="139">
        <v>65.388124689604098</v>
      </c>
      <c r="AP12" s="140">
        <v>64.801981913308595</v>
      </c>
      <c r="AQ12" s="130"/>
      <c r="AR12" s="141">
        <v>56.777927019632799</v>
      </c>
      <c r="AS12" s="135"/>
      <c r="AT12" s="136">
        <v>1.65276177994503</v>
      </c>
      <c r="AU12" s="130">
        <v>4.2158853464577204</v>
      </c>
      <c r="AV12" s="130">
        <v>5.4679345428055903</v>
      </c>
      <c r="AW12" s="130">
        <v>4.11839619942086</v>
      </c>
      <c r="AX12" s="130">
        <v>-3.7486619052242101</v>
      </c>
      <c r="AY12" s="137">
        <v>2.2905450118011998</v>
      </c>
      <c r="AZ12" s="130"/>
      <c r="BA12" s="138">
        <v>-4.3673524728358402</v>
      </c>
      <c r="BB12" s="139">
        <v>-0.75448145035452496</v>
      </c>
      <c r="BC12" s="140">
        <v>-2.5780701190048201</v>
      </c>
      <c r="BD12" s="130"/>
      <c r="BE12" s="141">
        <v>0.65062722131265605</v>
      </c>
    </row>
    <row r="13" spans="1:57" x14ac:dyDescent="0.2">
      <c r="A13" s="34" t="s">
        <v>22</v>
      </c>
      <c r="B13" s="2" t="s">
        <v>87</v>
      </c>
      <c r="C13" s="3"/>
      <c r="D13" s="24" t="s">
        <v>16</v>
      </c>
      <c r="E13" s="27" t="s">
        <v>17</v>
      </c>
      <c r="F13" s="3"/>
      <c r="G13" s="136">
        <v>54.357382082054102</v>
      </c>
      <c r="H13" s="130">
        <v>74.323192855149301</v>
      </c>
      <c r="I13" s="130">
        <v>77.719382205786303</v>
      </c>
      <c r="J13" s="130">
        <v>75.528537538375602</v>
      </c>
      <c r="K13" s="130">
        <v>62.583728718950603</v>
      </c>
      <c r="L13" s="137">
        <v>68.902444680063198</v>
      </c>
      <c r="M13" s="130"/>
      <c r="N13" s="138">
        <v>58.416480602846697</v>
      </c>
      <c r="O13" s="139">
        <v>61.426353614289702</v>
      </c>
      <c r="P13" s="140">
        <v>59.9214171085682</v>
      </c>
      <c r="Q13" s="130"/>
      <c r="R13" s="141">
        <v>66.336436802493196</v>
      </c>
      <c r="S13" s="135"/>
      <c r="T13" s="136">
        <v>34.946319900783699</v>
      </c>
      <c r="U13" s="130">
        <v>92.074036933818206</v>
      </c>
      <c r="V13" s="130">
        <v>103.30772790163699</v>
      </c>
      <c r="W13" s="130">
        <v>68.761046157539894</v>
      </c>
      <c r="X13" s="130">
        <v>14.6736710038056</v>
      </c>
      <c r="Y13" s="137">
        <v>59.103427444227499</v>
      </c>
      <c r="Z13" s="130"/>
      <c r="AA13" s="138">
        <v>3.9247002612239998</v>
      </c>
      <c r="AB13" s="139">
        <v>35.615742452972398</v>
      </c>
      <c r="AC13" s="140">
        <v>18.066170244883502</v>
      </c>
      <c r="AD13" s="130"/>
      <c r="AE13" s="141">
        <v>46.0060154108155</v>
      </c>
      <c r="AF13" s="30"/>
      <c r="AG13" s="136">
        <v>55.193044207363599</v>
      </c>
      <c r="AH13" s="130">
        <v>65.574765600094295</v>
      </c>
      <c r="AI13" s="130">
        <v>72.659589513440906</v>
      </c>
      <c r="AJ13" s="130">
        <v>69.756189161924794</v>
      </c>
      <c r="AK13" s="130">
        <v>62.582263776862597</v>
      </c>
      <c r="AL13" s="137">
        <v>65.1531704519372</v>
      </c>
      <c r="AM13" s="130"/>
      <c r="AN13" s="138">
        <v>64.996816564331496</v>
      </c>
      <c r="AO13" s="139">
        <v>68.500776234998597</v>
      </c>
      <c r="AP13" s="140">
        <v>66.748796399664997</v>
      </c>
      <c r="AQ13" s="130"/>
      <c r="AR13" s="141">
        <v>65.6095227228097</v>
      </c>
      <c r="AS13" s="135"/>
      <c r="AT13" s="136">
        <v>3.6912543156252302</v>
      </c>
      <c r="AU13" s="130">
        <v>7.17713698374319</v>
      </c>
      <c r="AV13" s="130">
        <v>11.309307353730601</v>
      </c>
      <c r="AW13" s="130">
        <v>0.249064562543128</v>
      </c>
      <c r="AX13" s="130">
        <v>-5.9598400820233799</v>
      </c>
      <c r="AY13" s="137">
        <v>3.1464950462736998</v>
      </c>
      <c r="AZ13" s="130"/>
      <c r="BA13" s="138">
        <v>-5.28821231242474</v>
      </c>
      <c r="BB13" s="139">
        <v>0.56441925769071299</v>
      </c>
      <c r="BC13" s="140">
        <v>-2.3728017716305301</v>
      </c>
      <c r="BD13" s="130"/>
      <c r="BE13" s="141">
        <v>1.4787556607882399</v>
      </c>
    </row>
    <row r="14" spans="1:57" x14ac:dyDescent="0.2">
      <c r="A14" s="21" t="s">
        <v>23</v>
      </c>
      <c r="B14" s="3" t="str">
        <f t="shared" si="0"/>
        <v>Arlington, VA</v>
      </c>
      <c r="C14" s="3"/>
      <c r="D14" s="24" t="s">
        <v>16</v>
      </c>
      <c r="E14" s="27" t="s">
        <v>17</v>
      </c>
      <c r="F14" s="3"/>
      <c r="G14" s="136">
        <v>55.172054223149097</v>
      </c>
      <c r="H14" s="130">
        <v>84.004171011470206</v>
      </c>
      <c r="I14" s="130">
        <v>89.927984582614798</v>
      </c>
      <c r="J14" s="130">
        <v>86.788321167883197</v>
      </c>
      <c r="K14" s="130">
        <v>70.333680917622502</v>
      </c>
      <c r="L14" s="137">
        <v>77.245242380548007</v>
      </c>
      <c r="M14" s="130"/>
      <c r="N14" s="138">
        <v>55.453597497393098</v>
      </c>
      <c r="O14" s="139">
        <v>56.454640250260603</v>
      </c>
      <c r="P14" s="140">
        <v>55.9541188738269</v>
      </c>
      <c r="Q14" s="130"/>
      <c r="R14" s="141">
        <v>71.162064235770501</v>
      </c>
      <c r="S14" s="135"/>
      <c r="T14" s="136">
        <v>44.912615048986702</v>
      </c>
      <c r="U14" s="130">
        <v>163.65557818755499</v>
      </c>
      <c r="V14" s="130">
        <v>191.20682478272701</v>
      </c>
      <c r="W14" s="130">
        <v>144.307989764485</v>
      </c>
      <c r="X14" s="130">
        <v>63.157978806509597</v>
      </c>
      <c r="Y14" s="137">
        <v>115.23139637542199</v>
      </c>
      <c r="Z14" s="130"/>
      <c r="AA14" s="138">
        <v>21.541444356565801</v>
      </c>
      <c r="AB14" s="139">
        <v>49.7013333257254</v>
      </c>
      <c r="AC14" s="140">
        <v>34.284343227715802</v>
      </c>
      <c r="AD14" s="130"/>
      <c r="AE14" s="141">
        <v>89.560606463214697</v>
      </c>
      <c r="AF14" s="30"/>
      <c r="AG14" s="136">
        <v>59.343065693430603</v>
      </c>
      <c r="AH14" s="130">
        <v>71.191345151199101</v>
      </c>
      <c r="AI14" s="130">
        <v>82.409003444923698</v>
      </c>
      <c r="AJ14" s="130">
        <v>78.1725755995828</v>
      </c>
      <c r="AK14" s="130">
        <v>69.861835245046905</v>
      </c>
      <c r="AL14" s="137">
        <v>72.195565026836604</v>
      </c>
      <c r="AM14" s="130"/>
      <c r="AN14" s="138">
        <v>65.875912408759106</v>
      </c>
      <c r="AO14" s="139">
        <v>65.977580813347203</v>
      </c>
      <c r="AP14" s="140">
        <v>65.926746611053105</v>
      </c>
      <c r="AQ14" s="130"/>
      <c r="AR14" s="141">
        <v>70.4044740508985</v>
      </c>
      <c r="AS14" s="135"/>
      <c r="AT14" s="136">
        <v>0.52486108550728405</v>
      </c>
      <c r="AU14" s="130">
        <v>9.2918096393176697</v>
      </c>
      <c r="AV14" s="130">
        <v>21.328886736776699</v>
      </c>
      <c r="AW14" s="130">
        <v>4.9338461564568297</v>
      </c>
      <c r="AX14" s="130">
        <v>-0.59809781700814202</v>
      </c>
      <c r="AY14" s="137">
        <v>7.1554018392332503</v>
      </c>
      <c r="AZ14" s="130"/>
      <c r="BA14" s="138">
        <v>-3.8920192577889599</v>
      </c>
      <c r="BB14" s="139">
        <v>-0.31105881316370398</v>
      </c>
      <c r="BC14" s="140">
        <v>-2.1329052624950799</v>
      </c>
      <c r="BD14" s="130"/>
      <c r="BE14" s="141">
        <v>4.5019118855583997</v>
      </c>
    </row>
    <row r="15" spans="1:57" x14ac:dyDescent="0.2">
      <c r="A15" s="21" t="s">
        <v>24</v>
      </c>
      <c r="B15" s="3" t="str">
        <f t="shared" si="0"/>
        <v>Suburban Virginia Area</v>
      </c>
      <c r="C15" s="3"/>
      <c r="D15" s="24" t="s">
        <v>16</v>
      </c>
      <c r="E15" s="27" t="s">
        <v>17</v>
      </c>
      <c r="F15" s="3"/>
      <c r="G15" s="136">
        <v>47.397466449266197</v>
      </c>
      <c r="H15" s="130">
        <v>63.790292236297503</v>
      </c>
      <c r="I15" s="130">
        <v>65.057067603160604</v>
      </c>
      <c r="J15" s="130">
        <v>65.859776746519501</v>
      </c>
      <c r="K15" s="130">
        <v>58.472344161545202</v>
      </c>
      <c r="L15" s="137">
        <v>60.115389439357799</v>
      </c>
      <c r="M15" s="130"/>
      <c r="N15" s="138">
        <v>53.292361720807698</v>
      </c>
      <c r="O15" s="139">
        <v>60.165558760817703</v>
      </c>
      <c r="P15" s="140">
        <v>56.728960240812697</v>
      </c>
      <c r="Q15" s="130"/>
      <c r="R15" s="141">
        <v>59.147838239773499</v>
      </c>
      <c r="S15" s="135"/>
      <c r="T15" s="136">
        <v>16.131738124246102</v>
      </c>
      <c r="U15" s="130">
        <v>54.460891351685397</v>
      </c>
      <c r="V15" s="130">
        <v>57.528242910183302</v>
      </c>
      <c r="W15" s="130">
        <v>46.3368560711084</v>
      </c>
      <c r="X15" s="130">
        <v>7.5158222128686996</v>
      </c>
      <c r="Y15" s="137">
        <v>34.908049718887099</v>
      </c>
      <c r="Z15" s="130"/>
      <c r="AA15" s="138">
        <v>0.35542184904504798</v>
      </c>
      <c r="AB15" s="139">
        <v>33.573854426460599</v>
      </c>
      <c r="AC15" s="140">
        <v>15.6005352030148</v>
      </c>
      <c r="AD15" s="130"/>
      <c r="AE15" s="141">
        <v>29.003771220757901</v>
      </c>
      <c r="AF15" s="30"/>
      <c r="AG15" s="136">
        <v>49.266273673648499</v>
      </c>
      <c r="AH15" s="130">
        <v>59.444374764831302</v>
      </c>
      <c r="AI15" s="130">
        <v>64.194782390568093</v>
      </c>
      <c r="AJ15" s="130">
        <v>63.420293490530497</v>
      </c>
      <c r="AK15" s="130">
        <v>58.7702245077135</v>
      </c>
      <c r="AL15" s="137">
        <v>59.0191897654584</v>
      </c>
      <c r="AM15" s="130"/>
      <c r="AN15" s="138">
        <v>62.0876708892512</v>
      </c>
      <c r="AO15" s="139">
        <v>67.938668004515193</v>
      </c>
      <c r="AP15" s="140">
        <v>65.013169446883197</v>
      </c>
      <c r="AQ15" s="130"/>
      <c r="AR15" s="141">
        <v>60.731755388722597</v>
      </c>
      <c r="AS15" s="135"/>
      <c r="AT15" s="136">
        <v>0.59777039860477998</v>
      </c>
      <c r="AU15" s="130">
        <v>2.5197296651241099</v>
      </c>
      <c r="AV15" s="130">
        <v>6.0093062794943197</v>
      </c>
      <c r="AW15" s="130">
        <v>0.238041655517329</v>
      </c>
      <c r="AX15" s="130">
        <v>-6.9972766107265496</v>
      </c>
      <c r="AY15" s="137">
        <v>0.36244799444259901</v>
      </c>
      <c r="AZ15" s="130"/>
      <c r="BA15" s="138">
        <v>-8.0212316818040001</v>
      </c>
      <c r="BB15" s="139">
        <v>0.120797816369936</v>
      </c>
      <c r="BC15" s="140">
        <v>-3.9395544394625199</v>
      </c>
      <c r="BD15" s="130"/>
      <c r="BE15" s="141">
        <v>-1.00474273375453</v>
      </c>
    </row>
    <row r="16" spans="1:57" x14ac:dyDescent="0.2">
      <c r="A16" s="21" t="s">
        <v>25</v>
      </c>
      <c r="B16" s="3" t="str">
        <f t="shared" si="0"/>
        <v>Alexandria, VA</v>
      </c>
      <c r="C16" s="3"/>
      <c r="D16" s="24" t="s">
        <v>16</v>
      </c>
      <c r="E16" s="27" t="s">
        <v>17</v>
      </c>
      <c r="F16" s="3"/>
      <c r="G16" s="136">
        <v>47.371474991296203</v>
      </c>
      <c r="H16" s="130">
        <v>68.237205523964207</v>
      </c>
      <c r="I16" s="130">
        <v>77.242659858419401</v>
      </c>
      <c r="J16" s="130">
        <v>75.339445282580897</v>
      </c>
      <c r="K16" s="130">
        <v>62.214227689451</v>
      </c>
      <c r="L16" s="137">
        <v>66.081002669142293</v>
      </c>
      <c r="M16" s="130"/>
      <c r="N16" s="138">
        <v>50.2030869212022</v>
      </c>
      <c r="O16" s="139">
        <v>56.214459788789597</v>
      </c>
      <c r="P16" s="140">
        <v>53.208773354995898</v>
      </c>
      <c r="Q16" s="130"/>
      <c r="R16" s="141">
        <v>62.403222865100503</v>
      </c>
      <c r="S16" s="135"/>
      <c r="T16" s="136">
        <v>33.9936006896666</v>
      </c>
      <c r="U16" s="130">
        <v>89.467134486751803</v>
      </c>
      <c r="V16" s="130">
        <v>98.891189644414396</v>
      </c>
      <c r="W16" s="130">
        <v>54.868411030756398</v>
      </c>
      <c r="X16" s="130">
        <v>6.3407706071129502</v>
      </c>
      <c r="Y16" s="137">
        <v>52.009955661909999</v>
      </c>
      <c r="Z16" s="130"/>
      <c r="AA16" s="138">
        <v>-12.8578823755914</v>
      </c>
      <c r="AB16" s="139">
        <v>23.514066877766499</v>
      </c>
      <c r="AC16" s="140">
        <v>3.1945879096104499</v>
      </c>
      <c r="AD16" s="130"/>
      <c r="AE16" s="141">
        <v>36.302311696546603</v>
      </c>
      <c r="AF16" s="30"/>
      <c r="AG16" s="136">
        <v>50.591853313218003</v>
      </c>
      <c r="AH16" s="130">
        <v>60.905767668562099</v>
      </c>
      <c r="AI16" s="130">
        <v>69.409307183474496</v>
      </c>
      <c r="AJ16" s="130">
        <v>67.450969014738305</v>
      </c>
      <c r="AK16" s="130">
        <v>60.984101195311503</v>
      </c>
      <c r="AL16" s="137">
        <v>61.8683996750609</v>
      </c>
      <c r="AM16" s="130"/>
      <c r="AN16" s="138">
        <v>61.0682372055239</v>
      </c>
      <c r="AO16" s="139">
        <v>65.289543924799801</v>
      </c>
      <c r="AP16" s="140">
        <v>63.178890565161801</v>
      </c>
      <c r="AQ16" s="130"/>
      <c r="AR16" s="141">
        <v>62.242825643661199</v>
      </c>
      <c r="AS16" s="135"/>
      <c r="AT16" s="136">
        <v>4.7822140349937303</v>
      </c>
      <c r="AU16" s="130">
        <v>3.75468159607414</v>
      </c>
      <c r="AV16" s="130">
        <v>6.2025241637434601</v>
      </c>
      <c r="AW16" s="130">
        <v>-4.3931216779493001</v>
      </c>
      <c r="AX16" s="130">
        <v>-8.7146222462254492</v>
      </c>
      <c r="AY16" s="137">
        <v>-0.111440604071656</v>
      </c>
      <c r="AZ16" s="130"/>
      <c r="BA16" s="138">
        <v>-8.3417744966144607</v>
      </c>
      <c r="BB16" s="139">
        <v>-0.95308818594437605</v>
      </c>
      <c r="BC16" s="140">
        <v>-4.6671716121689899</v>
      </c>
      <c r="BD16" s="130"/>
      <c r="BE16" s="141">
        <v>-1.4762910790261701</v>
      </c>
    </row>
    <row r="17" spans="1:57" x14ac:dyDescent="0.2">
      <c r="A17" s="21" t="s">
        <v>26</v>
      </c>
      <c r="B17" s="3" t="str">
        <f t="shared" si="0"/>
        <v>Fairfax/Tysons Corner, VA</v>
      </c>
      <c r="C17" s="3"/>
      <c r="D17" s="24" t="s">
        <v>16</v>
      </c>
      <c r="E17" s="27" t="s">
        <v>17</v>
      </c>
      <c r="F17" s="3"/>
      <c r="G17" s="136">
        <v>48.954743854812698</v>
      </c>
      <c r="H17" s="130">
        <v>77.027337468412497</v>
      </c>
      <c r="I17" s="130">
        <v>88.456237077877304</v>
      </c>
      <c r="J17" s="130">
        <v>87.0204456696531</v>
      </c>
      <c r="K17" s="130">
        <v>64.7943946703422</v>
      </c>
      <c r="L17" s="137">
        <v>73.250631748219604</v>
      </c>
      <c r="M17" s="130"/>
      <c r="N17" s="138">
        <v>57.0870663909947</v>
      </c>
      <c r="O17" s="139">
        <v>57.971513898460799</v>
      </c>
      <c r="P17" s="140">
        <v>57.529290144727703</v>
      </c>
      <c r="Q17" s="130"/>
      <c r="R17" s="141">
        <v>68.758819861507604</v>
      </c>
      <c r="S17" s="135"/>
      <c r="T17" s="136">
        <v>24.143951967009802</v>
      </c>
      <c r="U17" s="130">
        <v>95.275807202434294</v>
      </c>
      <c r="V17" s="130">
        <v>107.53286308187199</v>
      </c>
      <c r="W17" s="130">
        <v>61.380320820837298</v>
      </c>
      <c r="X17" s="130">
        <v>-2.3004380014263801</v>
      </c>
      <c r="Y17" s="137">
        <v>51.504138455489297</v>
      </c>
      <c r="Z17" s="130"/>
      <c r="AA17" s="138">
        <v>-11.4695288274396</v>
      </c>
      <c r="AB17" s="139">
        <v>20.149294250761098</v>
      </c>
      <c r="AC17" s="140">
        <v>2.06334041254871</v>
      </c>
      <c r="AD17" s="130"/>
      <c r="AE17" s="141">
        <v>35.780739938378098</v>
      </c>
      <c r="AF17" s="30"/>
      <c r="AG17" s="136">
        <v>49.5246004925826</v>
      </c>
      <c r="AH17" s="130">
        <v>67.652786528438</v>
      </c>
      <c r="AI17" s="130">
        <v>79.3516238043416</v>
      </c>
      <c r="AJ17" s="130">
        <v>77.590354544933803</v>
      </c>
      <c r="AK17" s="130">
        <v>61.263531702846599</v>
      </c>
      <c r="AL17" s="137">
        <v>67.076579414628497</v>
      </c>
      <c r="AM17" s="130"/>
      <c r="AN17" s="138">
        <v>58.281644842637199</v>
      </c>
      <c r="AO17" s="139">
        <v>61.7160578911095</v>
      </c>
      <c r="AP17" s="140">
        <v>59.998851366873403</v>
      </c>
      <c r="AQ17" s="130"/>
      <c r="AR17" s="141">
        <v>65.058262841982</v>
      </c>
      <c r="AS17" s="135"/>
      <c r="AT17" s="136">
        <v>2.0256869415775198</v>
      </c>
      <c r="AU17" s="130">
        <v>12.3220539811301</v>
      </c>
      <c r="AV17" s="130">
        <v>16.890188754416901</v>
      </c>
      <c r="AW17" s="130">
        <v>7.1770368409851004</v>
      </c>
      <c r="AX17" s="130">
        <v>-5.8989543656527896</v>
      </c>
      <c r="AY17" s="137">
        <v>6.7566121741451699</v>
      </c>
      <c r="AZ17" s="130"/>
      <c r="BA17" s="138">
        <v>-10.140262561142601</v>
      </c>
      <c r="BB17" s="139">
        <v>-1.98587438918236</v>
      </c>
      <c r="BC17" s="140">
        <v>-6.1234160702705802</v>
      </c>
      <c r="BD17" s="130"/>
      <c r="BE17" s="141">
        <v>3.03775744131856</v>
      </c>
    </row>
    <row r="18" spans="1:57" x14ac:dyDescent="0.2">
      <c r="A18" s="21" t="s">
        <v>27</v>
      </c>
      <c r="B18" s="3" t="str">
        <f t="shared" si="0"/>
        <v>I-95 Fredericksburg, VA</v>
      </c>
      <c r="C18" s="3"/>
      <c r="D18" s="24" t="s">
        <v>16</v>
      </c>
      <c r="E18" s="27" t="s">
        <v>17</v>
      </c>
      <c r="F18" s="3"/>
      <c r="G18" s="136">
        <v>47.5865921787709</v>
      </c>
      <c r="H18" s="130">
        <v>55.2625698324022</v>
      </c>
      <c r="I18" s="130">
        <v>59.508379888268102</v>
      </c>
      <c r="J18" s="130">
        <v>60.748603351955303</v>
      </c>
      <c r="K18" s="130">
        <v>56.603351955307197</v>
      </c>
      <c r="L18" s="137">
        <v>55.941899441340702</v>
      </c>
      <c r="M18" s="130"/>
      <c r="N18" s="138">
        <v>59.642458100558599</v>
      </c>
      <c r="O18" s="139">
        <v>63.083798882681499</v>
      </c>
      <c r="P18" s="140">
        <v>61.363128491620103</v>
      </c>
      <c r="Q18" s="130"/>
      <c r="R18" s="141">
        <v>57.490822027134797</v>
      </c>
      <c r="S18" s="135"/>
      <c r="T18" s="136">
        <v>12.0096857037273</v>
      </c>
      <c r="U18" s="130">
        <v>23.781725445811801</v>
      </c>
      <c r="V18" s="130">
        <v>20.973708419045298</v>
      </c>
      <c r="W18" s="130">
        <v>21.111092699554899</v>
      </c>
      <c r="X18" s="130">
        <v>-2.7639375842804799</v>
      </c>
      <c r="Y18" s="137">
        <v>14.310656364598501</v>
      </c>
      <c r="Z18" s="130"/>
      <c r="AA18" s="138">
        <v>6.8567754714684304</v>
      </c>
      <c r="AB18" s="139">
        <v>24.0150168842688</v>
      </c>
      <c r="AC18" s="140">
        <v>15.0380376747162</v>
      </c>
      <c r="AD18" s="130"/>
      <c r="AE18" s="141">
        <v>14.531500847995</v>
      </c>
      <c r="AF18" s="30"/>
      <c r="AG18" s="136">
        <v>49.204824722465403</v>
      </c>
      <c r="AH18" s="130">
        <v>53.393971921697101</v>
      </c>
      <c r="AI18" s="130">
        <v>57.730007626903102</v>
      </c>
      <c r="AJ18" s="130">
        <v>59.210191802491401</v>
      </c>
      <c r="AK18" s="130">
        <v>58.385356345865901</v>
      </c>
      <c r="AL18" s="137">
        <v>55.5848704838846</v>
      </c>
      <c r="AM18" s="130"/>
      <c r="AN18" s="138">
        <v>66.310055865921697</v>
      </c>
      <c r="AO18" s="139">
        <v>71.122905027932902</v>
      </c>
      <c r="AP18" s="140">
        <v>68.716480446927307</v>
      </c>
      <c r="AQ18" s="130"/>
      <c r="AR18" s="141">
        <v>59.366867118521299</v>
      </c>
      <c r="AS18" s="135"/>
      <c r="AT18" s="136">
        <v>3.6541659286263299</v>
      </c>
      <c r="AU18" s="130">
        <v>1.4740080123092201</v>
      </c>
      <c r="AV18" s="130">
        <v>0.92175345076750004</v>
      </c>
      <c r="AW18" s="130">
        <v>0.16501660430464499</v>
      </c>
      <c r="AX18" s="130">
        <v>-4.0943445874725004</v>
      </c>
      <c r="AY18" s="137">
        <v>0.23171403313439101</v>
      </c>
      <c r="AZ18" s="130"/>
      <c r="BA18" s="138">
        <v>-0.176889636316647</v>
      </c>
      <c r="BB18" s="139">
        <v>6.7978515392844399</v>
      </c>
      <c r="BC18" s="140">
        <v>3.31489211193714</v>
      </c>
      <c r="BD18" s="130"/>
      <c r="BE18" s="141">
        <v>1.2826643659786601</v>
      </c>
    </row>
    <row r="19" spans="1:57" x14ac:dyDescent="0.2">
      <c r="A19" s="21" t="s">
        <v>28</v>
      </c>
      <c r="B19" s="3" t="str">
        <f t="shared" si="0"/>
        <v>Dulles Airport Area, VA</v>
      </c>
      <c r="C19" s="3"/>
      <c r="D19" s="24" t="s">
        <v>16</v>
      </c>
      <c r="E19" s="27" t="s">
        <v>17</v>
      </c>
      <c r="F19" s="3"/>
      <c r="G19" s="136">
        <v>55.336271316344103</v>
      </c>
      <c r="H19" s="130">
        <v>81.289519064954902</v>
      </c>
      <c r="I19" s="130">
        <v>88.273615635179098</v>
      </c>
      <c r="J19" s="130">
        <v>84.144472121095902</v>
      </c>
      <c r="K19" s="130">
        <v>65.730982946924598</v>
      </c>
      <c r="L19" s="137">
        <v>74.954972216899705</v>
      </c>
      <c r="M19" s="130"/>
      <c r="N19" s="138">
        <v>55.432075110174303</v>
      </c>
      <c r="O19" s="139">
        <v>56.859551638244803</v>
      </c>
      <c r="P19" s="140">
        <v>56.145813374209602</v>
      </c>
      <c r="Q19" s="130"/>
      <c r="R19" s="141">
        <v>69.580926833274006</v>
      </c>
      <c r="S19" s="135"/>
      <c r="T19" s="136">
        <v>32.7315067615244</v>
      </c>
      <c r="U19" s="130">
        <v>97.363912939372398</v>
      </c>
      <c r="V19" s="130">
        <v>118.446116438041</v>
      </c>
      <c r="W19" s="130">
        <v>84.418092536505995</v>
      </c>
      <c r="X19" s="130">
        <v>24.2266085024166</v>
      </c>
      <c r="Y19" s="137">
        <v>68.949180481196805</v>
      </c>
      <c r="Z19" s="130"/>
      <c r="AA19" s="138">
        <v>1.25886948734329</v>
      </c>
      <c r="AB19" s="139">
        <v>26.059599026367501</v>
      </c>
      <c r="AC19" s="140">
        <v>12.462315141728601</v>
      </c>
      <c r="AD19" s="130"/>
      <c r="AE19" s="141">
        <v>51.415614836914898</v>
      </c>
      <c r="AF19" s="30"/>
      <c r="AG19" s="136">
        <v>55.733944954128397</v>
      </c>
      <c r="AH19" s="130">
        <v>73.977446483180401</v>
      </c>
      <c r="AI19" s="130">
        <v>84.162366207950996</v>
      </c>
      <c r="AJ19" s="130">
        <v>81.441131498470895</v>
      </c>
      <c r="AK19" s="130">
        <v>69.043864678898998</v>
      </c>
      <c r="AL19" s="137">
        <v>72.871750764525899</v>
      </c>
      <c r="AM19" s="130"/>
      <c r="AN19" s="138">
        <v>65.228013029315903</v>
      </c>
      <c r="AO19" s="139">
        <v>66.013604138723807</v>
      </c>
      <c r="AP19" s="140">
        <v>65.620808584019898</v>
      </c>
      <c r="AQ19" s="130"/>
      <c r="AR19" s="141">
        <v>70.803732444395806</v>
      </c>
      <c r="AS19" s="135"/>
      <c r="AT19" s="136">
        <v>10.1771595717822</v>
      </c>
      <c r="AU19" s="130">
        <v>15.4721807626412</v>
      </c>
      <c r="AV19" s="130">
        <v>20.684145212258301</v>
      </c>
      <c r="AW19" s="130">
        <v>13.749449605098301</v>
      </c>
      <c r="AX19" s="130">
        <v>3.4186447065862602</v>
      </c>
      <c r="AY19" s="137">
        <v>12.8929574064826</v>
      </c>
      <c r="AZ19" s="130"/>
      <c r="BA19" s="138">
        <v>2.90451769314959</v>
      </c>
      <c r="BB19" s="139">
        <v>6.2182492968179899</v>
      </c>
      <c r="BC19" s="140">
        <v>4.5450452006555899</v>
      </c>
      <c r="BD19" s="130"/>
      <c r="BE19" s="141">
        <v>10.560976596592001</v>
      </c>
    </row>
    <row r="20" spans="1:57" x14ac:dyDescent="0.2">
      <c r="A20" s="21" t="s">
        <v>29</v>
      </c>
      <c r="B20" s="3" t="str">
        <f t="shared" si="0"/>
        <v>Williamsburg, VA</v>
      </c>
      <c r="C20" s="3"/>
      <c r="D20" s="24" t="s">
        <v>16</v>
      </c>
      <c r="E20" s="27" t="s">
        <v>17</v>
      </c>
      <c r="F20" s="3"/>
      <c r="G20" s="136">
        <v>34.947643979057503</v>
      </c>
      <c r="H20" s="130">
        <v>34.424083769633498</v>
      </c>
      <c r="I20" s="130">
        <v>38.874345549738202</v>
      </c>
      <c r="J20" s="130">
        <v>46.688481675392602</v>
      </c>
      <c r="K20" s="130">
        <v>46.217277486910902</v>
      </c>
      <c r="L20" s="137">
        <v>40.230366492146501</v>
      </c>
      <c r="M20" s="130"/>
      <c r="N20" s="138">
        <v>55.968586387434499</v>
      </c>
      <c r="O20" s="139">
        <v>65.562827225130803</v>
      </c>
      <c r="P20" s="140">
        <v>60.765706806282701</v>
      </c>
      <c r="Q20" s="130"/>
      <c r="R20" s="141">
        <v>46.097606581899697</v>
      </c>
      <c r="S20" s="135"/>
      <c r="T20" s="136">
        <v>4.8429319371727697</v>
      </c>
      <c r="U20" s="130">
        <v>3.0702320379519699</v>
      </c>
      <c r="V20" s="130">
        <v>11.425230895935</v>
      </c>
      <c r="W20" s="130">
        <v>-7.7203124323915002</v>
      </c>
      <c r="X20" s="130">
        <v>-26.004011588424699</v>
      </c>
      <c r="Y20" s="137">
        <v>-6.2989242302033199</v>
      </c>
      <c r="Z20" s="130"/>
      <c r="AA20" s="138">
        <v>-17.550030486422202</v>
      </c>
      <c r="AB20" s="139">
        <v>32.773833488734198</v>
      </c>
      <c r="AC20" s="140">
        <v>3.6416211697084102</v>
      </c>
      <c r="AD20" s="130"/>
      <c r="AE20" s="141">
        <v>-2.7872738574596299</v>
      </c>
      <c r="AF20" s="30"/>
      <c r="AG20" s="136">
        <v>39.276832460732898</v>
      </c>
      <c r="AH20" s="130">
        <v>37.221858638743399</v>
      </c>
      <c r="AI20" s="130">
        <v>37.882853403141297</v>
      </c>
      <c r="AJ20" s="130">
        <v>42.909031413612503</v>
      </c>
      <c r="AK20" s="130">
        <v>46.135471204188399</v>
      </c>
      <c r="AL20" s="137">
        <v>40.685209424083702</v>
      </c>
      <c r="AM20" s="130"/>
      <c r="AN20" s="138">
        <v>63.655104712041798</v>
      </c>
      <c r="AO20" s="139">
        <v>69.149214659685796</v>
      </c>
      <c r="AP20" s="140">
        <v>66.402159685863793</v>
      </c>
      <c r="AQ20" s="130"/>
      <c r="AR20" s="141">
        <v>48.032909498877999</v>
      </c>
      <c r="AS20" s="135"/>
      <c r="AT20" s="136">
        <v>13.5850548099777</v>
      </c>
      <c r="AU20" s="130">
        <v>12.7067725154954</v>
      </c>
      <c r="AV20" s="130">
        <v>9.6365924564792103</v>
      </c>
      <c r="AW20" s="130">
        <v>2.7802245409630499</v>
      </c>
      <c r="AX20" s="130">
        <v>-7.5296900083403502</v>
      </c>
      <c r="AY20" s="137">
        <v>4.9734342904942199</v>
      </c>
      <c r="AZ20" s="130"/>
      <c r="BA20" s="138">
        <v>-3.2275493918838798</v>
      </c>
      <c r="BB20" s="139">
        <v>5.3918724999902201</v>
      </c>
      <c r="BC20" s="140">
        <v>1.07669686500409</v>
      </c>
      <c r="BD20" s="130"/>
      <c r="BE20" s="141">
        <v>3.4042136717705</v>
      </c>
    </row>
    <row r="21" spans="1:57" x14ac:dyDescent="0.2">
      <c r="A21" s="21" t="s">
        <v>30</v>
      </c>
      <c r="B21" s="3" t="str">
        <f t="shared" si="0"/>
        <v>Virginia Beach, VA</v>
      </c>
      <c r="C21" s="3"/>
      <c r="D21" s="24" t="s">
        <v>16</v>
      </c>
      <c r="E21" s="27" t="s">
        <v>17</v>
      </c>
      <c r="F21" s="3"/>
      <c r="G21" s="136">
        <v>37.787871543549201</v>
      </c>
      <c r="H21" s="130">
        <v>46.441947565543003</v>
      </c>
      <c r="I21" s="130">
        <v>50.761016814088698</v>
      </c>
      <c r="J21" s="130">
        <v>46.043509442983499</v>
      </c>
      <c r="K21" s="130">
        <v>46.003665630727497</v>
      </c>
      <c r="L21" s="137">
        <v>45.407602199378402</v>
      </c>
      <c r="M21" s="130"/>
      <c r="N21" s="138">
        <v>56.410869391983397</v>
      </c>
      <c r="O21" s="139">
        <v>59.829468483544503</v>
      </c>
      <c r="P21" s="140">
        <v>58.1201689377639</v>
      </c>
      <c r="Q21" s="130"/>
      <c r="R21" s="141">
        <v>49.039764124631397</v>
      </c>
      <c r="S21" s="135"/>
      <c r="T21" s="136">
        <v>25.7190762093262</v>
      </c>
      <c r="U21" s="130">
        <v>57.646286297971599</v>
      </c>
      <c r="V21" s="130">
        <v>68.389137215641895</v>
      </c>
      <c r="W21" s="130">
        <v>11.9282831760649</v>
      </c>
      <c r="X21" s="130">
        <v>-10.9867382783609</v>
      </c>
      <c r="Y21" s="137">
        <v>24.417702715428</v>
      </c>
      <c r="Z21" s="130"/>
      <c r="AA21" s="138">
        <v>5.1293475032418296</v>
      </c>
      <c r="AB21" s="139">
        <v>41.706722974240002</v>
      </c>
      <c r="AC21" s="140">
        <v>21.236285558764099</v>
      </c>
      <c r="AD21" s="130"/>
      <c r="AE21" s="141">
        <v>23.3218842869565</v>
      </c>
      <c r="AF21" s="30"/>
      <c r="AG21" s="136">
        <v>40.091445310953603</v>
      </c>
      <c r="AH21" s="130">
        <v>44.576399094411499</v>
      </c>
      <c r="AI21" s="130">
        <v>49.731898161019899</v>
      </c>
      <c r="AJ21" s="130">
        <v>50.017873455931998</v>
      </c>
      <c r="AK21" s="130">
        <v>50.16880486158</v>
      </c>
      <c r="AL21" s="137">
        <v>46.912732497678</v>
      </c>
      <c r="AM21" s="130"/>
      <c r="AN21" s="138">
        <v>61.418121098874799</v>
      </c>
      <c r="AO21" s="139">
        <v>64.584741382737604</v>
      </c>
      <c r="AP21" s="140">
        <v>63.001431240806198</v>
      </c>
      <c r="AQ21" s="130"/>
      <c r="AR21" s="141">
        <v>51.504183803715698</v>
      </c>
      <c r="AS21" s="135"/>
      <c r="AT21" s="136">
        <v>7.4790119242954702</v>
      </c>
      <c r="AU21" s="130">
        <v>12.1993124873719</v>
      </c>
      <c r="AV21" s="130">
        <v>19.191407434722802</v>
      </c>
      <c r="AW21" s="130">
        <v>6.8308206295748803</v>
      </c>
      <c r="AX21" s="130">
        <v>-2.9612139844466601</v>
      </c>
      <c r="AY21" s="137">
        <v>7.96601057848431</v>
      </c>
      <c r="AZ21" s="130"/>
      <c r="BA21" s="138">
        <v>-0.81712610291101595</v>
      </c>
      <c r="BB21" s="139">
        <v>6.1479223669124901</v>
      </c>
      <c r="BC21" s="140">
        <v>2.63476141498528</v>
      </c>
      <c r="BD21" s="130"/>
      <c r="BE21" s="141">
        <v>6.0366058196646097</v>
      </c>
    </row>
    <row r="22" spans="1:57" x14ac:dyDescent="0.2">
      <c r="A22" s="34" t="s">
        <v>31</v>
      </c>
      <c r="B22" s="3" t="str">
        <f t="shared" si="0"/>
        <v>Norfolk/Portsmouth, VA</v>
      </c>
      <c r="C22" s="3"/>
      <c r="D22" s="24" t="s">
        <v>16</v>
      </c>
      <c r="E22" s="27" t="s">
        <v>17</v>
      </c>
      <c r="F22" s="3"/>
      <c r="G22" s="136">
        <v>54.839282543065103</v>
      </c>
      <c r="H22" s="130">
        <v>63.328005682827197</v>
      </c>
      <c r="I22" s="130">
        <v>67.288225892381405</v>
      </c>
      <c r="J22" s="130">
        <v>69.508080269934197</v>
      </c>
      <c r="K22" s="130">
        <v>69.987568815485702</v>
      </c>
      <c r="L22" s="137">
        <v>64.990232640738697</v>
      </c>
      <c r="M22" s="130"/>
      <c r="N22" s="138">
        <v>72.811223583732897</v>
      </c>
      <c r="O22" s="139">
        <v>65.139406854910305</v>
      </c>
      <c r="P22" s="140">
        <v>68.975315219321601</v>
      </c>
      <c r="Q22" s="130"/>
      <c r="R22" s="141">
        <v>66.128827663191004</v>
      </c>
      <c r="S22" s="135"/>
      <c r="T22" s="136">
        <v>27.8834088811642</v>
      </c>
      <c r="U22" s="130">
        <v>53.596058113932898</v>
      </c>
      <c r="V22" s="130">
        <v>69.787142052173095</v>
      </c>
      <c r="W22" s="130">
        <v>57.194346874374403</v>
      </c>
      <c r="X22" s="130">
        <v>41.416642954585797</v>
      </c>
      <c r="Y22" s="137">
        <v>49.436039653197902</v>
      </c>
      <c r="Z22" s="130"/>
      <c r="AA22" s="138">
        <v>30.077193780671902</v>
      </c>
      <c r="AB22" s="139">
        <v>34.485930698272703</v>
      </c>
      <c r="AC22" s="140">
        <v>32.1223846483554</v>
      </c>
      <c r="AD22" s="130"/>
      <c r="AE22" s="141">
        <v>43.819548204919599</v>
      </c>
      <c r="AF22" s="30"/>
      <c r="AG22" s="136">
        <v>51.056650683715098</v>
      </c>
      <c r="AH22" s="130">
        <v>57.791688865210403</v>
      </c>
      <c r="AI22" s="130">
        <v>65.006215592257107</v>
      </c>
      <c r="AJ22" s="130">
        <v>66.893091813176994</v>
      </c>
      <c r="AK22" s="130">
        <v>65.343633457645097</v>
      </c>
      <c r="AL22" s="137">
        <v>61.218256082400899</v>
      </c>
      <c r="AM22" s="130"/>
      <c r="AN22" s="138">
        <v>71.4038359083644</v>
      </c>
      <c r="AO22" s="139">
        <v>68.1051323033209</v>
      </c>
      <c r="AP22" s="140">
        <v>69.754484105842593</v>
      </c>
      <c r="AQ22" s="130"/>
      <c r="AR22" s="141">
        <v>63.657178374812801</v>
      </c>
      <c r="AS22" s="135"/>
      <c r="AT22" s="136">
        <v>11.1370858417517</v>
      </c>
      <c r="AU22" s="130">
        <v>10.634943104734599</v>
      </c>
      <c r="AV22" s="130">
        <v>14.6931369674242</v>
      </c>
      <c r="AW22" s="130">
        <v>11.5129839352457</v>
      </c>
      <c r="AX22" s="130">
        <v>10.672800825718401</v>
      </c>
      <c r="AY22" s="137">
        <v>11.7594574912928</v>
      </c>
      <c r="AZ22" s="130"/>
      <c r="BA22" s="138">
        <v>10.977281157769299</v>
      </c>
      <c r="BB22" s="139">
        <v>9.4375043224783699</v>
      </c>
      <c r="BC22" s="140">
        <v>10.220220650442799</v>
      </c>
      <c r="BD22" s="130"/>
      <c r="BE22" s="141">
        <v>11.272948945352301</v>
      </c>
    </row>
    <row r="23" spans="1:57" x14ac:dyDescent="0.2">
      <c r="A23" s="35" t="s">
        <v>32</v>
      </c>
      <c r="B23" s="3" t="str">
        <f t="shared" si="0"/>
        <v>Newport News/Hampton, VA</v>
      </c>
      <c r="C23" s="3"/>
      <c r="D23" s="24" t="s">
        <v>16</v>
      </c>
      <c r="E23" s="27" t="s">
        <v>17</v>
      </c>
      <c r="F23" s="3"/>
      <c r="G23" s="136">
        <v>49.610977507426703</v>
      </c>
      <c r="H23" s="130">
        <v>61.2533597397085</v>
      </c>
      <c r="I23" s="130">
        <v>64.846512943839201</v>
      </c>
      <c r="J23" s="130">
        <v>66.119677464987902</v>
      </c>
      <c r="K23" s="130">
        <v>61.069458197764803</v>
      </c>
      <c r="L23" s="137">
        <v>60.5799971707455</v>
      </c>
      <c r="M23" s="130"/>
      <c r="N23" s="138">
        <v>60.701655113877401</v>
      </c>
      <c r="O23" s="139">
        <v>62.003112179940501</v>
      </c>
      <c r="P23" s="140">
        <v>61.352383646908997</v>
      </c>
      <c r="Q23" s="130"/>
      <c r="R23" s="141">
        <v>60.800679021077897</v>
      </c>
      <c r="S23" s="135"/>
      <c r="T23" s="136">
        <v>16.9882758805478</v>
      </c>
      <c r="U23" s="130">
        <v>38.427810706491698</v>
      </c>
      <c r="V23" s="130">
        <v>48.627095156994898</v>
      </c>
      <c r="W23" s="130">
        <v>26.364071347805002</v>
      </c>
      <c r="X23" s="130">
        <v>-1.58906840643175</v>
      </c>
      <c r="Y23" s="137">
        <v>23.801035578387001</v>
      </c>
      <c r="Z23" s="130"/>
      <c r="AA23" s="138">
        <v>-0.42635228427226701</v>
      </c>
      <c r="AB23" s="139">
        <v>19.185285089664401</v>
      </c>
      <c r="AC23" s="140">
        <v>8.6036461192705005</v>
      </c>
      <c r="AD23" s="130"/>
      <c r="AE23" s="141">
        <v>19.0000893550671</v>
      </c>
      <c r="AF23" s="30"/>
      <c r="AG23" s="136">
        <v>51.609138492007297</v>
      </c>
      <c r="AH23" s="130">
        <v>58.190691752723097</v>
      </c>
      <c r="AI23" s="130">
        <v>62.643231008629201</v>
      </c>
      <c r="AJ23" s="130">
        <v>63.672372329890997</v>
      </c>
      <c r="AK23" s="130">
        <v>64.146272457207502</v>
      </c>
      <c r="AL23" s="137">
        <v>60.052341208091597</v>
      </c>
      <c r="AM23" s="130"/>
      <c r="AN23" s="138">
        <v>72.131843259301107</v>
      </c>
      <c r="AO23" s="139">
        <v>70.802093648323606</v>
      </c>
      <c r="AP23" s="140">
        <v>71.466968453812399</v>
      </c>
      <c r="AQ23" s="130"/>
      <c r="AR23" s="141">
        <v>63.313663278297497</v>
      </c>
      <c r="AS23" s="135"/>
      <c r="AT23" s="136">
        <v>3.4192500480204999</v>
      </c>
      <c r="AU23" s="130">
        <v>10.0825748808408</v>
      </c>
      <c r="AV23" s="130">
        <v>10.3473916493051</v>
      </c>
      <c r="AW23" s="130">
        <v>1.7556868129177099</v>
      </c>
      <c r="AX23" s="130">
        <v>-2.6224190635955802</v>
      </c>
      <c r="AY23" s="137">
        <v>4.2646242058914297</v>
      </c>
      <c r="AZ23" s="130"/>
      <c r="BA23" s="138">
        <v>6.4245333168451202</v>
      </c>
      <c r="BB23" s="139">
        <v>4.0482615844104899</v>
      </c>
      <c r="BC23" s="140">
        <v>5.2340364779980098</v>
      </c>
      <c r="BD23" s="130"/>
      <c r="BE23" s="141">
        <v>4.5753099445628598</v>
      </c>
    </row>
    <row r="24" spans="1:57" x14ac:dyDescent="0.2">
      <c r="A24" s="36" t="s">
        <v>33</v>
      </c>
      <c r="B24" s="3" t="str">
        <f t="shared" si="0"/>
        <v>Chesapeake/Suffolk, VA</v>
      </c>
      <c r="C24" s="3"/>
      <c r="D24" s="25" t="s">
        <v>16</v>
      </c>
      <c r="E24" s="28" t="s">
        <v>17</v>
      </c>
      <c r="F24" s="3"/>
      <c r="G24" s="142">
        <v>51.965869165133</v>
      </c>
      <c r="H24" s="143">
        <v>66.622051196252301</v>
      </c>
      <c r="I24" s="143">
        <v>70.001673080140506</v>
      </c>
      <c r="J24" s="143">
        <v>70.269365902626703</v>
      </c>
      <c r="K24" s="143">
        <v>61.753387987284498</v>
      </c>
      <c r="L24" s="144">
        <v>64.122469466287399</v>
      </c>
      <c r="M24" s="130"/>
      <c r="N24" s="145">
        <v>55.680107077128902</v>
      </c>
      <c r="O24" s="146">
        <v>57.052032792370703</v>
      </c>
      <c r="P24" s="147">
        <v>56.366069934749802</v>
      </c>
      <c r="Q24" s="130"/>
      <c r="R24" s="148">
        <v>61.9063553144195</v>
      </c>
      <c r="S24" s="135"/>
      <c r="T24" s="142">
        <v>12.1267269741181</v>
      </c>
      <c r="U24" s="143">
        <v>33.221192471185297</v>
      </c>
      <c r="V24" s="143">
        <v>44.912683859386597</v>
      </c>
      <c r="W24" s="143">
        <v>26.389224473793501</v>
      </c>
      <c r="X24" s="143">
        <v>-7.3778820876812201</v>
      </c>
      <c r="Y24" s="144">
        <v>20.1108619850732</v>
      </c>
      <c r="Z24" s="130"/>
      <c r="AA24" s="145">
        <v>-12.397234130545099</v>
      </c>
      <c r="AB24" s="146">
        <v>10.365126642593401</v>
      </c>
      <c r="AC24" s="147">
        <v>-2.18779568171575</v>
      </c>
      <c r="AD24" s="130"/>
      <c r="AE24" s="148">
        <v>13.3863477804827</v>
      </c>
      <c r="AF24" s="31"/>
      <c r="AG24" s="142">
        <v>52.939442432409599</v>
      </c>
      <c r="AH24" s="143">
        <v>65.341531205255606</v>
      </c>
      <c r="AI24" s="143">
        <v>69.738061147140499</v>
      </c>
      <c r="AJ24" s="143">
        <v>69.872820685589105</v>
      </c>
      <c r="AK24" s="143">
        <v>65.156236839888805</v>
      </c>
      <c r="AL24" s="144">
        <v>64.609618462056702</v>
      </c>
      <c r="AM24" s="130"/>
      <c r="AN24" s="145">
        <v>64.237911995984604</v>
      </c>
      <c r="AO24" s="146">
        <v>64.530701020578803</v>
      </c>
      <c r="AP24" s="147">
        <v>64.384306508281696</v>
      </c>
      <c r="AQ24" s="130"/>
      <c r="AR24" s="148">
        <v>64.544930529703507</v>
      </c>
      <c r="AS24" s="75"/>
      <c r="AT24" s="142">
        <v>-0.30188397879937601</v>
      </c>
      <c r="AU24" s="143">
        <v>5.0341406934516701</v>
      </c>
      <c r="AV24" s="143">
        <v>7.1475858565618298</v>
      </c>
      <c r="AW24" s="143">
        <v>3.0068328778554698</v>
      </c>
      <c r="AX24" s="143">
        <v>-2.4564543415193301</v>
      </c>
      <c r="AY24" s="144">
        <v>2.5465524003712301</v>
      </c>
      <c r="AZ24" s="130"/>
      <c r="BA24" s="145">
        <v>-3.21454637734149</v>
      </c>
      <c r="BB24" s="146">
        <v>0.27953672759653098</v>
      </c>
      <c r="BC24" s="147">
        <v>-1.4945096768642001</v>
      </c>
      <c r="BD24" s="130"/>
      <c r="BE24" s="148">
        <v>1.3609589881108799</v>
      </c>
    </row>
    <row r="25" spans="1:57" x14ac:dyDescent="0.2">
      <c r="A25" s="35" t="s">
        <v>109</v>
      </c>
      <c r="B25" s="3" t="s">
        <v>109</v>
      </c>
      <c r="C25" s="9"/>
      <c r="D25" s="23" t="s">
        <v>16</v>
      </c>
      <c r="E25" s="26" t="s">
        <v>17</v>
      </c>
      <c r="F25" s="3"/>
      <c r="G25" s="127">
        <v>38.518024032042703</v>
      </c>
      <c r="H25" s="128">
        <v>63.618157543391099</v>
      </c>
      <c r="I25" s="128">
        <v>74.6662216288384</v>
      </c>
      <c r="J25" s="128">
        <v>74.566088117489898</v>
      </c>
      <c r="K25" s="128">
        <v>67.723631508678196</v>
      </c>
      <c r="L25" s="129">
        <v>63.818424566088098</v>
      </c>
      <c r="M25" s="130"/>
      <c r="N25" s="131">
        <v>72.029372496662205</v>
      </c>
      <c r="O25" s="132">
        <v>76.268357810413804</v>
      </c>
      <c r="P25" s="133">
        <v>74.148865153537997</v>
      </c>
      <c r="Q25" s="130"/>
      <c r="R25" s="134">
        <v>66.769979019645206</v>
      </c>
      <c r="S25" s="135"/>
      <c r="T25" s="127">
        <v>-13.4283570892723</v>
      </c>
      <c r="U25" s="128">
        <v>136.770186335403</v>
      </c>
      <c r="V25" s="128">
        <v>175.15375153751501</v>
      </c>
      <c r="W25" s="128">
        <v>114.80769230769199</v>
      </c>
      <c r="X25" s="128">
        <v>21.424296828246501</v>
      </c>
      <c r="Y25" s="129">
        <v>68.844931119745596</v>
      </c>
      <c r="Z25" s="130"/>
      <c r="AA25" s="131">
        <v>7.5236671649227702</v>
      </c>
      <c r="AB25" s="132">
        <v>25.480505216913699</v>
      </c>
      <c r="AC25" s="133">
        <v>16.065830721003099</v>
      </c>
      <c r="AD25" s="130"/>
      <c r="AE25" s="134">
        <v>47.555321390937799</v>
      </c>
      <c r="AG25" s="127">
        <v>41.630507343124101</v>
      </c>
      <c r="AH25" s="128">
        <v>57.017690253671503</v>
      </c>
      <c r="AI25" s="128">
        <v>68.75</v>
      </c>
      <c r="AJ25" s="128">
        <v>67.381508678237594</v>
      </c>
      <c r="AK25" s="128">
        <v>61.982643524699498</v>
      </c>
      <c r="AL25" s="129">
        <v>59.352469959946497</v>
      </c>
      <c r="AM25" s="130"/>
      <c r="AN25" s="131">
        <v>79.8314419225634</v>
      </c>
      <c r="AO25" s="132">
        <v>81.909212283043999</v>
      </c>
      <c r="AP25" s="133">
        <v>80.870327102803699</v>
      </c>
      <c r="AQ25" s="130"/>
      <c r="AR25" s="134">
        <v>65.500429143619996</v>
      </c>
      <c r="AS25" s="135"/>
      <c r="AT25" s="127">
        <v>-10.0919084519733</v>
      </c>
      <c r="AU25" s="128">
        <v>8.8057324840764295</v>
      </c>
      <c r="AV25" s="128">
        <v>22.5494570876096</v>
      </c>
      <c r="AW25" s="128">
        <v>5.5279665446941904</v>
      </c>
      <c r="AX25" s="128">
        <v>-2.5452637103122502</v>
      </c>
      <c r="AY25" s="129">
        <v>5.1380594808727</v>
      </c>
      <c r="AZ25" s="130"/>
      <c r="BA25" s="131">
        <v>-1.1162790697674401</v>
      </c>
      <c r="BB25" s="132">
        <v>7.8918443613980997</v>
      </c>
      <c r="BC25" s="133">
        <v>3.2493474671070102</v>
      </c>
      <c r="BD25" s="130"/>
      <c r="BE25" s="134">
        <v>4.4639631932165997</v>
      </c>
    </row>
    <row r="26" spans="1:57" x14ac:dyDescent="0.2">
      <c r="A26" s="35" t="s">
        <v>43</v>
      </c>
      <c r="B26" s="3" t="str">
        <f t="shared" si="0"/>
        <v>Richmond North/Glen Allen, VA</v>
      </c>
      <c r="C26" s="10"/>
      <c r="D26" s="24" t="s">
        <v>16</v>
      </c>
      <c r="E26" s="27" t="s">
        <v>17</v>
      </c>
      <c r="F26" s="3"/>
      <c r="G26" s="136">
        <v>40.460992907801398</v>
      </c>
      <c r="H26" s="130">
        <v>60.886524822695002</v>
      </c>
      <c r="I26" s="130">
        <v>68.924349881796601</v>
      </c>
      <c r="J26" s="130">
        <v>63.5933806146572</v>
      </c>
      <c r="K26" s="130">
        <v>55.118203309692603</v>
      </c>
      <c r="L26" s="137">
        <v>57.796690307328603</v>
      </c>
      <c r="M26" s="130"/>
      <c r="N26" s="138">
        <v>69.4562647754137</v>
      </c>
      <c r="O26" s="139">
        <v>76.075650118203299</v>
      </c>
      <c r="P26" s="140">
        <v>72.7659574468085</v>
      </c>
      <c r="Q26" s="130"/>
      <c r="R26" s="141">
        <v>62.0736237757514</v>
      </c>
      <c r="S26" s="135"/>
      <c r="T26" s="136">
        <v>-0.37948887770892897</v>
      </c>
      <c r="U26" s="130">
        <v>46.063736713761799</v>
      </c>
      <c r="V26" s="130">
        <v>58.7266803268923</v>
      </c>
      <c r="W26" s="130">
        <v>37.953362061226301</v>
      </c>
      <c r="X26" s="130">
        <v>-13.207821511192201</v>
      </c>
      <c r="Y26" s="137">
        <v>22.800799273707199</v>
      </c>
      <c r="Z26" s="130"/>
      <c r="AA26" s="138">
        <v>-0.183921376213628</v>
      </c>
      <c r="AB26" s="139">
        <v>20.9739605397913</v>
      </c>
      <c r="AC26" s="140">
        <v>9.8601020386247207</v>
      </c>
      <c r="AD26" s="130"/>
      <c r="AE26" s="141">
        <v>18.1399241201559</v>
      </c>
      <c r="AG26" s="136">
        <v>44.518321513002299</v>
      </c>
      <c r="AH26" s="130">
        <v>57.396572104018901</v>
      </c>
      <c r="AI26" s="130">
        <v>64.630614657210401</v>
      </c>
      <c r="AJ26" s="130">
        <v>63.383569739952698</v>
      </c>
      <c r="AK26" s="130">
        <v>59.547872340425499</v>
      </c>
      <c r="AL26" s="137">
        <v>57.895390070921898</v>
      </c>
      <c r="AM26" s="130"/>
      <c r="AN26" s="138">
        <v>77.517730496453893</v>
      </c>
      <c r="AO26" s="139">
        <v>78.259456264775395</v>
      </c>
      <c r="AP26" s="140">
        <v>77.888593380614594</v>
      </c>
      <c r="AQ26" s="130"/>
      <c r="AR26" s="141">
        <v>63.607733873691302</v>
      </c>
      <c r="AS26" s="135"/>
      <c r="AT26" s="136">
        <v>-2.00732517649914</v>
      </c>
      <c r="AU26" s="130">
        <v>6.2084900367321501</v>
      </c>
      <c r="AV26" s="130">
        <v>7.1936678813802297</v>
      </c>
      <c r="AW26" s="130">
        <v>0.75718530959970298</v>
      </c>
      <c r="AX26" s="130">
        <v>-7.3718530946266796</v>
      </c>
      <c r="AY26" s="137">
        <v>0.88134900945779104</v>
      </c>
      <c r="AZ26" s="130"/>
      <c r="BA26" s="138">
        <v>-1.2106044287029201</v>
      </c>
      <c r="BB26" s="139">
        <v>-0.20349769654031599</v>
      </c>
      <c r="BC26" s="140">
        <v>-0.70720713665705703</v>
      </c>
      <c r="BD26" s="130"/>
      <c r="BE26" s="141">
        <v>0.323543707060713</v>
      </c>
    </row>
    <row r="27" spans="1:57" x14ac:dyDescent="0.2">
      <c r="A27" s="21" t="s">
        <v>44</v>
      </c>
      <c r="B27" s="3" t="str">
        <f t="shared" si="0"/>
        <v>Richmond West/Midlothian, VA</v>
      </c>
      <c r="C27" s="3"/>
      <c r="D27" s="24" t="s">
        <v>16</v>
      </c>
      <c r="E27" s="27" t="s">
        <v>17</v>
      </c>
      <c r="F27" s="3"/>
      <c r="G27" s="136">
        <v>46.2699316628701</v>
      </c>
      <c r="H27" s="130">
        <v>65.774487471526101</v>
      </c>
      <c r="I27" s="130">
        <v>71.042141230068296</v>
      </c>
      <c r="J27" s="130">
        <v>69.048974943052301</v>
      </c>
      <c r="K27" s="130">
        <v>62.613895216400898</v>
      </c>
      <c r="L27" s="137">
        <v>62.949886104783502</v>
      </c>
      <c r="M27" s="130"/>
      <c r="N27" s="138">
        <v>68.7357630979498</v>
      </c>
      <c r="O27" s="139">
        <v>74.202733485193605</v>
      </c>
      <c r="P27" s="140">
        <v>71.469248291571702</v>
      </c>
      <c r="Q27" s="130"/>
      <c r="R27" s="141">
        <v>65.383989586723004</v>
      </c>
      <c r="S27" s="135"/>
      <c r="T27" s="136">
        <v>12.5346260387811</v>
      </c>
      <c r="U27" s="130">
        <v>46.946564885496102</v>
      </c>
      <c r="V27" s="130">
        <v>53.349723417332498</v>
      </c>
      <c r="W27" s="130">
        <v>41.070389761489203</v>
      </c>
      <c r="X27" s="130">
        <v>-9.6177558569666992</v>
      </c>
      <c r="Y27" s="137">
        <v>25.685048322910699</v>
      </c>
      <c r="Z27" s="130"/>
      <c r="AA27" s="138">
        <v>-9.0429540316503303</v>
      </c>
      <c r="AB27" s="139">
        <v>4.8270313757039398</v>
      </c>
      <c r="AC27" s="140">
        <v>-2.33463035019455</v>
      </c>
      <c r="AD27" s="130"/>
      <c r="AE27" s="141">
        <v>15.349838536060201</v>
      </c>
      <c r="AG27" s="136">
        <v>47.522779043280103</v>
      </c>
      <c r="AH27" s="130">
        <v>58.542141230068303</v>
      </c>
      <c r="AI27" s="130">
        <v>61.7454441913439</v>
      </c>
      <c r="AJ27" s="130">
        <v>63.275911161731202</v>
      </c>
      <c r="AK27" s="130">
        <v>63.354214123006798</v>
      </c>
      <c r="AL27" s="137">
        <v>58.888097949886102</v>
      </c>
      <c r="AM27" s="130"/>
      <c r="AN27" s="138">
        <v>74.829157175398606</v>
      </c>
      <c r="AO27" s="139">
        <v>75.2847380410022</v>
      </c>
      <c r="AP27" s="140">
        <v>75.056947608200403</v>
      </c>
      <c r="AQ27" s="130"/>
      <c r="AR27" s="141">
        <v>63.507769280833003</v>
      </c>
      <c r="AS27" s="135"/>
      <c r="AT27" s="136">
        <v>5.3162959457327599</v>
      </c>
      <c r="AU27" s="130">
        <v>5.0990415335463197</v>
      </c>
      <c r="AV27" s="130">
        <v>4.3928270550006001</v>
      </c>
      <c r="AW27" s="130">
        <v>3.9284461592423701</v>
      </c>
      <c r="AX27" s="130">
        <v>-2.8490339482589202</v>
      </c>
      <c r="AY27" s="137">
        <v>2.92631945654067</v>
      </c>
      <c r="AZ27" s="130"/>
      <c r="BA27" s="138">
        <v>-5.0234911456451004</v>
      </c>
      <c r="BB27" s="139">
        <v>-4.9519187561786602</v>
      </c>
      <c r="BC27" s="140">
        <v>-4.9876098220319802</v>
      </c>
      <c r="BD27" s="130"/>
      <c r="BE27" s="141">
        <v>0.110608829470039</v>
      </c>
    </row>
    <row r="28" spans="1:57" x14ac:dyDescent="0.2">
      <c r="A28" s="21" t="s">
        <v>45</v>
      </c>
      <c r="B28" s="3" t="str">
        <f t="shared" si="0"/>
        <v>Petersburg/Chester, VA</v>
      </c>
      <c r="C28" s="3"/>
      <c r="D28" s="24" t="s">
        <v>16</v>
      </c>
      <c r="E28" s="27" t="s">
        <v>17</v>
      </c>
      <c r="F28" s="3"/>
      <c r="G28" s="136">
        <v>46.883416698730201</v>
      </c>
      <c r="H28" s="130">
        <v>57.000765110941003</v>
      </c>
      <c r="I28" s="130">
        <v>59.984697781178198</v>
      </c>
      <c r="J28" s="130">
        <v>59.3726090283091</v>
      </c>
      <c r="K28" s="130">
        <v>57.268553940321297</v>
      </c>
      <c r="L28" s="137">
        <v>56.112600536193</v>
      </c>
      <c r="M28" s="130"/>
      <c r="N28" s="138">
        <v>56.140015302218799</v>
      </c>
      <c r="O28" s="139">
        <v>55.451415455240998</v>
      </c>
      <c r="P28" s="140">
        <v>55.795715378729902</v>
      </c>
      <c r="Q28" s="130"/>
      <c r="R28" s="141">
        <v>56.021987638790101</v>
      </c>
      <c r="S28" s="135"/>
      <c r="T28" s="136">
        <v>-3.0332454160036302</v>
      </c>
      <c r="U28" s="130">
        <v>13.0000214517086</v>
      </c>
      <c r="V28" s="130">
        <v>17.901724363820701</v>
      </c>
      <c r="W28" s="130">
        <v>28.511406398825699</v>
      </c>
      <c r="X28" s="130">
        <v>6.5971012795802304</v>
      </c>
      <c r="Y28" s="137">
        <v>12.4074949544543</v>
      </c>
      <c r="Z28" s="130"/>
      <c r="AA28" s="138">
        <v>-0.99417986442753103</v>
      </c>
      <c r="AB28" s="139">
        <v>-0.555002989806196</v>
      </c>
      <c r="AC28" s="140">
        <v>-0.77643237645716101</v>
      </c>
      <c r="AD28" s="130"/>
      <c r="AE28" s="141">
        <v>8.3120939135171099</v>
      </c>
      <c r="AG28" s="136">
        <v>51.875721431319697</v>
      </c>
      <c r="AH28" s="130">
        <v>59.619633080395701</v>
      </c>
      <c r="AI28" s="130">
        <v>62.525213716261597</v>
      </c>
      <c r="AJ28" s="130">
        <v>63.015080203630703</v>
      </c>
      <c r="AK28" s="130">
        <v>60.642589568725299</v>
      </c>
      <c r="AL28" s="137">
        <v>59.537855495772398</v>
      </c>
      <c r="AM28" s="130"/>
      <c r="AN28" s="138">
        <v>63.994813178369</v>
      </c>
      <c r="AO28" s="139">
        <v>64.575929305542203</v>
      </c>
      <c r="AP28" s="140">
        <v>64.285371241955602</v>
      </c>
      <c r="AQ28" s="130"/>
      <c r="AR28" s="141">
        <v>60.894567813126102</v>
      </c>
      <c r="AS28" s="135"/>
      <c r="AT28" s="136">
        <v>-6.0381006744808898</v>
      </c>
      <c r="AU28" s="130">
        <v>-3.770228511539</v>
      </c>
      <c r="AV28" s="130">
        <v>-7.6483587030660494E-2</v>
      </c>
      <c r="AW28" s="130">
        <v>-0.722231039853238</v>
      </c>
      <c r="AX28" s="130">
        <v>-2.1340071567404899</v>
      </c>
      <c r="AY28" s="137">
        <v>-2.4533482577682499</v>
      </c>
      <c r="AZ28" s="130"/>
      <c r="BA28" s="138">
        <v>-3.47308702698116</v>
      </c>
      <c r="BB28" s="139">
        <v>-3.5295012022563901</v>
      </c>
      <c r="BC28" s="140">
        <v>-3.5014298503741599</v>
      </c>
      <c r="BD28" s="130"/>
      <c r="BE28" s="141">
        <v>-2.77142019910288</v>
      </c>
    </row>
    <row r="29" spans="1:57" x14ac:dyDescent="0.2">
      <c r="A29" s="77" t="s">
        <v>97</v>
      </c>
      <c r="B29" s="37" t="s">
        <v>70</v>
      </c>
      <c r="C29" s="3"/>
      <c r="D29" s="24" t="s">
        <v>16</v>
      </c>
      <c r="E29" s="27" t="s">
        <v>17</v>
      </c>
      <c r="F29" s="3"/>
      <c r="G29" s="136">
        <v>37.788112638626203</v>
      </c>
      <c r="H29" s="130">
        <v>53.273368426432199</v>
      </c>
      <c r="I29" s="130">
        <v>56.329534420197199</v>
      </c>
      <c r="J29" s="130">
        <v>55.879797618439198</v>
      </c>
      <c r="K29" s="130">
        <v>51.637961874584697</v>
      </c>
      <c r="L29" s="137">
        <v>50.981754995655898</v>
      </c>
      <c r="M29" s="130"/>
      <c r="N29" s="138">
        <v>51.571523483415902</v>
      </c>
      <c r="O29" s="139">
        <v>48.9293197730873</v>
      </c>
      <c r="P29" s="140">
        <v>50.250421628251601</v>
      </c>
      <c r="Q29" s="130"/>
      <c r="R29" s="141">
        <v>50.772802604969002</v>
      </c>
      <c r="S29" s="135"/>
      <c r="T29" s="136">
        <v>-7.3416719052864901</v>
      </c>
      <c r="U29" s="130">
        <v>15.396133601441299</v>
      </c>
      <c r="V29" s="130">
        <v>16.790936321714899</v>
      </c>
      <c r="W29" s="130">
        <v>34.6733417221132</v>
      </c>
      <c r="X29" s="130">
        <v>11.2990120404273</v>
      </c>
      <c r="Y29" s="137">
        <v>14.2742858125951</v>
      </c>
      <c r="Z29" s="130"/>
      <c r="AA29" s="138">
        <v>6.1160319099112197</v>
      </c>
      <c r="AB29" s="139">
        <v>5.9629644333025196</v>
      </c>
      <c r="AC29" s="140">
        <v>6.0414550705148597</v>
      </c>
      <c r="AD29" s="130"/>
      <c r="AE29" s="141">
        <v>11.8194005577023</v>
      </c>
      <c r="AG29" s="136">
        <v>44.187319407848598</v>
      </c>
      <c r="AH29" s="130">
        <v>53.2274283677651</v>
      </c>
      <c r="AI29" s="130">
        <v>55.387533254413697</v>
      </c>
      <c r="AJ29" s="130">
        <v>56.419852089459098</v>
      </c>
      <c r="AK29" s="130">
        <v>53.532923460750197</v>
      </c>
      <c r="AL29" s="137">
        <v>52.551011316047401</v>
      </c>
      <c r="AM29" s="130"/>
      <c r="AN29" s="138">
        <v>59.979353062629002</v>
      </c>
      <c r="AO29" s="139">
        <v>61.122581631872698</v>
      </c>
      <c r="AP29" s="140">
        <v>60.550967347250797</v>
      </c>
      <c r="AQ29" s="130"/>
      <c r="AR29" s="141">
        <v>54.834654893592997</v>
      </c>
      <c r="AS29" s="135"/>
      <c r="AT29" s="136">
        <v>-1.45188173940152</v>
      </c>
      <c r="AU29" s="130">
        <v>2.42928584837132</v>
      </c>
      <c r="AV29" s="130">
        <v>4.1372234621970199</v>
      </c>
      <c r="AW29" s="130">
        <v>3.0776144673716299</v>
      </c>
      <c r="AX29" s="130">
        <v>-2.8402616851676901</v>
      </c>
      <c r="AY29" s="137">
        <v>1.1299533126827199</v>
      </c>
      <c r="AZ29" s="130"/>
      <c r="BA29" s="138">
        <v>-3.2910861198482699</v>
      </c>
      <c r="BB29" s="139">
        <v>-0.37742801539612703</v>
      </c>
      <c r="BC29" s="140">
        <v>-1.8421254639186799</v>
      </c>
      <c r="BD29" s="130"/>
      <c r="BE29" s="141">
        <v>0.17090365349952399</v>
      </c>
    </row>
    <row r="30" spans="1:57" x14ac:dyDescent="0.2">
      <c r="A30" s="21" t="s">
        <v>47</v>
      </c>
      <c r="B30" s="3" t="str">
        <f t="shared" si="0"/>
        <v>Roanoke, VA</v>
      </c>
      <c r="C30" s="3"/>
      <c r="D30" s="24" t="s">
        <v>16</v>
      </c>
      <c r="E30" s="27" t="s">
        <v>17</v>
      </c>
      <c r="F30" s="3"/>
      <c r="G30" s="136">
        <v>39.589016184760801</v>
      </c>
      <c r="H30" s="130">
        <v>60.774686306601197</v>
      </c>
      <c r="I30" s="130">
        <v>64.557192216766595</v>
      </c>
      <c r="J30" s="130">
        <v>61.774868157846797</v>
      </c>
      <c r="K30" s="130">
        <v>53.664302600472801</v>
      </c>
      <c r="L30" s="137">
        <v>56.072013093289598</v>
      </c>
      <c r="M30" s="130"/>
      <c r="N30" s="138">
        <v>57.810511002000297</v>
      </c>
      <c r="O30" s="139">
        <v>55.0100018185124</v>
      </c>
      <c r="P30" s="140">
        <v>56.410256410256402</v>
      </c>
      <c r="Q30" s="130"/>
      <c r="R30" s="141">
        <v>56.168654040994397</v>
      </c>
      <c r="S30" s="135"/>
      <c r="T30" s="136">
        <v>-17.356778762253601</v>
      </c>
      <c r="U30" s="130">
        <v>11.1178966053529</v>
      </c>
      <c r="V30" s="130">
        <v>8.4335512771493999</v>
      </c>
      <c r="W30" s="130">
        <v>23.0475016152234</v>
      </c>
      <c r="X30" s="130">
        <v>-1.07708925562638</v>
      </c>
      <c r="Y30" s="137">
        <v>5.1667306607388896</v>
      </c>
      <c r="Z30" s="130"/>
      <c r="AA30" s="138">
        <v>-1.3616162390687001</v>
      </c>
      <c r="AB30" s="139">
        <v>-9.1036450638313404</v>
      </c>
      <c r="AC30" s="140">
        <v>-5.2947260391583697</v>
      </c>
      <c r="AD30" s="130"/>
      <c r="AE30" s="141">
        <v>1.9357054818047701</v>
      </c>
      <c r="AG30" s="136">
        <v>47.730900798175497</v>
      </c>
      <c r="AH30" s="130">
        <v>58.832383124287297</v>
      </c>
      <c r="AI30" s="130">
        <v>61.828962371721701</v>
      </c>
      <c r="AJ30" s="130">
        <v>61.445838084378501</v>
      </c>
      <c r="AK30" s="130">
        <v>57.879133409349997</v>
      </c>
      <c r="AL30" s="137">
        <v>57.543443557582599</v>
      </c>
      <c r="AM30" s="130"/>
      <c r="AN30" s="138">
        <v>70.867430441898506</v>
      </c>
      <c r="AO30" s="139">
        <v>70.221858519730802</v>
      </c>
      <c r="AP30" s="140">
        <v>70.544644480814597</v>
      </c>
      <c r="AQ30" s="130"/>
      <c r="AR30" s="141">
        <v>61.266656685132503</v>
      </c>
      <c r="AS30" s="135"/>
      <c r="AT30" s="136">
        <v>-8.6725043300793399</v>
      </c>
      <c r="AU30" s="130">
        <v>0.78072303826752798</v>
      </c>
      <c r="AV30" s="130">
        <v>-0.48283473427983897</v>
      </c>
      <c r="AW30" s="130">
        <v>-4.4520541580092399</v>
      </c>
      <c r="AX30" s="130">
        <v>-8.7944659914056906</v>
      </c>
      <c r="AY30" s="137">
        <v>-4.2659544492343402</v>
      </c>
      <c r="AZ30" s="130"/>
      <c r="BA30" s="138">
        <v>-4.8806698420387002</v>
      </c>
      <c r="BB30" s="139">
        <v>0.17091899466702001</v>
      </c>
      <c r="BC30" s="140">
        <v>-2.4317583470914501</v>
      </c>
      <c r="BD30" s="130"/>
      <c r="BE30" s="141">
        <v>-3.6566135588113502</v>
      </c>
    </row>
    <row r="31" spans="1:57" x14ac:dyDescent="0.2">
      <c r="A31" s="21" t="s">
        <v>48</v>
      </c>
      <c r="B31" s="3" t="str">
        <f t="shared" si="0"/>
        <v>Charlottesville, VA</v>
      </c>
      <c r="C31" s="3"/>
      <c r="D31" s="24" t="s">
        <v>16</v>
      </c>
      <c r="E31" s="27" t="s">
        <v>17</v>
      </c>
      <c r="F31" s="3"/>
      <c r="G31" s="136">
        <v>41.4790234652761</v>
      </c>
      <c r="H31" s="130">
        <v>67.053804219009194</v>
      </c>
      <c r="I31" s="130">
        <v>68.215216876036905</v>
      </c>
      <c r="J31" s="130">
        <v>63.735482341787097</v>
      </c>
      <c r="K31" s="130">
        <v>56.719601801374701</v>
      </c>
      <c r="L31" s="137">
        <v>59.440625740696802</v>
      </c>
      <c r="M31" s="130"/>
      <c r="N31" s="138">
        <v>64.659872007584696</v>
      </c>
      <c r="O31" s="139">
        <v>69.566247926048803</v>
      </c>
      <c r="P31" s="140">
        <v>67.113059966816706</v>
      </c>
      <c r="Q31" s="130"/>
      <c r="R31" s="141">
        <v>61.632749805302502</v>
      </c>
      <c r="S31" s="135"/>
      <c r="T31" s="136">
        <v>8.8372384076423494</v>
      </c>
      <c r="U31" s="130">
        <v>51.671889951102997</v>
      </c>
      <c r="V31" s="130">
        <v>50.344625478880602</v>
      </c>
      <c r="W31" s="130">
        <v>38.873486343480302</v>
      </c>
      <c r="X31" s="130">
        <v>4.6939999960548002</v>
      </c>
      <c r="Y31" s="137">
        <v>30.486974823555101</v>
      </c>
      <c r="Z31" s="130"/>
      <c r="AA31" s="138">
        <v>9.9139574989762291</v>
      </c>
      <c r="AB31" s="139">
        <v>10.3320168462061</v>
      </c>
      <c r="AC31" s="140">
        <v>10.1302315810614</v>
      </c>
      <c r="AD31" s="130"/>
      <c r="AE31" s="141">
        <v>23.390990481662399</v>
      </c>
      <c r="AG31" s="136">
        <v>51.066603460535603</v>
      </c>
      <c r="AH31" s="130">
        <v>59.3742593031524</v>
      </c>
      <c r="AI31" s="130">
        <v>63.054041242000402</v>
      </c>
      <c r="AJ31" s="130">
        <v>66.550130362645106</v>
      </c>
      <c r="AK31" s="130">
        <v>62.117800426641303</v>
      </c>
      <c r="AL31" s="137">
        <v>60.432566958994997</v>
      </c>
      <c r="AM31" s="130"/>
      <c r="AN31" s="138">
        <v>73.743778146480196</v>
      </c>
      <c r="AO31" s="139">
        <v>82.792130836691101</v>
      </c>
      <c r="AP31" s="140">
        <v>78.267954491585598</v>
      </c>
      <c r="AQ31" s="130"/>
      <c r="AR31" s="141">
        <v>65.528391968306593</v>
      </c>
      <c r="AS31" s="135"/>
      <c r="AT31" s="136">
        <v>11.8184811549479</v>
      </c>
      <c r="AU31" s="130">
        <v>8.6540565426052396</v>
      </c>
      <c r="AV31" s="130">
        <v>9.5032886024273608</v>
      </c>
      <c r="AW31" s="130">
        <v>2.7166923718292302</v>
      </c>
      <c r="AX31" s="130">
        <v>-13.6019767314574</v>
      </c>
      <c r="AY31" s="137">
        <v>2.5728877918457398</v>
      </c>
      <c r="AZ31" s="130"/>
      <c r="BA31" s="138">
        <v>-9.5389619069157696</v>
      </c>
      <c r="BB31" s="139">
        <v>4.5508059172359996</v>
      </c>
      <c r="BC31" s="140">
        <v>-2.5962832950519901</v>
      </c>
      <c r="BD31" s="130"/>
      <c r="BE31" s="141">
        <v>0.74828032321011495</v>
      </c>
    </row>
    <row r="32" spans="1:57" x14ac:dyDescent="0.2">
      <c r="A32" s="21" t="s">
        <v>49</v>
      </c>
      <c r="B32" t="s">
        <v>72</v>
      </c>
      <c r="C32" s="3"/>
      <c r="D32" s="24" t="s">
        <v>16</v>
      </c>
      <c r="E32" s="27" t="s">
        <v>17</v>
      </c>
      <c r="F32" s="3"/>
      <c r="G32" s="136">
        <v>53.1654573908095</v>
      </c>
      <c r="H32" s="130">
        <v>71.233461374306401</v>
      </c>
      <c r="I32" s="130">
        <v>75.259638639920297</v>
      </c>
      <c r="J32" s="130">
        <v>74.121496656707905</v>
      </c>
      <c r="K32" s="130">
        <v>64.987907241428303</v>
      </c>
      <c r="L32" s="137">
        <v>67.753592260634505</v>
      </c>
      <c r="M32" s="130"/>
      <c r="N32" s="138">
        <v>61.374306444728902</v>
      </c>
      <c r="O32" s="139">
        <v>62.000284535495801</v>
      </c>
      <c r="P32" s="140">
        <v>61.687295490112298</v>
      </c>
      <c r="Q32" s="130"/>
      <c r="R32" s="141">
        <v>66.020364611913905</v>
      </c>
      <c r="S32" s="135"/>
      <c r="T32" s="136">
        <v>39.419905745129803</v>
      </c>
      <c r="U32" s="130">
        <v>54.457392957458502</v>
      </c>
      <c r="V32" s="130">
        <v>56.694189025127102</v>
      </c>
      <c r="W32" s="130">
        <v>74.814850605443198</v>
      </c>
      <c r="X32" s="130">
        <v>38.337550892349803</v>
      </c>
      <c r="Y32" s="137">
        <v>52.8327589089971</v>
      </c>
      <c r="Z32" s="130"/>
      <c r="AA32" s="138">
        <v>2.77265405654195</v>
      </c>
      <c r="AB32" s="139">
        <v>11.868997758512799</v>
      </c>
      <c r="AC32" s="140">
        <v>7.1511180026398904</v>
      </c>
      <c r="AD32" s="130"/>
      <c r="AE32" s="141">
        <v>37.2157221744053</v>
      </c>
      <c r="AG32" s="136">
        <v>56.254269586164703</v>
      </c>
      <c r="AH32" s="130">
        <v>71.272426563117904</v>
      </c>
      <c r="AI32" s="130">
        <v>76.338402905116297</v>
      </c>
      <c r="AJ32" s="130">
        <v>75.630101031891499</v>
      </c>
      <c r="AK32" s="130">
        <v>69.974472369035993</v>
      </c>
      <c r="AL32" s="137">
        <v>69.893934491065295</v>
      </c>
      <c r="AM32" s="130"/>
      <c r="AN32" s="138">
        <v>70.258927301180805</v>
      </c>
      <c r="AO32" s="139">
        <v>69.700526390667207</v>
      </c>
      <c r="AP32" s="140">
        <v>69.979726845924006</v>
      </c>
      <c r="AQ32" s="130"/>
      <c r="AR32" s="141">
        <v>69.918636743011902</v>
      </c>
      <c r="AS32" s="135"/>
      <c r="AT32" s="136">
        <v>37.9281945901242</v>
      </c>
      <c r="AU32" s="130">
        <v>36.093035162954997</v>
      </c>
      <c r="AV32" s="130">
        <v>39.956330443276997</v>
      </c>
      <c r="AW32" s="130">
        <v>39.073263492547298</v>
      </c>
      <c r="AX32" s="130">
        <v>30.6758025981445</v>
      </c>
      <c r="AY32" s="137">
        <v>36.709376358936801</v>
      </c>
      <c r="AZ32" s="130"/>
      <c r="BA32" s="138">
        <v>13.442832025587901</v>
      </c>
      <c r="BB32" s="139">
        <v>20.020039065562202</v>
      </c>
      <c r="BC32" s="140">
        <v>16.625678960554801</v>
      </c>
      <c r="BD32" s="130"/>
      <c r="BE32" s="141">
        <v>30.293450577086301</v>
      </c>
    </row>
    <row r="33" spans="1:57" x14ac:dyDescent="0.2">
      <c r="A33" s="21" t="s">
        <v>50</v>
      </c>
      <c r="B33" s="3" t="str">
        <f t="shared" si="0"/>
        <v>Staunton &amp; Harrisonburg, VA</v>
      </c>
      <c r="C33" s="3"/>
      <c r="D33" s="24" t="s">
        <v>16</v>
      </c>
      <c r="E33" s="27" t="s">
        <v>17</v>
      </c>
      <c r="F33" s="3"/>
      <c r="G33" s="136">
        <v>37.031726115791301</v>
      </c>
      <c r="H33" s="130">
        <v>50.044810898010297</v>
      </c>
      <c r="I33" s="130">
        <v>52.285355798530198</v>
      </c>
      <c r="J33" s="130">
        <v>53.575909661229602</v>
      </c>
      <c r="K33" s="130">
        <v>52.536296827388398</v>
      </c>
      <c r="L33" s="137">
        <v>49.094819860189901</v>
      </c>
      <c r="M33" s="130"/>
      <c r="N33" s="138">
        <v>45.294855708908401</v>
      </c>
      <c r="O33" s="139">
        <v>45.886359562645602</v>
      </c>
      <c r="P33" s="140">
        <v>45.590607635776998</v>
      </c>
      <c r="Q33" s="130"/>
      <c r="R33" s="141">
        <v>48.093616367500502</v>
      </c>
      <c r="S33" s="135"/>
      <c r="T33" s="136">
        <v>4.6230681599637302</v>
      </c>
      <c r="U33" s="130">
        <v>17.664380429259602</v>
      </c>
      <c r="V33" s="130">
        <v>4.1040447298832303</v>
      </c>
      <c r="W33" s="130">
        <v>45.115516357784102</v>
      </c>
      <c r="X33" s="130">
        <v>22.797538728560401</v>
      </c>
      <c r="Y33" s="137">
        <v>18.0994696170978</v>
      </c>
      <c r="Z33" s="130"/>
      <c r="AA33" s="138">
        <v>-9.2964415480853901</v>
      </c>
      <c r="AB33" s="139">
        <v>-8.4407058029070807</v>
      </c>
      <c r="AC33" s="140">
        <v>-8.8678068871940994</v>
      </c>
      <c r="AD33" s="130"/>
      <c r="AE33" s="141">
        <v>9.3365181324746604</v>
      </c>
      <c r="AG33" s="136">
        <v>44.174583258648497</v>
      </c>
      <c r="AH33" s="130">
        <v>49.793869869152097</v>
      </c>
      <c r="AI33" s="130">
        <v>52.679691701021603</v>
      </c>
      <c r="AJ33" s="130">
        <v>55.086036924179901</v>
      </c>
      <c r="AK33" s="130">
        <v>52.773794586843501</v>
      </c>
      <c r="AL33" s="137">
        <v>50.9015952679691</v>
      </c>
      <c r="AM33" s="130"/>
      <c r="AN33" s="138">
        <v>63.712134791181199</v>
      </c>
      <c r="AO33" s="139">
        <v>66.978849256139</v>
      </c>
      <c r="AP33" s="140">
        <v>65.3454920236601</v>
      </c>
      <c r="AQ33" s="130"/>
      <c r="AR33" s="141">
        <v>55.028422912452299</v>
      </c>
      <c r="AS33" s="135"/>
      <c r="AT33" s="136">
        <v>11.9005731005605</v>
      </c>
      <c r="AU33" s="130">
        <v>5.2721224914444198</v>
      </c>
      <c r="AV33" s="130">
        <v>5.93472799052822</v>
      </c>
      <c r="AW33" s="130">
        <v>9.9748802313054004</v>
      </c>
      <c r="AX33" s="130">
        <v>-1.0607774062269699</v>
      </c>
      <c r="AY33" s="137">
        <v>6.0696549948764602</v>
      </c>
      <c r="AZ33" s="130"/>
      <c r="BA33" s="138">
        <v>-13.615127762616501</v>
      </c>
      <c r="BB33" s="139">
        <v>-6.26322652409341</v>
      </c>
      <c r="BC33" s="140">
        <v>-9.9973922721692503</v>
      </c>
      <c r="BD33" s="130"/>
      <c r="BE33" s="141">
        <v>5.0179967339635204E-3</v>
      </c>
    </row>
    <row r="34" spans="1:57" x14ac:dyDescent="0.2">
      <c r="A34" s="21" t="s">
        <v>51</v>
      </c>
      <c r="B34" s="3" t="str">
        <f t="shared" si="0"/>
        <v>Blacksburg &amp; Wytheville, VA</v>
      </c>
      <c r="C34" s="3"/>
      <c r="D34" s="24" t="s">
        <v>16</v>
      </c>
      <c r="E34" s="27" t="s">
        <v>17</v>
      </c>
      <c r="F34" s="3"/>
      <c r="G34" s="136">
        <v>37.986760124610498</v>
      </c>
      <c r="H34" s="130">
        <v>50.934579439252303</v>
      </c>
      <c r="I34" s="130">
        <v>52.297507788161901</v>
      </c>
      <c r="J34" s="130">
        <v>53.095794392523302</v>
      </c>
      <c r="K34" s="130">
        <v>52.570093457943898</v>
      </c>
      <c r="L34" s="137">
        <v>49.376947040498401</v>
      </c>
      <c r="M34" s="130"/>
      <c r="N34" s="138">
        <v>52.180685358255403</v>
      </c>
      <c r="O34" s="139">
        <v>46.320093457943898</v>
      </c>
      <c r="P34" s="140">
        <v>49.250389408099601</v>
      </c>
      <c r="Q34" s="130"/>
      <c r="R34" s="141">
        <v>49.340787716955901</v>
      </c>
      <c r="S34" s="135"/>
      <c r="T34" s="136">
        <v>-2.9919809924365399E-2</v>
      </c>
      <c r="U34" s="130">
        <v>17.549795812954901</v>
      </c>
      <c r="V34" s="130">
        <v>-4.2704866000938804</v>
      </c>
      <c r="W34" s="130">
        <v>64.044520825455095</v>
      </c>
      <c r="X34" s="130">
        <v>66.264585522313695</v>
      </c>
      <c r="Y34" s="137">
        <v>23.4770197115486</v>
      </c>
      <c r="Z34" s="130"/>
      <c r="AA34" s="138">
        <v>33.831940134297199</v>
      </c>
      <c r="AB34" s="139">
        <v>-5.1414178035592704</v>
      </c>
      <c r="AC34" s="140">
        <v>12.161623939622</v>
      </c>
      <c r="AD34" s="130"/>
      <c r="AE34" s="141">
        <v>20.023767793375299</v>
      </c>
      <c r="AG34" s="136">
        <v>41.997657851078301</v>
      </c>
      <c r="AH34" s="130">
        <v>50.356201815165399</v>
      </c>
      <c r="AI34" s="130">
        <v>52.439738460036999</v>
      </c>
      <c r="AJ34" s="130">
        <v>53.2985263979701</v>
      </c>
      <c r="AK34" s="130">
        <v>51.6834195374255</v>
      </c>
      <c r="AL34" s="137">
        <v>49.955108812335297</v>
      </c>
      <c r="AM34" s="130"/>
      <c r="AN34" s="138">
        <v>67.533099688473499</v>
      </c>
      <c r="AO34" s="139">
        <v>64.096573208722702</v>
      </c>
      <c r="AP34" s="140">
        <v>65.814836448598101</v>
      </c>
      <c r="AQ34" s="130"/>
      <c r="AR34" s="141">
        <v>54.494350715390198</v>
      </c>
      <c r="AS34" s="135"/>
      <c r="AT34" s="136">
        <v>8.21420170756004</v>
      </c>
      <c r="AU34" s="130">
        <v>7.3956972552098597</v>
      </c>
      <c r="AV34" s="130">
        <v>7.3133888317214497</v>
      </c>
      <c r="AW34" s="130">
        <v>13.611415193280299</v>
      </c>
      <c r="AX34" s="130">
        <v>11.716864797306499</v>
      </c>
      <c r="AY34" s="137">
        <v>9.6738392372301902</v>
      </c>
      <c r="AZ34" s="130"/>
      <c r="BA34" s="138">
        <v>15.296468205666599</v>
      </c>
      <c r="BB34" s="139">
        <v>2.8971869051278101</v>
      </c>
      <c r="BC34" s="140">
        <v>8.9060952185308597</v>
      </c>
      <c r="BD34" s="130"/>
      <c r="BE34" s="141">
        <v>9.4160048065128503</v>
      </c>
    </row>
    <row r="35" spans="1:57" x14ac:dyDescent="0.2">
      <c r="A35" s="21" t="s">
        <v>52</v>
      </c>
      <c r="B35" s="3" t="str">
        <f t="shared" si="0"/>
        <v>Lynchburg, VA</v>
      </c>
      <c r="C35" s="3"/>
      <c r="D35" s="24" t="s">
        <v>16</v>
      </c>
      <c r="E35" s="27" t="s">
        <v>17</v>
      </c>
      <c r="F35" s="3"/>
      <c r="G35" s="136">
        <v>34.350909651557203</v>
      </c>
      <c r="H35" s="130">
        <v>55.226641998149802</v>
      </c>
      <c r="I35" s="130">
        <v>58.402713536848502</v>
      </c>
      <c r="J35" s="130">
        <v>57.940178846746797</v>
      </c>
      <c r="K35" s="130">
        <v>53.684859697810602</v>
      </c>
      <c r="L35" s="137">
        <v>51.921060746222601</v>
      </c>
      <c r="M35" s="130"/>
      <c r="N35" s="138">
        <v>58.094357076780703</v>
      </c>
      <c r="O35" s="139">
        <v>52.790625963613898</v>
      </c>
      <c r="P35" s="140">
        <v>55.442491520197301</v>
      </c>
      <c r="Q35" s="130"/>
      <c r="R35" s="141">
        <v>52.9271838245011</v>
      </c>
      <c r="S35" s="135"/>
      <c r="T35" s="136">
        <v>-3.5958342036943001</v>
      </c>
      <c r="U35" s="130">
        <v>39.379405913138797</v>
      </c>
      <c r="V35" s="130">
        <v>41.358036164922503</v>
      </c>
      <c r="W35" s="130">
        <v>45.992469950129603</v>
      </c>
      <c r="X35" s="130">
        <v>13.302547556295799</v>
      </c>
      <c r="Y35" s="137">
        <v>27.482566836915399</v>
      </c>
      <c r="Z35" s="130"/>
      <c r="AA35" s="138">
        <v>30.524767836784299</v>
      </c>
      <c r="AB35" s="139">
        <v>31.5355930931096</v>
      </c>
      <c r="AC35" s="140">
        <v>31.0040614419148</v>
      </c>
      <c r="AD35" s="130"/>
      <c r="AE35" s="141">
        <v>28.516511038693299</v>
      </c>
      <c r="AG35" s="136">
        <v>38.613937711995</v>
      </c>
      <c r="AH35" s="130">
        <v>55.642923219241403</v>
      </c>
      <c r="AI35" s="130">
        <v>61.6944187480727</v>
      </c>
      <c r="AJ35" s="130">
        <v>59.690101757631801</v>
      </c>
      <c r="AK35" s="130">
        <v>56.213382670366897</v>
      </c>
      <c r="AL35" s="137">
        <v>54.3709528214616</v>
      </c>
      <c r="AM35" s="130"/>
      <c r="AN35" s="138">
        <v>61.779216774591397</v>
      </c>
      <c r="AO35" s="139">
        <v>59.659266111625001</v>
      </c>
      <c r="AP35" s="140">
        <v>60.719241443108203</v>
      </c>
      <c r="AQ35" s="130"/>
      <c r="AR35" s="141">
        <v>56.184749570503499</v>
      </c>
      <c r="AS35" s="135"/>
      <c r="AT35" s="136">
        <v>2.07963951379493</v>
      </c>
      <c r="AU35" s="130">
        <v>8.3791265688210093</v>
      </c>
      <c r="AV35" s="130">
        <v>15.0160235231928</v>
      </c>
      <c r="AW35" s="130">
        <v>5.8303983611111603</v>
      </c>
      <c r="AX35" s="130">
        <v>-8.9303946599822694</v>
      </c>
      <c r="AY35" s="137">
        <v>4.1846584501791098</v>
      </c>
      <c r="AZ35" s="130"/>
      <c r="BA35" s="138">
        <v>-11.8585550902993</v>
      </c>
      <c r="BB35" s="139">
        <v>-8.6070817013403609</v>
      </c>
      <c r="BC35" s="140">
        <v>-10.290623645349299</v>
      </c>
      <c r="BD35" s="130"/>
      <c r="BE35" s="141">
        <v>-0.75977767256389594</v>
      </c>
    </row>
    <row r="36" spans="1:57" x14ac:dyDescent="0.2">
      <c r="A36" s="21" t="s">
        <v>77</v>
      </c>
      <c r="B36" s="3" t="str">
        <f t="shared" si="0"/>
        <v>Central Virginia</v>
      </c>
      <c r="C36" s="3"/>
      <c r="D36" s="24" t="s">
        <v>16</v>
      </c>
      <c r="E36" s="27" t="s">
        <v>17</v>
      </c>
      <c r="F36" s="3"/>
      <c r="G36" s="136">
        <v>42.316258351892998</v>
      </c>
      <c r="H36" s="130">
        <v>62.404969404783898</v>
      </c>
      <c r="I36" s="130">
        <v>67.847209345447794</v>
      </c>
      <c r="J36" s="130">
        <v>65.133815439767503</v>
      </c>
      <c r="K36" s="130">
        <v>58.986958402867899</v>
      </c>
      <c r="L36" s="137">
        <v>59.340999010880303</v>
      </c>
      <c r="M36" s="130"/>
      <c r="N36" s="138">
        <v>64.308671734965003</v>
      </c>
      <c r="O36" s="139">
        <v>66.768650720069203</v>
      </c>
      <c r="P36" s="140">
        <v>65.538661227517096</v>
      </c>
      <c r="Q36" s="130"/>
      <c r="R36" s="141">
        <v>61.111994206891602</v>
      </c>
      <c r="S36" s="135"/>
      <c r="T36" s="136">
        <v>2.3136274497749501</v>
      </c>
      <c r="U36" s="130">
        <v>45.112319211604301</v>
      </c>
      <c r="V36" s="130">
        <v>54.497373930435302</v>
      </c>
      <c r="W36" s="130">
        <v>46.616434093135901</v>
      </c>
      <c r="X36" s="130">
        <v>2.9406139245682299</v>
      </c>
      <c r="Y36" s="137">
        <v>28.9991894592272</v>
      </c>
      <c r="Z36" s="130"/>
      <c r="AA36" s="138">
        <v>4.23912715669075</v>
      </c>
      <c r="AB36" s="139">
        <v>15.076039470152701</v>
      </c>
      <c r="AC36" s="140">
        <v>9.4913799500940996</v>
      </c>
      <c r="AD36" s="130"/>
      <c r="AE36" s="141">
        <v>22.3218253228249</v>
      </c>
      <c r="AG36" s="136">
        <v>46.663109378866601</v>
      </c>
      <c r="AH36" s="130">
        <v>58.925175117131303</v>
      </c>
      <c r="AI36" s="130">
        <v>64.462432929752097</v>
      </c>
      <c r="AJ36" s="130">
        <v>64.630205192435497</v>
      </c>
      <c r="AK36" s="130">
        <v>61.264709065887303</v>
      </c>
      <c r="AL36" s="137">
        <v>59.189707428712801</v>
      </c>
      <c r="AM36" s="130"/>
      <c r="AN36" s="138">
        <v>72.456742589414105</v>
      </c>
      <c r="AO36" s="139">
        <v>73.734749733265204</v>
      </c>
      <c r="AP36" s="140">
        <v>73.095746161339704</v>
      </c>
      <c r="AQ36" s="130"/>
      <c r="AR36" s="141">
        <v>63.162993006127898</v>
      </c>
      <c r="AS36" s="135"/>
      <c r="AT36" s="136">
        <v>0.455501246900677</v>
      </c>
      <c r="AU36" s="130">
        <v>6.4673331440459902</v>
      </c>
      <c r="AV36" s="130">
        <v>9.81750876708149</v>
      </c>
      <c r="AW36" s="130">
        <v>3.97093101238353</v>
      </c>
      <c r="AX36" s="130">
        <v>-4.7316230233595196</v>
      </c>
      <c r="AY36" s="137">
        <v>3.1310888362217102</v>
      </c>
      <c r="AZ36" s="130"/>
      <c r="BA36" s="138">
        <v>-3.4332961356402998</v>
      </c>
      <c r="BB36" s="139">
        <v>-0.16204964754257101</v>
      </c>
      <c r="BC36" s="140">
        <v>-1.8106185081457</v>
      </c>
      <c r="BD36" s="130"/>
      <c r="BE36" s="141">
        <v>1.44400343096539</v>
      </c>
    </row>
    <row r="37" spans="1:57" x14ac:dyDescent="0.2">
      <c r="A37" s="21" t="s">
        <v>78</v>
      </c>
      <c r="B37" s="3" t="str">
        <f t="shared" si="0"/>
        <v>Chesapeake Bay</v>
      </c>
      <c r="C37" s="3"/>
      <c r="D37" s="24" t="s">
        <v>16</v>
      </c>
      <c r="E37" s="27" t="s">
        <v>17</v>
      </c>
      <c r="F37" s="3"/>
      <c r="G37" s="136">
        <v>43.471462079749799</v>
      </c>
      <c r="H37" s="130">
        <v>62.470680218920997</v>
      </c>
      <c r="I37" s="130">
        <v>67.005473025801393</v>
      </c>
      <c r="J37" s="130">
        <v>62.705238467552697</v>
      </c>
      <c r="K37" s="130">
        <v>54.339327599687202</v>
      </c>
      <c r="L37" s="137">
        <v>57.998436278342403</v>
      </c>
      <c r="M37" s="130"/>
      <c r="N37" s="138">
        <v>47.302580140734896</v>
      </c>
      <c r="O37" s="139">
        <v>47.068021892103197</v>
      </c>
      <c r="P37" s="140">
        <v>47.185301016418997</v>
      </c>
      <c r="Q37" s="130"/>
      <c r="R37" s="141">
        <v>54.908969060650001</v>
      </c>
      <c r="S37" s="135"/>
      <c r="T37" s="136">
        <v>4.5112781954887202</v>
      </c>
      <c r="U37" s="130">
        <v>38.474870017331</v>
      </c>
      <c r="V37" s="130">
        <v>61.3935969868173</v>
      </c>
      <c r="W37" s="130">
        <v>42.451154529307203</v>
      </c>
      <c r="X37" s="130">
        <v>0.144092219020172</v>
      </c>
      <c r="Y37" s="137">
        <v>28.028995512599199</v>
      </c>
      <c r="Z37" s="130"/>
      <c r="AA37" s="138">
        <v>-1.4657980456026001</v>
      </c>
      <c r="AB37" s="139">
        <v>13.7996219281663</v>
      </c>
      <c r="AC37" s="140">
        <v>5.5993000874890599</v>
      </c>
      <c r="AD37" s="130"/>
      <c r="AE37" s="141">
        <v>21.683168316831601</v>
      </c>
      <c r="AG37" s="136">
        <v>49.198592650508203</v>
      </c>
      <c r="AH37" s="130">
        <v>60.848318999218101</v>
      </c>
      <c r="AI37" s="130">
        <v>65.852228303361997</v>
      </c>
      <c r="AJ37" s="130">
        <v>65.598123534010895</v>
      </c>
      <c r="AK37" s="130">
        <v>58.659108678655102</v>
      </c>
      <c r="AL37" s="137">
        <v>60.031274433150799</v>
      </c>
      <c r="AM37" s="130"/>
      <c r="AN37" s="138">
        <v>61.9038311180609</v>
      </c>
      <c r="AO37" s="139">
        <v>62.451133698201701</v>
      </c>
      <c r="AP37" s="140">
        <v>62.177482408131297</v>
      </c>
      <c r="AQ37" s="130"/>
      <c r="AR37" s="141">
        <v>60.644476711716699</v>
      </c>
      <c r="AS37" s="135"/>
      <c r="AT37" s="136">
        <v>8.5381630012936593</v>
      </c>
      <c r="AU37" s="130">
        <v>12.5858951175406</v>
      </c>
      <c r="AV37" s="130">
        <v>15.653964984551999</v>
      </c>
      <c r="AW37" s="130">
        <v>8.6084142394821992</v>
      </c>
      <c r="AX37" s="130">
        <v>-0.76058201058201003</v>
      </c>
      <c r="AY37" s="137">
        <v>8.8229041173552503</v>
      </c>
      <c r="AZ37" s="130"/>
      <c r="BA37" s="138">
        <v>-1.7679900744416801</v>
      </c>
      <c r="BB37" s="139">
        <v>1.68682367918523</v>
      </c>
      <c r="BC37" s="140">
        <v>-6.28338045868677E-2</v>
      </c>
      <c r="BD37" s="130"/>
      <c r="BE37" s="141">
        <v>6.0604580749133099</v>
      </c>
    </row>
    <row r="38" spans="1:57" x14ac:dyDescent="0.2">
      <c r="A38" s="21" t="s">
        <v>79</v>
      </c>
      <c r="B38" s="3" t="str">
        <f t="shared" si="0"/>
        <v>Coastal Virginia - Eastern Shore</v>
      </c>
      <c r="C38" s="3"/>
      <c r="D38" s="24" t="s">
        <v>16</v>
      </c>
      <c r="E38" s="27" t="s">
        <v>17</v>
      </c>
      <c r="F38" s="3"/>
      <c r="G38" s="136">
        <v>38.247863247863201</v>
      </c>
      <c r="H38" s="130">
        <v>50.427350427350397</v>
      </c>
      <c r="I38" s="130">
        <v>54.487179487179397</v>
      </c>
      <c r="J38" s="130">
        <v>54.2022792022792</v>
      </c>
      <c r="K38" s="130">
        <v>53.917378917378898</v>
      </c>
      <c r="L38" s="137">
        <v>50.256410256410199</v>
      </c>
      <c r="M38" s="130"/>
      <c r="N38" s="138">
        <v>49.2877492877492</v>
      </c>
      <c r="O38" s="139">
        <v>48.433048433048398</v>
      </c>
      <c r="P38" s="140">
        <v>48.860398860398803</v>
      </c>
      <c r="Q38" s="130"/>
      <c r="R38" s="141">
        <v>49.857549857549799</v>
      </c>
      <c r="S38" s="135"/>
      <c r="T38" s="136">
        <v>20.195944717221298</v>
      </c>
      <c r="U38" s="130">
        <v>32.765056294468003</v>
      </c>
      <c r="V38" s="130">
        <v>42.438166553210799</v>
      </c>
      <c r="W38" s="130">
        <v>55.450031809255101</v>
      </c>
      <c r="X38" s="130">
        <v>22.328676898569299</v>
      </c>
      <c r="Y38" s="137">
        <v>34.374941978128</v>
      </c>
      <c r="Z38" s="130"/>
      <c r="AA38" s="138">
        <v>-4.8392082379010404</v>
      </c>
      <c r="AB38" s="139">
        <v>3.3751626237175301</v>
      </c>
      <c r="AC38" s="140">
        <v>-0.93780491858734805</v>
      </c>
      <c r="AD38" s="130"/>
      <c r="AE38" s="141">
        <v>22.179949745723601</v>
      </c>
      <c r="AG38" s="136">
        <v>39.686454113087798</v>
      </c>
      <c r="AH38" s="130">
        <v>46.873348599612399</v>
      </c>
      <c r="AI38" s="130">
        <v>50.519640655275602</v>
      </c>
      <c r="AJ38" s="130">
        <v>51.065703716751798</v>
      </c>
      <c r="AK38" s="130">
        <v>47.947859785097698</v>
      </c>
      <c r="AL38" s="137">
        <v>47.2186013739651</v>
      </c>
      <c r="AM38" s="130"/>
      <c r="AN38" s="138">
        <v>56.285612535612501</v>
      </c>
      <c r="AO38" s="139">
        <v>58.208689458689399</v>
      </c>
      <c r="AP38" s="140">
        <v>57.247150997150897</v>
      </c>
      <c r="AQ38" s="130"/>
      <c r="AR38" s="141">
        <v>50.061842138475903</v>
      </c>
      <c r="AS38" s="135"/>
      <c r="AT38" s="136">
        <v>1.62524435908265</v>
      </c>
      <c r="AU38" s="130">
        <v>2.74954748111892</v>
      </c>
      <c r="AV38" s="130">
        <v>6.1428141750582501</v>
      </c>
      <c r="AW38" s="130">
        <v>4.4292757212079099</v>
      </c>
      <c r="AX38" s="130">
        <v>-1.81076062032666</v>
      </c>
      <c r="AY38" s="137">
        <v>2.6760178973125499</v>
      </c>
      <c r="AZ38" s="130"/>
      <c r="BA38" s="138">
        <v>-1.7330381618206601</v>
      </c>
      <c r="BB38" s="139">
        <v>3.3965536145331598</v>
      </c>
      <c r="BC38" s="140">
        <v>0.80958810467007103</v>
      </c>
      <c r="BD38" s="130"/>
      <c r="BE38" s="141">
        <v>2.0422425334977499</v>
      </c>
    </row>
    <row r="39" spans="1:57" x14ac:dyDescent="0.2">
      <c r="A39" s="21" t="s">
        <v>80</v>
      </c>
      <c r="B39" s="3" t="str">
        <f t="shared" si="0"/>
        <v>Coastal Virginia - Hampton Roads</v>
      </c>
      <c r="C39" s="3"/>
      <c r="D39" s="24" t="s">
        <v>16</v>
      </c>
      <c r="E39" s="27" t="s">
        <v>17</v>
      </c>
      <c r="F39" s="3"/>
      <c r="G39" s="136">
        <v>43.8832858572638</v>
      </c>
      <c r="H39" s="130">
        <v>52.126158031154503</v>
      </c>
      <c r="I39" s="130">
        <v>56.173172171324403</v>
      </c>
      <c r="J39" s="130">
        <v>56.773680293581698</v>
      </c>
      <c r="K39" s="130">
        <v>54.528190520183699</v>
      </c>
      <c r="L39" s="137">
        <v>52.696897374701599</v>
      </c>
      <c r="M39" s="130"/>
      <c r="N39" s="138">
        <v>59.283496291733996</v>
      </c>
      <c r="O39" s="139">
        <v>61.570046449559797</v>
      </c>
      <c r="P39" s="140">
        <v>60.426771370646897</v>
      </c>
      <c r="Q39" s="130"/>
      <c r="R39" s="141">
        <v>54.905432802114603</v>
      </c>
      <c r="S39" s="135"/>
      <c r="T39" s="136">
        <v>17.547874026452401</v>
      </c>
      <c r="U39" s="130">
        <v>38.043659948288202</v>
      </c>
      <c r="V39" s="130">
        <v>49.199641397064099</v>
      </c>
      <c r="W39" s="130">
        <v>19.4015879049647</v>
      </c>
      <c r="X39" s="130">
        <v>-4.9961137020879098</v>
      </c>
      <c r="Y39" s="137">
        <v>21.0383228066359</v>
      </c>
      <c r="Z39" s="130"/>
      <c r="AA39" s="138">
        <v>-0.35332690100727798</v>
      </c>
      <c r="AB39" s="139">
        <v>29.124496158315001</v>
      </c>
      <c r="AC39" s="140">
        <v>12.7613340791809</v>
      </c>
      <c r="AD39" s="130"/>
      <c r="AE39" s="141">
        <v>18.307641718890199</v>
      </c>
      <c r="AG39" s="136">
        <v>45.469519073010602</v>
      </c>
      <c r="AH39" s="130">
        <v>50.537648206128402</v>
      </c>
      <c r="AI39" s="130">
        <v>54.868346763845402</v>
      </c>
      <c r="AJ39" s="130">
        <v>56.433172509367097</v>
      </c>
      <c r="AK39" s="130">
        <v>56.241338602884497</v>
      </c>
      <c r="AL39" s="137">
        <v>52.708444517426798</v>
      </c>
      <c r="AM39" s="130"/>
      <c r="AN39" s="138">
        <v>65.550269909858997</v>
      </c>
      <c r="AO39" s="139">
        <v>66.969700855248803</v>
      </c>
      <c r="AP39" s="140">
        <v>66.259985382553893</v>
      </c>
      <c r="AQ39" s="130"/>
      <c r="AR39" s="141">
        <v>56.581739420437501</v>
      </c>
      <c r="AS39" s="135"/>
      <c r="AT39" s="136">
        <v>6.4491490494459001</v>
      </c>
      <c r="AU39" s="130">
        <v>9.8303961505364903</v>
      </c>
      <c r="AV39" s="130">
        <v>12.5825094198602</v>
      </c>
      <c r="AW39" s="130">
        <v>5.0383429914983298</v>
      </c>
      <c r="AX39" s="130">
        <v>-1.5976543089155999</v>
      </c>
      <c r="AY39" s="137">
        <v>6.1223565726261304</v>
      </c>
      <c r="AZ39" s="130"/>
      <c r="BA39" s="138">
        <v>1.3133405608423101</v>
      </c>
      <c r="BB39" s="139">
        <v>5.0851788244207903</v>
      </c>
      <c r="BC39" s="140">
        <v>3.1849928085647901</v>
      </c>
      <c r="BD39" s="130"/>
      <c r="BE39" s="141">
        <v>5.1257457459722398</v>
      </c>
    </row>
    <row r="40" spans="1:57" x14ac:dyDescent="0.2">
      <c r="A40" s="20" t="s">
        <v>81</v>
      </c>
      <c r="B40" s="3" t="str">
        <f t="shared" si="0"/>
        <v>Northern Virginia</v>
      </c>
      <c r="C40" s="3"/>
      <c r="D40" s="24" t="s">
        <v>16</v>
      </c>
      <c r="E40" s="27" t="s">
        <v>17</v>
      </c>
      <c r="F40" s="3"/>
      <c r="G40" s="136">
        <v>50.711975945991902</v>
      </c>
      <c r="H40" s="130">
        <v>72.602636107486603</v>
      </c>
      <c r="I40" s="130">
        <v>79.251527013483098</v>
      </c>
      <c r="J40" s="130">
        <v>77.638471284582295</v>
      </c>
      <c r="K40" s="130">
        <v>63.497286359940198</v>
      </c>
      <c r="L40" s="137">
        <v>68.740379342296805</v>
      </c>
      <c r="M40" s="130"/>
      <c r="N40" s="138">
        <v>55.2958529528564</v>
      </c>
      <c r="O40" s="139">
        <v>58.310168113311001</v>
      </c>
      <c r="P40" s="140">
        <v>56.8030105330837</v>
      </c>
      <c r="Q40" s="130"/>
      <c r="R40" s="141">
        <v>65.329702539664495</v>
      </c>
      <c r="S40" s="135"/>
      <c r="T40" s="136">
        <v>27.4896556154658</v>
      </c>
      <c r="U40" s="130">
        <v>86.068780554382002</v>
      </c>
      <c r="V40" s="130">
        <v>96.525117611338302</v>
      </c>
      <c r="W40" s="130">
        <v>67.651828141520596</v>
      </c>
      <c r="X40" s="130">
        <v>15.2431956200943</v>
      </c>
      <c r="Y40" s="137">
        <v>55.852073968015901</v>
      </c>
      <c r="Z40" s="130"/>
      <c r="AA40" s="138">
        <v>0.96044085293966097</v>
      </c>
      <c r="AB40" s="139">
        <v>29.6265871898926</v>
      </c>
      <c r="AC40" s="140">
        <v>13.8873151396223</v>
      </c>
      <c r="AD40" s="130"/>
      <c r="AE40" s="141">
        <v>42.782071104203702</v>
      </c>
      <c r="AG40" s="136">
        <v>52.544682784173901</v>
      </c>
      <c r="AH40" s="130">
        <v>65.189307363609203</v>
      </c>
      <c r="AI40" s="130">
        <v>73.960240958154102</v>
      </c>
      <c r="AJ40" s="130">
        <v>72.167251080100101</v>
      </c>
      <c r="AK40" s="130">
        <v>63.575190585028601</v>
      </c>
      <c r="AL40" s="137">
        <v>65.487334554213206</v>
      </c>
      <c r="AM40" s="130"/>
      <c r="AN40" s="138">
        <v>63.218358200487799</v>
      </c>
      <c r="AO40" s="139">
        <v>66.075244416709197</v>
      </c>
      <c r="AP40" s="140">
        <v>64.646801308598498</v>
      </c>
      <c r="AQ40" s="130"/>
      <c r="AR40" s="141">
        <v>65.247019084751003</v>
      </c>
      <c r="AS40" s="135"/>
      <c r="AT40" s="136">
        <v>3.5602380060164398</v>
      </c>
      <c r="AU40" s="130">
        <v>8.2059478190837307</v>
      </c>
      <c r="AV40" s="130">
        <v>13.217862143954701</v>
      </c>
      <c r="AW40" s="130">
        <v>4.3833307299346602</v>
      </c>
      <c r="AX40" s="130">
        <v>-3.2924718087957401</v>
      </c>
      <c r="AY40" s="137">
        <v>5.21924303513899</v>
      </c>
      <c r="AZ40" s="130"/>
      <c r="BA40" s="138">
        <v>-4.0605545479995602</v>
      </c>
      <c r="BB40" s="139">
        <v>1.86025640913109</v>
      </c>
      <c r="BC40" s="140">
        <v>-1.1233658695745301</v>
      </c>
      <c r="BD40" s="130"/>
      <c r="BE40" s="141">
        <v>3.3418547808577101</v>
      </c>
    </row>
    <row r="41" spans="1:57" x14ac:dyDescent="0.2">
      <c r="A41" s="22" t="s">
        <v>82</v>
      </c>
      <c r="B41" s="3" t="str">
        <f t="shared" si="0"/>
        <v>Shenandoah Valley</v>
      </c>
      <c r="C41" s="3"/>
      <c r="D41" s="25" t="s">
        <v>16</v>
      </c>
      <c r="E41" s="28" t="s">
        <v>17</v>
      </c>
      <c r="F41" s="3"/>
      <c r="G41" s="142">
        <v>36.544878211544798</v>
      </c>
      <c r="H41" s="143">
        <v>48.648648648648603</v>
      </c>
      <c r="I41" s="143">
        <v>51.151151151151097</v>
      </c>
      <c r="J41" s="143">
        <v>53.169836503169797</v>
      </c>
      <c r="K41" s="143">
        <v>51.626626626626603</v>
      </c>
      <c r="L41" s="144">
        <v>48.228228228228197</v>
      </c>
      <c r="M41" s="130"/>
      <c r="N41" s="145">
        <v>50.442108775442101</v>
      </c>
      <c r="O41" s="146">
        <v>48.506840173506802</v>
      </c>
      <c r="P41" s="147">
        <v>49.474474474474398</v>
      </c>
      <c r="Q41" s="130"/>
      <c r="R41" s="148">
        <v>48.584298584298502</v>
      </c>
      <c r="S41" s="135"/>
      <c r="T41" s="142">
        <v>-7.3901012265189996</v>
      </c>
      <c r="U41" s="143">
        <v>8.7134405086008897</v>
      </c>
      <c r="V41" s="143">
        <v>-1.2376558081582301</v>
      </c>
      <c r="W41" s="143">
        <v>33.800646865708103</v>
      </c>
      <c r="X41" s="143">
        <v>15.260120502811599</v>
      </c>
      <c r="Y41" s="144">
        <v>9.3450979908044403</v>
      </c>
      <c r="Z41" s="130"/>
      <c r="AA41" s="145">
        <v>0.25306003367398</v>
      </c>
      <c r="AB41" s="146">
        <v>-2.6348800358909799</v>
      </c>
      <c r="AC41" s="147">
        <v>-1.18376822626969</v>
      </c>
      <c r="AD41" s="130"/>
      <c r="AE41" s="148">
        <v>6.0572561776718699</v>
      </c>
      <c r="AG41" s="142">
        <v>43.587667393335401</v>
      </c>
      <c r="AH41" s="143">
        <v>49.156026160074703</v>
      </c>
      <c r="AI41" s="143">
        <v>51.497975708501997</v>
      </c>
      <c r="AJ41" s="143">
        <v>53.551333956192202</v>
      </c>
      <c r="AK41" s="143">
        <v>52.859960552268198</v>
      </c>
      <c r="AL41" s="144">
        <v>50.130592754074499</v>
      </c>
      <c r="AM41" s="130"/>
      <c r="AN41" s="145">
        <v>63.7913845386948</v>
      </c>
      <c r="AO41" s="146">
        <v>65.218294354671201</v>
      </c>
      <c r="AP41" s="147">
        <v>64.504839446682993</v>
      </c>
      <c r="AQ41" s="130"/>
      <c r="AR41" s="148">
        <v>54.236363043097697</v>
      </c>
      <c r="AS41" s="75"/>
      <c r="AT41" s="142">
        <v>3.3902242716108</v>
      </c>
      <c r="AU41" s="143">
        <v>2.08637633687772</v>
      </c>
      <c r="AV41" s="143">
        <v>2.4188411243200298</v>
      </c>
      <c r="AW41" s="143">
        <v>5.3529992614323199</v>
      </c>
      <c r="AX41" s="143">
        <v>-2.8666439711273202</v>
      </c>
      <c r="AY41" s="144">
        <v>1.95636517162296</v>
      </c>
      <c r="AZ41" s="130"/>
      <c r="BA41" s="145">
        <v>-9.1811079537810194</v>
      </c>
      <c r="BB41" s="146">
        <v>-4.6915487194345404</v>
      </c>
      <c r="BC41" s="147">
        <v>-6.9656539126858199</v>
      </c>
      <c r="BD41" s="130"/>
      <c r="BE41" s="148">
        <v>-1.2642706866381701</v>
      </c>
    </row>
    <row r="42" spans="1:57" x14ac:dyDescent="0.2">
      <c r="A42" s="19" t="s">
        <v>83</v>
      </c>
      <c r="B42" s="3" t="str">
        <f t="shared" si="0"/>
        <v>Southern Virginia</v>
      </c>
      <c r="C42" s="9"/>
      <c r="D42" s="23" t="s">
        <v>16</v>
      </c>
      <c r="E42" s="26" t="s">
        <v>17</v>
      </c>
      <c r="F42" s="3"/>
      <c r="G42" s="127">
        <v>44.680851063829699</v>
      </c>
      <c r="H42" s="128">
        <v>63.710255797274598</v>
      </c>
      <c r="I42" s="128">
        <v>65.527133636146303</v>
      </c>
      <c r="J42" s="128">
        <v>63.638536935213899</v>
      </c>
      <c r="K42" s="128">
        <v>57.446808510638199</v>
      </c>
      <c r="L42" s="129">
        <v>59.000717188620598</v>
      </c>
      <c r="M42" s="130"/>
      <c r="N42" s="131">
        <v>54.841023189098699</v>
      </c>
      <c r="O42" s="132">
        <v>53.143676786994902</v>
      </c>
      <c r="P42" s="133">
        <v>53.992349988046797</v>
      </c>
      <c r="Q42" s="130"/>
      <c r="R42" s="134">
        <v>57.569755131313798</v>
      </c>
      <c r="S42" s="135"/>
      <c r="T42" s="127">
        <v>0.54928691969160504</v>
      </c>
      <c r="U42" s="128">
        <v>20.5081570439953</v>
      </c>
      <c r="V42" s="128">
        <v>27.786741740570999</v>
      </c>
      <c r="W42" s="128">
        <v>50.958955647958298</v>
      </c>
      <c r="X42" s="128">
        <v>21.115393756522899</v>
      </c>
      <c r="Y42" s="129">
        <v>23.862130436116601</v>
      </c>
      <c r="Z42" s="130"/>
      <c r="AA42" s="131">
        <v>13.961168819472199</v>
      </c>
      <c r="AB42" s="132">
        <v>14.1497777992801</v>
      </c>
      <c r="AC42" s="133">
        <v>14.053913040443501</v>
      </c>
      <c r="AD42" s="130"/>
      <c r="AE42" s="134">
        <v>21.0721952505525</v>
      </c>
      <c r="AF42" s="29"/>
      <c r="AG42" s="127">
        <v>49.408319387999001</v>
      </c>
      <c r="AH42" s="128">
        <v>61.899354530241403</v>
      </c>
      <c r="AI42" s="128">
        <v>64.439397561558593</v>
      </c>
      <c r="AJ42" s="128">
        <v>63.943342098972003</v>
      </c>
      <c r="AK42" s="128">
        <v>59.371264642600998</v>
      </c>
      <c r="AL42" s="129">
        <v>59.812335644274398</v>
      </c>
      <c r="AM42" s="130"/>
      <c r="AN42" s="131">
        <v>60.829548171169002</v>
      </c>
      <c r="AO42" s="132">
        <v>62.682285441071002</v>
      </c>
      <c r="AP42" s="133">
        <v>61.755916806119998</v>
      </c>
      <c r="AQ42" s="130"/>
      <c r="AR42" s="134">
        <v>60.367644547658799</v>
      </c>
      <c r="AS42" s="135"/>
      <c r="AT42" s="127">
        <v>-2.4615023637256401</v>
      </c>
      <c r="AU42" s="128">
        <v>1.7249329785952601</v>
      </c>
      <c r="AV42" s="128">
        <v>3.35003091925573</v>
      </c>
      <c r="AW42" s="128">
        <v>4.0690029249742503</v>
      </c>
      <c r="AX42" s="128">
        <v>0.69570611976204599</v>
      </c>
      <c r="AY42" s="129">
        <v>1.6296265159858301</v>
      </c>
      <c r="AZ42" s="130"/>
      <c r="BA42" s="131">
        <v>-0.72892157479522302</v>
      </c>
      <c r="BB42" s="132">
        <v>0.44437102240281201</v>
      </c>
      <c r="BC42" s="133">
        <v>-0.13692126825592699</v>
      </c>
      <c r="BD42" s="130"/>
      <c r="BE42" s="134">
        <v>1.10539640275146</v>
      </c>
    </row>
    <row r="43" spans="1:57" x14ac:dyDescent="0.2">
      <c r="A43" s="20" t="s">
        <v>84</v>
      </c>
      <c r="B43" s="3" t="str">
        <f t="shared" si="0"/>
        <v>Southwest Virginia - Blue Ridge Highlands</v>
      </c>
      <c r="C43" s="10"/>
      <c r="D43" s="24" t="s">
        <v>16</v>
      </c>
      <c r="E43" s="27" t="s">
        <v>17</v>
      </c>
      <c r="F43" s="3"/>
      <c r="G43" s="136">
        <v>43.119677274764598</v>
      </c>
      <c r="H43" s="130">
        <v>56.824294038547698</v>
      </c>
      <c r="I43" s="130">
        <v>59.625728372926901</v>
      </c>
      <c r="J43" s="130">
        <v>59.513670999551699</v>
      </c>
      <c r="K43" s="130">
        <v>56.5777678171223</v>
      </c>
      <c r="L43" s="137">
        <v>55.132227700582597</v>
      </c>
      <c r="M43" s="130"/>
      <c r="N43" s="138">
        <v>56.8130883012102</v>
      </c>
      <c r="O43" s="139">
        <v>53.081577767817102</v>
      </c>
      <c r="P43" s="140">
        <v>54.947333034513598</v>
      </c>
      <c r="Q43" s="130"/>
      <c r="R43" s="141">
        <v>55.0794006531344</v>
      </c>
      <c r="S43" s="135"/>
      <c r="T43" s="136">
        <v>14.838610380563001</v>
      </c>
      <c r="U43" s="130">
        <v>29.6620407455068</v>
      </c>
      <c r="V43" s="130">
        <v>13.1110684989101</v>
      </c>
      <c r="W43" s="130">
        <v>71.630749829757505</v>
      </c>
      <c r="X43" s="130">
        <v>64.993609181726896</v>
      </c>
      <c r="Y43" s="137">
        <v>35.757813670645</v>
      </c>
      <c r="Z43" s="130"/>
      <c r="AA43" s="138">
        <v>30.783995511403401</v>
      </c>
      <c r="AB43" s="139">
        <v>3.9298739200706301</v>
      </c>
      <c r="AC43" s="140">
        <v>16.2724228051142</v>
      </c>
      <c r="AD43" s="130"/>
      <c r="AE43" s="141">
        <v>29.568789632666899</v>
      </c>
      <c r="AF43" s="30"/>
      <c r="AG43" s="136">
        <v>47.155023625611797</v>
      </c>
      <c r="AH43" s="130">
        <v>56.602438955380102</v>
      </c>
      <c r="AI43" s="130">
        <v>59.893048128342201</v>
      </c>
      <c r="AJ43" s="130">
        <v>60.323119146648501</v>
      </c>
      <c r="AK43" s="130">
        <v>57.6662988427694</v>
      </c>
      <c r="AL43" s="137">
        <v>56.327985739750403</v>
      </c>
      <c r="AM43" s="130"/>
      <c r="AN43" s="138">
        <v>67.388502913491706</v>
      </c>
      <c r="AO43" s="139">
        <v>66.069027341999103</v>
      </c>
      <c r="AP43" s="140">
        <v>66.728765127745405</v>
      </c>
      <c r="AQ43" s="130"/>
      <c r="AR43" s="141">
        <v>59.3207769228598</v>
      </c>
      <c r="AS43" s="135"/>
      <c r="AT43" s="136">
        <v>22.663476522024499</v>
      </c>
      <c r="AU43" s="130">
        <v>21.286526561270598</v>
      </c>
      <c r="AV43" s="130">
        <v>23.096259484442001</v>
      </c>
      <c r="AW43" s="130">
        <v>26.820904593631699</v>
      </c>
      <c r="AX43" s="130">
        <v>22.878759939213701</v>
      </c>
      <c r="AY43" s="137">
        <v>23.382850838254502</v>
      </c>
      <c r="AZ43" s="130"/>
      <c r="BA43" s="138">
        <v>17.472353050637</v>
      </c>
      <c r="BB43" s="139">
        <v>9.9430393823197605</v>
      </c>
      <c r="BC43" s="140">
        <v>13.6202472155645</v>
      </c>
      <c r="BD43" s="130"/>
      <c r="BE43" s="141">
        <v>20.104418833287301</v>
      </c>
    </row>
    <row r="44" spans="1:57" x14ac:dyDescent="0.2">
      <c r="A44" s="21" t="s">
        <v>85</v>
      </c>
      <c r="B44" s="3" t="str">
        <f t="shared" si="0"/>
        <v>Southwest Virginia - Heart of Appalachia</v>
      </c>
      <c r="C44" s="3"/>
      <c r="D44" s="24" t="s">
        <v>16</v>
      </c>
      <c r="E44" s="27" t="s">
        <v>17</v>
      </c>
      <c r="F44" s="3"/>
      <c r="G44" s="136">
        <v>33.527131782945702</v>
      </c>
      <c r="H44" s="130">
        <v>50.452196382428902</v>
      </c>
      <c r="I44" s="130">
        <v>51.421188630490903</v>
      </c>
      <c r="J44" s="130">
        <v>51.485788113695001</v>
      </c>
      <c r="K44" s="130">
        <v>44.509043927648499</v>
      </c>
      <c r="L44" s="137">
        <v>46.279069767441797</v>
      </c>
      <c r="M44" s="130"/>
      <c r="N44" s="138">
        <v>44.832041343669196</v>
      </c>
      <c r="O44" s="139">
        <v>39.987080103359098</v>
      </c>
      <c r="P44" s="140">
        <v>42.409560723514197</v>
      </c>
      <c r="Q44" s="130"/>
      <c r="R44" s="141">
        <v>45.1734957548911</v>
      </c>
      <c r="S44" s="135"/>
      <c r="T44" s="136">
        <v>-17.292151985364701</v>
      </c>
      <c r="U44" s="130">
        <v>8.2821880999545705</v>
      </c>
      <c r="V44" s="130">
        <v>15.1232466565537</v>
      </c>
      <c r="W44" s="130">
        <v>27.2259355938757</v>
      </c>
      <c r="X44" s="130">
        <v>-0.81036682994879505</v>
      </c>
      <c r="Y44" s="137">
        <v>6.5665425865182598</v>
      </c>
      <c r="Z44" s="130"/>
      <c r="AA44" s="138">
        <v>-4.7646841047493798</v>
      </c>
      <c r="AB44" s="139">
        <v>-4.1233871449160402</v>
      </c>
      <c r="AC44" s="140">
        <v>-4.4634236724555798</v>
      </c>
      <c r="AD44" s="130"/>
      <c r="AE44" s="141">
        <v>3.3654950107980599</v>
      </c>
      <c r="AF44" s="30"/>
      <c r="AG44" s="136">
        <v>40.0193798449612</v>
      </c>
      <c r="AH44" s="130">
        <v>52.470930232558104</v>
      </c>
      <c r="AI44" s="130">
        <v>55.345607235142097</v>
      </c>
      <c r="AJ44" s="130">
        <v>53.875968992247998</v>
      </c>
      <c r="AK44" s="130">
        <v>47.706718346253197</v>
      </c>
      <c r="AL44" s="137">
        <v>49.883720930232499</v>
      </c>
      <c r="AM44" s="130"/>
      <c r="AN44" s="138">
        <v>49.886950904392698</v>
      </c>
      <c r="AO44" s="139">
        <v>47.852067183462502</v>
      </c>
      <c r="AP44" s="140">
        <v>48.8695090439276</v>
      </c>
      <c r="AQ44" s="130"/>
      <c r="AR44" s="141">
        <v>49.593946105573998</v>
      </c>
      <c r="AS44" s="135"/>
      <c r="AT44" s="136">
        <v>-8.3198125112673509</v>
      </c>
      <c r="AU44" s="130">
        <v>-2.9404689651088698</v>
      </c>
      <c r="AV44" s="130">
        <v>-1.0250248459550699</v>
      </c>
      <c r="AW44" s="130">
        <v>-5.2565410641616497</v>
      </c>
      <c r="AX44" s="130">
        <v>-11.3582330471791</v>
      </c>
      <c r="AY44" s="137">
        <v>-5.6359243436689104</v>
      </c>
      <c r="AZ44" s="130"/>
      <c r="BA44" s="138">
        <v>-9.5905959911659604</v>
      </c>
      <c r="BB44" s="139">
        <v>-10.888748968188301</v>
      </c>
      <c r="BC44" s="140">
        <v>-10.230851275819299</v>
      </c>
      <c r="BD44" s="130"/>
      <c r="BE44" s="141">
        <v>-6.9764820950127602</v>
      </c>
    </row>
    <row r="45" spans="1:57" x14ac:dyDescent="0.2">
      <c r="A45" s="22" t="s">
        <v>86</v>
      </c>
      <c r="B45" s="3" t="str">
        <f t="shared" si="0"/>
        <v>Virginia Mountains</v>
      </c>
      <c r="C45" s="3"/>
      <c r="D45" s="25" t="s">
        <v>16</v>
      </c>
      <c r="E45" s="28" t="s">
        <v>17</v>
      </c>
      <c r="F45" s="3"/>
      <c r="G45" s="136">
        <v>37.144827586206802</v>
      </c>
      <c r="H45" s="130">
        <v>57.613793103448202</v>
      </c>
      <c r="I45" s="130">
        <v>61.351724137931001</v>
      </c>
      <c r="J45" s="130">
        <v>58.317241379310303</v>
      </c>
      <c r="K45" s="130">
        <v>50.4551724137931</v>
      </c>
      <c r="L45" s="137">
        <v>52.976551724137899</v>
      </c>
      <c r="M45" s="130"/>
      <c r="N45" s="138">
        <v>53.144827586206802</v>
      </c>
      <c r="O45" s="139">
        <v>51.420689655172403</v>
      </c>
      <c r="P45" s="140">
        <v>52.282758620689599</v>
      </c>
      <c r="Q45" s="130"/>
      <c r="R45" s="141">
        <v>52.778325123152698</v>
      </c>
      <c r="S45" s="135"/>
      <c r="T45" s="136">
        <v>-16.427057203872099</v>
      </c>
      <c r="U45" s="130">
        <v>14.762570899354101</v>
      </c>
      <c r="V45" s="130">
        <v>12.0710284980021</v>
      </c>
      <c r="W45" s="130">
        <v>18.471897970969</v>
      </c>
      <c r="X45" s="130">
        <v>-4.8464640407069099</v>
      </c>
      <c r="Y45" s="137">
        <v>5.2618491642574003</v>
      </c>
      <c r="Z45" s="130"/>
      <c r="AA45" s="138">
        <v>-5.1713959026470304</v>
      </c>
      <c r="AB45" s="139">
        <v>-6.8073244208485697</v>
      </c>
      <c r="AC45" s="140">
        <v>-5.9829890833477704</v>
      </c>
      <c r="AD45" s="130"/>
      <c r="AE45" s="141">
        <v>1.81522180765604</v>
      </c>
      <c r="AF45" s="31"/>
      <c r="AG45" s="136">
        <v>46.144811385933302</v>
      </c>
      <c r="AH45" s="130">
        <v>56.228409561973102</v>
      </c>
      <c r="AI45" s="130">
        <v>57.575652894845902</v>
      </c>
      <c r="AJ45" s="130">
        <v>58.7259914329141</v>
      </c>
      <c r="AK45" s="130">
        <v>55.174796186264999</v>
      </c>
      <c r="AL45" s="137">
        <v>54.769932292386301</v>
      </c>
      <c r="AM45" s="130"/>
      <c r="AN45" s="138">
        <v>65.948275862068897</v>
      </c>
      <c r="AO45" s="139">
        <v>66.606896551724105</v>
      </c>
      <c r="AP45" s="140">
        <v>66.277586206896501</v>
      </c>
      <c r="AQ45" s="130"/>
      <c r="AR45" s="141">
        <v>58.062049916148702</v>
      </c>
      <c r="AS45" s="135"/>
      <c r="AT45" s="136">
        <v>-7.0255723890255899</v>
      </c>
      <c r="AU45" s="130">
        <v>1.4342096172447101</v>
      </c>
      <c r="AV45" s="130">
        <v>0.39991042601968402</v>
      </c>
      <c r="AW45" s="130">
        <v>-3.71641471041363</v>
      </c>
      <c r="AX45" s="130">
        <v>-9.1641805037440207</v>
      </c>
      <c r="AY45" s="137">
        <v>-3.6215838272605199</v>
      </c>
      <c r="AZ45" s="130"/>
      <c r="BA45" s="138">
        <v>-6.3090049437094704</v>
      </c>
      <c r="BB45" s="139">
        <v>1.31892850599142</v>
      </c>
      <c r="BC45" s="140">
        <v>-2.62529891811683</v>
      </c>
      <c r="BD45" s="130"/>
      <c r="BE45" s="141">
        <v>-3.2903845393589499</v>
      </c>
    </row>
    <row r="46" spans="1:57" x14ac:dyDescent="0.2">
      <c r="A46" s="86" t="s">
        <v>111</v>
      </c>
      <c r="B46" s="3" t="s">
        <v>117</v>
      </c>
      <c r="D46" s="25" t="s">
        <v>16</v>
      </c>
      <c r="E46" s="28" t="s">
        <v>17</v>
      </c>
      <c r="G46" s="136">
        <v>40.266584004959697</v>
      </c>
      <c r="H46" s="130">
        <v>62.988220706757502</v>
      </c>
      <c r="I46" s="130">
        <v>65.995040297582094</v>
      </c>
      <c r="J46" s="130">
        <v>70.024798512089205</v>
      </c>
      <c r="K46" s="130">
        <v>64.383137011779198</v>
      </c>
      <c r="L46" s="137">
        <v>60.731556106633597</v>
      </c>
      <c r="M46" s="130"/>
      <c r="N46" s="138">
        <v>56.850588964662101</v>
      </c>
      <c r="O46" s="139">
        <v>64.786112833230007</v>
      </c>
      <c r="P46" s="140">
        <v>60.818350898946001</v>
      </c>
      <c r="Q46" s="130"/>
      <c r="R46" s="141">
        <v>60.756354618722803</v>
      </c>
      <c r="S46" s="135"/>
      <c r="T46" s="136">
        <v>12.3702422145328</v>
      </c>
      <c r="U46" s="130">
        <v>90.084190832553702</v>
      </c>
      <c r="V46" s="130">
        <v>84.488734835355203</v>
      </c>
      <c r="W46" s="130">
        <v>28.279386712095398</v>
      </c>
      <c r="X46" s="130">
        <v>-0.76445293836598105</v>
      </c>
      <c r="Y46" s="137">
        <v>35.434812664177997</v>
      </c>
      <c r="Z46" s="130"/>
      <c r="AA46" s="138">
        <v>-13.286052009456199</v>
      </c>
      <c r="AB46" s="139">
        <v>36.422976501305399</v>
      </c>
      <c r="AC46" s="140">
        <v>7.5952837948999097</v>
      </c>
      <c r="AD46" s="130"/>
      <c r="AE46" s="141">
        <v>26.102941176470502</v>
      </c>
      <c r="AG46" s="136">
        <v>45.903409967597497</v>
      </c>
      <c r="AH46" s="130">
        <v>58.888716676999302</v>
      </c>
      <c r="AI46" s="130">
        <v>66.5220086794792</v>
      </c>
      <c r="AJ46" s="130">
        <v>65.344079355238605</v>
      </c>
      <c r="AK46" s="130">
        <v>57.9045257284562</v>
      </c>
      <c r="AL46" s="137">
        <v>58.9008640713555</v>
      </c>
      <c r="AM46" s="130"/>
      <c r="AN46" s="138">
        <v>64.708617482950999</v>
      </c>
      <c r="AO46" s="139">
        <v>72.713887166769894</v>
      </c>
      <c r="AP46" s="140">
        <v>68.711252324860496</v>
      </c>
      <c r="AQ46" s="130"/>
      <c r="AR46" s="141">
        <v>61.702033500763299</v>
      </c>
      <c r="AS46" s="135"/>
      <c r="AT46" s="136">
        <v>6.3829787234042499</v>
      </c>
      <c r="AU46" s="130">
        <v>20.1993040177159</v>
      </c>
      <c r="AV46" s="130">
        <v>30.1789505611161</v>
      </c>
      <c r="AW46" s="130">
        <v>3.75292235757352</v>
      </c>
      <c r="AX46" s="130">
        <v>-11.845210004719201</v>
      </c>
      <c r="AY46" s="137">
        <v>8.3304853041695104</v>
      </c>
      <c r="AZ46" s="130"/>
      <c r="BA46" s="138">
        <v>-6.89116859946476</v>
      </c>
      <c r="BB46" s="139">
        <v>6.0945273631840697</v>
      </c>
      <c r="BC46" s="140">
        <v>-0.44352122164832603</v>
      </c>
      <c r="BD46" s="130"/>
      <c r="BE46" s="141">
        <v>5.3775224850729302</v>
      </c>
    </row>
    <row r="47" spans="1:57" x14ac:dyDescent="0.2">
      <c r="A47" s="86" t="s">
        <v>112</v>
      </c>
      <c r="B47" s="3" t="s">
        <v>118</v>
      </c>
      <c r="D47" s="25" t="s">
        <v>16</v>
      </c>
      <c r="E47" s="28" t="s">
        <v>17</v>
      </c>
      <c r="G47" s="136">
        <v>45.986731792665999</v>
      </c>
      <c r="H47" s="130">
        <v>74.637311365458899</v>
      </c>
      <c r="I47" s="130">
        <v>82.317562149157894</v>
      </c>
      <c r="J47" s="130">
        <v>78.399066851352302</v>
      </c>
      <c r="K47" s="130">
        <v>62.816213457753101</v>
      </c>
      <c r="L47" s="137">
        <v>68.831377123277605</v>
      </c>
      <c r="M47" s="130"/>
      <c r="N47" s="138">
        <v>58.693591893271098</v>
      </c>
      <c r="O47" s="139">
        <v>61.999708391047598</v>
      </c>
      <c r="P47" s="140">
        <v>60.346650142159298</v>
      </c>
      <c r="Q47" s="130"/>
      <c r="R47" s="141">
        <v>66.407169414386701</v>
      </c>
      <c r="S47" s="135"/>
      <c r="T47" s="136">
        <v>28.954760263252702</v>
      </c>
      <c r="U47" s="130">
        <v>135.596201395279</v>
      </c>
      <c r="V47" s="130">
        <v>153.09213400195199</v>
      </c>
      <c r="W47" s="130">
        <v>81.922655515034805</v>
      </c>
      <c r="X47" s="130">
        <v>13.626366869741499</v>
      </c>
      <c r="Y47" s="137">
        <v>73.602747008431905</v>
      </c>
      <c r="Z47" s="130"/>
      <c r="AA47" s="138">
        <v>-2.1321686523037898E-3</v>
      </c>
      <c r="AB47" s="139">
        <v>32.592947337251502</v>
      </c>
      <c r="AC47" s="140">
        <v>14.4508370392999</v>
      </c>
      <c r="AD47" s="130"/>
      <c r="AE47" s="141">
        <v>53.063204986514499</v>
      </c>
      <c r="AG47" s="136">
        <v>49.957134779198498</v>
      </c>
      <c r="AH47" s="130">
        <v>66.266895281177597</v>
      </c>
      <c r="AI47" s="130">
        <v>76.193385987632894</v>
      </c>
      <c r="AJ47" s="130">
        <v>73.767396895463506</v>
      </c>
      <c r="AK47" s="130">
        <v>65.043868449373406</v>
      </c>
      <c r="AL47" s="137">
        <v>66.245736278569197</v>
      </c>
      <c r="AM47" s="130"/>
      <c r="AN47" s="138">
        <v>69.207677613026405</v>
      </c>
      <c r="AO47" s="139">
        <v>70.161921222596106</v>
      </c>
      <c r="AP47" s="140">
        <v>69.684799417811305</v>
      </c>
      <c r="AQ47" s="130"/>
      <c r="AR47" s="141">
        <v>67.230142301032402</v>
      </c>
      <c r="AS47" s="135"/>
      <c r="AT47" s="136">
        <v>6.6193270008579903</v>
      </c>
      <c r="AU47" s="130">
        <v>17.1890102639769</v>
      </c>
      <c r="AV47" s="130">
        <v>23.585511350620099</v>
      </c>
      <c r="AW47" s="130">
        <v>5.4496109424259496</v>
      </c>
      <c r="AX47" s="130">
        <v>-4.74283948979794</v>
      </c>
      <c r="AY47" s="137">
        <v>9.21340418630842</v>
      </c>
      <c r="AZ47" s="130"/>
      <c r="BA47" s="138">
        <v>-2.2270056418515698</v>
      </c>
      <c r="BB47" s="139">
        <v>3.9837783831307001</v>
      </c>
      <c r="BC47" s="140">
        <v>0.80403797001249999</v>
      </c>
      <c r="BD47" s="130"/>
      <c r="BE47" s="141">
        <v>6.58380950353295</v>
      </c>
    </row>
    <row r="48" spans="1:57" x14ac:dyDescent="0.2">
      <c r="A48" s="86" t="s">
        <v>113</v>
      </c>
      <c r="B48" s="3" t="s">
        <v>119</v>
      </c>
      <c r="D48" s="25" t="s">
        <v>16</v>
      </c>
      <c r="E48" s="28" t="s">
        <v>17</v>
      </c>
      <c r="G48" s="136">
        <v>47.601165620212001</v>
      </c>
      <c r="H48" s="130">
        <v>70.297713822212799</v>
      </c>
      <c r="I48" s="130">
        <v>77.693994652567</v>
      </c>
      <c r="J48" s="130">
        <v>75.335716646138096</v>
      </c>
      <c r="K48" s="130">
        <v>63.652476942950699</v>
      </c>
      <c r="L48" s="137">
        <v>66.916213536816102</v>
      </c>
      <c r="M48" s="130"/>
      <c r="N48" s="138">
        <v>62.486856730855799</v>
      </c>
      <c r="O48" s="139">
        <v>63.928861116952497</v>
      </c>
      <c r="P48" s="140">
        <v>63.207858923904197</v>
      </c>
      <c r="Q48" s="130"/>
      <c r="R48" s="141">
        <v>65.856683647412694</v>
      </c>
      <c r="S48" s="135"/>
      <c r="T48" s="136">
        <v>32.307255800953598</v>
      </c>
      <c r="U48" s="130">
        <v>94.809108460810194</v>
      </c>
      <c r="V48" s="130">
        <v>101.883602583806</v>
      </c>
      <c r="W48" s="130">
        <v>60.9405465084197</v>
      </c>
      <c r="X48" s="130">
        <v>4.7886659965477598</v>
      </c>
      <c r="Y48" s="137">
        <v>53.406445179760198</v>
      </c>
      <c r="Z48" s="130"/>
      <c r="AA48" s="138">
        <v>1.5396234520601499</v>
      </c>
      <c r="AB48" s="139">
        <v>28.4301621561663</v>
      </c>
      <c r="AC48" s="140">
        <v>13.564200578694701</v>
      </c>
      <c r="AD48" s="130"/>
      <c r="AE48" s="141">
        <v>39.942985838718499</v>
      </c>
      <c r="AG48" s="136">
        <v>49.367914342271</v>
      </c>
      <c r="AH48" s="130">
        <v>61.710366356991699</v>
      </c>
      <c r="AI48" s="130">
        <v>70.485074066847702</v>
      </c>
      <c r="AJ48" s="130">
        <v>70.304972309354696</v>
      </c>
      <c r="AK48" s="130">
        <v>63.296012246919503</v>
      </c>
      <c r="AL48" s="137">
        <v>63.030612244897902</v>
      </c>
      <c r="AM48" s="130"/>
      <c r="AN48" s="138">
        <v>70.801002566449995</v>
      </c>
      <c r="AO48" s="139">
        <v>72.985486800041997</v>
      </c>
      <c r="AP48" s="140">
        <v>71.893244683245996</v>
      </c>
      <c r="AQ48" s="130"/>
      <c r="AR48" s="141">
        <v>65.562494372483599</v>
      </c>
      <c r="AS48" s="135"/>
      <c r="AT48" s="136">
        <v>7.0077101630593601</v>
      </c>
      <c r="AU48" s="130">
        <v>10.469745701884699</v>
      </c>
      <c r="AV48" s="130">
        <v>15.616383639984299</v>
      </c>
      <c r="AW48" s="130">
        <v>6.8466179157547797</v>
      </c>
      <c r="AX48" s="130">
        <v>-3.4409595380752598</v>
      </c>
      <c r="AY48" s="137">
        <v>7.0793138029349496</v>
      </c>
      <c r="AZ48" s="130"/>
      <c r="BA48" s="138">
        <v>-2.7636077444672602</v>
      </c>
      <c r="BB48" s="139">
        <v>2.2657978325116401</v>
      </c>
      <c r="BC48" s="140">
        <v>-0.27410494035160099</v>
      </c>
      <c r="BD48" s="130"/>
      <c r="BE48" s="141">
        <v>4.6600687503188301</v>
      </c>
    </row>
    <row r="49" spans="1:57" x14ac:dyDescent="0.2">
      <c r="A49" s="86" t="s">
        <v>114</v>
      </c>
      <c r="B49" s="3" t="s">
        <v>120</v>
      </c>
      <c r="D49" s="25" t="s">
        <v>16</v>
      </c>
      <c r="E49" s="28" t="s">
        <v>17</v>
      </c>
      <c r="G49" s="136">
        <v>43.569108092144099</v>
      </c>
      <c r="H49" s="130">
        <v>61.912842457331102</v>
      </c>
      <c r="I49" s="130">
        <v>67.524961880871501</v>
      </c>
      <c r="J49" s="130">
        <v>67.057695145344496</v>
      </c>
      <c r="K49" s="130">
        <v>60.811076680930498</v>
      </c>
      <c r="L49" s="137">
        <v>60.177587563951199</v>
      </c>
      <c r="M49" s="130"/>
      <c r="N49" s="138">
        <v>60.6487629728001</v>
      </c>
      <c r="O49" s="139">
        <v>62.323545324873301</v>
      </c>
      <c r="P49" s="140">
        <v>61.486154148836697</v>
      </c>
      <c r="Q49" s="130"/>
      <c r="R49" s="141">
        <v>60.551503141206702</v>
      </c>
      <c r="S49" s="135"/>
      <c r="T49" s="136">
        <v>7.1263981694395504</v>
      </c>
      <c r="U49" s="130">
        <v>33.889220717311503</v>
      </c>
      <c r="V49" s="130">
        <v>39.823811028182703</v>
      </c>
      <c r="W49" s="130">
        <v>45.681998425294999</v>
      </c>
      <c r="X49" s="130">
        <v>6.4911618160037303</v>
      </c>
      <c r="Y49" s="137">
        <v>26.2431503145433</v>
      </c>
      <c r="Z49" s="130"/>
      <c r="AA49" s="138">
        <v>1.95126672461857</v>
      </c>
      <c r="AB49" s="139">
        <v>16.178231249800302</v>
      </c>
      <c r="AC49" s="140">
        <v>8.6973429120864196</v>
      </c>
      <c r="AD49" s="130"/>
      <c r="AE49" s="141">
        <v>20.595549012147899</v>
      </c>
      <c r="AG49" s="136">
        <v>47.6340324182909</v>
      </c>
      <c r="AH49" s="130">
        <v>59.205793990092403</v>
      </c>
      <c r="AI49" s="130">
        <v>64.663569793768005</v>
      </c>
      <c r="AJ49" s="130">
        <v>65.205831004509506</v>
      </c>
      <c r="AK49" s="130">
        <v>61.699331889771003</v>
      </c>
      <c r="AL49" s="137">
        <v>59.6821577736237</v>
      </c>
      <c r="AM49" s="130"/>
      <c r="AN49" s="138">
        <v>70.053150260214807</v>
      </c>
      <c r="AO49" s="139">
        <v>72.185312319295207</v>
      </c>
      <c r="AP49" s="140">
        <v>71.119231289755007</v>
      </c>
      <c r="AQ49" s="130"/>
      <c r="AR49" s="141">
        <v>62.956583458159301</v>
      </c>
      <c r="AS49" s="135"/>
      <c r="AT49" s="136">
        <v>2.0881730278794302</v>
      </c>
      <c r="AU49" s="130">
        <v>5.0187068231191496</v>
      </c>
      <c r="AV49" s="130">
        <v>7.4385932720111496</v>
      </c>
      <c r="AW49" s="130">
        <v>4.5976300264127801</v>
      </c>
      <c r="AX49" s="130">
        <v>-3.0770509535566601</v>
      </c>
      <c r="AY49" s="137">
        <v>3.1785437844083799</v>
      </c>
      <c r="AZ49" s="130"/>
      <c r="BA49" s="138">
        <v>-3.0284223410278801</v>
      </c>
      <c r="BB49" s="139">
        <v>0.67006905089594104</v>
      </c>
      <c r="BC49" s="140">
        <v>-1.1860634386438</v>
      </c>
      <c r="BD49" s="130"/>
      <c r="BE49" s="141">
        <v>1.7396580608718899</v>
      </c>
    </row>
    <row r="50" spans="1:57" x14ac:dyDescent="0.2">
      <c r="A50" s="86" t="s">
        <v>115</v>
      </c>
      <c r="B50" s="3" t="s">
        <v>121</v>
      </c>
      <c r="D50" s="25" t="s">
        <v>16</v>
      </c>
      <c r="E50" s="28" t="s">
        <v>17</v>
      </c>
      <c r="G50" s="136">
        <v>44.876292466765101</v>
      </c>
      <c r="H50" s="130">
        <v>54.1866691285081</v>
      </c>
      <c r="I50" s="130">
        <v>57.408604135893597</v>
      </c>
      <c r="J50" s="130">
        <v>57.057791728212699</v>
      </c>
      <c r="K50" s="130">
        <v>53.3327178729689</v>
      </c>
      <c r="L50" s="137">
        <v>53.372415066469699</v>
      </c>
      <c r="M50" s="130"/>
      <c r="N50" s="138">
        <v>53.632754800590803</v>
      </c>
      <c r="O50" s="139">
        <v>54.015878877400198</v>
      </c>
      <c r="P50" s="140">
        <v>53.8243168389955</v>
      </c>
      <c r="Q50" s="130"/>
      <c r="R50" s="141">
        <v>53.501529858619897</v>
      </c>
      <c r="S50" s="135"/>
      <c r="T50" s="136">
        <v>1.3171625163757199</v>
      </c>
      <c r="U50" s="130">
        <v>11.9377803502872</v>
      </c>
      <c r="V50" s="130">
        <v>15.949194016289301</v>
      </c>
      <c r="W50" s="130">
        <v>27.818783309394199</v>
      </c>
      <c r="X50" s="130">
        <v>8.9823040715465705</v>
      </c>
      <c r="Y50" s="137">
        <v>13.1782275570297</v>
      </c>
      <c r="Z50" s="130"/>
      <c r="AA50" s="138">
        <v>3.7625759248853701</v>
      </c>
      <c r="AB50" s="139">
        <v>9.4498118869120393</v>
      </c>
      <c r="AC50" s="140">
        <v>6.5404573876451897</v>
      </c>
      <c r="AD50" s="130"/>
      <c r="AE50" s="141">
        <v>11.1870673209357</v>
      </c>
      <c r="AG50" s="136">
        <v>48.602830090761202</v>
      </c>
      <c r="AH50" s="130">
        <v>54.877697177982</v>
      </c>
      <c r="AI50" s="130">
        <v>57.774676799944601</v>
      </c>
      <c r="AJ50" s="130">
        <v>58.5058412427489</v>
      </c>
      <c r="AK50" s="130">
        <v>56.590282663099202</v>
      </c>
      <c r="AL50" s="137">
        <v>55.270265594907201</v>
      </c>
      <c r="AM50" s="130"/>
      <c r="AN50" s="138">
        <v>61.862998522895097</v>
      </c>
      <c r="AO50" s="139">
        <v>62.842734490398797</v>
      </c>
      <c r="AP50" s="140">
        <v>62.352866506646897</v>
      </c>
      <c r="AQ50" s="130"/>
      <c r="AR50" s="141">
        <v>57.292948866885098</v>
      </c>
      <c r="AS50" s="135"/>
      <c r="AT50" s="136">
        <v>1.6703711897643201</v>
      </c>
      <c r="AU50" s="130">
        <v>2.6939389151850701</v>
      </c>
      <c r="AV50" s="130">
        <v>3.9891884715922599</v>
      </c>
      <c r="AW50" s="130">
        <v>5.3064307302819298</v>
      </c>
      <c r="AX50" s="130">
        <v>1.11132361788647</v>
      </c>
      <c r="AY50" s="137">
        <v>2.98709366440211</v>
      </c>
      <c r="AZ50" s="130"/>
      <c r="BA50" s="138">
        <v>-0.738444313524666</v>
      </c>
      <c r="BB50" s="139">
        <v>1.71024772248991</v>
      </c>
      <c r="BC50" s="140">
        <v>0.48060238198855798</v>
      </c>
      <c r="BD50" s="130"/>
      <c r="BE50" s="141">
        <v>2.1887295025606099</v>
      </c>
    </row>
    <row r="51" spans="1:57" x14ac:dyDescent="0.2">
      <c r="A51" s="87" t="s">
        <v>116</v>
      </c>
      <c r="B51" s="3" t="s">
        <v>122</v>
      </c>
      <c r="D51" s="25" t="s">
        <v>16</v>
      </c>
      <c r="E51" s="28" t="s">
        <v>17</v>
      </c>
      <c r="G51" s="142">
        <v>42.947933065127302</v>
      </c>
      <c r="H51" s="143">
        <v>46.673663343245202</v>
      </c>
      <c r="I51" s="143">
        <v>47.4666200221561</v>
      </c>
      <c r="J51" s="143">
        <v>48.440324179348103</v>
      </c>
      <c r="K51" s="143">
        <v>48.072998658970299</v>
      </c>
      <c r="L51" s="144">
        <v>46.720307853769398</v>
      </c>
      <c r="M51" s="130"/>
      <c r="N51" s="145">
        <v>50.448953413795103</v>
      </c>
      <c r="O51" s="146">
        <v>50.545157716751199</v>
      </c>
      <c r="P51" s="147">
        <v>50.497055565273101</v>
      </c>
      <c r="Q51" s="130"/>
      <c r="R51" s="148">
        <v>47.799378628484803</v>
      </c>
      <c r="S51" s="135"/>
      <c r="T51" s="142">
        <v>1.304105699193</v>
      </c>
      <c r="U51" s="143">
        <v>6.5418084302369603</v>
      </c>
      <c r="V51" s="143">
        <v>4.2777298313519996</v>
      </c>
      <c r="W51" s="143">
        <v>13.7921776466069</v>
      </c>
      <c r="X51" s="143">
        <v>10.173814026551799</v>
      </c>
      <c r="Y51" s="144">
        <v>7.193443379833</v>
      </c>
      <c r="Z51" s="130"/>
      <c r="AA51" s="145">
        <v>8.0341599755812396</v>
      </c>
      <c r="AB51" s="146">
        <v>8.7875956327504294</v>
      </c>
      <c r="AC51" s="147">
        <v>8.4099275925968406</v>
      </c>
      <c r="AD51" s="130"/>
      <c r="AE51" s="148">
        <v>7.55773975527815</v>
      </c>
      <c r="AG51" s="142">
        <v>45.618406481319496</v>
      </c>
      <c r="AH51" s="143">
        <v>47.830331643061101</v>
      </c>
      <c r="AI51" s="143">
        <v>48.782566882322001</v>
      </c>
      <c r="AJ51" s="143">
        <v>49.991257212799397</v>
      </c>
      <c r="AK51" s="143">
        <v>50.357725709622798</v>
      </c>
      <c r="AL51" s="144">
        <v>48.516057585825003</v>
      </c>
      <c r="AM51" s="130"/>
      <c r="AN51" s="145">
        <v>55.759868229257698</v>
      </c>
      <c r="AO51" s="146">
        <v>56.730657104541997</v>
      </c>
      <c r="AP51" s="147">
        <v>56.245262666899798</v>
      </c>
      <c r="AQ51" s="130"/>
      <c r="AR51" s="148">
        <v>50.723850208598698</v>
      </c>
      <c r="AS51" s="135"/>
      <c r="AT51" s="142">
        <v>1.0440488588222601</v>
      </c>
      <c r="AU51" s="143">
        <v>1.8720781738722001</v>
      </c>
      <c r="AV51" s="143">
        <v>1.3923271616044</v>
      </c>
      <c r="AW51" s="143">
        <v>2.45997041292661</v>
      </c>
      <c r="AX51" s="143">
        <v>1.62792400429786</v>
      </c>
      <c r="AY51" s="144">
        <v>1.6887070671647499</v>
      </c>
      <c r="AZ51" s="130"/>
      <c r="BA51" s="145">
        <v>-0.28670422251503402</v>
      </c>
      <c r="BB51" s="146">
        <v>0.71523200590560199</v>
      </c>
      <c r="BC51" s="147">
        <v>0.216082980937434</v>
      </c>
      <c r="BD51" s="130"/>
      <c r="BE51" s="148">
        <v>1.2173504927301699</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U36" sqref="U36"/>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7" t="s">
        <v>5</v>
      </c>
      <c r="E2" s="198"/>
      <c r="G2" s="191" t="s">
        <v>36</v>
      </c>
      <c r="H2" s="192"/>
      <c r="I2" s="192"/>
      <c r="J2" s="192"/>
      <c r="K2" s="192"/>
      <c r="L2" s="192"/>
      <c r="M2" s="192"/>
      <c r="N2" s="192"/>
      <c r="O2" s="192"/>
      <c r="P2" s="192"/>
      <c r="Q2" s="192"/>
      <c r="R2" s="192"/>
      <c r="T2" s="191" t="s">
        <v>37</v>
      </c>
      <c r="U2" s="192"/>
      <c r="V2" s="192"/>
      <c r="W2" s="192"/>
      <c r="X2" s="192"/>
      <c r="Y2" s="192"/>
      <c r="Z2" s="192"/>
      <c r="AA2" s="192"/>
      <c r="AB2" s="192"/>
      <c r="AC2" s="192"/>
      <c r="AD2" s="192"/>
      <c r="AE2" s="192"/>
      <c r="AF2" s="4"/>
      <c r="AG2" s="191" t="s">
        <v>38</v>
      </c>
      <c r="AH2" s="192"/>
      <c r="AI2" s="192"/>
      <c r="AJ2" s="192"/>
      <c r="AK2" s="192"/>
      <c r="AL2" s="192"/>
      <c r="AM2" s="192"/>
      <c r="AN2" s="192"/>
      <c r="AO2" s="192"/>
      <c r="AP2" s="192"/>
      <c r="AQ2" s="192"/>
      <c r="AR2" s="192"/>
      <c r="AT2" s="191" t="s">
        <v>39</v>
      </c>
      <c r="AU2" s="192"/>
      <c r="AV2" s="192"/>
      <c r="AW2" s="192"/>
      <c r="AX2" s="192"/>
      <c r="AY2" s="192"/>
      <c r="AZ2" s="192"/>
      <c r="BA2" s="192"/>
      <c r="BB2" s="192"/>
      <c r="BC2" s="192"/>
      <c r="BD2" s="192"/>
      <c r="BE2" s="192"/>
    </row>
    <row r="3" spans="1:57" x14ac:dyDescent="0.2">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x14ac:dyDescent="0.2">
      <c r="A4" s="32"/>
      <c r="B4" s="32"/>
      <c r="C4" s="3"/>
      <c r="D4" s="200"/>
      <c r="E4" s="202"/>
      <c r="F4" s="5"/>
      <c r="G4" s="190"/>
      <c r="H4" s="186"/>
      <c r="I4" s="186"/>
      <c r="J4" s="186"/>
      <c r="K4" s="186"/>
      <c r="L4" s="188"/>
      <c r="M4" s="5"/>
      <c r="N4" s="190"/>
      <c r="O4" s="186"/>
      <c r="P4" s="188"/>
      <c r="Q4" s="2"/>
      <c r="R4" s="194"/>
      <c r="S4" s="2"/>
      <c r="T4" s="190"/>
      <c r="U4" s="186"/>
      <c r="V4" s="186"/>
      <c r="W4" s="186"/>
      <c r="X4" s="186"/>
      <c r="Y4" s="188"/>
      <c r="Z4" s="2"/>
      <c r="AA4" s="190"/>
      <c r="AB4" s="186"/>
      <c r="AC4" s="188"/>
      <c r="AD4" s="1"/>
      <c r="AE4" s="196"/>
      <c r="AF4" s="39"/>
      <c r="AG4" s="190"/>
      <c r="AH4" s="186"/>
      <c r="AI4" s="186"/>
      <c r="AJ4" s="186"/>
      <c r="AK4" s="186"/>
      <c r="AL4" s="188"/>
      <c r="AM4" s="5"/>
      <c r="AN4" s="190"/>
      <c r="AO4" s="186"/>
      <c r="AP4" s="188"/>
      <c r="AQ4" s="2"/>
      <c r="AR4" s="194"/>
      <c r="AS4" s="2"/>
      <c r="AT4" s="190"/>
      <c r="AU4" s="186"/>
      <c r="AV4" s="186"/>
      <c r="AW4" s="186"/>
      <c r="AX4" s="186"/>
      <c r="AY4" s="188"/>
      <c r="AZ4" s="2"/>
      <c r="BA4" s="190"/>
      <c r="BB4" s="186"/>
      <c r="BC4" s="188"/>
      <c r="BD4" s="1"/>
      <c r="BE4" s="196"/>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9">
        <v>138.87486175351501</v>
      </c>
      <c r="H6" s="150">
        <v>148.000387094296</v>
      </c>
      <c r="I6" s="150">
        <v>153.569024657429</v>
      </c>
      <c r="J6" s="150">
        <v>151.06249361241001</v>
      </c>
      <c r="K6" s="150">
        <v>145.74730135455499</v>
      </c>
      <c r="L6" s="151">
        <v>147.93270189377401</v>
      </c>
      <c r="M6" s="152"/>
      <c r="N6" s="153">
        <v>153.905285821083</v>
      </c>
      <c r="O6" s="154">
        <v>159.12882283694401</v>
      </c>
      <c r="P6" s="155">
        <v>156.560732415318</v>
      </c>
      <c r="Q6" s="152"/>
      <c r="R6" s="156">
        <v>150.49132469238501</v>
      </c>
      <c r="S6" s="135"/>
      <c r="T6" s="127">
        <v>4.3191770267541401</v>
      </c>
      <c r="U6" s="128">
        <v>17.731649490990499</v>
      </c>
      <c r="V6" s="128">
        <v>21.339285752166401</v>
      </c>
      <c r="W6" s="128">
        <v>9.3872672474583201</v>
      </c>
      <c r="X6" s="128">
        <v>1.65459323391116</v>
      </c>
      <c r="Y6" s="129">
        <v>10.517339663564</v>
      </c>
      <c r="Z6" s="130"/>
      <c r="AA6" s="131">
        <v>0.72750603873821995</v>
      </c>
      <c r="AB6" s="132">
        <v>11.3702066814788</v>
      </c>
      <c r="AC6" s="133">
        <v>5.6931987037513796</v>
      </c>
      <c r="AD6" s="130"/>
      <c r="AE6" s="134">
        <v>8.6158845572076803</v>
      </c>
      <c r="AF6" s="29"/>
      <c r="AG6" s="149">
        <v>144.47869007356499</v>
      </c>
      <c r="AH6" s="150">
        <v>148.84322431880699</v>
      </c>
      <c r="AI6" s="150">
        <v>154.32473536452801</v>
      </c>
      <c r="AJ6" s="150">
        <v>151.81958859035501</v>
      </c>
      <c r="AK6" s="150">
        <v>148.36812990423999</v>
      </c>
      <c r="AL6" s="151">
        <v>149.80154584606899</v>
      </c>
      <c r="AM6" s="152"/>
      <c r="AN6" s="153">
        <v>161.95080264343099</v>
      </c>
      <c r="AO6" s="154">
        <v>166.15002310057599</v>
      </c>
      <c r="AP6" s="155">
        <v>164.08467063095799</v>
      </c>
      <c r="AQ6" s="152"/>
      <c r="AR6" s="156">
        <v>154.285782269967</v>
      </c>
      <c r="AS6" s="135"/>
      <c r="AT6" s="127">
        <v>3.6875248409267098</v>
      </c>
      <c r="AU6" s="128">
        <v>6.0076548618009102</v>
      </c>
      <c r="AV6" s="128">
        <v>6.4723001733595797</v>
      </c>
      <c r="AW6" s="128">
        <v>0.78604104992403101</v>
      </c>
      <c r="AX6" s="128">
        <v>-2.1733376460883198</v>
      </c>
      <c r="AY6" s="129">
        <v>2.7503802699001301</v>
      </c>
      <c r="AZ6" s="130"/>
      <c r="BA6" s="131">
        <v>-1.40535874086687</v>
      </c>
      <c r="BB6" s="132">
        <v>0.71541118224350797</v>
      </c>
      <c r="BC6" s="133">
        <v>-0.32099321217003501</v>
      </c>
      <c r="BD6" s="130"/>
      <c r="BE6" s="134">
        <v>1.5897199856195801</v>
      </c>
    </row>
    <row r="7" spans="1:57" x14ac:dyDescent="0.2">
      <c r="A7" s="20" t="s">
        <v>18</v>
      </c>
      <c r="B7" s="3" t="str">
        <f>TRIM(A7)</f>
        <v>Virginia</v>
      </c>
      <c r="C7" s="10"/>
      <c r="D7" s="24" t="s">
        <v>16</v>
      </c>
      <c r="E7" s="27" t="s">
        <v>17</v>
      </c>
      <c r="F7" s="3"/>
      <c r="G7" s="157">
        <v>111.471533096486</v>
      </c>
      <c r="H7" s="152">
        <v>126.983448792901</v>
      </c>
      <c r="I7" s="152">
        <v>134.19966669564599</v>
      </c>
      <c r="J7" s="152">
        <v>130.65153218350301</v>
      </c>
      <c r="K7" s="152">
        <v>118.54122429531699</v>
      </c>
      <c r="L7" s="158">
        <v>125.414075689941</v>
      </c>
      <c r="M7" s="152"/>
      <c r="N7" s="159">
        <v>119.231969208522</v>
      </c>
      <c r="O7" s="160">
        <v>121.315670064689</v>
      </c>
      <c r="P7" s="161">
        <v>120.287407876225</v>
      </c>
      <c r="Q7" s="152"/>
      <c r="R7" s="162">
        <v>123.967414968464</v>
      </c>
      <c r="S7" s="135"/>
      <c r="T7" s="136">
        <v>11.974632629298201</v>
      </c>
      <c r="U7" s="130">
        <v>28.311317666373299</v>
      </c>
      <c r="V7" s="130">
        <v>34.205992517477597</v>
      </c>
      <c r="W7" s="130">
        <v>17.682830392425998</v>
      </c>
      <c r="X7" s="130">
        <v>0.85706514510032505</v>
      </c>
      <c r="Y7" s="137">
        <v>18.104337362677299</v>
      </c>
      <c r="Z7" s="130"/>
      <c r="AA7" s="138">
        <v>-2.7368334655237798</v>
      </c>
      <c r="AB7" s="139">
        <v>6.2796545164854303</v>
      </c>
      <c r="AC7" s="140">
        <v>1.3938516549358899</v>
      </c>
      <c r="AD7" s="130"/>
      <c r="AE7" s="141">
        <v>12.499298649320901</v>
      </c>
      <c r="AF7" s="30"/>
      <c r="AG7" s="157">
        <v>115.596471407827</v>
      </c>
      <c r="AH7" s="152">
        <v>125.108480128813</v>
      </c>
      <c r="AI7" s="152">
        <v>131.827986462871</v>
      </c>
      <c r="AJ7" s="152">
        <v>128.764269439304</v>
      </c>
      <c r="AK7" s="152">
        <v>120.867066998216</v>
      </c>
      <c r="AL7" s="158">
        <v>124.938565582734</v>
      </c>
      <c r="AM7" s="152"/>
      <c r="AN7" s="159">
        <v>132.00577403103301</v>
      </c>
      <c r="AO7" s="160">
        <v>133.18336123485801</v>
      </c>
      <c r="AP7" s="161">
        <v>132.60188474374499</v>
      </c>
      <c r="AQ7" s="152"/>
      <c r="AR7" s="162">
        <v>127.338622779548</v>
      </c>
      <c r="AS7" s="135"/>
      <c r="AT7" s="136">
        <v>3.16600031475493</v>
      </c>
      <c r="AU7" s="130">
        <v>5.3488199196483404</v>
      </c>
      <c r="AV7" s="130">
        <v>7.1770312106604202</v>
      </c>
      <c r="AW7" s="130">
        <v>3.4540083066985998</v>
      </c>
      <c r="AX7" s="130">
        <v>5.7315172479422798E-2</v>
      </c>
      <c r="AY7" s="137">
        <v>3.9446403885811399</v>
      </c>
      <c r="AZ7" s="130"/>
      <c r="BA7" s="138">
        <v>-1.3823550216385401</v>
      </c>
      <c r="BB7" s="139">
        <v>-0.374190458052576</v>
      </c>
      <c r="BC7" s="140">
        <v>-0.87360679317271095</v>
      </c>
      <c r="BD7" s="130"/>
      <c r="BE7" s="141">
        <v>2.20432308947766</v>
      </c>
    </row>
    <row r="8" spans="1:57" x14ac:dyDescent="0.2">
      <c r="A8" s="21" t="s">
        <v>19</v>
      </c>
      <c r="B8" s="3" t="str">
        <f t="shared" ref="B8:B43" si="0">TRIM(A8)</f>
        <v>Norfolk/Virginia Beach, VA</v>
      </c>
      <c r="C8" s="3"/>
      <c r="D8" s="24" t="s">
        <v>16</v>
      </c>
      <c r="E8" s="27" t="s">
        <v>17</v>
      </c>
      <c r="F8" s="3"/>
      <c r="G8" s="157">
        <v>94.863363939694906</v>
      </c>
      <c r="H8" s="152">
        <v>98.410692879622303</v>
      </c>
      <c r="I8" s="152">
        <v>101.16461649541</v>
      </c>
      <c r="J8" s="152">
        <v>104.52072063434601</v>
      </c>
      <c r="K8" s="152">
        <v>104.266035044464</v>
      </c>
      <c r="L8" s="158">
        <v>100.934483486158</v>
      </c>
      <c r="M8" s="152"/>
      <c r="N8" s="159">
        <v>113.054945687787</v>
      </c>
      <c r="O8" s="160">
        <v>117.971793239636</v>
      </c>
      <c r="P8" s="161">
        <v>115.560602633256</v>
      </c>
      <c r="Q8" s="152"/>
      <c r="R8" s="162">
        <v>105.52902067377001</v>
      </c>
      <c r="S8" s="135"/>
      <c r="T8" s="136">
        <v>1.9685624091955201</v>
      </c>
      <c r="U8" s="130">
        <v>5.6514393561254304</v>
      </c>
      <c r="V8" s="130">
        <v>6.9178232046168402</v>
      </c>
      <c r="W8" s="130">
        <v>-3.74947445974392</v>
      </c>
      <c r="X8" s="130">
        <v>-10.094582550897</v>
      </c>
      <c r="Y8" s="137">
        <v>-1.80983451693481</v>
      </c>
      <c r="Z8" s="130"/>
      <c r="AA8" s="138">
        <v>-7.88366399566757</v>
      </c>
      <c r="AB8" s="139">
        <v>7.4010724452140604</v>
      </c>
      <c r="AC8" s="140">
        <v>-1.2297745185215001</v>
      </c>
      <c r="AD8" s="130"/>
      <c r="AE8" s="141">
        <v>-1.8184955698962</v>
      </c>
      <c r="AF8" s="30"/>
      <c r="AG8" s="157">
        <v>99.026979978003993</v>
      </c>
      <c r="AH8" s="152">
        <v>100.830798253984</v>
      </c>
      <c r="AI8" s="152">
        <v>103.35541338532001</v>
      </c>
      <c r="AJ8" s="152">
        <v>104.28124972488099</v>
      </c>
      <c r="AK8" s="152">
        <v>104.660732838782</v>
      </c>
      <c r="AL8" s="158">
        <v>102.60090101724199</v>
      </c>
      <c r="AM8" s="152"/>
      <c r="AN8" s="159">
        <v>120.772278608824</v>
      </c>
      <c r="AO8" s="160">
        <v>123.711501056412</v>
      </c>
      <c r="AP8" s="161">
        <v>122.257702965193</v>
      </c>
      <c r="AQ8" s="152"/>
      <c r="AR8" s="162">
        <v>109.17735023934701</v>
      </c>
      <c r="AS8" s="135"/>
      <c r="AT8" s="136">
        <v>2.4760217704630798</v>
      </c>
      <c r="AU8" s="130">
        <v>3.3531744471551899</v>
      </c>
      <c r="AV8" s="130">
        <v>4.0270777479990203</v>
      </c>
      <c r="AW8" s="130">
        <v>-0.75025389042711199</v>
      </c>
      <c r="AX8" s="130">
        <v>-1.6465299648871901</v>
      </c>
      <c r="AY8" s="137">
        <v>1.16722067467001</v>
      </c>
      <c r="AZ8" s="130"/>
      <c r="BA8" s="138">
        <v>-0.196108849572108</v>
      </c>
      <c r="BB8" s="139">
        <v>0.455128187882681</v>
      </c>
      <c r="BC8" s="140">
        <v>0.15180522186544301</v>
      </c>
      <c r="BD8" s="130"/>
      <c r="BE8" s="141">
        <v>0.66008392569895202</v>
      </c>
    </row>
    <row r="9" spans="1:57" ht="14.25" x14ac:dyDescent="0.25">
      <c r="A9" s="21" t="s">
        <v>20</v>
      </c>
      <c r="B9" s="81" t="s">
        <v>71</v>
      </c>
      <c r="C9" s="3"/>
      <c r="D9" s="24" t="s">
        <v>16</v>
      </c>
      <c r="E9" s="27" t="s">
        <v>17</v>
      </c>
      <c r="F9" s="3"/>
      <c r="G9" s="157">
        <v>96.633736970667698</v>
      </c>
      <c r="H9" s="152">
        <v>109.674185244863</v>
      </c>
      <c r="I9" s="152">
        <v>115.091068915739</v>
      </c>
      <c r="J9" s="152">
        <v>113.124653985579</v>
      </c>
      <c r="K9" s="152">
        <v>108.138631194803</v>
      </c>
      <c r="L9" s="158">
        <v>109.47113578348601</v>
      </c>
      <c r="M9" s="152"/>
      <c r="N9" s="159">
        <v>116.702117076584</v>
      </c>
      <c r="O9" s="160">
        <v>120.06383811418399</v>
      </c>
      <c r="P9" s="161">
        <v>118.428273671239</v>
      </c>
      <c r="Q9" s="152"/>
      <c r="R9" s="162">
        <v>112.244870341731</v>
      </c>
      <c r="S9" s="135"/>
      <c r="T9" s="136">
        <v>1.61546220444144</v>
      </c>
      <c r="U9" s="130">
        <v>19.573560726976101</v>
      </c>
      <c r="V9" s="130">
        <v>26.435108282739002</v>
      </c>
      <c r="W9" s="130">
        <v>14.937179839876199</v>
      </c>
      <c r="X9" s="130">
        <v>-5.6561522591622397</v>
      </c>
      <c r="Y9" s="137">
        <v>10.224768263784201</v>
      </c>
      <c r="Z9" s="130"/>
      <c r="AA9" s="138">
        <v>-4.6460365829111101</v>
      </c>
      <c r="AB9" s="139">
        <v>3.6307210950273099</v>
      </c>
      <c r="AC9" s="140">
        <v>-0.68830790769529404</v>
      </c>
      <c r="AD9" s="130"/>
      <c r="AE9" s="141">
        <v>5.6106516956388504</v>
      </c>
      <c r="AF9" s="30"/>
      <c r="AG9" s="157">
        <v>97.759051441174407</v>
      </c>
      <c r="AH9" s="152">
        <v>107.02813085782201</v>
      </c>
      <c r="AI9" s="152">
        <v>111.883220631387</v>
      </c>
      <c r="AJ9" s="152">
        <v>110.74507470295499</v>
      </c>
      <c r="AK9" s="152">
        <v>109.17878483139999</v>
      </c>
      <c r="AL9" s="158">
        <v>107.88149105231901</v>
      </c>
      <c r="AM9" s="152"/>
      <c r="AN9" s="159">
        <v>128.28856776408401</v>
      </c>
      <c r="AO9" s="160">
        <v>124.79260069722</v>
      </c>
      <c r="AP9" s="161">
        <v>126.538991446457</v>
      </c>
      <c r="AQ9" s="152"/>
      <c r="AR9" s="162">
        <v>114.077752088561</v>
      </c>
      <c r="AS9" s="135"/>
      <c r="AT9" s="136">
        <v>-1.8702291296462601</v>
      </c>
      <c r="AU9" s="130">
        <v>1.2402714136994499</v>
      </c>
      <c r="AV9" s="130">
        <v>2.7997427932940302</v>
      </c>
      <c r="AW9" s="130">
        <v>1.0349216383439901</v>
      </c>
      <c r="AX9" s="130">
        <v>-1.7328471306970501</v>
      </c>
      <c r="AY9" s="137">
        <v>0.474368360130827</v>
      </c>
      <c r="AZ9" s="130"/>
      <c r="BA9" s="138">
        <v>-1.05600727399354</v>
      </c>
      <c r="BB9" s="139">
        <v>-1.89854568939131</v>
      </c>
      <c r="BC9" s="140">
        <v>-1.4779479890148901</v>
      </c>
      <c r="BD9" s="130"/>
      <c r="BE9" s="141">
        <v>-0.39061951076880502</v>
      </c>
    </row>
    <row r="10" spans="1:57" x14ac:dyDescent="0.2">
      <c r="A10" s="21" t="s">
        <v>21</v>
      </c>
      <c r="B10" s="3" t="str">
        <f t="shared" si="0"/>
        <v>Virginia Area</v>
      </c>
      <c r="C10" s="3"/>
      <c r="D10" s="24" t="s">
        <v>16</v>
      </c>
      <c r="E10" s="27" t="s">
        <v>17</v>
      </c>
      <c r="F10" s="3"/>
      <c r="G10" s="157">
        <v>101.91100960369501</v>
      </c>
      <c r="H10" s="152">
        <v>109.712067327897</v>
      </c>
      <c r="I10" s="152">
        <v>111.887014470677</v>
      </c>
      <c r="J10" s="152">
        <v>109.75327320739299</v>
      </c>
      <c r="K10" s="152">
        <v>107.80811612620499</v>
      </c>
      <c r="L10" s="158">
        <v>108.677524594239</v>
      </c>
      <c r="M10" s="152"/>
      <c r="N10" s="159">
        <v>126.706592749794</v>
      </c>
      <c r="O10" s="160">
        <v>130.71395537525299</v>
      </c>
      <c r="P10" s="161">
        <v>128.67026593629799</v>
      </c>
      <c r="Q10" s="152"/>
      <c r="R10" s="162">
        <v>114.409886258565</v>
      </c>
      <c r="S10" s="135"/>
      <c r="T10" s="136">
        <v>5.4022244475327499</v>
      </c>
      <c r="U10" s="130">
        <v>11.2976678356835</v>
      </c>
      <c r="V10" s="130">
        <v>10.9220063854175</v>
      </c>
      <c r="W10" s="130">
        <v>-5.1939550711670996</v>
      </c>
      <c r="X10" s="130">
        <v>-11.248913692238</v>
      </c>
      <c r="Y10" s="137">
        <v>1.9036245991942999</v>
      </c>
      <c r="Z10" s="130"/>
      <c r="AA10" s="138">
        <v>-4.3979848718807597</v>
      </c>
      <c r="AB10" s="139">
        <v>6.2769098340102998</v>
      </c>
      <c r="AC10" s="140">
        <v>0.72685318684404099</v>
      </c>
      <c r="AD10" s="130"/>
      <c r="AE10" s="141">
        <v>1.1017907446431601</v>
      </c>
      <c r="AF10" s="30"/>
      <c r="AG10" s="157">
        <v>109.6775587219</v>
      </c>
      <c r="AH10" s="152">
        <v>110.54073298709601</v>
      </c>
      <c r="AI10" s="152">
        <v>111.14014885558301</v>
      </c>
      <c r="AJ10" s="152">
        <v>112.149731662432</v>
      </c>
      <c r="AK10" s="152">
        <v>113.19544672779</v>
      </c>
      <c r="AL10" s="158">
        <v>111.41395943486501</v>
      </c>
      <c r="AM10" s="152"/>
      <c r="AN10" s="159">
        <v>148.72678615107901</v>
      </c>
      <c r="AO10" s="160">
        <v>154.11487794754001</v>
      </c>
      <c r="AP10" s="161">
        <v>151.44520006238</v>
      </c>
      <c r="AQ10" s="152"/>
      <c r="AR10" s="162">
        <v>124.46902852169001</v>
      </c>
      <c r="AS10" s="135"/>
      <c r="AT10" s="136">
        <v>6.2551207844439203</v>
      </c>
      <c r="AU10" s="130">
        <v>6.9180533272320304</v>
      </c>
      <c r="AV10" s="130">
        <v>6.7413009888442996</v>
      </c>
      <c r="AW10" s="130">
        <v>2.5796997504193202</v>
      </c>
      <c r="AX10" s="130">
        <v>-2.3436361489780402</v>
      </c>
      <c r="AY10" s="137">
        <v>3.6479749819339502</v>
      </c>
      <c r="AZ10" s="130"/>
      <c r="BA10" s="138">
        <v>-4.6312574723635702</v>
      </c>
      <c r="BB10" s="139">
        <v>-1.4099074814566599</v>
      </c>
      <c r="BC10" s="140">
        <v>-3.0019785386142601</v>
      </c>
      <c r="BD10" s="130"/>
      <c r="BE10" s="141">
        <v>0.47567569140479798</v>
      </c>
    </row>
    <row r="11" spans="1:57" x14ac:dyDescent="0.2">
      <c r="A11" s="34" t="s">
        <v>22</v>
      </c>
      <c r="B11" s="3" t="str">
        <f t="shared" si="0"/>
        <v>Washington, DC</v>
      </c>
      <c r="C11" s="3"/>
      <c r="D11" s="24" t="s">
        <v>16</v>
      </c>
      <c r="E11" s="27" t="s">
        <v>17</v>
      </c>
      <c r="F11" s="3"/>
      <c r="G11" s="157">
        <v>180.72910772736</v>
      </c>
      <c r="H11" s="152">
        <v>202.62505057735601</v>
      </c>
      <c r="I11" s="152">
        <v>202.29858406386001</v>
      </c>
      <c r="J11" s="152">
        <v>192.228865909143</v>
      </c>
      <c r="K11" s="152">
        <v>164.67128226211</v>
      </c>
      <c r="L11" s="158">
        <v>189.92281369250901</v>
      </c>
      <c r="M11" s="152"/>
      <c r="N11" s="159">
        <v>144.37594001015199</v>
      </c>
      <c r="O11" s="160">
        <v>141.922376151869</v>
      </c>
      <c r="P11" s="161">
        <v>143.11834724577301</v>
      </c>
      <c r="Q11" s="152"/>
      <c r="R11" s="162">
        <v>177.84330724376301</v>
      </c>
      <c r="S11" s="135"/>
      <c r="T11" s="136">
        <v>43.699065728179001</v>
      </c>
      <c r="U11" s="130">
        <v>66.317355342247694</v>
      </c>
      <c r="V11" s="130">
        <v>67.807590996568706</v>
      </c>
      <c r="W11" s="130">
        <v>48.284413692518598</v>
      </c>
      <c r="X11" s="130">
        <v>24.3315752674477</v>
      </c>
      <c r="Y11" s="137">
        <v>49.986863869015799</v>
      </c>
      <c r="Z11" s="130"/>
      <c r="AA11" s="138">
        <v>9.1086595915186592</v>
      </c>
      <c r="AB11" s="139">
        <v>14.2621693240869</v>
      </c>
      <c r="AC11" s="140">
        <v>11.2015580290781</v>
      </c>
      <c r="AD11" s="130"/>
      <c r="AE11" s="141">
        <v>39.7164966812242</v>
      </c>
      <c r="AF11" s="30"/>
      <c r="AG11" s="157">
        <v>178.58655163546501</v>
      </c>
      <c r="AH11" s="152">
        <v>195.89579402499999</v>
      </c>
      <c r="AI11" s="152">
        <v>203.536410309258</v>
      </c>
      <c r="AJ11" s="152">
        <v>190.56268609062499</v>
      </c>
      <c r="AK11" s="152">
        <v>171.86577779095799</v>
      </c>
      <c r="AL11" s="158">
        <v>188.909009430537</v>
      </c>
      <c r="AM11" s="152"/>
      <c r="AN11" s="159">
        <v>158.41856698122299</v>
      </c>
      <c r="AO11" s="160">
        <v>157.450796948061</v>
      </c>
      <c r="AP11" s="161">
        <v>157.92198125934999</v>
      </c>
      <c r="AQ11" s="152"/>
      <c r="AR11" s="162">
        <v>179.892766319576</v>
      </c>
      <c r="AS11" s="135"/>
      <c r="AT11" s="136">
        <v>5.9589051046973802</v>
      </c>
      <c r="AU11" s="130">
        <v>4.9387004258679097</v>
      </c>
      <c r="AV11" s="130">
        <v>5.27389701997991</v>
      </c>
      <c r="AW11" s="130">
        <v>1.2177576596447801</v>
      </c>
      <c r="AX11" s="130">
        <v>1.54760816758188</v>
      </c>
      <c r="AY11" s="137">
        <v>3.9818889478372501</v>
      </c>
      <c r="AZ11" s="130"/>
      <c r="BA11" s="138">
        <v>-0.26513300378969301</v>
      </c>
      <c r="BB11" s="139">
        <v>-1.828067257953</v>
      </c>
      <c r="BC11" s="140">
        <v>-1.0565524483998401</v>
      </c>
      <c r="BD11" s="130"/>
      <c r="BE11" s="141">
        <v>2.79274766915769</v>
      </c>
    </row>
    <row r="12" spans="1:57" x14ac:dyDescent="0.2">
      <c r="A12" s="21" t="s">
        <v>23</v>
      </c>
      <c r="B12" s="3" t="str">
        <f t="shared" si="0"/>
        <v>Arlington, VA</v>
      </c>
      <c r="C12" s="3"/>
      <c r="D12" s="24" t="s">
        <v>16</v>
      </c>
      <c r="E12" s="27" t="s">
        <v>17</v>
      </c>
      <c r="F12" s="3"/>
      <c r="G12" s="157">
        <v>173.109117369117</v>
      </c>
      <c r="H12" s="152">
        <v>210.76484980139</v>
      </c>
      <c r="I12" s="152">
        <v>227.88068238213299</v>
      </c>
      <c r="J12" s="152">
        <v>211.39246185269701</v>
      </c>
      <c r="K12" s="152">
        <v>169.587414381022</v>
      </c>
      <c r="L12" s="158">
        <v>202.01339045827899</v>
      </c>
      <c r="M12" s="152"/>
      <c r="N12" s="159">
        <v>131.353491914253</v>
      </c>
      <c r="O12" s="160">
        <v>117.232831547838</v>
      </c>
      <c r="P12" s="161">
        <v>124.23000559075599</v>
      </c>
      <c r="Q12" s="152"/>
      <c r="R12" s="162">
        <v>184.53898865233899</v>
      </c>
      <c r="S12" s="135"/>
      <c r="T12" s="136">
        <v>40.121986610372197</v>
      </c>
      <c r="U12" s="130">
        <v>70.1648056205714</v>
      </c>
      <c r="V12" s="130">
        <v>89.049828631936506</v>
      </c>
      <c r="W12" s="130">
        <v>65.390262719028698</v>
      </c>
      <c r="X12" s="130">
        <v>33.184328136311102</v>
      </c>
      <c r="Y12" s="137">
        <v>61.820318806161403</v>
      </c>
      <c r="Z12" s="130"/>
      <c r="AA12" s="138">
        <v>9.4078671337240092</v>
      </c>
      <c r="AB12" s="139">
        <v>0.25992370107417601</v>
      </c>
      <c r="AC12" s="140">
        <v>4.7096888513759598</v>
      </c>
      <c r="AD12" s="130"/>
      <c r="AE12" s="141">
        <v>50.186500087613403</v>
      </c>
      <c r="AF12" s="30"/>
      <c r="AG12" s="157">
        <v>188.67460595677301</v>
      </c>
      <c r="AH12" s="152">
        <v>208.532964956607</v>
      </c>
      <c r="AI12" s="152">
        <v>220.57653326012701</v>
      </c>
      <c r="AJ12" s="152">
        <v>208.45435855537301</v>
      </c>
      <c r="AK12" s="152">
        <v>176.634210978021</v>
      </c>
      <c r="AL12" s="158">
        <v>201.82726828453499</v>
      </c>
      <c r="AM12" s="152"/>
      <c r="AN12" s="159">
        <v>140.40880569845601</v>
      </c>
      <c r="AO12" s="160">
        <v>133.031167963965</v>
      </c>
      <c r="AP12" s="161">
        <v>136.71714248996599</v>
      </c>
      <c r="AQ12" s="152"/>
      <c r="AR12" s="162">
        <v>184.40751996420099</v>
      </c>
      <c r="AS12" s="135"/>
      <c r="AT12" s="136">
        <v>5.1659798352995399</v>
      </c>
      <c r="AU12" s="130">
        <v>4.3764015383169204</v>
      </c>
      <c r="AV12" s="130">
        <v>5.83336945960259</v>
      </c>
      <c r="AW12" s="130">
        <v>5.1248466806125803</v>
      </c>
      <c r="AX12" s="130">
        <v>3.0676113482031599</v>
      </c>
      <c r="AY12" s="137">
        <v>5.2836390082016198</v>
      </c>
      <c r="AZ12" s="130"/>
      <c r="BA12" s="138">
        <v>-1.8370236569184599</v>
      </c>
      <c r="BB12" s="139">
        <v>-5.2229590288679102</v>
      </c>
      <c r="BC12" s="140">
        <v>-3.5319702598378</v>
      </c>
      <c r="BD12" s="130"/>
      <c r="BE12" s="141">
        <v>3.93754575280553</v>
      </c>
    </row>
    <row r="13" spans="1:57" x14ac:dyDescent="0.2">
      <c r="A13" s="21" t="s">
        <v>24</v>
      </c>
      <c r="B13" s="3" t="str">
        <f t="shared" si="0"/>
        <v>Suburban Virginia Area</v>
      </c>
      <c r="C13" s="3"/>
      <c r="D13" s="24" t="s">
        <v>16</v>
      </c>
      <c r="E13" s="27" t="s">
        <v>17</v>
      </c>
      <c r="F13" s="3"/>
      <c r="G13" s="157">
        <v>132.44148981211899</v>
      </c>
      <c r="H13" s="152">
        <v>147.58605977192201</v>
      </c>
      <c r="I13" s="152">
        <v>145.20088297667201</v>
      </c>
      <c r="J13" s="152">
        <v>142.277716625404</v>
      </c>
      <c r="K13" s="152">
        <v>133.436758901758</v>
      </c>
      <c r="L13" s="158">
        <v>140.76605591487501</v>
      </c>
      <c r="M13" s="152"/>
      <c r="N13" s="159">
        <v>135.95801600376501</v>
      </c>
      <c r="O13" s="160">
        <v>140.936891807379</v>
      </c>
      <c r="P13" s="161">
        <v>138.598262215343</v>
      </c>
      <c r="Q13" s="152"/>
      <c r="R13" s="162">
        <v>140.17201569173901</v>
      </c>
      <c r="S13" s="135"/>
      <c r="T13" s="136">
        <v>15.4132482140806</v>
      </c>
      <c r="U13" s="130">
        <v>36.075430876744001</v>
      </c>
      <c r="V13" s="130">
        <v>33.280717287604297</v>
      </c>
      <c r="W13" s="130">
        <v>10.8064946143604</v>
      </c>
      <c r="X13" s="130">
        <v>-0.29208957737615399</v>
      </c>
      <c r="Y13" s="137">
        <v>17.380521027761901</v>
      </c>
      <c r="Z13" s="130"/>
      <c r="AA13" s="138">
        <v>0.18006032400031499</v>
      </c>
      <c r="AB13" s="139">
        <v>12.643282213767201</v>
      </c>
      <c r="AC13" s="140">
        <v>5.9207733164670797</v>
      </c>
      <c r="AD13" s="130"/>
      <c r="AE13" s="141">
        <v>13.7163060464336</v>
      </c>
      <c r="AF13" s="30"/>
      <c r="AG13" s="157">
        <v>134.049673497963</v>
      </c>
      <c r="AH13" s="152">
        <v>143.481597214896</v>
      </c>
      <c r="AI13" s="152">
        <v>148.07996141259201</v>
      </c>
      <c r="AJ13" s="152">
        <v>141.20664194601</v>
      </c>
      <c r="AK13" s="152">
        <v>138.13950861654999</v>
      </c>
      <c r="AL13" s="158">
        <v>141.35442865946899</v>
      </c>
      <c r="AM13" s="152"/>
      <c r="AN13" s="159">
        <v>151.37005807787401</v>
      </c>
      <c r="AO13" s="160">
        <v>153.01401993815401</v>
      </c>
      <c r="AP13" s="161">
        <v>152.229026960547</v>
      </c>
      <c r="AQ13" s="152"/>
      <c r="AR13" s="162">
        <v>144.68049328809499</v>
      </c>
      <c r="AS13" s="135"/>
      <c r="AT13" s="136">
        <v>5.6046710366488099</v>
      </c>
      <c r="AU13" s="130">
        <v>8.5729510346522293</v>
      </c>
      <c r="AV13" s="130">
        <v>10.187915283201701</v>
      </c>
      <c r="AW13" s="130">
        <v>3.5589560048494202</v>
      </c>
      <c r="AX13" s="130">
        <v>-3.89487332758831E-2</v>
      </c>
      <c r="AY13" s="137">
        <v>5.5232664807710901</v>
      </c>
      <c r="AZ13" s="130"/>
      <c r="BA13" s="138">
        <v>4.45106172638783</v>
      </c>
      <c r="BB13" s="139">
        <v>2.88674992863869</v>
      </c>
      <c r="BC13" s="140">
        <v>3.6804580871696699</v>
      </c>
      <c r="BD13" s="130"/>
      <c r="BE13" s="141">
        <v>4.8233742396160197</v>
      </c>
    </row>
    <row r="14" spans="1:57" x14ac:dyDescent="0.2">
      <c r="A14" s="21" t="s">
        <v>25</v>
      </c>
      <c r="B14" s="3" t="str">
        <f t="shared" si="0"/>
        <v>Alexandria, VA</v>
      </c>
      <c r="C14" s="3"/>
      <c r="D14" s="24" t="s">
        <v>16</v>
      </c>
      <c r="E14" s="27" t="s">
        <v>17</v>
      </c>
      <c r="F14" s="3"/>
      <c r="G14" s="157">
        <v>130.635463008329</v>
      </c>
      <c r="H14" s="152">
        <v>151.01141666666601</v>
      </c>
      <c r="I14" s="152">
        <v>158.57879206730701</v>
      </c>
      <c r="J14" s="152">
        <v>156.65864910659201</v>
      </c>
      <c r="K14" s="152">
        <v>143.15734191382199</v>
      </c>
      <c r="L14" s="158">
        <v>149.667942467774</v>
      </c>
      <c r="M14" s="152"/>
      <c r="N14" s="159">
        <v>120.660852981969</v>
      </c>
      <c r="O14" s="160">
        <v>120.431129232039</v>
      </c>
      <c r="P14" s="161">
        <v>120.539502726281</v>
      </c>
      <c r="Q14" s="152"/>
      <c r="R14" s="162">
        <v>142.57174968784</v>
      </c>
      <c r="S14" s="135"/>
      <c r="T14" s="136">
        <v>16.6741293980078</v>
      </c>
      <c r="U14" s="130">
        <v>33.326813962244003</v>
      </c>
      <c r="V14" s="130">
        <v>38.3842808755427</v>
      </c>
      <c r="W14" s="130">
        <v>31.635257839284499</v>
      </c>
      <c r="X14" s="130">
        <v>15.791876974856301</v>
      </c>
      <c r="Y14" s="137">
        <v>27.520915539019601</v>
      </c>
      <c r="Z14" s="130"/>
      <c r="AA14" s="138">
        <v>0.13248816933823701</v>
      </c>
      <c r="AB14" s="139">
        <v>6.3781639952389</v>
      </c>
      <c r="AC14" s="140">
        <v>2.77621762048698</v>
      </c>
      <c r="AD14" s="130"/>
      <c r="AE14" s="141">
        <v>21.502729218966401</v>
      </c>
      <c r="AF14" s="30"/>
      <c r="AG14" s="157">
        <v>137.91850556256401</v>
      </c>
      <c r="AH14" s="152">
        <v>154.74955699518799</v>
      </c>
      <c r="AI14" s="152">
        <v>163.107567714429</v>
      </c>
      <c r="AJ14" s="152">
        <v>158.64101853843101</v>
      </c>
      <c r="AK14" s="152">
        <v>146.24962274024699</v>
      </c>
      <c r="AL14" s="158">
        <v>153.045073435624</v>
      </c>
      <c r="AM14" s="152"/>
      <c r="AN14" s="159">
        <v>133.52077010784299</v>
      </c>
      <c r="AO14" s="160">
        <v>135.407614646285</v>
      </c>
      <c r="AP14" s="161">
        <v>134.495709824811</v>
      </c>
      <c r="AQ14" s="152"/>
      <c r="AR14" s="162">
        <v>147.66555171564201</v>
      </c>
      <c r="AS14" s="135"/>
      <c r="AT14" s="136">
        <v>3.7355282894906399</v>
      </c>
      <c r="AU14" s="130">
        <v>4.9903635167489702</v>
      </c>
      <c r="AV14" s="130">
        <v>3.2123968856506102</v>
      </c>
      <c r="AW14" s="130">
        <v>3.2741508173273899</v>
      </c>
      <c r="AX14" s="130">
        <v>2.2809081164957101</v>
      </c>
      <c r="AY14" s="137">
        <v>3.5116470487164899</v>
      </c>
      <c r="AZ14" s="130"/>
      <c r="BA14" s="138">
        <v>-0.55677442855458503</v>
      </c>
      <c r="BB14" s="139">
        <v>1.5417342411819901</v>
      </c>
      <c r="BC14" s="140">
        <v>0.51060029761193504</v>
      </c>
      <c r="BD14" s="130"/>
      <c r="BE14" s="141">
        <v>2.79819717022996</v>
      </c>
    </row>
    <row r="15" spans="1:57" x14ac:dyDescent="0.2">
      <c r="A15" s="21" t="s">
        <v>26</v>
      </c>
      <c r="B15" s="3" t="str">
        <f t="shared" si="0"/>
        <v>Fairfax/Tysons Corner, VA</v>
      </c>
      <c r="C15" s="3"/>
      <c r="D15" s="24" t="s">
        <v>16</v>
      </c>
      <c r="E15" s="27" t="s">
        <v>17</v>
      </c>
      <c r="F15" s="3"/>
      <c r="G15" s="157">
        <v>148.31519239793499</v>
      </c>
      <c r="H15" s="152">
        <v>178.61003131524001</v>
      </c>
      <c r="I15" s="152">
        <v>206.81619789637699</v>
      </c>
      <c r="J15" s="152">
        <v>193.55299366420201</v>
      </c>
      <c r="K15" s="152">
        <v>158.57226910122299</v>
      </c>
      <c r="L15" s="158">
        <v>181.37845480775201</v>
      </c>
      <c r="M15" s="152"/>
      <c r="N15" s="159">
        <v>129.679722334004</v>
      </c>
      <c r="O15" s="160">
        <v>129.75761838715999</v>
      </c>
      <c r="P15" s="161">
        <v>129.71896975142201</v>
      </c>
      <c r="Q15" s="152"/>
      <c r="R15" s="162">
        <v>169.02914660048199</v>
      </c>
      <c r="S15" s="135"/>
      <c r="T15" s="136">
        <v>24.337831126189101</v>
      </c>
      <c r="U15" s="130">
        <v>51.510941433226698</v>
      </c>
      <c r="V15" s="130">
        <v>75.768326354174903</v>
      </c>
      <c r="W15" s="130">
        <v>54.774536892706003</v>
      </c>
      <c r="X15" s="130">
        <v>25.608818956577799</v>
      </c>
      <c r="Y15" s="137">
        <v>48.711589198042198</v>
      </c>
      <c r="Z15" s="130"/>
      <c r="AA15" s="138">
        <v>3.4775788753316501</v>
      </c>
      <c r="AB15" s="139">
        <v>13.1253431404189</v>
      </c>
      <c r="AC15" s="140">
        <v>7.4040496470469597</v>
      </c>
      <c r="AD15" s="130"/>
      <c r="AE15" s="141">
        <v>39.017783204369003</v>
      </c>
      <c r="AF15" s="30"/>
      <c r="AG15" s="157">
        <v>142.393512982131</v>
      </c>
      <c r="AH15" s="152">
        <v>174.21621512932299</v>
      </c>
      <c r="AI15" s="152">
        <v>194.76922982532099</v>
      </c>
      <c r="AJ15" s="152">
        <v>185.91171889417899</v>
      </c>
      <c r="AK15" s="152">
        <v>154.403204001495</v>
      </c>
      <c r="AL15" s="158">
        <v>173.466480202204</v>
      </c>
      <c r="AM15" s="152"/>
      <c r="AN15" s="159">
        <v>132.21180528182799</v>
      </c>
      <c r="AO15" s="160">
        <v>133.104962776847</v>
      </c>
      <c r="AP15" s="161">
        <v>132.671165406336</v>
      </c>
      <c r="AQ15" s="152"/>
      <c r="AR15" s="162">
        <v>162.737803042222</v>
      </c>
      <c r="AS15" s="135"/>
      <c r="AT15" s="136">
        <v>1.1664612902263101</v>
      </c>
      <c r="AU15" s="130">
        <v>7.8929005291031498</v>
      </c>
      <c r="AV15" s="130">
        <v>12.053797207159199</v>
      </c>
      <c r="AW15" s="130">
        <v>9.9667699344137795</v>
      </c>
      <c r="AX15" s="130">
        <v>5.4640987259942602</v>
      </c>
      <c r="AY15" s="137">
        <v>8.7125422527522201</v>
      </c>
      <c r="AZ15" s="130"/>
      <c r="BA15" s="138">
        <v>2.5863520928272599</v>
      </c>
      <c r="BB15" s="139">
        <v>4.8495410032424298</v>
      </c>
      <c r="BC15" s="140">
        <v>3.7078213783018099</v>
      </c>
      <c r="BD15" s="130"/>
      <c r="BE15" s="141">
        <v>8.1926789174138293</v>
      </c>
    </row>
    <row r="16" spans="1:57" x14ac:dyDescent="0.2">
      <c r="A16" s="21" t="s">
        <v>27</v>
      </c>
      <c r="B16" s="3" t="str">
        <f t="shared" si="0"/>
        <v>I-95 Fredericksburg, VA</v>
      </c>
      <c r="C16" s="3"/>
      <c r="D16" s="24" t="s">
        <v>16</v>
      </c>
      <c r="E16" s="27" t="s">
        <v>17</v>
      </c>
      <c r="F16" s="3"/>
      <c r="G16" s="157">
        <v>90.854616107067301</v>
      </c>
      <c r="H16" s="152">
        <v>95.054577436312101</v>
      </c>
      <c r="I16" s="152">
        <v>97.302621104018002</v>
      </c>
      <c r="J16" s="152">
        <v>96.317833363987404</v>
      </c>
      <c r="K16" s="152">
        <v>95.825596131069801</v>
      </c>
      <c r="L16" s="158">
        <v>95.248703363425705</v>
      </c>
      <c r="M16" s="152"/>
      <c r="N16" s="159">
        <v>100.683134132633</v>
      </c>
      <c r="O16" s="160">
        <v>102.38326071554999</v>
      </c>
      <c r="P16" s="161">
        <v>101.557033867443</v>
      </c>
      <c r="Q16" s="152"/>
      <c r="R16" s="162">
        <v>97.172483202842997</v>
      </c>
      <c r="S16" s="135"/>
      <c r="T16" s="136">
        <v>4.2660530768177702</v>
      </c>
      <c r="U16" s="130">
        <v>8.5975573699621108</v>
      </c>
      <c r="V16" s="130">
        <v>8.7154407232443791</v>
      </c>
      <c r="W16" s="130">
        <v>3.2553743155966601</v>
      </c>
      <c r="X16" s="130">
        <v>-1.0861219927065</v>
      </c>
      <c r="Y16" s="137">
        <v>4.3696658127381003</v>
      </c>
      <c r="Z16" s="130"/>
      <c r="AA16" s="138">
        <v>2.1313729900431602</v>
      </c>
      <c r="AB16" s="139">
        <v>9.1483990916158593</v>
      </c>
      <c r="AC16" s="140">
        <v>5.45597772055714</v>
      </c>
      <c r="AD16" s="130"/>
      <c r="AE16" s="141">
        <v>4.7210960301730296</v>
      </c>
      <c r="AF16" s="30"/>
      <c r="AG16" s="157">
        <v>90.975179401802606</v>
      </c>
      <c r="AH16" s="152">
        <v>93.963416040630605</v>
      </c>
      <c r="AI16" s="152">
        <v>96.828757645446899</v>
      </c>
      <c r="AJ16" s="152">
        <v>96.323522255617505</v>
      </c>
      <c r="AK16" s="152">
        <v>97.870787169190507</v>
      </c>
      <c r="AL16" s="158">
        <v>95.353204760743097</v>
      </c>
      <c r="AM16" s="152"/>
      <c r="AN16" s="159">
        <v>107.082932305488</v>
      </c>
      <c r="AO16" s="160">
        <v>108.05764197627801</v>
      </c>
      <c r="AP16" s="161">
        <v>107.587354118818</v>
      </c>
      <c r="AQ16" s="152"/>
      <c r="AR16" s="162">
        <v>99.431641382487797</v>
      </c>
      <c r="AS16" s="135"/>
      <c r="AT16" s="136">
        <v>0.88524818495900504</v>
      </c>
      <c r="AU16" s="130">
        <v>1.47513804030419</v>
      </c>
      <c r="AV16" s="130">
        <v>2.49827143530969</v>
      </c>
      <c r="AW16" s="130">
        <v>1.13107434974886</v>
      </c>
      <c r="AX16" s="130">
        <v>1.06121013754372</v>
      </c>
      <c r="AY16" s="137">
        <v>1.3685055750202899</v>
      </c>
      <c r="AZ16" s="130"/>
      <c r="BA16" s="138">
        <v>1.8081090827648101</v>
      </c>
      <c r="BB16" s="139">
        <v>3.49932524439313</v>
      </c>
      <c r="BC16" s="140">
        <v>2.6673502868984702</v>
      </c>
      <c r="BD16" s="130"/>
      <c r="BE16" s="141">
        <v>1.9357665505064801</v>
      </c>
    </row>
    <row r="17" spans="1:57" x14ac:dyDescent="0.2">
      <c r="A17" s="21" t="s">
        <v>28</v>
      </c>
      <c r="B17" s="3" t="str">
        <f t="shared" si="0"/>
        <v>Dulles Airport Area, VA</v>
      </c>
      <c r="C17" s="3"/>
      <c r="D17" s="24" t="s">
        <v>16</v>
      </c>
      <c r="E17" s="27" t="s">
        <v>17</v>
      </c>
      <c r="F17" s="3"/>
      <c r="G17" s="157">
        <v>118.48024065096899</v>
      </c>
      <c r="H17" s="152">
        <v>143.508071891573</v>
      </c>
      <c r="I17" s="152">
        <v>154.06274582157499</v>
      </c>
      <c r="J17" s="152">
        <v>150.73400318797599</v>
      </c>
      <c r="K17" s="152">
        <v>122.97314822912099</v>
      </c>
      <c r="L17" s="158">
        <v>140.31947442419201</v>
      </c>
      <c r="M17" s="152"/>
      <c r="N17" s="159">
        <v>104.074414103007</v>
      </c>
      <c r="O17" s="160">
        <v>103.607449031171</v>
      </c>
      <c r="P17" s="161">
        <v>103.837963484344</v>
      </c>
      <c r="Q17" s="152"/>
      <c r="R17" s="162">
        <v>131.90877832415401</v>
      </c>
      <c r="S17" s="135"/>
      <c r="T17" s="136">
        <v>23.9051934349392</v>
      </c>
      <c r="U17" s="130">
        <v>50.374412777241602</v>
      </c>
      <c r="V17" s="130">
        <v>60.646578079883</v>
      </c>
      <c r="W17" s="130">
        <v>51.0995069266447</v>
      </c>
      <c r="X17" s="130">
        <v>22.748495156809</v>
      </c>
      <c r="Y17" s="137">
        <v>43.804385692678203</v>
      </c>
      <c r="Z17" s="130"/>
      <c r="AA17" s="138">
        <v>6.4397446305141699</v>
      </c>
      <c r="AB17" s="139">
        <v>9.9358955653549295</v>
      </c>
      <c r="AC17" s="140">
        <v>7.9607556090690901</v>
      </c>
      <c r="AD17" s="130"/>
      <c r="AE17" s="141">
        <v>35.787561160493901</v>
      </c>
      <c r="AF17" s="30"/>
      <c r="AG17" s="157">
        <v>116.77527563443</v>
      </c>
      <c r="AH17" s="152">
        <v>140.11032327864601</v>
      </c>
      <c r="AI17" s="152">
        <v>153.56593607176299</v>
      </c>
      <c r="AJ17" s="152">
        <v>149.50017806852799</v>
      </c>
      <c r="AK17" s="152">
        <v>127.846170801757</v>
      </c>
      <c r="AL17" s="158">
        <v>139.42379624408201</v>
      </c>
      <c r="AM17" s="152"/>
      <c r="AN17" s="159">
        <v>114.95755085554801</v>
      </c>
      <c r="AO17" s="160">
        <v>111.77371453450399</v>
      </c>
      <c r="AP17" s="161">
        <v>113.356103730199</v>
      </c>
      <c r="AQ17" s="152"/>
      <c r="AR17" s="162">
        <v>132.53334039227701</v>
      </c>
      <c r="AS17" s="135"/>
      <c r="AT17" s="136">
        <v>4.68596508381522</v>
      </c>
      <c r="AU17" s="130">
        <v>8.5737602068605501</v>
      </c>
      <c r="AV17" s="130">
        <v>11.3953787911557</v>
      </c>
      <c r="AW17" s="130">
        <v>10.842360486625701</v>
      </c>
      <c r="AX17" s="130">
        <v>5.7236576700844797</v>
      </c>
      <c r="AY17" s="137">
        <v>9.0775639118662905</v>
      </c>
      <c r="AZ17" s="130"/>
      <c r="BA17" s="138">
        <v>5.8099896559512496</v>
      </c>
      <c r="BB17" s="139">
        <v>5.1711064239670996</v>
      </c>
      <c r="BC17" s="140">
        <v>5.4737432210481698</v>
      </c>
      <c r="BD17" s="130"/>
      <c r="BE17" s="141">
        <v>8.5247135898500002</v>
      </c>
    </row>
    <row r="18" spans="1:57" x14ac:dyDescent="0.2">
      <c r="A18" s="21" t="s">
        <v>29</v>
      </c>
      <c r="B18" s="3" t="str">
        <f t="shared" si="0"/>
        <v>Williamsburg, VA</v>
      </c>
      <c r="C18" s="3"/>
      <c r="D18" s="24" t="s">
        <v>16</v>
      </c>
      <c r="E18" s="27" t="s">
        <v>17</v>
      </c>
      <c r="F18" s="3"/>
      <c r="G18" s="157">
        <v>104.34999250936301</v>
      </c>
      <c r="H18" s="152">
        <v>95.347817490494194</v>
      </c>
      <c r="I18" s="152">
        <v>103.357228956228</v>
      </c>
      <c r="J18" s="152">
        <v>118.433437061956</v>
      </c>
      <c r="K18" s="152">
        <v>117.23651090342599</v>
      </c>
      <c r="L18" s="158">
        <v>108.847241020301</v>
      </c>
      <c r="M18" s="152"/>
      <c r="N18" s="159">
        <v>134.12467726847501</v>
      </c>
      <c r="O18" s="160">
        <v>153.321477340786</v>
      </c>
      <c r="P18" s="161">
        <v>144.48081852450099</v>
      </c>
      <c r="Q18" s="152"/>
      <c r="R18" s="162">
        <v>122.267829473086</v>
      </c>
      <c r="S18" s="135"/>
      <c r="T18" s="136">
        <v>-11.870721187694301</v>
      </c>
      <c r="U18" s="130">
        <v>-19.652127524100401</v>
      </c>
      <c r="V18" s="130">
        <v>-18.8929977450085</v>
      </c>
      <c r="W18" s="130">
        <v>-26.673830365354799</v>
      </c>
      <c r="X18" s="130">
        <v>-32.6088418239896</v>
      </c>
      <c r="Y18" s="137">
        <v>-25.568773905796199</v>
      </c>
      <c r="Z18" s="130"/>
      <c r="AA18" s="138">
        <v>-28.462271391912701</v>
      </c>
      <c r="AB18" s="139">
        <v>-2.5289283048348801</v>
      </c>
      <c r="AC18" s="140">
        <v>-17.333465177780401</v>
      </c>
      <c r="AD18" s="130"/>
      <c r="AE18" s="141">
        <v>-21.7834977074933</v>
      </c>
      <c r="AF18" s="30"/>
      <c r="AG18" s="157">
        <v>116.19726984920401</v>
      </c>
      <c r="AH18" s="152">
        <v>106.761737142857</v>
      </c>
      <c r="AI18" s="152">
        <v>106.28827502807199</v>
      </c>
      <c r="AJ18" s="152">
        <v>111.49577518493</v>
      </c>
      <c r="AK18" s="152">
        <v>113.227745939428</v>
      </c>
      <c r="AL18" s="158">
        <v>110.960349381504</v>
      </c>
      <c r="AM18" s="152"/>
      <c r="AN18" s="159">
        <v>148.65659024314999</v>
      </c>
      <c r="AO18" s="160">
        <v>160.84073443119399</v>
      </c>
      <c r="AP18" s="161">
        <v>155.000691142047</v>
      </c>
      <c r="AQ18" s="152"/>
      <c r="AR18" s="162">
        <v>128.35541001634999</v>
      </c>
      <c r="AS18" s="135"/>
      <c r="AT18" s="136">
        <v>0.732821817750131</v>
      </c>
      <c r="AU18" s="130">
        <v>-2.89775989705196</v>
      </c>
      <c r="AV18" s="130">
        <v>-2.5616283625152501</v>
      </c>
      <c r="AW18" s="130">
        <v>-13.9078264450931</v>
      </c>
      <c r="AX18" s="130">
        <v>-15.9656620255827</v>
      </c>
      <c r="AY18" s="137">
        <v>-8.5618595410907705</v>
      </c>
      <c r="AZ18" s="130"/>
      <c r="BA18" s="138">
        <v>-9.8851854961767298</v>
      </c>
      <c r="BB18" s="139">
        <v>-3.6344575682951898</v>
      </c>
      <c r="BC18" s="140">
        <v>-6.5889427265370903</v>
      </c>
      <c r="BD18" s="130"/>
      <c r="BE18" s="141">
        <v>-7.8964242109606602</v>
      </c>
    </row>
    <row r="19" spans="1:57" x14ac:dyDescent="0.2">
      <c r="A19" s="21" t="s">
        <v>30</v>
      </c>
      <c r="B19" s="3" t="str">
        <f t="shared" si="0"/>
        <v>Virginia Beach, VA</v>
      </c>
      <c r="C19" s="3"/>
      <c r="D19" s="24" t="s">
        <v>16</v>
      </c>
      <c r="E19" s="27" t="s">
        <v>17</v>
      </c>
      <c r="F19" s="3"/>
      <c r="G19" s="157">
        <v>101.911445002108</v>
      </c>
      <c r="H19" s="152">
        <v>107.212821070693</v>
      </c>
      <c r="I19" s="152">
        <v>109.381651946624</v>
      </c>
      <c r="J19" s="152">
        <v>108.06080584977499</v>
      </c>
      <c r="K19" s="152">
        <v>106.825629274207</v>
      </c>
      <c r="L19" s="158">
        <v>106.90889088835</v>
      </c>
      <c r="M19" s="152"/>
      <c r="N19" s="159">
        <v>114.883121231812</v>
      </c>
      <c r="O19" s="160">
        <v>117.93004399307399</v>
      </c>
      <c r="P19" s="161">
        <v>116.45138722835399</v>
      </c>
      <c r="Q19" s="152"/>
      <c r="R19" s="162">
        <v>110.140154970054</v>
      </c>
      <c r="S19" s="135"/>
      <c r="T19" s="136">
        <v>4.2234766149568497</v>
      </c>
      <c r="U19" s="130">
        <v>9.9076361420239696</v>
      </c>
      <c r="V19" s="130">
        <v>10.004844749762499</v>
      </c>
      <c r="W19" s="130">
        <v>0.15082382770694899</v>
      </c>
      <c r="X19" s="130">
        <v>-6.1740485227101498</v>
      </c>
      <c r="Y19" s="137">
        <v>1.96397693671161</v>
      </c>
      <c r="Z19" s="130"/>
      <c r="AA19" s="138">
        <v>-2.4179890964596402</v>
      </c>
      <c r="AB19" s="139">
        <v>6.7693034182707903</v>
      </c>
      <c r="AC19" s="140">
        <v>1.68161280254265</v>
      </c>
      <c r="AD19" s="130"/>
      <c r="AE19" s="141">
        <v>1.80963356330167</v>
      </c>
      <c r="AF19" s="30"/>
      <c r="AG19" s="157">
        <v>106.188532890644</v>
      </c>
      <c r="AH19" s="152">
        <v>108.655305118952</v>
      </c>
      <c r="AI19" s="152">
        <v>111.806526786997</v>
      </c>
      <c r="AJ19" s="152">
        <v>111.27957132930899</v>
      </c>
      <c r="AK19" s="152">
        <v>111.241417686643</v>
      </c>
      <c r="AL19" s="158">
        <v>110.01220679493299</v>
      </c>
      <c r="AM19" s="152"/>
      <c r="AN19" s="159">
        <v>123.9042103311</v>
      </c>
      <c r="AO19" s="160">
        <v>126.262336534318</v>
      </c>
      <c r="AP19" s="161">
        <v>125.112904863773</v>
      </c>
      <c r="AQ19" s="152"/>
      <c r="AR19" s="162">
        <v>115.283704159644</v>
      </c>
      <c r="AS19" s="135"/>
      <c r="AT19" s="136">
        <v>2.0838452441968598</v>
      </c>
      <c r="AU19" s="130">
        <v>2.6442903900892998</v>
      </c>
      <c r="AV19" s="130">
        <v>4.4529726125921201</v>
      </c>
      <c r="AW19" s="130">
        <v>1.52744129922415</v>
      </c>
      <c r="AX19" s="130">
        <v>-4.02267326563834E-2</v>
      </c>
      <c r="AY19" s="137">
        <v>1.98922512920035</v>
      </c>
      <c r="AZ19" s="130"/>
      <c r="BA19" s="138">
        <v>1.18777688610189</v>
      </c>
      <c r="BB19" s="139">
        <v>1.9019018698911101</v>
      </c>
      <c r="BC19" s="140">
        <v>1.57628673252899</v>
      </c>
      <c r="BD19" s="130"/>
      <c r="BE19" s="141">
        <v>1.6704587645018301</v>
      </c>
    </row>
    <row r="20" spans="1:57" x14ac:dyDescent="0.2">
      <c r="A20" s="34" t="s">
        <v>31</v>
      </c>
      <c r="B20" s="3" t="str">
        <f t="shared" si="0"/>
        <v>Norfolk/Portsmouth, VA</v>
      </c>
      <c r="C20" s="3"/>
      <c r="D20" s="24" t="s">
        <v>16</v>
      </c>
      <c r="E20" s="27" t="s">
        <v>17</v>
      </c>
      <c r="F20" s="3"/>
      <c r="G20" s="157">
        <v>101.05442768782299</v>
      </c>
      <c r="H20" s="152">
        <v>108.275215563656</v>
      </c>
      <c r="I20" s="152">
        <v>110.820143098442</v>
      </c>
      <c r="J20" s="152">
        <v>116.17852064384201</v>
      </c>
      <c r="K20" s="152">
        <v>122.548591702613</v>
      </c>
      <c r="L20" s="158">
        <v>112.34833005246399</v>
      </c>
      <c r="M20" s="152"/>
      <c r="N20" s="159">
        <v>122.99364453658499</v>
      </c>
      <c r="O20" s="160">
        <v>118.132916657579</v>
      </c>
      <c r="P20" s="161">
        <v>120.69843986869201</v>
      </c>
      <c r="Q20" s="152"/>
      <c r="R20" s="162">
        <v>114.83676913220199</v>
      </c>
      <c r="S20" s="135"/>
      <c r="T20" s="136">
        <v>7.9589960283972001</v>
      </c>
      <c r="U20" s="130">
        <v>13.526125307214899</v>
      </c>
      <c r="V20" s="130">
        <v>21.1744975754244</v>
      </c>
      <c r="W20" s="130">
        <v>19.5288034523787</v>
      </c>
      <c r="X20" s="130">
        <v>24.610289834305899</v>
      </c>
      <c r="Y20" s="137">
        <v>17.817493626746099</v>
      </c>
      <c r="Z20" s="130"/>
      <c r="AA20" s="138">
        <v>17.967067671967801</v>
      </c>
      <c r="AB20" s="139">
        <v>17.5651850369545</v>
      </c>
      <c r="AC20" s="140">
        <v>17.7449696043583</v>
      </c>
      <c r="AD20" s="130"/>
      <c r="AE20" s="141">
        <v>17.567256762280199</v>
      </c>
      <c r="AF20" s="30"/>
      <c r="AG20" s="157">
        <v>100.852438643478</v>
      </c>
      <c r="AH20" s="152">
        <v>108.528620696012</v>
      </c>
      <c r="AI20" s="152">
        <v>113.758738867641</v>
      </c>
      <c r="AJ20" s="152">
        <v>115.583011070551</v>
      </c>
      <c r="AK20" s="152">
        <v>113.515235256148</v>
      </c>
      <c r="AL20" s="158">
        <v>110.96516034462699</v>
      </c>
      <c r="AM20" s="152"/>
      <c r="AN20" s="159">
        <v>119.357635242181</v>
      </c>
      <c r="AO20" s="160">
        <v>119.059317887874</v>
      </c>
      <c r="AP20" s="161">
        <v>119.212003436972</v>
      </c>
      <c r="AQ20" s="152"/>
      <c r="AR20" s="162">
        <v>113.547090167086</v>
      </c>
      <c r="AS20" s="135"/>
      <c r="AT20" s="136">
        <v>4.5927009167945902</v>
      </c>
      <c r="AU20" s="130">
        <v>5.3108091679202802</v>
      </c>
      <c r="AV20" s="130">
        <v>6.0166191309567703</v>
      </c>
      <c r="AW20" s="130">
        <v>3.6326495606070202</v>
      </c>
      <c r="AX20" s="130">
        <v>9.2466137181329202</v>
      </c>
      <c r="AY20" s="137">
        <v>5.8200240885695198</v>
      </c>
      <c r="AZ20" s="130"/>
      <c r="BA20" s="138">
        <v>7.0079995714886403</v>
      </c>
      <c r="BB20" s="139">
        <v>4.4502057912588002</v>
      </c>
      <c r="BC20" s="140">
        <v>5.73746740028324</v>
      </c>
      <c r="BD20" s="130"/>
      <c r="BE20" s="141">
        <v>5.7696488787811404</v>
      </c>
    </row>
    <row r="21" spans="1:57" x14ac:dyDescent="0.2">
      <c r="A21" s="35" t="s">
        <v>32</v>
      </c>
      <c r="B21" s="3" t="str">
        <f t="shared" si="0"/>
        <v>Newport News/Hampton, VA</v>
      </c>
      <c r="C21" s="3"/>
      <c r="D21" s="24" t="s">
        <v>16</v>
      </c>
      <c r="E21" s="27" t="s">
        <v>17</v>
      </c>
      <c r="F21" s="3"/>
      <c r="G21" s="157">
        <v>77.529813686911794</v>
      </c>
      <c r="H21" s="152">
        <v>84.293462632794402</v>
      </c>
      <c r="I21" s="152">
        <v>85.580047360383901</v>
      </c>
      <c r="J21" s="152">
        <v>87.671886842105195</v>
      </c>
      <c r="K21" s="152">
        <v>84.794284804262205</v>
      </c>
      <c r="L21" s="158">
        <v>84.299552283766104</v>
      </c>
      <c r="M21" s="152"/>
      <c r="N21" s="159">
        <v>96.745539454672496</v>
      </c>
      <c r="O21" s="160">
        <v>97.925014236823998</v>
      </c>
      <c r="P21" s="161">
        <v>97.341531842287196</v>
      </c>
      <c r="Q21" s="152"/>
      <c r="R21" s="162">
        <v>88.059644376121696</v>
      </c>
      <c r="S21" s="135"/>
      <c r="T21" s="136">
        <v>3.5608450165679901</v>
      </c>
      <c r="U21" s="130">
        <v>12.357540525798401</v>
      </c>
      <c r="V21" s="130">
        <v>17.019047675171901</v>
      </c>
      <c r="W21" s="130">
        <v>11.284299471927801</v>
      </c>
      <c r="X21" s="130">
        <v>-2.2149043072369698</v>
      </c>
      <c r="Y21" s="137">
        <v>7.4868998367912001</v>
      </c>
      <c r="Z21" s="130"/>
      <c r="AA21" s="138">
        <v>8.2729646793764307</v>
      </c>
      <c r="AB21" s="139">
        <v>15.9693394318255</v>
      </c>
      <c r="AC21" s="140">
        <v>11.7695855792303</v>
      </c>
      <c r="AD21" s="130"/>
      <c r="AE21" s="141">
        <v>8.4951386357226095</v>
      </c>
      <c r="AF21" s="30"/>
      <c r="AG21" s="157">
        <v>81.153311930377498</v>
      </c>
      <c r="AH21" s="152">
        <v>84.974029585511104</v>
      </c>
      <c r="AI21" s="152">
        <v>86.352525822841898</v>
      </c>
      <c r="AJ21" s="152">
        <v>87.167005476560703</v>
      </c>
      <c r="AK21" s="152">
        <v>90.737176127467094</v>
      </c>
      <c r="AL21" s="158">
        <v>86.301158051635994</v>
      </c>
      <c r="AM21" s="152"/>
      <c r="AN21" s="159">
        <v>107.63191555697099</v>
      </c>
      <c r="AO21" s="160">
        <v>103.963257467532</v>
      </c>
      <c r="AP21" s="161">
        <v>105.814651727038</v>
      </c>
      <c r="AQ21" s="152"/>
      <c r="AR21" s="162">
        <v>92.594406909621895</v>
      </c>
      <c r="AS21" s="135"/>
      <c r="AT21" s="136">
        <v>-0.58781432561386904</v>
      </c>
      <c r="AU21" s="130">
        <v>4.72288765078327</v>
      </c>
      <c r="AV21" s="130">
        <v>2.7814008391604101</v>
      </c>
      <c r="AW21" s="130">
        <v>-0.18797348711304401</v>
      </c>
      <c r="AX21" s="130">
        <v>0.50593455881346705</v>
      </c>
      <c r="AY21" s="137">
        <v>1.2582915329180799</v>
      </c>
      <c r="AZ21" s="130"/>
      <c r="BA21" s="138">
        <v>8.3512447837851393</v>
      </c>
      <c r="BB21" s="139">
        <v>5.6861763799575499E-2</v>
      </c>
      <c r="BC21" s="140">
        <v>4.1229830212423204</v>
      </c>
      <c r="BD21" s="130"/>
      <c r="BE21" s="141">
        <v>2.3329754660598301</v>
      </c>
    </row>
    <row r="22" spans="1:57" x14ac:dyDescent="0.2">
      <c r="A22" s="36" t="s">
        <v>33</v>
      </c>
      <c r="B22" s="3" t="str">
        <f t="shared" si="0"/>
        <v>Chesapeake/Suffolk, VA</v>
      </c>
      <c r="C22" s="3"/>
      <c r="D22" s="25" t="s">
        <v>16</v>
      </c>
      <c r="E22" s="28" t="s">
        <v>17</v>
      </c>
      <c r="F22" s="3"/>
      <c r="G22" s="163">
        <v>89.364155054732706</v>
      </c>
      <c r="H22" s="164">
        <v>94.067970190858802</v>
      </c>
      <c r="I22" s="164">
        <v>95.428550478011402</v>
      </c>
      <c r="J22" s="164">
        <v>95.721089214285698</v>
      </c>
      <c r="K22" s="164">
        <v>91.107731671633701</v>
      </c>
      <c r="L22" s="165">
        <v>93.394770672650395</v>
      </c>
      <c r="M22" s="152"/>
      <c r="N22" s="166">
        <v>90.879215504807604</v>
      </c>
      <c r="O22" s="167">
        <v>91.731593049853302</v>
      </c>
      <c r="P22" s="168">
        <v>91.310590902344899</v>
      </c>
      <c r="Q22" s="152"/>
      <c r="R22" s="169">
        <v>92.852582985212905</v>
      </c>
      <c r="S22" s="135"/>
      <c r="T22" s="142">
        <v>9.3677304273165607</v>
      </c>
      <c r="U22" s="143">
        <v>14.048618201373801</v>
      </c>
      <c r="V22" s="143">
        <v>15.432795995336001</v>
      </c>
      <c r="W22" s="143">
        <v>7.91299151678193</v>
      </c>
      <c r="X22" s="143">
        <v>-2.4060396278835401</v>
      </c>
      <c r="Y22" s="144">
        <v>8.1048168462744901</v>
      </c>
      <c r="Z22" s="130"/>
      <c r="AA22" s="145">
        <v>-4.3162322676624099</v>
      </c>
      <c r="AB22" s="146">
        <v>3.97384355957796</v>
      </c>
      <c r="AC22" s="147">
        <v>-0.69518250333666898</v>
      </c>
      <c r="AD22" s="130"/>
      <c r="AE22" s="148">
        <v>5.4321101073953297</v>
      </c>
      <c r="AF22" s="31"/>
      <c r="AG22" s="163">
        <v>90.172109211677594</v>
      </c>
      <c r="AH22" s="164">
        <v>95.520886291569894</v>
      </c>
      <c r="AI22" s="164">
        <v>97.513634076086902</v>
      </c>
      <c r="AJ22" s="164">
        <v>96.263977242044305</v>
      </c>
      <c r="AK22" s="164">
        <v>94.009060573940005</v>
      </c>
      <c r="AL22" s="165">
        <v>94.930342877814098</v>
      </c>
      <c r="AM22" s="152"/>
      <c r="AN22" s="166">
        <v>98.084542277640296</v>
      </c>
      <c r="AO22" s="167">
        <v>97.734882058594707</v>
      </c>
      <c r="AP22" s="168">
        <v>97.909314646267703</v>
      </c>
      <c r="AQ22" s="152"/>
      <c r="AR22" s="169">
        <v>95.7834887782914</v>
      </c>
      <c r="AS22" s="135"/>
      <c r="AT22" s="142">
        <v>4.3871779464815104</v>
      </c>
      <c r="AU22" s="143">
        <v>6.6015632145591603</v>
      </c>
      <c r="AV22" s="143">
        <v>7.0141113813793101</v>
      </c>
      <c r="AW22" s="143">
        <v>4.0947736484608397</v>
      </c>
      <c r="AX22" s="143">
        <v>2.6268160064680899</v>
      </c>
      <c r="AY22" s="144">
        <v>4.9911733559331202</v>
      </c>
      <c r="AZ22" s="130"/>
      <c r="BA22" s="145">
        <v>1.9550931514607801</v>
      </c>
      <c r="BB22" s="146">
        <v>1.9309427269297501</v>
      </c>
      <c r="BC22" s="147">
        <v>1.9399971462983401</v>
      </c>
      <c r="BD22" s="130"/>
      <c r="BE22" s="148">
        <v>4.0354628234555401</v>
      </c>
    </row>
    <row r="23" spans="1:57" x14ac:dyDescent="0.2">
      <c r="A23" s="35" t="s">
        <v>109</v>
      </c>
      <c r="B23" s="3" t="s">
        <v>109</v>
      </c>
      <c r="C23" s="9"/>
      <c r="D23" s="23" t="s">
        <v>16</v>
      </c>
      <c r="E23" s="26" t="s">
        <v>17</v>
      </c>
      <c r="F23" s="3"/>
      <c r="G23" s="149">
        <v>160.409263431542</v>
      </c>
      <c r="H23" s="150">
        <v>171.83049842602301</v>
      </c>
      <c r="I23" s="150">
        <v>180.59141707644099</v>
      </c>
      <c r="J23" s="150">
        <v>177.14425693822699</v>
      </c>
      <c r="K23" s="150">
        <v>163.10153277476499</v>
      </c>
      <c r="L23" s="151">
        <v>171.890951882845</v>
      </c>
      <c r="M23" s="152"/>
      <c r="N23" s="153">
        <v>156.09385542168599</v>
      </c>
      <c r="O23" s="154">
        <v>155.91924726477001</v>
      </c>
      <c r="P23" s="155">
        <v>156.00405581813999</v>
      </c>
      <c r="Q23" s="152"/>
      <c r="R23" s="156">
        <v>166.850212097407</v>
      </c>
      <c r="S23" s="135"/>
      <c r="T23" s="127">
        <v>8.0865835659913508</v>
      </c>
      <c r="U23" s="128">
        <v>19.2476275081045</v>
      </c>
      <c r="V23" s="128">
        <v>21.167364586735101</v>
      </c>
      <c r="W23" s="128">
        <v>8.7281471628476197</v>
      </c>
      <c r="X23" s="128">
        <v>-7.08008750675309</v>
      </c>
      <c r="Y23" s="129">
        <v>8.4098914146960304</v>
      </c>
      <c r="Z23" s="130"/>
      <c r="AA23" s="131">
        <v>-12.9956371697583</v>
      </c>
      <c r="AB23" s="132">
        <v>-9.9976890659715494</v>
      </c>
      <c r="AC23" s="133">
        <v>-11.599457628490599</v>
      </c>
      <c r="AD23" s="130"/>
      <c r="AE23" s="134">
        <v>0.64315312301792604</v>
      </c>
      <c r="AF23" s="29"/>
      <c r="AG23" s="149">
        <v>158.081375025055</v>
      </c>
      <c r="AH23" s="150">
        <v>169.11045807112501</v>
      </c>
      <c r="AI23" s="150">
        <v>175.75942347372199</v>
      </c>
      <c r="AJ23" s="150">
        <v>174.407120743034</v>
      </c>
      <c r="AK23" s="150">
        <v>172.606810716208</v>
      </c>
      <c r="AL23" s="151">
        <v>171.03651220335101</v>
      </c>
      <c r="AM23" s="152"/>
      <c r="AN23" s="153">
        <v>211.457787185115</v>
      </c>
      <c r="AO23" s="154">
        <v>191.09093317033401</v>
      </c>
      <c r="AP23" s="155">
        <v>201.14354073156801</v>
      </c>
      <c r="AQ23" s="152"/>
      <c r="AR23" s="156">
        <v>181.65701075581899</v>
      </c>
      <c r="AS23" s="135"/>
      <c r="AT23" s="127">
        <v>-1.5204691227935401</v>
      </c>
      <c r="AU23" s="128">
        <v>-0.16332611817396001</v>
      </c>
      <c r="AV23" s="128">
        <v>-1.24135185170748</v>
      </c>
      <c r="AW23" s="128">
        <v>-1.06309407139928</v>
      </c>
      <c r="AX23" s="128">
        <v>-2.8440565094116499</v>
      </c>
      <c r="AY23" s="129">
        <v>-1.1703899767411701</v>
      </c>
      <c r="AZ23" s="130"/>
      <c r="BA23" s="131">
        <v>-4.1373345420078804</v>
      </c>
      <c r="BB23" s="132">
        <v>-6.9733456240698501</v>
      </c>
      <c r="BC23" s="133">
        <v>-5.6695034525993302</v>
      </c>
      <c r="BD23" s="130"/>
      <c r="BE23" s="134">
        <v>-3.0641886270048402</v>
      </c>
    </row>
    <row r="24" spans="1:57" x14ac:dyDescent="0.2">
      <c r="A24" s="35" t="s">
        <v>43</v>
      </c>
      <c r="B24" s="3" t="str">
        <f t="shared" si="0"/>
        <v>Richmond North/Glen Allen, VA</v>
      </c>
      <c r="C24" s="10"/>
      <c r="D24" s="24" t="s">
        <v>16</v>
      </c>
      <c r="E24" s="27" t="s">
        <v>17</v>
      </c>
      <c r="F24" s="3"/>
      <c r="G24" s="157">
        <v>89.473499853929297</v>
      </c>
      <c r="H24" s="152">
        <v>103.947115123277</v>
      </c>
      <c r="I24" s="152">
        <v>109.807935174069</v>
      </c>
      <c r="J24" s="152">
        <v>106.17089033457199</v>
      </c>
      <c r="K24" s="152">
        <v>103.706154835942</v>
      </c>
      <c r="L24" s="158">
        <v>103.761888089005</v>
      </c>
      <c r="M24" s="152"/>
      <c r="N24" s="159">
        <v>118.652270251872</v>
      </c>
      <c r="O24" s="160">
        <v>124.104137663144</v>
      </c>
      <c r="P24" s="161">
        <v>121.50219054580801</v>
      </c>
      <c r="Q24" s="152"/>
      <c r="R24" s="162">
        <v>109.70363465723599</v>
      </c>
      <c r="S24" s="135"/>
      <c r="T24" s="136">
        <v>-1.58601851987014</v>
      </c>
      <c r="U24" s="130">
        <v>13.0341438878978</v>
      </c>
      <c r="V24" s="130">
        <v>20.387979285169202</v>
      </c>
      <c r="W24" s="130">
        <v>9.5942899440951699</v>
      </c>
      <c r="X24" s="130">
        <v>-8.5737935375975205</v>
      </c>
      <c r="Y24" s="137">
        <v>5.4499363129649998</v>
      </c>
      <c r="Z24" s="130"/>
      <c r="AA24" s="138">
        <v>-3.21761791333775</v>
      </c>
      <c r="AB24" s="139">
        <v>10.2942581973139</v>
      </c>
      <c r="AC24" s="140">
        <v>3.13078147557452</v>
      </c>
      <c r="AD24" s="130"/>
      <c r="AE24" s="141">
        <v>4.0912886859800999</v>
      </c>
      <c r="AF24" s="30"/>
      <c r="AG24" s="157">
        <v>91.141012943909701</v>
      </c>
      <c r="AH24" s="152">
        <v>102.219320908201</v>
      </c>
      <c r="AI24" s="152">
        <v>107.497923277399</v>
      </c>
      <c r="AJ24" s="152">
        <v>105.48085458529501</v>
      </c>
      <c r="AK24" s="152">
        <v>104.470925512381</v>
      </c>
      <c r="AL24" s="158">
        <v>102.87145417980901</v>
      </c>
      <c r="AM24" s="152"/>
      <c r="AN24" s="159">
        <v>124.25083333333301</v>
      </c>
      <c r="AO24" s="160">
        <v>122.73895329078999</v>
      </c>
      <c r="AP24" s="161">
        <v>123.491293939106</v>
      </c>
      <c r="AQ24" s="152"/>
      <c r="AR24" s="162">
        <v>110.085537916296</v>
      </c>
      <c r="AS24" s="135"/>
      <c r="AT24" s="136">
        <v>-4.9892603369161099</v>
      </c>
      <c r="AU24" s="130">
        <v>-0.58303161511481005</v>
      </c>
      <c r="AV24" s="130">
        <v>1.1474017180213201</v>
      </c>
      <c r="AW24" s="130">
        <v>-1.1215865482066401</v>
      </c>
      <c r="AX24" s="130">
        <v>-4.2775394627538201</v>
      </c>
      <c r="AY24" s="137">
        <v>-1.76073489206708</v>
      </c>
      <c r="AZ24" s="130"/>
      <c r="BA24" s="138">
        <v>-1.3548466255387299</v>
      </c>
      <c r="BB24" s="139">
        <v>-2.0450805041575602</v>
      </c>
      <c r="BC24" s="140">
        <v>-1.7020072655127401</v>
      </c>
      <c r="BD24" s="130"/>
      <c r="BE24" s="141">
        <v>-1.80174232973655</v>
      </c>
    </row>
    <row r="25" spans="1:57" x14ac:dyDescent="0.2">
      <c r="A25" s="35" t="s">
        <v>44</v>
      </c>
      <c r="B25" s="3" t="str">
        <f t="shared" si="0"/>
        <v>Richmond West/Midlothian, VA</v>
      </c>
      <c r="C25" s="3"/>
      <c r="D25" s="24" t="s">
        <v>16</v>
      </c>
      <c r="E25" s="27" t="s">
        <v>17</v>
      </c>
      <c r="F25" s="3"/>
      <c r="G25" s="157">
        <v>79.516565723076894</v>
      </c>
      <c r="H25" s="152">
        <v>95.146926926406906</v>
      </c>
      <c r="I25" s="152">
        <v>98.695097234468903</v>
      </c>
      <c r="J25" s="152">
        <v>97.013864577319495</v>
      </c>
      <c r="K25" s="152">
        <v>92.624973851750696</v>
      </c>
      <c r="L25" s="158">
        <v>93.557900054278903</v>
      </c>
      <c r="M25" s="152"/>
      <c r="N25" s="159">
        <v>107.58987841756399</v>
      </c>
      <c r="O25" s="160">
        <v>110.701980353031</v>
      </c>
      <c r="P25" s="161">
        <v>109.205443685258</v>
      </c>
      <c r="Q25" s="152"/>
      <c r="R25" s="162">
        <v>98.444715347766504</v>
      </c>
      <c r="S25" s="135"/>
      <c r="T25" s="136">
        <v>-2.2874374957605501</v>
      </c>
      <c r="U25" s="130">
        <v>22.5609884263522</v>
      </c>
      <c r="V25" s="130">
        <v>23.565322653558201</v>
      </c>
      <c r="W25" s="130">
        <v>11.2546513257229</v>
      </c>
      <c r="X25" s="130">
        <v>-18.841589686286799</v>
      </c>
      <c r="Y25" s="137">
        <v>3.2330001816834599</v>
      </c>
      <c r="Z25" s="130"/>
      <c r="AA25" s="138">
        <v>-12.6205038123616</v>
      </c>
      <c r="AB25" s="139">
        <v>-6.5911461415788004</v>
      </c>
      <c r="AC25" s="140">
        <v>-9.6705550834457004</v>
      </c>
      <c r="AD25" s="130"/>
      <c r="AE25" s="141">
        <v>-3.28908084634423</v>
      </c>
      <c r="AF25" s="30"/>
      <c r="AG25" s="157">
        <v>80.759348397243798</v>
      </c>
      <c r="AH25" s="152">
        <v>88.862090710116703</v>
      </c>
      <c r="AI25" s="152">
        <v>90.589088863269495</v>
      </c>
      <c r="AJ25" s="152">
        <v>90.845685566430404</v>
      </c>
      <c r="AK25" s="152">
        <v>92.377563337078598</v>
      </c>
      <c r="AL25" s="158">
        <v>89.099161409955698</v>
      </c>
      <c r="AM25" s="152"/>
      <c r="AN25" s="159">
        <v>109.42466896879699</v>
      </c>
      <c r="AO25" s="160">
        <v>110.152104850605</v>
      </c>
      <c r="AP25" s="161">
        <v>109.78949075777599</v>
      </c>
      <c r="AQ25" s="152"/>
      <c r="AR25" s="162">
        <v>96.085721517669796</v>
      </c>
      <c r="AS25" s="135"/>
      <c r="AT25" s="136">
        <v>-3.5004237598616998</v>
      </c>
      <c r="AU25" s="130">
        <v>0.82134797820907202</v>
      </c>
      <c r="AV25" s="130">
        <v>-0.17591863552891501</v>
      </c>
      <c r="AW25" s="130">
        <v>0.53159362611404104</v>
      </c>
      <c r="AX25" s="130">
        <v>-4.7133161911136403</v>
      </c>
      <c r="AY25" s="137">
        <v>-1.5023364483278701</v>
      </c>
      <c r="AZ25" s="130"/>
      <c r="BA25" s="138">
        <v>-5.2377665254399597</v>
      </c>
      <c r="BB25" s="139">
        <v>-6.0238658268157099</v>
      </c>
      <c r="BC25" s="140">
        <v>-5.63468233075527</v>
      </c>
      <c r="BD25" s="130"/>
      <c r="BE25" s="141">
        <v>-3.5947301676414001</v>
      </c>
    </row>
    <row r="26" spans="1:57" x14ac:dyDescent="0.2">
      <c r="A26" s="35" t="s">
        <v>45</v>
      </c>
      <c r="B26" s="3" t="str">
        <f t="shared" si="0"/>
        <v>Petersburg/Chester, VA</v>
      </c>
      <c r="C26" s="3"/>
      <c r="D26" s="24" t="s">
        <v>16</v>
      </c>
      <c r="E26" s="27" t="s">
        <v>17</v>
      </c>
      <c r="F26" s="3"/>
      <c r="G26" s="157">
        <v>86.344271358227303</v>
      </c>
      <c r="H26" s="152">
        <v>93.091593791946295</v>
      </c>
      <c r="I26" s="152">
        <v>94.033970376275505</v>
      </c>
      <c r="J26" s="152">
        <v>93.908947390463894</v>
      </c>
      <c r="K26" s="152">
        <v>91.260550601202397</v>
      </c>
      <c r="L26" s="158">
        <v>91.969963217527805</v>
      </c>
      <c r="M26" s="152"/>
      <c r="N26" s="159">
        <v>96.725395570698396</v>
      </c>
      <c r="O26" s="160">
        <v>98.429362504311797</v>
      </c>
      <c r="P26" s="161">
        <v>97.572121683236205</v>
      </c>
      <c r="Q26" s="152"/>
      <c r="R26" s="162">
        <v>93.565422943617193</v>
      </c>
      <c r="S26" s="135"/>
      <c r="T26" s="136">
        <v>5.7134332612539902</v>
      </c>
      <c r="U26" s="130">
        <v>13.382584211374899</v>
      </c>
      <c r="V26" s="130">
        <v>17.4301954815481</v>
      </c>
      <c r="W26" s="130">
        <v>10.815909260706199</v>
      </c>
      <c r="X26" s="130">
        <v>0.71398736525203099</v>
      </c>
      <c r="Y26" s="137">
        <v>9.5815917581651693</v>
      </c>
      <c r="Z26" s="130"/>
      <c r="AA26" s="138">
        <v>3.3287044669523098</v>
      </c>
      <c r="AB26" s="139">
        <v>6.9476913636281497</v>
      </c>
      <c r="AC26" s="140">
        <v>5.1097154985715196</v>
      </c>
      <c r="AD26" s="130"/>
      <c r="AE26" s="141">
        <v>7.9272783979211399</v>
      </c>
      <c r="AF26" s="30"/>
      <c r="AG26" s="157">
        <v>88.910524494715304</v>
      </c>
      <c r="AH26" s="152">
        <v>93.206651570807097</v>
      </c>
      <c r="AI26" s="152">
        <v>95.077945326061894</v>
      </c>
      <c r="AJ26" s="152">
        <v>94.771748692934906</v>
      </c>
      <c r="AK26" s="152">
        <v>92.440853211372399</v>
      </c>
      <c r="AL26" s="158">
        <v>93.027366632239705</v>
      </c>
      <c r="AM26" s="152"/>
      <c r="AN26" s="159">
        <v>98.269206956847995</v>
      </c>
      <c r="AO26" s="160">
        <v>99.544920913282695</v>
      </c>
      <c r="AP26" s="161">
        <v>98.909946931380901</v>
      </c>
      <c r="AQ26" s="152"/>
      <c r="AR26" s="162">
        <v>94.802057939101601</v>
      </c>
      <c r="AS26" s="135"/>
      <c r="AT26" s="136">
        <v>4.1971407919725596</v>
      </c>
      <c r="AU26" s="130">
        <v>2.4687941555669202</v>
      </c>
      <c r="AV26" s="130">
        <v>4.4661374963445901</v>
      </c>
      <c r="AW26" s="130">
        <v>4.4794893346233398</v>
      </c>
      <c r="AX26" s="130">
        <v>3.32169178867409</v>
      </c>
      <c r="AY26" s="137">
        <v>3.8282359943623501</v>
      </c>
      <c r="AZ26" s="130"/>
      <c r="BA26" s="138">
        <v>4.5887528916929297</v>
      </c>
      <c r="BB26" s="139">
        <v>4.5179529531967599</v>
      </c>
      <c r="BC26" s="140">
        <v>4.5527452239154798</v>
      </c>
      <c r="BD26" s="130"/>
      <c r="BE26" s="141">
        <v>4.0425078599407103</v>
      </c>
    </row>
    <row r="27" spans="1:57" x14ac:dyDescent="0.2">
      <c r="A27" s="35" t="s">
        <v>97</v>
      </c>
      <c r="B27" s="3" t="s">
        <v>70</v>
      </c>
      <c r="C27" s="3"/>
      <c r="D27" s="24" t="s">
        <v>16</v>
      </c>
      <c r="E27" s="27" t="s">
        <v>17</v>
      </c>
      <c r="F27" s="3"/>
      <c r="G27" s="157">
        <v>100.14138220178501</v>
      </c>
      <c r="H27" s="152">
        <v>109.01832022256301</v>
      </c>
      <c r="I27" s="152">
        <v>112.033713482126</v>
      </c>
      <c r="J27" s="152">
        <v>110.41745015547799</v>
      </c>
      <c r="K27" s="152">
        <v>108.35308194774299</v>
      </c>
      <c r="L27" s="158">
        <v>108.54067685151701</v>
      </c>
      <c r="M27" s="152"/>
      <c r="N27" s="159">
        <v>120.82254583292</v>
      </c>
      <c r="O27" s="160">
        <v>122.469754543555</v>
      </c>
      <c r="P27" s="161">
        <v>121.624497330282</v>
      </c>
      <c r="Q27" s="152"/>
      <c r="R27" s="162">
        <v>112.24045008124401</v>
      </c>
      <c r="S27" s="135"/>
      <c r="T27" s="136">
        <v>3.3456639372192498</v>
      </c>
      <c r="U27" s="130">
        <v>10.0743981341771</v>
      </c>
      <c r="V27" s="130">
        <v>9.11380425428694</v>
      </c>
      <c r="W27" s="130">
        <v>-11.2089616396641</v>
      </c>
      <c r="X27" s="130">
        <v>-17.211374948665899</v>
      </c>
      <c r="Y27" s="137">
        <v>-2.0092952365713401</v>
      </c>
      <c r="Z27" s="130"/>
      <c r="AA27" s="138">
        <v>-9.1819883449358208</v>
      </c>
      <c r="AB27" s="139">
        <v>6.5288010334534796</v>
      </c>
      <c r="AC27" s="140">
        <v>-2.0989808281267801</v>
      </c>
      <c r="AD27" s="130"/>
      <c r="AE27" s="141">
        <v>-2.21387057709202</v>
      </c>
      <c r="AF27" s="30"/>
      <c r="AG27" s="157">
        <v>110.17343406118501</v>
      </c>
      <c r="AH27" s="152">
        <v>110.366929405012</v>
      </c>
      <c r="AI27" s="152">
        <v>109.949887619791</v>
      </c>
      <c r="AJ27" s="152">
        <v>111.04761551304</v>
      </c>
      <c r="AK27" s="152">
        <v>111.930668632299</v>
      </c>
      <c r="AL27" s="158">
        <v>110.71123024081599</v>
      </c>
      <c r="AM27" s="152"/>
      <c r="AN27" s="159">
        <v>134.90507809013801</v>
      </c>
      <c r="AO27" s="160">
        <v>138.39624275407601</v>
      </c>
      <c r="AP27" s="161">
        <v>136.66713909849599</v>
      </c>
      <c r="AQ27" s="152"/>
      <c r="AR27" s="162">
        <v>118.89291860457401</v>
      </c>
      <c r="AS27" s="135"/>
      <c r="AT27" s="136">
        <v>5.8632031006886098</v>
      </c>
      <c r="AU27" s="130">
        <v>7.5853992013800502</v>
      </c>
      <c r="AV27" s="130">
        <v>7.0066024465799197</v>
      </c>
      <c r="AW27" s="130">
        <v>2.5056509372297699</v>
      </c>
      <c r="AX27" s="130">
        <v>-1.2742095923149801</v>
      </c>
      <c r="AY27" s="137">
        <v>4.07811627211602</v>
      </c>
      <c r="AZ27" s="130"/>
      <c r="BA27" s="138">
        <v>1.8304060566837299</v>
      </c>
      <c r="BB27" s="139">
        <v>6.0135443950417304</v>
      </c>
      <c r="BC27" s="140">
        <v>3.9149959898970299</v>
      </c>
      <c r="BD27" s="130"/>
      <c r="BE27" s="141">
        <v>3.8669490496682499</v>
      </c>
    </row>
    <row r="28" spans="1:57" x14ac:dyDescent="0.2">
      <c r="A28" s="35" t="s">
        <v>47</v>
      </c>
      <c r="B28" s="3" t="str">
        <f t="shared" si="0"/>
        <v>Roanoke, VA</v>
      </c>
      <c r="C28" s="3"/>
      <c r="D28" s="24" t="s">
        <v>16</v>
      </c>
      <c r="E28" s="27" t="s">
        <v>17</v>
      </c>
      <c r="F28" s="3"/>
      <c r="G28" s="157">
        <v>95.135861276986603</v>
      </c>
      <c r="H28" s="152">
        <v>105.26958707360799</v>
      </c>
      <c r="I28" s="152">
        <v>111.729830985915</v>
      </c>
      <c r="J28" s="152">
        <v>112.732731822196</v>
      </c>
      <c r="K28" s="152">
        <v>101.94890545577699</v>
      </c>
      <c r="L28" s="158">
        <v>106.335015891548</v>
      </c>
      <c r="M28" s="152"/>
      <c r="N28" s="159">
        <v>105.435693614344</v>
      </c>
      <c r="O28" s="160">
        <v>105.448922314049</v>
      </c>
      <c r="P28" s="161">
        <v>105.442143778207</v>
      </c>
      <c r="Q28" s="152"/>
      <c r="R28" s="162">
        <v>106.07881226585199</v>
      </c>
      <c r="S28" s="135"/>
      <c r="T28" s="136">
        <v>7.6152263474989699</v>
      </c>
      <c r="U28" s="130">
        <v>15.882502059269299</v>
      </c>
      <c r="V28" s="130">
        <v>23.890607137494801</v>
      </c>
      <c r="W28" s="130">
        <v>18.412814232381301</v>
      </c>
      <c r="X28" s="130">
        <v>3.3687193594722502</v>
      </c>
      <c r="Y28" s="137">
        <v>14.755440952507399</v>
      </c>
      <c r="Z28" s="130"/>
      <c r="AA28" s="138">
        <v>2.4088964019603401</v>
      </c>
      <c r="AB28" s="139">
        <v>7.1454733299510602</v>
      </c>
      <c r="AC28" s="140">
        <v>4.7615185849045298</v>
      </c>
      <c r="AD28" s="130"/>
      <c r="AE28" s="141">
        <v>11.510254154291699</v>
      </c>
      <c r="AF28" s="30"/>
      <c r="AG28" s="157">
        <v>99.994656473960802</v>
      </c>
      <c r="AH28" s="152">
        <v>105.763679354988</v>
      </c>
      <c r="AI28" s="152">
        <v>109.13066538802001</v>
      </c>
      <c r="AJ28" s="152">
        <v>108.42065543349101</v>
      </c>
      <c r="AK28" s="152">
        <v>105.038861308116</v>
      </c>
      <c r="AL28" s="158">
        <v>105.95179766018801</v>
      </c>
      <c r="AM28" s="152"/>
      <c r="AN28" s="159">
        <v>131.15690017962501</v>
      </c>
      <c r="AO28" s="160">
        <v>136.02435387802601</v>
      </c>
      <c r="AP28" s="161">
        <v>133.579491203196</v>
      </c>
      <c r="AQ28" s="152"/>
      <c r="AR28" s="162">
        <v>115.06180915041</v>
      </c>
      <c r="AS28" s="135"/>
      <c r="AT28" s="136">
        <v>6.16287096520223</v>
      </c>
      <c r="AU28" s="130">
        <v>8.9345382072956401</v>
      </c>
      <c r="AV28" s="130">
        <v>10.6282456061513</v>
      </c>
      <c r="AW28" s="130">
        <v>5.0104624403590901</v>
      </c>
      <c r="AX28" s="130">
        <v>3.0844326033832901</v>
      </c>
      <c r="AY28" s="137">
        <v>6.7636158639177602</v>
      </c>
      <c r="AZ28" s="130"/>
      <c r="BA28" s="138">
        <v>8.5545500453111707</v>
      </c>
      <c r="BB28" s="139">
        <v>15.4410458405887</v>
      </c>
      <c r="BC28" s="140">
        <v>11.902620548644499</v>
      </c>
      <c r="BD28" s="130"/>
      <c r="BE28" s="141">
        <v>8.7752613973354308</v>
      </c>
    </row>
    <row r="29" spans="1:57" x14ac:dyDescent="0.2">
      <c r="A29" s="35" t="s">
        <v>48</v>
      </c>
      <c r="B29" s="3" t="str">
        <f t="shared" si="0"/>
        <v>Charlottesville, VA</v>
      </c>
      <c r="C29" s="3"/>
      <c r="D29" s="24" t="s">
        <v>16</v>
      </c>
      <c r="E29" s="27" t="s">
        <v>17</v>
      </c>
      <c r="F29" s="3"/>
      <c r="G29" s="157">
        <v>144.52721714285701</v>
      </c>
      <c r="H29" s="152">
        <v>141.98556733828201</v>
      </c>
      <c r="I29" s="152">
        <v>138.88215427380101</v>
      </c>
      <c r="J29" s="152">
        <v>134.77739680178499</v>
      </c>
      <c r="K29" s="152">
        <v>139.98824070204699</v>
      </c>
      <c r="L29" s="158">
        <v>139.70100645984499</v>
      </c>
      <c r="M29" s="152"/>
      <c r="N29" s="159">
        <v>210.439578445747</v>
      </c>
      <c r="O29" s="160">
        <v>226.377168654173</v>
      </c>
      <c r="P29" s="161">
        <v>218.69965742539199</v>
      </c>
      <c r="Q29" s="152"/>
      <c r="R29" s="162">
        <v>164.27903966597</v>
      </c>
      <c r="S29" s="135"/>
      <c r="T29" s="136">
        <v>11.419935093047901</v>
      </c>
      <c r="U29" s="130">
        <v>12.4502759981747</v>
      </c>
      <c r="V29" s="130">
        <v>7.0916203130629798</v>
      </c>
      <c r="W29" s="130">
        <v>-15.841244421145101</v>
      </c>
      <c r="X29" s="130">
        <v>-16.6764904505002</v>
      </c>
      <c r="Y29" s="137">
        <v>-3.1731415827854499</v>
      </c>
      <c r="Z29" s="130"/>
      <c r="AA29" s="138">
        <v>-9.9240041269413997</v>
      </c>
      <c r="AB29" s="139">
        <v>-0.27349374904908003</v>
      </c>
      <c r="AC29" s="140">
        <v>-4.9943229996690501</v>
      </c>
      <c r="AD29" s="130"/>
      <c r="AE29" s="141">
        <v>-5.71049696844271</v>
      </c>
      <c r="AF29" s="30"/>
      <c r="AG29" s="157">
        <v>153.79245764678501</v>
      </c>
      <c r="AH29" s="152">
        <v>145.975756487025</v>
      </c>
      <c r="AI29" s="152">
        <v>145.684376468377</v>
      </c>
      <c r="AJ29" s="152">
        <v>150.28840174516901</v>
      </c>
      <c r="AK29" s="152">
        <v>154.14050176476101</v>
      </c>
      <c r="AL29" s="158">
        <v>149.86433137881599</v>
      </c>
      <c r="AM29" s="152"/>
      <c r="AN29" s="159">
        <v>230.580833266372</v>
      </c>
      <c r="AO29" s="160">
        <v>236.59392642427699</v>
      </c>
      <c r="AP29" s="161">
        <v>233.76116932278401</v>
      </c>
      <c r="AQ29" s="152"/>
      <c r="AR29" s="162">
        <v>178.495035008396</v>
      </c>
      <c r="AS29" s="135"/>
      <c r="AT29" s="136">
        <v>10.1615585244017</v>
      </c>
      <c r="AU29" s="130">
        <v>8.0273286630044005</v>
      </c>
      <c r="AV29" s="130">
        <v>7.0649413293547703</v>
      </c>
      <c r="AW29" s="130">
        <v>2.3701572269494</v>
      </c>
      <c r="AX29" s="130">
        <v>-8.6594563501748407</v>
      </c>
      <c r="AY29" s="137">
        <v>2.0995475675557902</v>
      </c>
      <c r="AZ29" s="130"/>
      <c r="BA29" s="138">
        <v>-24.028007757996701</v>
      </c>
      <c r="BB29" s="139">
        <v>-23.651483617541398</v>
      </c>
      <c r="BC29" s="140">
        <v>-23.7696217739852</v>
      </c>
      <c r="BD29" s="130"/>
      <c r="BE29" s="141">
        <v>-12.163444384304601</v>
      </c>
    </row>
    <row r="30" spans="1:57" x14ac:dyDescent="0.2">
      <c r="A30" s="21" t="s">
        <v>49</v>
      </c>
      <c r="B30" t="s">
        <v>72</v>
      </c>
      <c r="C30" s="3"/>
      <c r="D30" s="24" t="s">
        <v>16</v>
      </c>
      <c r="E30" s="27" t="s">
        <v>17</v>
      </c>
      <c r="F30" s="3"/>
      <c r="G30" s="157">
        <v>103.406529301578</v>
      </c>
      <c r="H30" s="152">
        <v>112.992654284002</v>
      </c>
      <c r="I30" s="152">
        <v>115.405446124763</v>
      </c>
      <c r="J30" s="152">
        <v>115.13831477927</v>
      </c>
      <c r="K30" s="152">
        <v>109.388942644483</v>
      </c>
      <c r="L30" s="158">
        <v>111.80239123131101</v>
      </c>
      <c r="M30" s="152"/>
      <c r="N30" s="159">
        <v>107.365243393602</v>
      </c>
      <c r="O30" s="160">
        <v>108.266014226709</v>
      </c>
      <c r="P30" s="161">
        <v>107.817913976014</v>
      </c>
      <c r="Q30" s="152"/>
      <c r="R30" s="162">
        <v>110.738686430242</v>
      </c>
      <c r="S30" s="135"/>
      <c r="T30" s="136">
        <v>14.259479746118</v>
      </c>
      <c r="U30" s="130">
        <v>19.336353247258199</v>
      </c>
      <c r="V30" s="130">
        <v>22.113822845445299</v>
      </c>
      <c r="W30" s="130">
        <v>19.659986374092799</v>
      </c>
      <c r="X30" s="130">
        <v>7.6093600637160002</v>
      </c>
      <c r="Y30" s="137">
        <v>16.8292977685512</v>
      </c>
      <c r="Z30" s="130"/>
      <c r="AA30" s="138">
        <v>-1.77639867249367</v>
      </c>
      <c r="AB30" s="139">
        <v>1.82227804945822</v>
      </c>
      <c r="AC30" s="140">
        <v>-5.1309302987899902E-2</v>
      </c>
      <c r="AD30" s="130"/>
      <c r="AE30" s="141">
        <v>10.8941538487627</v>
      </c>
      <c r="AF30" s="30"/>
      <c r="AG30" s="157">
        <v>105.579647194171</v>
      </c>
      <c r="AH30" s="152">
        <v>112.90862230742</v>
      </c>
      <c r="AI30" s="152">
        <v>115.058930388093</v>
      </c>
      <c r="AJ30" s="152">
        <v>115.17254860945999</v>
      </c>
      <c r="AK30" s="152">
        <v>111.406361113965</v>
      </c>
      <c r="AL30" s="158">
        <v>112.387735858762</v>
      </c>
      <c r="AM30" s="152"/>
      <c r="AN30" s="159">
        <v>115.59832945226201</v>
      </c>
      <c r="AO30" s="160">
        <v>115.14711843649501</v>
      </c>
      <c r="AP30" s="161">
        <v>115.373624050214</v>
      </c>
      <c r="AQ30" s="152"/>
      <c r="AR30" s="162">
        <v>113.248215878549</v>
      </c>
      <c r="AS30" s="135"/>
      <c r="AT30" s="136">
        <v>14.176108669454999</v>
      </c>
      <c r="AU30" s="130">
        <v>14.3617189695488</v>
      </c>
      <c r="AV30" s="130">
        <v>13.9254659917257</v>
      </c>
      <c r="AW30" s="130">
        <v>14.132966197660201</v>
      </c>
      <c r="AX30" s="130">
        <v>11.3886658941686</v>
      </c>
      <c r="AY30" s="137">
        <v>13.582829641661499</v>
      </c>
      <c r="AZ30" s="130"/>
      <c r="BA30" s="138">
        <v>6.1257000078694599</v>
      </c>
      <c r="BB30" s="139">
        <v>6.5717177781582201</v>
      </c>
      <c r="BC30" s="140">
        <v>6.33477744124409</v>
      </c>
      <c r="BD30" s="130"/>
      <c r="BE30" s="141">
        <v>11.028053717867</v>
      </c>
    </row>
    <row r="31" spans="1:57" x14ac:dyDescent="0.2">
      <c r="A31" s="21" t="s">
        <v>50</v>
      </c>
      <c r="B31" s="3" t="str">
        <f t="shared" si="0"/>
        <v>Staunton &amp; Harrisonburg, VA</v>
      </c>
      <c r="C31" s="3"/>
      <c r="D31" s="24" t="s">
        <v>16</v>
      </c>
      <c r="E31" s="27" t="s">
        <v>17</v>
      </c>
      <c r="F31" s="3"/>
      <c r="G31" s="157">
        <v>89.784404646660207</v>
      </c>
      <c r="H31" s="152">
        <v>95.154620343839497</v>
      </c>
      <c r="I31" s="152">
        <v>96.389574905724999</v>
      </c>
      <c r="J31" s="152">
        <v>93.017530946804897</v>
      </c>
      <c r="K31" s="152">
        <v>94.656516547253403</v>
      </c>
      <c r="L31" s="158">
        <v>94.034488499452294</v>
      </c>
      <c r="M31" s="152"/>
      <c r="N31" s="159">
        <v>98.994159081915299</v>
      </c>
      <c r="O31" s="160">
        <v>99.936460937499902</v>
      </c>
      <c r="P31" s="161">
        <v>99.468366424218502</v>
      </c>
      <c r="Q31" s="152"/>
      <c r="R31" s="162">
        <v>95.506224044297696</v>
      </c>
      <c r="S31" s="135"/>
      <c r="T31" s="136">
        <v>0.68557697994494105</v>
      </c>
      <c r="U31" s="130">
        <v>6.85220210282215</v>
      </c>
      <c r="V31" s="130">
        <v>2.0313898622608701</v>
      </c>
      <c r="W31" s="130">
        <v>-4.2305987993658496</v>
      </c>
      <c r="X31" s="130">
        <v>-3.9939506397059898</v>
      </c>
      <c r="Y31" s="137">
        <v>0.270991233503173</v>
      </c>
      <c r="Z31" s="130"/>
      <c r="AA31" s="138">
        <v>-7.6865874446973601</v>
      </c>
      <c r="AB31" s="139">
        <v>-3.7065958791754601</v>
      </c>
      <c r="AC31" s="140">
        <v>-5.7234995875032304</v>
      </c>
      <c r="AD31" s="130"/>
      <c r="AE31" s="141">
        <v>-2.1361560545740699</v>
      </c>
      <c r="AF31" s="30"/>
      <c r="AG31" s="157">
        <v>93.724338608236906</v>
      </c>
      <c r="AH31" s="152">
        <v>95.245361771058299</v>
      </c>
      <c r="AI31" s="152">
        <v>95.066649370534094</v>
      </c>
      <c r="AJ31" s="152">
        <v>95.472246807125998</v>
      </c>
      <c r="AK31" s="152">
        <v>96.458483484758403</v>
      </c>
      <c r="AL31" s="158">
        <v>95.245024473554395</v>
      </c>
      <c r="AM31" s="152"/>
      <c r="AN31" s="159">
        <v>121.212180334786</v>
      </c>
      <c r="AO31" s="160">
        <v>127.354511942195</v>
      </c>
      <c r="AP31" s="161">
        <v>124.36011212069199</v>
      </c>
      <c r="AQ31" s="152"/>
      <c r="AR31" s="162">
        <v>105.12324286595</v>
      </c>
      <c r="AS31" s="135"/>
      <c r="AT31" s="136">
        <v>1.5408605353684</v>
      </c>
      <c r="AU31" s="130">
        <v>1.0312126148193199</v>
      </c>
      <c r="AV31" s="130">
        <v>-1.3987129808104599</v>
      </c>
      <c r="AW31" s="130">
        <v>-3.08076127528087</v>
      </c>
      <c r="AX31" s="130">
        <v>-3.83291111895667</v>
      </c>
      <c r="AY31" s="137">
        <v>-1.4218227727159001</v>
      </c>
      <c r="AZ31" s="130"/>
      <c r="BA31" s="138">
        <v>-12.916204651885799</v>
      </c>
      <c r="BB31" s="139">
        <v>-9.9180120243510803</v>
      </c>
      <c r="BC31" s="140">
        <v>-11.3397669947895</v>
      </c>
      <c r="BD31" s="130"/>
      <c r="BE31" s="141">
        <v>-7.0383635764296502</v>
      </c>
    </row>
    <row r="32" spans="1:57" x14ac:dyDescent="0.2">
      <c r="A32" s="21" t="s">
        <v>51</v>
      </c>
      <c r="B32" s="3" t="str">
        <f t="shared" si="0"/>
        <v>Blacksburg &amp; Wytheville, VA</v>
      </c>
      <c r="C32" s="3"/>
      <c r="D32" s="24" t="s">
        <v>16</v>
      </c>
      <c r="E32" s="27" t="s">
        <v>17</v>
      </c>
      <c r="F32" s="3"/>
      <c r="G32" s="157">
        <v>94.808272680676495</v>
      </c>
      <c r="H32" s="152">
        <v>99.382240061161994</v>
      </c>
      <c r="I32" s="152">
        <v>100.20548771407201</v>
      </c>
      <c r="J32" s="152">
        <v>97.075815914924803</v>
      </c>
      <c r="K32" s="152">
        <v>98.988433333333305</v>
      </c>
      <c r="L32" s="158">
        <v>98.272976340694001</v>
      </c>
      <c r="M32" s="152"/>
      <c r="N32" s="159">
        <v>107.531652985074</v>
      </c>
      <c r="O32" s="160">
        <v>106.206292559899</v>
      </c>
      <c r="P32" s="161">
        <v>106.90840086973699</v>
      </c>
      <c r="Q32" s="152"/>
      <c r="R32" s="162">
        <v>100.73572016460901</v>
      </c>
      <c r="S32" s="135"/>
      <c r="T32" s="136">
        <v>6.8762897086617203</v>
      </c>
      <c r="U32" s="130">
        <v>6.8904644326508802</v>
      </c>
      <c r="V32" s="130">
        <v>5.3683871259766702</v>
      </c>
      <c r="W32" s="130">
        <v>5.38740367107581</v>
      </c>
      <c r="X32" s="130">
        <v>6.1464068585617202</v>
      </c>
      <c r="Y32" s="137">
        <v>6.0690419947612</v>
      </c>
      <c r="Z32" s="130"/>
      <c r="AA32" s="138">
        <v>7.17114345199328</v>
      </c>
      <c r="AB32" s="139">
        <v>4.93180532576483</v>
      </c>
      <c r="AC32" s="140">
        <v>6.0339483400837102</v>
      </c>
      <c r="AD32" s="130"/>
      <c r="AE32" s="141">
        <v>5.8762535434147498</v>
      </c>
      <c r="AF32" s="30"/>
      <c r="AG32" s="157">
        <v>97.731348902056396</v>
      </c>
      <c r="AH32" s="152">
        <v>100.088896317829</v>
      </c>
      <c r="AI32" s="152">
        <v>100.438777333209</v>
      </c>
      <c r="AJ32" s="152">
        <v>99.558891330220604</v>
      </c>
      <c r="AK32" s="152">
        <v>102.001807024169</v>
      </c>
      <c r="AL32" s="158">
        <v>100.048674129207</v>
      </c>
      <c r="AM32" s="152"/>
      <c r="AN32" s="159">
        <v>173.261453077699</v>
      </c>
      <c r="AO32" s="160">
        <v>181.825847509113</v>
      </c>
      <c r="AP32" s="161">
        <v>177.43185267361801</v>
      </c>
      <c r="AQ32" s="152"/>
      <c r="AR32" s="162">
        <v>126.797608876276</v>
      </c>
      <c r="AS32" s="135"/>
      <c r="AT32" s="136">
        <v>7.3491595907237901</v>
      </c>
      <c r="AU32" s="130">
        <v>7.9601225465563896</v>
      </c>
      <c r="AV32" s="130">
        <v>7.7280887466784103</v>
      </c>
      <c r="AW32" s="130">
        <v>6.1575166133078696</v>
      </c>
      <c r="AX32" s="130">
        <v>6.9553084262800597</v>
      </c>
      <c r="AY32" s="137">
        <v>7.2333110398438398</v>
      </c>
      <c r="AZ32" s="130"/>
      <c r="BA32" s="138">
        <v>15.361824843125399</v>
      </c>
      <c r="BB32" s="139">
        <v>17.0379226927076</v>
      </c>
      <c r="BC32" s="140">
        <v>16.0804770502819</v>
      </c>
      <c r="BD32" s="130"/>
      <c r="BE32" s="141">
        <v>11.2626647106751</v>
      </c>
    </row>
    <row r="33" spans="1:64" x14ac:dyDescent="0.2">
      <c r="A33" s="21" t="s">
        <v>52</v>
      </c>
      <c r="B33" s="3" t="str">
        <f t="shared" si="0"/>
        <v>Lynchburg, VA</v>
      </c>
      <c r="C33" s="3"/>
      <c r="D33" s="24" t="s">
        <v>16</v>
      </c>
      <c r="E33" s="27" t="s">
        <v>17</v>
      </c>
      <c r="F33" s="3"/>
      <c r="G33" s="157">
        <v>94.879380610412895</v>
      </c>
      <c r="H33" s="152">
        <v>108.843210496929</v>
      </c>
      <c r="I33" s="152">
        <v>110.742180570221</v>
      </c>
      <c r="J33" s="152">
        <v>109.7114209686</v>
      </c>
      <c r="K33" s="152">
        <v>106.16402642159601</v>
      </c>
      <c r="L33" s="158">
        <v>107.062458724314</v>
      </c>
      <c r="M33" s="152"/>
      <c r="N33" s="159">
        <v>137.31735668789801</v>
      </c>
      <c r="O33" s="160">
        <v>137.535969626168</v>
      </c>
      <c r="P33" s="161">
        <v>137.42143492769699</v>
      </c>
      <c r="Q33" s="152"/>
      <c r="R33" s="162">
        <v>116.14867415730301</v>
      </c>
      <c r="S33" s="135"/>
      <c r="T33" s="136">
        <v>0.26685531041734101</v>
      </c>
      <c r="U33" s="130">
        <v>8.1456839073244094</v>
      </c>
      <c r="V33" s="130">
        <v>12.4312383658825</v>
      </c>
      <c r="W33" s="130">
        <v>10.6127233385032</v>
      </c>
      <c r="X33" s="130">
        <v>-0.120393062561461</v>
      </c>
      <c r="Y33" s="137">
        <v>6.8639912816158697</v>
      </c>
      <c r="Z33" s="130"/>
      <c r="AA33" s="138">
        <v>19.354987589046001</v>
      </c>
      <c r="AB33" s="139">
        <v>22.181851643745802</v>
      </c>
      <c r="AC33" s="140">
        <v>20.680376343940999</v>
      </c>
      <c r="AD33" s="130"/>
      <c r="AE33" s="141">
        <v>11.4625557353276</v>
      </c>
      <c r="AF33" s="30"/>
      <c r="AG33" s="157">
        <v>102.49517268915901</v>
      </c>
      <c r="AH33" s="152">
        <v>109.38434192296999</v>
      </c>
      <c r="AI33" s="152">
        <v>113.066297638385</v>
      </c>
      <c r="AJ33" s="152">
        <v>113.867280123982</v>
      </c>
      <c r="AK33" s="152">
        <v>119.11231623697201</v>
      </c>
      <c r="AL33" s="158">
        <v>112.237216503615</v>
      </c>
      <c r="AM33" s="152"/>
      <c r="AN33" s="159">
        <v>143.29602320938301</v>
      </c>
      <c r="AO33" s="160">
        <v>143.25461429125201</v>
      </c>
      <c r="AP33" s="161">
        <v>143.27568018790001</v>
      </c>
      <c r="AQ33" s="152"/>
      <c r="AR33" s="162">
        <v>121.82106766239301</v>
      </c>
      <c r="AS33" s="135"/>
      <c r="AT33" s="136">
        <v>1.6492339932811799</v>
      </c>
      <c r="AU33" s="130">
        <v>2.3314059168602199</v>
      </c>
      <c r="AV33" s="130">
        <v>5.6795899519762498</v>
      </c>
      <c r="AW33" s="130">
        <v>4.8872456272588396</v>
      </c>
      <c r="AX33" s="130">
        <v>-2.64721879001431</v>
      </c>
      <c r="AY33" s="137">
        <v>1.98607083833933</v>
      </c>
      <c r="AZ33" s="130"/>
      <c r="BA33" s="138">
        <v>-9.7458839586231107</v>
      </c>
      <c r="BB33" s="139">
        <v>-9.8818814027425699</v>
      </c>
      <c r="BC33" s="140">
        <v>-9.8117421740354995</v>
      </c>
      <c r="BD33" s="130"/>
      <c r="BE33" s="141">
        <v>-3.86929123483044</v>
      </c>
    </row>
    <row r="34" spans="1:64" x14ac:dyDescent="0.2">
      <c r="A34" s="21" t="s">
        <v>77</v>
      </c>
      <c r="B34" s="3" t="str">
        <f t="shared" si="0"/>
        <v>Central Virginia</v>
      </c>
      <c r="C34" s="3"/>
      <c r="D34" s="24" t="s">
        <v>16</v>
      </c>
      <c r="E34" s="27" t="s">
        <v>17</v>
      </c>
      <c r="F34" s="3"/>
      <c r="G34" s="157">
        <v>103.674942982456</v>
      </c>
      <c r="H34" s="152">
        <v>114.89974892289401</v>
      </c>
      <c r="I34" s="152">
        <v>118.511895326591</v>
      </c>
      <c r="J34" s="152">
        <v>116.42538954260699</v>
      </c>
      <c r="K34" s="152">
        <v>112.90813276051701</v>
      </c>
      <c r="L34" s="158">
        <v>114.065142619022</v>
      </c>
      <c r="M34" s="152"/>
      <c r="N34" s="159">
        <v>132.212215387572</v>
      </c>
      <c r="O34" s="160">
        <v>137.33440777597701</v>
      </c>
      <c r="P34" s="161">
        <v>134.821376668081</v>
      </c>
      <c r="Q34" s="152"/>
      <c r="R34" s="162">
        <v>120.42590467038499</v>
      </c>
      <c r="S34" s="135"/>
      <c r="T34" s="136">
        <v>3.6023719615035401</v>
      </c>
      <c r="U34" s="130">
        <v>17.074148546468798</v>
      </c>
      <c r="V34" s="130">
        <v>20.3673302888451</v>
      </c>
      <c r="W34" s="130">
        <v>6.2340694602444104</v>
      </c>
      <c r="X34" s="130">
        <v>-7.8378667780061004</v>
      </c>
      <c r="Y34" s="137">
        <v>6.7705848300541698</v>
      </c>
      <c r="Z34" s="130"/>
      <c r="AA34" s="138">
        <v>-3.9732808884469599</v>
      </c>
      <c r="AB34" s="139">
        <v>3.44944124193729</v>
      </c>
      <c r="AC34" s="140">
        <v>-0.34969303482489</v>
      </c>
      <c r="AD34" s="130"/>
      <c r="AE34" s="141">
        <v>3.30323029786432</v>
      </c>
      <c r="AF34" s="30"/>
      <c r="AG34" s="157">
        <v>107.732243085132</v>
      </c>
      <c r="AH34" s="152">
        <v>113.35530643574</v>
      </c>
      <c r="AI34" s="152">
        <v>116.899912325941</v>
      </c>
      <c r="AJ34" s="152">
        <v>117.27431454410601</v>
      </c>
      <c r="AK34" s="152">
        <v>117.153291351699</v>
      </c>
      <c r="AL34" s="158">
        <v>114.883122309074</v>
      </c>
      <c r="AM34" s="152"/>
      <c r="AN34" s="159">
        <v>145.36583704130501</v>
      </c>
      <c r="AO34" s="160">
        <v>145.50246597462501</v>
      </c>
      <c r="AP34" s="161">
        <v>145.434748713555</v>
      </c>
      <c r="AQ34" s="152"/>
      <c r="AR34" s="162">
        <v>124.985185562773</v>
      </c>
      <c r="AS34" s="135"/>
      <c r="AT34" s="136">
        <v>1.7835855533529801</v>
      </c>
      <c r="AU34" s="130">
        <v>3.0717145880389198</v>
      </c>
      <c r="AV34" s="130">
        <v>4.0366202273073704</v>
      </c>
      <c r="AW34" s="130">
        <v>1.7089365250878901</v>
      </c>
      <c r="AX34" s="130">
        <v>-3.59647977296643</v>
      </c>
      <c r="AY34" s="137">
        <v>1.18531240674725</v>
      </c>
      <c r="AZ34" s="130"/>
      <c r="BA34" s="138">
        <v>-8.6455908895840192</v>
      </c>
      <c r="BB34" s="139">
        <v>-7.8369188815505</v>
      </c>
      <c r="BC34" s="140">
        <v>-8.2453288577292501</v>
      </c>
      <c r="BD34" s="130"/>
      <c r="BE34" s="141">
        <v>-3.0345175596613698</v>
      </c>
    </row>
    <row r="35" spans="1:64" x14ac:dyDescent="0.2">
      <c r="A35" s="21" t="s">
        <v>78</v>
      </c>
      <c r="B35" s="3" t="str">
        <f t="shared" si="0"/>
        <v>Chesapeake Bay</v>
      </c>
      <c r="C35" s="3"/>
      <c r="D35" s="24" t="s">
        <v>16</v>
      </c>
      <c r="E35" s="27" t="s">
        <v>17</v>
      </c>
      <c r="F35" s="3"/>
      <c r="G35" s="157">
        <v>99.033794964028701</v>
      </c>
      <c r="H35" s="152">
        <v>104.017909887359</v>
      </c>
      <c r="I35" s="152">
        <v>105.799323220536</v>
      </c>
      <c r="J35" s="152">
        <v>101.450997506234</v>
      </c>
      <c r="K35" s="152">
        <v>104.30143884892</v>
      </c>
      <c r="L35" s="158">
        <v>103.180458344567</v>
      </c>
      <c r="M35" s="152"/>
      <c r="N35" s="159">
        <v>131.84272727272699</v>
      </c>
      <c r="O35" s="160">
        <v>142.86674418604599</v>
      </c>
      <c r="P35" s="161">
        <v>137.34103562551701</v>
      </c>
      <c r="Q35" s="152"/>
      <c r="R35" s="162">
        <v>111.567727827502</v>
      </c>
      <c r="S35" s="135"/>
      <c r="T35" s="136">
        <v>4.3861864112462803E-2</v>
      </c>
      <c r="U35" s="130">
        <v>5.45066830031233</v>
      </c>
      <c r="V35" s="130">
        <v>3.9578017981751801</v>
      </c>
      <c r="W35" s="130">
        <v>-15.3391949940555</v>
      </c>
      <c r="X35" s="130">
        <v>-18.9411838785939</v>
      </c>
      <c r="Y35" s="137">
        <v>-6.7016092951588302</v>
      </c>
      <c r="Z35" s="130"/>
      <c r="AA35" s="138">
        <v>3.42489996319767</v>
      </c>
      <c r="AB35" s="139">
        <v>28.776852482891801</v>
      </c>
      <c r="AC35" s="140">
        <v>14.619081314269801</v>
      </c>
      <c r="AD35" s="130"/>
      <c r="AE35" s="141">
        <v>-1.4452595769043199</v>
      </c>
      <c r="AF35" s="30"/>
      <c r="AG35" s="157">
        <v>107.42274135876001</v>
      </c>
      <c r="AH35" s="152">
        <v>106.245910697076</v>
      </c>
      <c r="AI35" s="152">
        <v>106.72749777382001</v>
      </c>
      <c r="AJ35" s="152">
        <v>105.160914779499</v>
      </c>
      <c r="AK35" s="152">
        <v>105.091639453515</v>
      </c>
      <c r="AL35" s="158">
        <v>106.08176217765001</v>
      </c>
      <c r="AM35" s="152"/>
      <c r="AN35" s="159">
        <v>132.40273444900501</v>
      </c>
      <c r="AO35" s="160">
        <v>139.67738654147101</v>
      </c>
      <c r="AP35" s="161">
        <v>136.056068846274</v>
      </c>
      <c r="AQ35" s="152"/>
      <c r="AR35" s="162">
        <v>114.862337692236</v>
      </c>
      <c r="AS35" s="135"/>
      <c r="AT35" s="136">
        <v>5.3129002625940496</v>
      </c>
      <c r="AU35" s="130">
        <v>8.9790460514062307</v>
      </c>
      <c r="AV35" s="130">
        <v>6.8015989449933896</v>
      </c>
      <c r="AW35" s="130">
        <v>0.73713947255919698</v>
      </c>
      <c r="AX35" s="130">
        <v>-5.05934958568968</v>
      </c>
      <c r="AY35" s="137">
        <v>2.9156597451195299</v>
      </c>
      <c r="AZ35" s="130"/>
      <c r="BA35" s="138">
        <v>0.88335439121211701</v>
      </c>
      <c r="BB35" s="139">
        <v>5.94516440884499</v>
      </c>
      <c r="BC35" s="140">
        <v>3.4351802041245199</v>
      </c>
      <c r="BD35" s="130"/>
      <c r="BE35" s="141">
        <v>2.6247938563254598</v>
      </c>
    </row>
    <row r="36" spans="1:64" x14ac:dyDescent="0.2">
      <c r="A36" s="21" t="s">
        <v>79</v>
      </c>
      <c r="B36" s="3" t="str">
        <f t="shared" si="0"/>
        <v>Coastal Virginia - Eastern Shore</v>
      </c>
      <c r="C36" s="3"/>
      <c r="D36" s="24" t="s">
        <v>16</v>
      </c>
      <c r="E36" s="27" t="s">
        <v>17</v>
      </c>
      <c r="F36" s="3"/>
      <c r="G36" s="157">
        <v>98.895158286778297</v>
      </c>
      <c r="H36" s="152">
        <v>101.601440677966</v>
      </c>
      <c r="I36" s="152">
        <v>103.733032679738</v>
      </c>
      <c r="J36" s="152">
        <v>102.93752956636</v>
      </c>
      <c r="K36" s="152">
        <v>102.561215323645</v>
      </c>
      <c r="L36" s="158">
        <v>102.145858843537</v>
      </c>
      <c r="M36" s="152"/>
      <c r="N36" s="159">
        <v>103.948395953757</v>
      </c>
      <c r="O36" s="160">
        <v>105.459220588235</v>
      </c>
      <c r="P36" s="161">
        <v>104.69720116617999</v>
      </c>
      <c r="Q36" s="152"/>
      <c r="R36" s="162">
        <v>102.860234693877</v>
      </c>
      <c r="S36" s="135"/>
      <c r="T36" s="136">
        <v>11.7543510180856</v>
      </c>
      <c r="U36" s="130">
        <v>7.1584163730957604</v>
      </c>
      <c r="V36" s="130">
        <v>9.3644909907868001</v>
      </c>
      <c r="W36" s="130">
        <v>7.56052259873021</v>
      </c>
      <c r="X36" s="130">
        <v>-1.1455823770485001</v>
      </c>
      <c r="Y36" s="137">
        <v>6.3823049662195102</v>
      </c>
      <c r="Z36" s="130"/>
      <c r="AA36" s="138">
        <v>-9.1769167609125706</v>
      </c>
      <c r="AB36" s="139">
        <v>-1.3734340670426599</v>
      </c>
      <c r="AC36" s="140">
        <v>-5.5745333090732503</v>
      </c>
      <c r="AD36" s="130"/>
      <c r="AE36" s="141">
        <v>1.69114088977949</v>
      </c>
      <c r="AF36" s="30"/>
      <c r="AG36" s="157">
        <v>101.085725699067</v>
      </c>
      <c r="AH36" s="152">
        <v>100.80369034197599</v>
      </c>
      <c r="AI36" s="152">
        <v>102.56742329149201</v>
      </c>
      <c r="AJ36" s="152">
        <v>101.463080372542</v>
      </c>
      <c r="AK36" s="152">
        <v>101.695161645848</v>
      </c>
      <c r="AL36" s="158">
        <v>101.55217712452399</v>
      </c>
      <c r="AM36" s="152"/>
      <c r="AN36" s="159">
        <v>116.456925023726</v>
      </c>
      <c r="AO36" s="160">
        <v>119.23494646680901</v>
      </c>
      <c r="AP36" s="161">
        <v>117.869265940902</v>
      </c>
      <c r="AQ36" s="152"/>
      <c r="AR36" s="162">
        <v>106.842293651994</v>
      </c>
      <c r="AS36" s="135"/>
      <c r="AT36" s="136">
        <v>2.4274773163370398</v>
      </c>
      <c r="AU36" s="130">
        <v>3.9140559390073202</v>
      </c>
      <c r="AV36" s="130">
        <v>4.9559941473879103</v>
      </c>
      <c r="AW36" s="130">
        <v>3.1203192054807598</v>
      </c>
      <c r="AX36" s="130">
        <v>0.59892625469175098</v>
      </c>
      <c r="AY36" s="137">
        <v>2.9965391335001499</v>
      </c>
      <c r="AZ36" s="130"/>
      <c r="BA36" s="138">
        <v>-4.2286855292735499</v>
      </c>
      <c r="BB36" s="139">
        <v>-1.07995603133037</v>
      </c>
      <c r="BC36" s="140">
        <v>-2.6456491234652399</v>
      </c>
      <c r="BD36" s="130"/>
      <c r="BE36" s="141">
        <v>0.79679434147008299</v>
      </c>
    </row>
    <row r="37" spans="1:64" x14ac:dyDescent="0.2">
      <c r="A37" s="21" t="s">
        <v>80</v>
      </c>
      <c r="B37" s="3" t="str">
        <f t="shared" si="0"/>
        <v>Coastal Virginia - Hampton Roads</v>
      </c>
      <c r="C37" s="3"/>
      <c r="D37" s="24" t="s">
        <v>16</v>
      </c>
      <c r="E37" s="27" t="s">
        <v>17</v>
      </c>
      <c r="F37" s="3"/>
      <c r="G37" s="157">
        <v>94.665594736842095</v>
      </c>
      <c r="H37" s="152">
        <v>97.990582906656101</v>
      </c>
      <c r="I37" s="152">
        <v>100.879614875051</v>
      </c>
      <c r="J37" s="152">
        <v>104.25029516792399</v>
      </c>
      <c r="K37" s="152">
        <v>104.047746140813</v>
      </c>
      <c r="L37" s="158">
        <v>100.65505756194401</v>
      </c>
      <c r="M37" s="152"/>
      <c r="N37" s="159">
        <v>112.87976797541199</v>
      </c>
      <c r="O37" s="160">
        <v>117.777738412804</v>
      </c>
      <c r="P37" s="161">
        <v>115.375088017327</v>
      </c>
      <c r="Q37" s="152"/>
      <c r="R37" s="162">
        <v>105.283711748405</v>
      </c>
      <c r="S37" s="135"/>
      <c r="T37" s="136">
        <v>2.2156959681618398</v>
      </c>
      <c r="U37" s="130">
        <v>5.6226373500372899</v>
      </c>
      <c r="V37" s="130">
        <v>7.1138876090493603</v>
      </c>
      <c r="W37" s="130">
        <v>-3.69522024808203</v>
      </c>
      <c r="X37" s="130">
        <v>-10.0679363137069</v>
      </c>
      <c r="Y37" s="137">
        <v>-1.71724292388028</v>
      </c>
      <c r="Z37" s="130"/>
      <c r="AA37" s="138">
        <v>-7.8588396460521199</v>
      </c>
      <c r="AB37" s="139">
        <v>7.4926127631436197</v>
      </c>
      <c r="AC37" s="140">
        <v>-1.1783183726895401</v>
      </c>
      <c r="AD37" s="130"/>
      <c r="AE37" s="141">
        <v>-1.73598946268902</v>
      </c>
      <c r="AF37" s="30"/>
      <c r="AG37" s="157">
        <v>98.781809801682897</v>
      </c>
      <c r="AH37" s="152">
        <v>100.502628411831</v>
      </c>
      <c r="AI37" s="152">
        <v>103.077238891487</v>
      </c>
      <c r="AJ37" s="152">
        <v>103.994551779806</v>
      </c>
      <c r="AK37" s="152">
        <v>104.456086698608</v>
      </c>
      <c r="AL37" s="158">
        <v>102.33246663064401</v>
      </c>
      <c r="AM37" s="152"/>
      <c r="AN37" s="159">
        <v>120.563030691287</v>
      </c>
      <c r="AO37" s="160">
        <v>123.486570104731</v>
      </c>
      <c r="AP37" s="161">
        <v>122.040457518553</v>
      </c>
      <c r="AQ37" s="152"/>
      <c r="AR37" s="162">
        <v>108.928901512084</v>
      </c>
      <c r="AS37" s="135"/>
      <c r="AT37" s="136">
        <v>2.54846300698809</v>
      </c>
      <c r="AU37" s="130">
        <v>3.32553180957829</v>
      </c>
      <c r="AV37" s="130">
        <v>4.0933779281174498</v>
      </c>
      <c r="AW37" s="130">
        <v>-0.733688464952301</v>
      </c>
      <c r="AX37" s="130">
        <v>-1.6003362984445999</v>
      </c>
      <c r="AY37" s="137">
        <v>1.20280381855343</v>
      </c>
      <c r="AZ37" s="130"/>
      <c r="BA37" s="138">
        <v>-0.15981918052953401</v>
      </c>
      <c r="BB37" s="139">
        <v>0.46844911868855998</v>
      </c>
      <c r="BC37" s="140">
        <v>0.17664573636973099</v>
      </c>
      <c r="BD37" s="130"/>
      <c r="BE37" s="141">
        <v>0.69808868482879205</v>
      </c>
    </row>
    <row r="38" spans="1:64" x14ac:dyDescent="0.2">
      <c r="A38" s="20" t="s">
        <v>81</v>
      </c>
      <c r="B38" s="3" t="str">
        <f t="shared" si="0"/>
        <v>Northern Virginia</v>
      </c>
      <c r="C38" s="3"/>
      <c r="D38" s="24" t="s">
        <v>16</v>
      </c>
      <c r="E38" s="27" t="s">
        <v>17</v>
      </c>
      <c r="F38" s="3"/>
      <c r="G38" s="157">
        <v>133.48652533840399</v>
      </c>
      <c r="H38" s="152">
        <v>159.682407470111</v>
      </c>
      <c r="I38" s="152">
        <v>171.92888257892</v>
      </c>
      <c r="J38" s="152">
        <v>164.21575701480899</v>
      </c>
      <c r="K38" s="152">
        <v>139.11273929358501</v>
      </c>
      <c r="L38" s="158">
        <v>155.86500382387001</v>
      </c>
      <c r="M38" s="152"/>
      <c r="N38" s="159">
        <v>119.362586778837</v>
      </c>
      <c r="O38" s="160">
        <v>117.796305172693</v>
      </c>
      <c r="P38" s="161">
        <v>118.55866685531601</v>
      </c>
      <c r="Q38" s="152"/>
      <c r="R38" s="162">
        <v>146.59723403727401</v>
      </c>
      <c r="S38" s="135"/>
      <c r="T38" s="136">
        <v>23.511870450833701</v>
      </c>
      <c r="U38" s="130">
        <v>50.114437610761001</v>
      </c>
      <c r="V38" s="130">
        <v>61.520693778840197</v>
      </c>
      <c r="W38" s="130">
        <v>43.293876850277201</v>
      </c>
      <c r="X38" s="130">
        <v>18.465179997432799</v>
      </c>
      <c r="Y38" s="137">
        <v>40.1873977927794</v>
      </c>
      <c r="Z38" s="130"/>
      <c r="AA38" s="138">
        <v>3.4986530939285498</v>
      </c>
      <c r="AB38" s="139">
        <v>8.9248729785198808</v>
      </c>
      <c r="AC38" s="140">
        <v>5.7724012641061604</v>
      </c>
      <c r="AD38" s="130"/>
      <c r="AE38" s="141">
        <v>31.518351018936698</v>
      </c>
      <c r="AF38" s="30"/>
      <c r="AG38" s="157">
        <v>137.22230135357799</v>
      </c>
      <c r="AH38" s="152">
        <v>156.24137078977901</v>
      </c>
      <c r="AI38" s="152">
        <v>168.21782654595401</v>
      </c>
      <c r="AJ38" s="152">
        <v>161.10648617103499</v>
      </c>
      <c r="AK38" s="152">
        <v>141.779179003937</v>
      </c>
      <c r="AL38" s="158">
        <v>154.15881843893101</v>
      </c>
      <c r="AM38" s="152"/>
      <c r="AN38" s="159">
        <v>128.76241613197499</v>
      </c>
      <c r="AO38" s="160">
        <v>127.623696919829</v>
      </c>
      <c r="AP38" s="161">
        <v>128.180475890992</v>
      </c>
      <c r="AQ38" s="152"/>
      <c r="AR38" s="162">
        <v>146.799719577475</v>
      </c>
      <c r="AS38" s="135"/>
      <c r="AT38" s="136">
        <v>3.1178143519572701</v>
      </c>
      <c r="AU38" s="130">
        <v>6.2701402991925104</v>
      </c>
      <c r="AV38" s="130">
        <v>8.7263549246663494</v>
      </c>
      <c r="AW38" s="130">
        <v>6.22874964605223</v>
      </c>
      <c r="AX38" s="130">
        <v>2.8916740611563299</v>
      </c>
      <c r="AY38" s="137">
        <v>5.9918325447887701</v>
      </c>
      <c r="AZ38" s="130"/>
      <c r="BA38" s="138">
        <v>1.3087774258531299</v>
      </c>
      <c r="BB38" s="139">
        <v>1.3291697260500599</v>
      </c>
      <c r="BC38" s="140">
        <v>1.30537543029089</v>
      </c>
      <c r="BD38" s="130"/>
      <c r="BE38" s="141">
        <v>4.9727351241528099</v>
      </c>
    </row>
    <row r="39" spans="1:64" x14ac:dyDescent="0.2">
      <c r="A39" s="22" t="s">
        <v>82</v>
      </c>
      <c r="B39" s="3" t="str">
        <f t="shared" si="0"/>
        <v>Shenandoah Valley</v>
      </c>
      <c r="C39" s="3"/>
      <c r="D39" s="25" t="s">
        <v>16</v>
      </c>
      <c r="E39" s="28" t="s">
        <v>17</v>
      </c>
      <c r="F39" s="3"/>
      <c r="G39" s="163">
        <v>90.339164574298096</v>
      </c>
      <c r="H39" s="164">
        <v>95.569672496570604</v>
      </c>
      <c r="I39" s="164">
        <v>96.876878669275897</v>
      </c>
      <c r="J39" s="164">
        <v>95.398944148101606</v>
      </c>
      <c r="K39" s="164">
        <v>94.818654063661299</v>
      </c>
      <c r="L39" s="165">
        <v>94.8558444029334</v>
      </c>
      <c r="M39" s="152"/>
      <c r="N39" s="166">
        <v>103.565685463866</v>
      </c>
      <c r="O39" s="167">
        <v>102.248134135855</v>
      </c>
      <c r="P39" s="168">
        <v>102.919794301129</v>
      </c>
      <c r="Q39" s="152"/>
      <c r="R39" s="169">
        <v>97.202044395388697</v>
      </c>
      <c r="S39" s="135"/>
      <c r="T39" s="142">
        <v>-0.83943476175037501</v>
      </c>
      <c r="U39" s="143">
        <v>4.1176580022548004</v>
      </c>
      <c r="V39" s="143">
        <v>2.8282547360325099</v>
      </c>
      <c r="W39" s="143">
        <v>-3.4342152059672801</v>
      </c>
      <c r="X39" s="143">
        <v>-6.2565009489186698</v>
      </c>
      <c r="Y39" s="144">
        <v>-0.56853865251342794</v>
      </c>
      <c r="Z39" s="130"/>
      <c r="AA39" s="145">
        <v>-3.8727439285738301</v>
      </c>
      <c r="AB39" s="146">
        <v>-0.80398111990139698</v>
      </c>
      <c r="AC39" s="147">
        <v>-2.3707416731178799</v>
      </c>
      <c r="AD39" s="130"/>
      <c r="AE39" s="148">
        <v>-1.3451687589321299</v>
      </c>
      <c r="AF39" s="31"/>
      <c r="AG39" s="163">
        <v>96.259488425264294</v>
      </c>
      <c r="AH39" s="164">
        <v>97.328818212535893</v>
      </c>
      <c r="AI39" s="164">
        <v>97.643627237542304</v>
      </c>
      <c r="AJ39" s="164">
        <v>97.018656612259093</v>
      </c>
      <c r="AK39" s="164">
        <v>97.576475648075402</v>
      </c>
      <c r="AL39" s="165">
        <v>97.193507748887896</v>
      </c>
      <c r="AM39" s="152"/>
      <c r="AN39" s="166">
        <v>120.50678181877301</v>
      </c>
      <c r="AO39" s="167">
        <v>123.891940127388</v>
      </c>
      <c r="AP39" s="168">
        <v>122.21808172202201</v>
      </c>
      <c r="AQ39" s="152"/>
      <c r="AR39" s="169">
        <v>105.694663749726</v>
      </c>
      <c r="AS39" s="135"/>
      <c r="AT39" s="142">
        <v>1.38310630600943</v>
      </c>
      <c r="AU39" s="143">
        <v>1.56248072982538</v>
      </c>
      <c r="AV39" s="143">
        <v>1.19751368159595</v>
      </c>
      <c r="AW39" s="143">
        <v>-1.92156326678643</v>
      </c>
      <c r="AX39" s="143">
        <v>-3.44055817907129</v>
      </c>
      <c r="AY39" s="144">
        <v>-0.42524486269747602</v>
      </c>
      <c r="AZ39" s="130"/>
      <c r="BA39" s="145">
        <v>-7.9189952601728004</v>
      </c>
      <c r="BB39" s="146">
        <v>-5.55928300722577</v>
      </c>
      <c r="BC39" s="147">
        <v>-6.7219732948908497</v>
      </c>
      <c r="BD39" s="130"/>
      <c r="BE39" s="148">
        <v>-3.6168353706922001</v>
      </c>
    </row>
    <row r="40" spans="1:64" x14ac:dyDescent="0.2">
      <c r="A40" s="19" t="s">
        <v>83</v>
      </c>
      <c r="B40" s="3" t="str">
        <f t="shared" si="0"/>
        <v>Southern Virginia</v>
      </c>
      <c r="C40" s="9"/>
      <c r="D40" s="23" t="s">
        <v>16</v>
      </c>
      <c r="E40" s="26" t="s">
        <v>17</v>
      </c>
      <c r="F40" s="3"/>
      <c r="G40" s="149">
        <v>95.9975922953451</v>
      </c>
      <c r="H40" s="150">
        <v>112.89253283302</v>
      </c>
      <c r="I40" s="150">
        <v>113.690083910981</v>
      </c>
      <c r="J40" s="150">
        <v>110.959207362885</v>
      </c>
      <c r="K40" s="150">
        <v>104.873133583021</v>
      </c>
      <c r="L40" s="151">
        <v>108.532104538087</v>
      </c>
      <c r="M40" s="152"/>
      <c r="N40" s="153">
        <v>104.667449869224</v>
      </c>
      <c r="O40" s="154">
        <v>102.87327935222601</v>
      </c>
      <c r="P40" s="155">
        <v>103.78446535310999</v>
      </c>
      <c r="Q40" s="152"/>
      <c r="R40" s="156">
        <v>107.259927626505</v>
      </c>
      <c r="S40" s="135"/>
      <c r="T40" s="127">
        <v>11.0694121090316</v>
      </c>
      <c r="U40" s="128">
        <v>21.303461120533001</v>
      </c>
      <c r="V40" s="128">
        <v>23.028906428990201</v>
      </c>
      <c r="W40" s="128">
        <v>21.293963407808601</v>
      </c>
      <c r="X40" s="128">
        <v>8.0114889675150298</v>
      </c>
      <c r="Y40" s="129">
        <v>17.703509887913899</v>
      </c>
      <c r="Z40" s="130"/>
      <c r="AA40" s="131">
        <v>5.7208066415343701</v>
      </c>
      <c r="AB40" s="132">
        <v>8.6163599810474594</v>
      </c>
      <c r="AC40" s="133">
        <v>7.1118143799541897</v>
      </c>
      <c r="AD40" s="130"/>
      <c r="AE40" s="134">
        <v>14.666417979035799</v>
      </c>
      <c r="AF40" s="29"/>
      <c r="AG40" s="149">
        <v>103.336045723962</v>
      </c>
      <c r="AH40" s="150">
        <v>109.54670271313999</v>
      </c>
      <c r="AI40" s="150">
        <v>112.036560007419</v>
      </c>
      <c r="AJ40" s="150">
        <v>111.308998971866</v>
      </c>
      <c r="AK40" s="150">
        <v>109.606354942621</v>
      </c>
      <c r="AL40" s="151">
        <v>109.445772097763</v>
      </c>
      <c r="AM40" s="152"/>
      <c r="AN40" s="153">
        <v>119.34909510709301</v>
      </c>
      <c r="AO40" s="154">
        <v>121.764238176964</v>
      </c>
      <c r="AP40" s="155">
        <v>120.57478079937999</v>
      </c>
      <c r="AQ40" s="152"/>
      <c r="AR40" s="156">
        <v>112.698612686514</v>
      </c>
      <c r="AS40" s="135"/>
      <c r="AT40" s="127">
        <v>2.00178335358089</v>
      </c>
      <c r="AU40" s="128">
        <v>9.7342127799289706</v>
      </c>
      <c r="AV40" s="128">
        <v>10.7895665588307</v>
      </c>
      <c r="AW40" s="128">
        <v>9.31040236903916</v>
      </c>
      <c r="AX40" s="128">
        <v>4.7887343344541202</v>
      </c>
      <c r="AY40" s="129">
        <v>7.5816909565138904</v>
      </c>
      <c r="AZ40" s="130"/>
      <c r="BA40" s="131">
        <v>10.590354612526999</v>
      </c>
      <c r="BB40" s="132">
        <v>8.4815039440827693</v>
      </c>
      <c r="BC40" s="133">
        <v>9.5120440203134606</v>
      </c>
      <c r="BD40" s="130"/>
      <c r="BE40" s="134">
        <v>8.1437882973017395</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7">
        <v>105.064482848232</v>
      </c>
      <c r="H41" s="152">
        <v>110.233571287714</v>
      </c>
      <c r="I41" s="152">
        <v>112.282044728434</v>
      </c>
      <c r="J41" s="152">
        <v>109.015740915081</v>
      </c>
      <c r="K41" s="152">
        <v>110.988979996038</v>
      </c>
      <c r="L41" s="158">
        <v>109.76021504065</v>
      </c>
      <c r="M41" s="152"/>
      <c r="N41" s="159">
        <v>122.676112426035</v>
      </c>
      <c r="O41" s="160">
        <v>121.946149461684</v>
      </c>
      <c r="P41" s="161">
        <v>122.32352401345899</v>
      </c>
      <c r="Q41" s="152"/>
      <c r="R41" s="162">
        <v>113.34112506176</v>
      </c>
      <c r="S41" s="135"/>
      <c r="T41" s="136">
        <v>1.40275897282485</v>
      </c>
      <c r="U41" s="130">
        <v>4.9024942109428604</v>
      </c>
      <c r="V41" s="130">
        <v>6.2266989824240797</v>
      </c>
      <c r="W41" s="130">
        <v>-5.5006986761165102</v>
      </c>
      <c r="X41" s="130">
        <v>-7.8951281655428804</v>
      </c>
      <c r="Y41" s="137">
        <v>0.39336276009251397</v>
      </c>
      <c r="Z41" s="130"/>
      <c r="AA41" s="138">
        <v>-0.98032474903071698</v>
      </c>
      <c r="AB41" s="139">
        <v>4.87689188048508</v>
      </c>
      <c r="AC41" s="140">
        <v>2.1272978774349101</v>
      </c>
      <c r="AD41" s="130"/>
      <c r="AE41" s="141">
        <v>0.61543063384012997</v>
      </c>
      <c r="AF41" s="30"/>
      <c r="AG41" s="157">
        <v>110.697569902796</v>
      </c>
      <c r="AH41" s="152">
        <v>112.620727818045</v>
      </c>
      <c r="AI41" s="152">
        <v>113.20464427437599</v>
      </c>
      <c r="AJ41" s="152">
        <v>111.242871951219</v>
      </c>
      <c r="AK41" s="152">
        <v>113.424798586919</v>
      </c>
      <c r="AL41" s="158">
        <v>112.29242636126099</v>
      </c>
      <c r="AM41" s="152"/>
      <c r="AN41" s="159">
        <v>160.89629681978701</v>
      </c>
      <c r="AO41" s="160">
        <v>165.609482700135</v>
      </c>
      <c r="AP41" s="161">
        <v>163.22959046159599</v>
      </c>
      <c r="AQ41" s="152"/>
      <c r="AR41" s="162">
        <v>128.77980268924199</v>
      </c>
      <c r="AS41" s="135"/>
      <c r="AT41" s="136">
        <v>9.4267985299757093</v>
      </c>
      <c r="AU41" s="130">
        <v>8.4691039504414594</v>
      </c>
      <c r="AV41" s="130">
        <v>8.5271475747988497</v>
      </c>
      <c r="AW41" s="130">
        <v>4.5832525090652902</v>
      </c>
      <c r="AX41" s="130">
        <v>3.18341903140769</v>
      </c>
      <c r="AY41" s="137">
        <v>6.6752270100640398</v>
      </c>
      <c r="AZ41" s="130"/>
      <c r="BA41" s="138">
        <v>8.2727713660165403</v>
      </c>
      <c r="BB41" s="139">
        <v>11.3107614520766</v>
      </c>
      <c r="BC41" s="140">
        <v>9.7754782011408103</v>
      </c>
      <c r="BD41" s="130"/>
      <c r="BE41" s="141">
        <v>7.2923416173281801</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7">
        <v>81.650539499036597</v>
      </c>
      <c r="H42" s="152">
        <v>89.006414852752798</v>
      </c>
      <c r="I42" s="152">
        <v>90.042512562813997</v>
      </c>
      <c r="J42" s="152">
        <v>87.851493099121697</v>
      </c>
      <c r="K42" s="152">
        <v>86.914586357039099</v>
      </c>
      <c r="L42" s="158">
        <v>87.511521496370705</v>
      </c>
      <c r="M42" s="152"/>
      <c r="N42" s="159">
        <v>87.763976945244906</v>
      </c>
      <c r="O42" s="160">
        <v>84.140048465266503</v>
      </c>
      <c r="P42" s="161">
        <v>86.055514089870499</v>
      </c>
      <c r="Q42" s="152"/>
      <c r="R42" s="162">
        <v>87.120972420837504</v>
      </c>
      <c r="S42" s="135"/>
      <c r="T42" s="136">
        <v>3.57885037382237</v>
      </c>
      <c r="U42" s="130">
        <v>11.5547426469181</v>
      </c>
      <c r="V42" s="130">
        <v>10.781217322821499</v>
      </c>
      <c r="W42" s="130">
        <v>3.8148647331198799</v>
      </c>
      <c r="X42" s="130">
        <v>1.6362002545546099</v>
      </c>
      <c r="Y42" s="137">
        <v>6.72080253799811</v>
      </c>
      <c r="Z42" s="130"/>
      <c r="AA42" s="138">
        <v>-3.6176979719484801</v>
      </c>
      <c r="AB42" s="139">
        <v>3.5992956350418699</v>
      </c>
      <c r="AC42" s="140">
        <v>-0.43907766730294201</v>
      </c>
      <c r="AD42" s="130"/>
      <c r="AE42" s="141">
        <v>4.6028050508667402</v>
      </c>
      <c r="AF42" s="30"/>
      <c r="AG42" s="157">
        <v>84.081840193704593</v>
      </c>
      <c r="AH42" s="152">
        <v>89.321492767005196</v>
      </c>
      <c r="AI42" s="152">
        <v>90.319486431281007</v>
      </c>
      <c r="AJ42" s="152">
        <v>89.007580935251696</v>
      </c>
      <c r="AK42" s="152">
        <v>87.946398104265398</v>
      </c>
      <c r="AL42" s="158">
        <v>88.371416731416701</v>
      </c>
      <c r="AM42" s="152"/>
      <c r="AN42" s="159">
        <v>92.813379734541897</v>
      </c>
      <c r="AO42" s="160">
        <v>92.826469794127505</v>
      </c>
      <c r="AP42" s="161">
        <v>92.8197884996695</v>
      </c>
      <c r="AQ42" s="152"/>
      <c r="AR42" s="162">
        <v>89.623814663193102</v>
      </c>
      <c r="AS42" s="135"/>
      <c r="AT42" s="136">
        <v>1.9865595920169801</v>
      </c>
      <c r="AU42" s="130">
        <v>5.6115221730094298</v>
      </c>
      <c r="AV42" s="130">
        <v>5.4325062907018697</v>
      </c>
      <c r="AW42" s="130">
        <v>3.4463974750486401</v>
      </c>
      <c r="AX42" s="130">
        <v>1.9552064411577801</v>
      </c>
      <c r="AY42" s="137">
        <v>3.8287601777406199</v>
      </c>
      <c r="AZ42" s="130"/>
      <c r="BA42" s="138">
        <v>-1.9941596029106301</v>
      </c>
      <c r="BB42" s="139">
        <v>0.40221762935690802</v>
      </c>
      <c r="BC42" s="140">
        <v>-0.82668766388775206</v>
      </c>
      <c r="BD42" s="130"/>
      <c r="BE42" s="141">
        <v>2.3255637945005798</v>
      </c>
      <c r="BF42" s="76"/>
      <c r="BG42" s="76"/>
      <c r="BH42" s="76"/>
      <c r="BI42" s="76"/>
      <c r="BJ42" s="76"/>
      <c r="BK42" s="76"/>
      <c r="BL42" s="76"/>
    </row>
    <row r="43" spans="1:64" x14ac:dyDescent="0.2">
      <c r="A43" s="22" t="s">
        <v>86</v>
      </c>
      <c r="B43" s="3" t="str">
        <f t="shared" si="0"/>
        <v>Virginia Mountains</v>
      </c>
      <c r="C43" s="3"/>
      <c r="D43" s="25" t="s">
        <v>16</v>
      </c>
      <c r="E43" s="28" t="s">
        <v>17</v>
      </c>
      <c r="F43" s="3"/>
      <c r="G43" s="157">
        <v>102.270460453026</v>
      </c>
      <c r="H43" s="152">
        <v>112.807785491979</v>
      </c>
      <c r="I43" s="152">
        <v>122.504042266187</v>
      </c>
      <c r="J43" s="152">
        <v>123.642168874172</v>
      </c>
      <c r="K43" s="152">
        <v>113.59288682339999</v>
      </c>
      <c r="L43" s="158">
        <v>116.11082691106</v>
      </c>
      <c r="M43" s="152"/>
      <c r="N43" s="159">
        <v>120.10675058395999</v>
      </c>
      <c r="O43" s="160">
        <v>124.817738733905</v>
      </c>
      <c r="P43" s="161">
        <v>122.423405883128</v>
      </c>
      <c r="Q43" s="152"/>
      <c r="R43" s="162">
        <v>117.89748590629</v>
      </c>
      <c r="S43" s="135"/>
      <c r="T43" s="136">
        <v>10.0140525275377</v>
      </c>
      <c r="U43" s="130">
        <v>17.793879434488201</v>
      </c>
      <c r="V43" s="130">
        <v>20.930355000260199</v>
      </c>
      <c r="W43" s="130">
        <v>-7.0239165774311303</v>
      </c>
      <c r="X43" s="130">
        <v>-19.714715006507301</v>
      </c>
      <c r="Y43" s="137">
        <v>2.40025994838305</v>
      </c>
      <c r="Z43" s="130"/>
      <c r="AA43" s="138">
        <v>-13.616885610703401</v>
      </c>
      <c r="AB43" s="139">
        <v>9.4338233721810294</v>
      </c>
      <c r="AC43" s="140">
        <v>-3.3341450406658901</v>
      </c>
      <c r="AD43" s="130"/>
      <c r="AE43" s="141">
        <v>0.37887098478348702</v>
      </c>
      <c r="AF43" s="31"/>
      <c r="AG43" s="157">
        <v>113.291886509956</v>
      </c>
      <c r="AH43" s="152">
        <v>114.59887387110599</v>
      </c>
      <c r="AI43" s="152">
        <v>115.91320333593301</v>
      </c>
      <c r="AJ43" s="152">
        <v>120.049826470588</v>
      </c>
      <c r="AK43" s="152">
        <v>118.295883420986</v>
      </c>
      <c r="AL43" s="158">
        <v>116.568776017357</v>
      </c>
      <c r="AM43" s="152"/>
      <c r="AN43" s="159">
        <v>146.77521777777699</v>
      </c>
      <c r="AO43" s="160">
        <v>152.829209981362</v>
      </c>
      <c r="AP43" s="161">
        <v>149.81725397362101</v>
      </c>
      <c r="AQ43" s="152"/>
      <c r="AR43" s="162">
        <v>127.426396041286</v>
      </c>
      <c r="AS43" s="135"/>
      <c r="AT43" s="136">
        <v>10.786634328031401</v>
      </c>
      <c r="AU43" s="130">
        <v>11.669215135078201</v>
      </c>
      <c r="AV43" s="130">
        <v>12.2000608863403</v>
      </c>
      <c r="AW43" s="130">
        <v>5.6587059058956797</v>
      </c>
      <c r="AX43" s="130">
        <v>1.98772633381858</v>
      </c>
      <c r="AY43" s="137">
        <v>8.0194385962231394</v>
      </c>
      <c r="AZ43" s="130"/>
      <c r="BA43" s="138">
        <v>7.6884774084037604</v>
      </c>
      <c r="BB43" s="139">
        <v>15.2736759977268</v>
      </c>
      <c r="BC43" s="140">
        <v>11.387252486711301</v>
      </c>
      <c r="BD43" s="130"/>
      <c r="BE43" s="141">
        <v>9.3563878410065602</v>
      </c>
      <c r="BF43" s="76"/>
      <c r="BG43" s="76"/>
      <c r="BH43" s="76"/>
      <c r="BI43" s="76"/>
      <c r="BJ43" s="76"/>
      <c r="BK43" s="76"/>
      <c r="BL43" s="76"/>
    </row>
    <row r="44" spans="1:64" x14ac:dyDescent="0.2">
      <c r="A44" s="86" t="s">
        <v>111</v>
      </c>
      <c r="B44" s="3" t="s">
        <v>117</v>
      </c>
      <c r="D44" s="25" t="s">
        <v>16</v>
      </c>
      <c r="E44" s="28" t="s">
        <v>17</v>
      </c>
      <c r="G44" s="157">
        <v>293.68958429561201</v>
      </c>
      <c r="H44" s="152">
        <v>275.83859251968499</v>
      </c>
      <c r="I44" s="152">
        <v>288.06368717707801</v>
      </c>
      <c r="J44" s="152">
        <v>272.82796812749001</v>
      </c>
      <c r="K44" s="152">
        <v>268.222850264805</v>
      </c>
      <c r="L44" s="158">
        <v>278.55365659452798</v>
      </c>
      <c r="M44" s="152"/>
      <c r="N44" s="159">
        <v>341.95261177753503</v>
      </c>
      <c r="O44" s="160">
        <v>352.13047368421002</v>
      </c>
      <c r="P44" s="161">
        <v>347.37354230377099</v>
      </c>
      <c r="Q44" s="152"/>
      <c r="R44" s="162">
        <v>298.236545189504</v>
      </c>
      <c r="S44" s="135"/>
      <c r="T44" s="136">
        <v>-1.3386386729956501</v>
      </c>
      <c r="U44" s="130">
        <v>-6.2283846383653003</v>
      </c>
      <c r="V44" s="130">
        <v>-6.45356853606489</v>
      </c>
      <c r="W44" s="130">
        <v>-28.032836035838699</v>
      </c>
      <c r="X44" s="130">
        <v>-29.796951964735001</v>
      </c>
      <c r="Y44" s="137">
        <v>-18.797903845321802</v>
      </c>
      <c r="Z44" s="130"/>
      <c r="AA44" s="138">
        <v>-13.2092158718487</v>
      </c>
      <c r="AB44" s="139">
        <v>-3.9060493999416201</v>
      </c>
      <c r="AC44" s="140">
        <v>-9.1649689869134896</v>
      </c>
      <c r="AD44" s="130"/>
      <c r="AE44" s="141">
        <v>-16.281995081943599</v>
      </c>
      <c r="AG44" s="157">
        <v>305.02950084033603</v>
      </c>
      <c r="AH44" s="152">
        <v>290.49275036188902</v>
      </c>
      <c r="AI44" s="152">
        <v>294.59753261882503</v>
      </c>
      <c r="AJ44" s="152">
        <v>286.68003913662199</v>
      </c>
      <c r="AK44" s="152">
        <v>293.70681745181997</v>
      </c>
      <c r="AL44" s="158">
        <v>293.47920682493299</v>
      </c>
      <c r="AM44" s="152"/>
      <c r="AN44" s="159">
        <v>371.10636407185598</v>
      </c>
      <c r="AO44" s="160">
        <v>369.50681125439598</v>
      </c>
      <c r="AP44" s="161">
        <v>370.25999830823798</v>
      </c>
      <c r="AQ44" s="152"/>
      <c r="AR44" s="162">
        <v>317.89293778016798</v>
      </c>
      <c r="AS44" s="135"/>
      <c r="AT44" s="136">
        <v>5.8429418618976001</v>
      </c>
      <c r="AU44" s="130">
        <v>-0.35770901864196097</v>
      </c>
      <c r="AV44" s="130">
        <v>-0.41432374137920702</v>
      </c>
      <c r="AW44" s="130">
        <v>-5.2915900138946101</v>
      </c>
      <c r="AX44" s="130">
        <v>-8.0606784139949994</v>
      </c>
      <c r="AY44" s="137">
        <v>-2.5412727459047</v>
      </c>
      <c r="AZ44" s="130"/>
      <c r="BA44" s="138">
        <v>-1.05433105335454</v>
      </c>
      <c r="BB44" s="139">
        <v>-0.57690420752181903</v>
      </c>
      <c r="BC44" s="140">
        <v>-0.83233881747267302</v>
      </c>
      <c r="BD44" s="130"/>
      <c r="BE44" s="141">
        <v>-2.3200422988271598</v>
      </c>
    </row>
    <row r="45" spans="1:64" x14ac:dyDescent="0.2">
      <c r="A45" s="86" t="s">
        <v>112</v>
      </c>
      <c r="B45" s="3" t="s">
        <v>118</v>
      </c>
      <c r="D45" s="25" t="s">
        <v>16</v>
      </c>
      <c r="E45" s="28" t="s">
        <v>17</v>
      </c>
      <c r="G45" s="157">
        <v>165.81487317691801</v>
      </c>
      <c r="H45" s="152">
        <v>190.22719867161501</v>
      </c>
      <c r="I45" s="152">
        <v>201.54656112882199</v>
      </c>
      <c r="J45" s="152">
        <v>197.27663520550399</v>
      </c>
      <c r="K45" s="152">
        <v>175.409376196831</v>
      </c>
      <c r="L45" s="158">
        <v>188.573909082911</v>
      </c>
      <c r="M45" s="152"/>
      <c r="N45" s="159">
        <v>163.88686063842999</v>
      </c>
      <c r="O45" s="160">
        <v>165.697230289846</v>
      </c>
      <c r="P45" s="161">
        <v>164.81684092899599</v>
      </c>
      <c r="Q45" s="152"/>
      <c r="R45" s="162">
        <v>182.40564445154499</v>
      </c>
      <c r="S45" s="135"/>
      <c r="T45" s="136">
        <v>21.237634200147902</v>
      </c>
      <c r="U45" s="130">
        <v>35.7367028083926</v>
      </c>
      <c r="V45" s="130">
        <v>43.052515271928101</v>
      </c>
      <c r="W45" s="130">
        <v>22.865792315976499</v>
      </c>
      <c r="X45" s="130">
        <v>6.2276652023558503</v>
      </c>
      <c r="Y45" s="137">
        <v>24.830117536451699</v>
      </c>
      <c r="Z45" s="130"/>
      <c r="AA45" s="138">
        <v>-3.4444504010778498</v>
      </c>
      <c r="AB45" s="139">
        <v>5.1013476714790196</v>
      </c>
      <c r="AC45" s="140">
        <v>0.26727214428702101</v>
      </c>
      <c r="AD45" s="130"/>
      <c r="AE45" s="141">
        <v>17.161633072074899</v>
      </c>
      <c r="AG45" s="157">
        <v>174.51771743099101</v>
      </c>
      <c r="AH45" s="152">
        <v>190.517343068305</v>
      </c>
      <c r="AI45" s="152">
        <v>200.70545192262901</v>
      </c>
      <c r="AJ45" s="152">
        <v>196.354249842364</v>
      </c>
      <c r="AK45" s="152">
        <v>178.76496901203001</v>
      </c>
      <c r="AL45" s="158">
        <v>189.439914036803</v>
      </c>
      <c r="AM45" s="152"/>
      <c r="AN45" s="159">
        <v>180.68538866982101</v>
      </c>
      <c r="AO45" s="160">
        <v>182.19128032257601</v>
      </c>
      <c r="AP45" s="161">
        <v>181.443489808039</v>
      </c>
      <c r="AQ45" s="152"/>
      <c r="AR45" s="162">
        <v>187.06742637313801</v>
      </c>
      <c r="AS45" s="135"/>
      <c r="AT45" s="136">
        <v>5.9268874278749202</v>
      </c>
      <c r="AU45" s="130">
        <v>5.0704188931764396</v>
      </c>
      <c r="AV45" s="130">
        <v>5.8823406674477798</v>
      </c>
      <c r="AW45" s="130">
        <v>5.0294425937715799</v>
      </c>
      <c r="AX45" s="130">
        <v>3.4236716677885601</v>
      </c>
      <c r="AY45" s="137">
        <v>5.3458665522040603</v>
      </c>
      <c r="AZ45" s="130"/>
      <c r="BA45" s="138">
        <v>-0.28019735724565797</v>
      </c>
      <c r="BB45" s="139">
        <v>0.37177243874490101</v>
      </c>
      <c r="BC45" s="140">
        <v>5.1056389356017001E-2</v>
      </c>
      <c r="BD45" s="130"/>
      <c r="BE45" s="141">
        <v>3.7512207650821998</v>
      </c>
    </row>
    <row r="46" spans="1:64" x14ac:dyDescent="0.2">
      <c r="A46" s="86" t="s">
        <v>113</v>
      </c>
      <c r="B46" s="3" t="s">
        <v>119</v>
      </c>
      <c r="D46" s="25" t="s">
        <v>16</v>
      </c>
      <c r="E46" s="28" t="s">
        <v>17</v>
      </c>
      <c r="G46" s="157">
        <v>128.27154622909401</v>
      </c>
      <c r="H46" s="152">
        <v>142.66639017093999</v>
      </c>
      <c r="I46" s="152">
        <v>152.30524360064899</v>
      </c>
      <c r="J46" s="152">
        <v>148.11534433943399</v>
      </c>
      <c r="K46" s="152">
        <v>132.968375967528</v>
      </c>
      <c r="L46" s="158">
        <v>142.23859524835601</v>
      </c>
      <c r="M46" s="152"/>
      <c r="N46" s="159">
        <v>131.14365673076901</v>
      </c>
      <c r="O46" s="160">
        <v>130.76286795112699</v>
      </c>
      <c r="P46" s="161">
        <v>130.95109054182501</v>
      </c>
      <c r="Q46" s="152"/>
      <c r="R46" s="162">
        <v>139.14330683210301</v>
      </c>
      <c r="S46" s="135"/>
      <c r="T46" s="136">
        <v>9.7917834094776204</v>
      </c>
      <c r="U46" s="130">
        <v>21.7636021331171</v>
      </c>
      <c r="V46" s="130">
        <v>29.192538748086999</v>
      </c>
      <c r="W46" s="130">
        <v>23.470191493847501</v>
      </c>
      <c r="X46" s="130">
        <v>6.2859737079699203</v>
      </c>
      <c r="Y46" s="137">
        <v>18.4833849423432</v>
      </c>
      <c r="Z46" s="130"/>
      <c r="AA46" s="138">
        <v>0.12612619515514401</v>
      </c>
      <c r="AB46" s="139">
        <v>3.6445587784707101</v>
      </c>
      <c r="AC46" s="140">
        <v>1.64965225468567</v>
      </c>
      <c r="AD46" s="130"/>
      <c r="AE46" s="141">
        <v>13.110705043132</v>
      </c>
      <c r="AG46" s="157">
        <v>132.851703801582</v>
      </c>
      <c r="AH46" s="152">
        <v>142.397618016878</v>
      </c>
      <c r="AI46" s="152">
        <v>149.646105166778</v>
      </c>
      <c r="AJ46" s="152">
        <v>146.06137873984599</v>
      </c>
      <c r="AK46" s="152">
        <v>136.55057678399899</v>
      </c>
      <c r="AL46" s="158">
        <v>142.165215267262</v>
      </c>
      <c r="AM46" s="152"/>
      <c r="AN46" s="159">
        <v>144.483243417984</v>
      </c>
      <c r="AO46" s="160">
        <v>143.57347104124</v>
      </c>
      <c r="AP46" s="161">
        <v>144.02144634590499</v>
      </c>
      <c r="AQ46" s="152"/>
      <c r="AR46" s="162">
        <v>142.74670948576201</v>
      </c>
      <c r="AS46" s="135"/>
      <c r="AT46" s="136">
        <v>1.10866243087165</v>
      </c>
      <c r="AU46" s="130">
        <v>3.02094968869398</v>
      </c>
      <c r="AV46" s="130">
        <v>4.7494182271957097</v>
      </c>
      <c r="AW46" s="130">
        <v>4.11665699730389</v>
      </c>
      <c r="AX46" s="130">
        <v>1.68153545205906</v>
      </c>
      <c r="AY46" s="137">
        <v>3.24346668990114</v>
      </c>
      <c r="AZ46" s="130"/>
      <c r="BA46" s="138">
        <v>-1.05830787262377</v>
      </c>
      <c r="BB46" s="139">
        <v>-2.3714895261303601</v>
      </c>
      <c r="BC46" s="140">
        <v>-1.71845825274591</v>
      </c>
      <c r="BD46" s="130"/>
      <c r="BE46" s="141">
        <v>1.5222955019262101</v>
      </c>
    </row>
    <row r="47" spans="1:64" x14ac:dyDescent="0.2">
      <c r="A47" s="86" t="s">
        <v>114</v>
      </c>
      <c r="B47" s="3" t="s">
        <v>120</v>
      </c>
      <c r="D47" s="25" t="s">
        <v>16</v>
      </c>
      <c r="E47" s="28" t="s">
        <v>17</v>
      </c>
      <c r="G47" s="157">
        <v>105.258376546348</v>
      </c>
      <c r="H47" s="152">
        <v>111.773554319761</v>
      </c>
      <c r="I47" s="152">
        <v>115.22821830498501</v>
      </c>
      <c r="J47" s="152">
        <v>114.347203946162</v>
      </c>
      <c r="K47" s="152">
        <v>109.521817042099</v>
      </c>
      <c r="L47" s="158">
        <v>111.724616730292</v>
      </c>
      <c r="M47" s="152"/>
      <c r="N47" s="159">
        <v>117.38950407526001</v>
      </c>
      <c r="O47" s="160">
        <v>118.648568779101</v>
      </c>
      <c r="P47" s="161">
        <v>118.027610143391</v>
      </c>
      <c r="Q47" s="152"/>
      <c r="R47" s="162">
        <v>113.553462096418</v>
      </c>
      <c r="S47" s="135"/>
      <c r="T47" s="136">
        <v>6.5302157185017098</v>
      </c>
      <c r="U47" s="130">
        <v>11.042656211970201</v>
      </c>
      <c r="V47" s="130">
        <v>14.243646814747599</v>
      </c>
      <c r="W47" s="130">
        <v>10.596104113785</v>
      </c>
      <c r="X47" s="130">
        <v>-2.5967720548074801E-2</v>
      </c>
      <c r="Y47" s="137">
        <v>8.4264958206271405</v>
      </c>
      <c r="Z47" s="130"/>
      <c r="AA47" s="138">
        <v>0.70781886595188503</v>
      </c>
      <c r="AB47" s="139">
        <v>4.1616775374106796</v>
      </c>
      <c r="AC47" s="140">
        <v>2.3613491675601099</v>
      </c>
      <c r="AD47" s="130"/>
      <c r="AE47" s="141">
        <v>6.1355818418416002</v>
      </c>
      <c r="AG47" s="157">
        <v>107.51670569948099</v>
      </c>
      <c r="AH47" s="152">
        <v>112.192026215979</v>
      </c>
      <c r="AI47" s="152">
        <v>115.161461376277</v>
      </c>
      <c r="AJ47" s="152">
        <v>114.23416081666601</v>
      </c>
      <c r="AK47" s="152">
        <v>112.30192323074699</v>
      </c>
      <c r="AL47" s="158">
        <v>112.558282499798</v>
      </c>
      <c r="AM47" s="152"/>
      <c r="AN47" s="159">
        <v>130.703661933489</v>
      </c>
      <c r="AO47" s="160">
        <v>131.73319567422001</v>
      </c>
      <c r="AP47" s="161">
        <v>131.22614518640199</v>
      </c>
      <c r="AQ47" s="152"/>
      <c r="AR47" s="162">
        <v>118.595832292428</v>
      </c>
      <c r="AS47" s="135"/>
      <c r="AT47" s="136">
        <v>0.85705475035837797</v>
      </c>
      <c r="AU47" s="130">
        <v>2.92184413688347</v>
      </c>
      <c r="AV47" s="130">
        <v>3.6184645045928701</v>
      </c>
      <c r="AW47" s="130">
        <v>2.4946713045190498</v>
      </c>
      <c r="AX47" s="130">
        <v>1.4128744013193899E-2</v>
      </c>
      <c r="AY47" s="137">
        <v>2.0363250053944002</v>
      </c>
      <c r="AZ47" s="130"/>
      <c r="BA47" s="138">
        <v>-2.0872502520607599</v>
      </c>
      <c r="BB47" s="139">
        <v>-1.40342001588564</v>
      </c>
      <c r="BC47" s="140">
        <v>-1.73924355234622</v>
      </c>
      <c r="BD47" s="130"/>
      <c r="BE47" s="141">
        <v>0.476746941266042</v>
      </c>
    </row>
    <row r="48" spans="1:64" x14ac:dyDescent="0.2">
      <c r="A48" s="86" t="s">
        <v>115</v>
      </c>
      <c r="B48" s="3" t="s">
        <v>121</v>
      </c>
      <c r="D48" s="25" t="s">
        <v>16</v>
      </c>
      <c r="E48" s="28" t="s">
        <v>17</v>
      </c>
      <c r="G48" s="157">
        <v>77.882546801069694</v>
      </c>
      <c r="H48" s="152">
        <v>81.8989658403611</v>
      </c>
      <c r="I48" s="152">
        <v>84.027881321862097</v>
      </c>
      <c r="J48" s="152">
        <v>82.203000566297206</v>
      </c>
      <c r="K48" s="152">
        <v>80.933338237839706</v>
      </c>
      <c r="L48" s="158">
        <v>81.553559234082201</v>
      </c>
      <c r="M48" s="152"/>
      <c r="N48" s="159">
        <v>85.667893106119195</v>
      </c>
      <c r="O48" s="160">
        <v>86.905984447102995</v>
      </c>
      <c r="P48" s="161">
        <v>86.289141975043904</v>
      </c>
      <c r="Q48" s="152"/>
      <c r="R48" s="162">
        <v>82.914745975793096</v>
      </c>
      <c r="S48" s="135"/>
      <c r="T48" s="136">
        <v>1.4122712861381901</v>
      </c>
      <c r="U48" s="130">
        <v>7.2683793202268498</v>
      </c>
      <c r="V48" s="130">
        <v>7.4515600553127701</v>
      </c>
      <c r="W48" s="130">
        <v>5.0846237805842396</v>
      </c>
      <c r="X48" s="130">
        <v>0.42527921806253199</v>
      </c>
      <c r="Y48" s="137">
        <v>4.4783238380402404</v>
      </c>
      <c r="Z48" s="130"/>
      <c r="AA48" s="138">
        <v>0.73910729136129705</v>
      </c>
      <c r="AB48" s="139">
        <v>5.3525875716999396</v>
      </c>
      <c r="AC48" s="140">
        <v>2.9771664818543599</v>
      </c>
      <c r="AD48" s="130"/>
      <c r="AE48" s="141">
        <v>3.93093488646586</v>
      </c>
      <c r="AG48" s="157">
        <v>80.175755742217106</v>
      </c>
      <c r="AH48" s="152">
        <v>82.490732373647106</v>
      </c>
      <c r="AI48" s="152">
        <v>83.908471165937996</v>
      </c>
      <c r="AJ48" s="152">
        <v>83.534946482426903</v>
      </c>
      <c r="AK48" s="152">
        <v>83.4821952313022</v>
      </c>
      <c r="AL48" s="158">
        <v>82.804082678496101</v>
      </c>
      <c r="AM48" s="152"/>
      <c r="AN48" s="159">
        <v>95.744940680495404</v>
      </c>
      <c r="AO48" s="160">
        <v>96.937479479222105</v>
      </c>
      <c r="AP48" s="161">
        <v>96.345894600471894</v>
      </c>
      <c r="AQ48" s="152"/>
      <c r="AR48" s="162">
        <v>87.012968431830402</v>
      </c>
      <c r="AS48" s="135"/>
      <c r="AT48" s="136">
        <v>0.34316140297743702</v>
      </c>
      <c r="AU48" s="130">
        <v>2.6794986109641798</v>
      </c>
      <c r="AV48" s="130">
        <v>2.6576786280156099</v>
      </c>
      <c r="AW48" s="130">
        <v>2.07591993746381</v>
      </c>
      <c r="AX48" s="130">
        <v>0.991716191176096</v>
      </c>
      <c r="AY48" s="137">
        <v>1.7929505637030001</v>
      </c>
      <c r="AZ48" s="130"/>
      <c r="BA48" s="138">
        <v>0.64599507282080304</v>
      </c>
      <c r="BB48" s="139">
        <v>1.69512721406114</v>
      </c>
      <c r="BC48" s="140">
        <v>1.1764470488405201</v>
      </c>
      <c r="BD48" s="130"/>
      <c r="BE48" s="141">
        <v>1.4858626386054301</v>
      </c>
    </row>
    <row r="49" spans="1:57" x14ac:dyDescent="0.2">
      <c r="A49" s="87" t="s">
        <v>116</v>
      </c>
      <c r="B49" s="3" t="s">
        <v>122</v>
      </c>
      <c r="D49" s="25" t="s">
        <v>16</v>
      </c>
      <c r="E49" s="28" t="s">
        <v>17</v>
      </c>
      <c r="G49" s="163">
        <v>60.429624334781401</v>
      </c>
      <c r="H49" s="164">
        <v>61.2571737101811</v>
      </c>
      <c r="I49" s="164">
        <v>61.309144828645103</v>
      </c>
      <c r="J49" s="164">
        <v>61.522567049831402</v>
      </c>
      <c r="K49" s="164">
        <v>61.595457780472998</v>
      </c>
      <c r="L49" s="165">
        <v>61.240236438287702</v>
      </c>
      <c r="M49" s="152"/>
      <c r="N49" s="166">
        <v>64.921204235770006</v>
      </c>
      <c r="O49" s="167">
        <v>65.480311512285098</v>
      </c>
      <c r="P49" s="168">
        <v>65.201024169384795</v>
      </c>
      <c r="Q49" s="152"/>
      <c r="R49" s="169">
        <v>62.435757766199302</v>
      </c>
      <c r="S49" s="135"/>
      <c r="T49" s="142">
        <v>-1.2345537016350501</v>
      </c>
      <c r="U49" s="143">
        <v>5.84016743571035E-2</v>
      </c>
      <c r="V49" s="143">
        <v>7.5865136107688497E-2</v>
      </c>
      <c r="W49" s="143">
        <v>-8.1187832805515406E-2</v>
      </c>
      <c r="X49" s="143">
        <v>-0.43302879567554098</v>
      </c>
      <c r="Y49" s="144">
        <v>-0.29278696013941902</v>
      </c>
      <c r="Z49" s="130"/>
      <c r="AA49" s="145">
        <v>-0.51463383492293402</v>
      </c>
      <c r="AB49" s="146">
        <v>0.60055837312355298</v>
      </c>
      <c r="AC49" s="147">
        <v>4.2329274334997197E-2</v>
      </c>
      <c r="AD49" s="130"/>
      <c r="AE49" s="148">
        <v>-0.173186066614231</v>
      </c>
      <c r="AG49" s="163">
        <v>61.708045502603198</v>
      </c>
      <c r="AH49" s="164">
        <v>61.689300158415797</v>
      </c>
      <c r="AI49" s="164">
        <v>61.745323050614502</v>
      </c>
      <c r="AJ49" s="164">
        <v>61.890534013932601</v>
      </c>
      <c r="AK49" s="164">
        <v>62.238205979542499</v>
      </c>
      <c r="AL49" s="165">
        <v>61.859510424800803</v>
      </c>
      <c r="AM49" s="152"/>
      <c r="AN49" s="166">
        <v>69.461066792580993</v>
      </c>
      <c r="AO49" s="167">
        <v>70.696977129716402</v>
      </c>
      <c r="AP49" s="168">
        <v>70.084354890311303</v>
      </c>
      <c r="AQ49" s="152"/>
      <c r="AR49" s="169">
        <v>64.464613305301398</v>
      </c>
      <c r="AS49" s="135"/>
      <c r="AT49" s="142">
        <v>-1.1969822041115501</v>
      </c>
      <c r="AU49" s="143">
        <v>-0.26259102034371301</v>
      </c>
      <c r="AV49" s="143">
        <v>-0.71193423996935401</v>
      </c>
      <c r="AW49" s="143">
        <v>-0.70590857565226595</v>
      </c>
      <c r="AX49" s="143">
        <v>-0.96398269250915303</v>
      </c>
      <c r="AY49" s="144">
        <v>-0.76732357863832001</v>
      </c>
      <c r="AZ49" s="130"/>
      <c r="BA49" s="145">
        <v>-3.0662165449644601</v>
      </c>
      <c r="BB49" s="146">
        <v>-2.2175421143604401</v>
      </c>
      <c r="BC49" s="147">
        <v>-2.63415466420002</v>
      </c>
      <c r="BD49" s="130"/>
      <c r="BE49" s="148">
        <v>-1.4644218461851</v>
      </c>
    </row>
    <row r="50" spans="1:57" x14ac:dyDescent="0.2">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U36" sqref="U36"/>
      <selection pane="topRight" activeCell="U36" sqref="U36"/>
      <selection pane="bottomLeft" activeCell="U36" sqref="U36"/>
      <selection pane="bottomRight" activeCell="U36" sqref="U36"/>
    </sheetView>
  </sheetViews>
  <sheetFormatPr defaultColWidth="9.140625" defaultRowHeight="12.75" x14ac:dyDescent="0.2"/>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7" t="s">
        <v>5</v>
      </c>
      <c r="E2" s="198"/>
      <c r="G2" s="191" t="s">
        <v>106</v>
      </c>
      <c r="H2" s="192"/>
      <c r="I2" s="192"/>
      <c r="J2" s="192"/>
      <c r="K2" s="192"/>
      <c r="L2" s="192"/>
      <c r="M2" s="192"/>
      <c r="N2" s="192"/>
      <c r="O2" s="192"/>
      <c r="P2" s="192"/>
      <c r="Q2" s="192"/>
      <c r="R2" s="192"/>
      <c r="T2" s="191" t="s">
        <v>40</v>
      </c>
      <c r="U2" s="192"/>
      <c r="V2" s="192"/>
      <c r="W2" s="192"/>
      <c r="X2" s="192"/>
      <c r="Y2" s="192"/>
      <c r="Z2" s="192"/>
      <c r="AA2" s="192"/>
      <c r="AB2" s="192"/>
      <c r="AC2" s="192"/>
      <c r="AD2" s="192"/>
      <c r="AE2" s="192"/>
      <c r="AF2" s="4"/>
      <c r="AG2" s="191" t="s">
        <v>41</v>
      </c>
      <c r="AH2" s="192"/>
      <c r="AI2" s="192"/>
      <c r="AJ2" s="192"/>
      <c r="AK2" s="192"/>
      <c r="AL2" s="192"/>
      <c r="AM2" s="192"/>
      <c r="AN2" s="192"/>
      <c r="AO2" s="192"/>
      <c r="AP2" s="192"/>
      <c r="AQ2" s="192"/>
      <c r="AR2" s="192"/>
      <c r="AT2" s="191" t="s">
        <v>42</v>
      </c>
      <c r="AU2" s="192"/>
      <c r="AV2" s="192"/>
      <c r="AW2" s="192"/>
      <c r="AX2" s="192"/>
      <c r="AY2" s="192"/>
      <c r="AZ2" s="192"/>
      <c r="BA2" s="192"/>
      <c r="BB2" s="192"/>
      <c r="BC2" s="192"/>
      <c r="BD2" s="192"/>
      <c r="BE2" s="192"/>
    </row>
    <row r="3" spans="1:57" x14ac:dyDescent="0.2">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x14ac:dyDescent="0.2">
      <c r="A4" s="32"/>
      <c r="B4" s="32"/>
      <c r="C4" s="3"/>
      <c r="D4" s="200"/>
      <c r="E4" s="202"/>
      <c r="F4" s="5"/>
      <c r="G4" s="206"/>
      <c r="H4" s="204"/>
      <c r="I4" s="204"/>
      <c r="J4" s="204"/>
      <c r="K4" s="204"/>
      <c r="L4" s="205"/>
      <c r="M4" s="5"/>
      <c r="N4" s="206"/>
      <c r="O4" s="204"/>
      <c r="P4" s="205"/>
      <c r="Q4" s="2"/>
      <c r="R4" s="207"/>
      <c r="S4" s="2"/>
      <c r="T4" s="206"/>
      <c r="U4" s="204"/>
      <c r="V4" s="204"/>
      <c r="W4" s="204"/>
      <c r="X4" s="204"/>
      <c r="Y4" s="205"/>
      <c r="Z4" s="2"/>
      <c r="AA4" s="206"/>
      <c r="AB4" s="204"/>
      <c r="AC4" s="205"/>
      <c r="AD4" s="1"/>
      <c r="AE4" s="203"/>
      <c r="AF4" s="39"/>
      <c r="AG4" s="206"/>
      <c r="AH4" s="204"/>
      <c r="AI4" s="204"/>
      <c r="AJ4" s="204"/>
      <c r="AK4" s="204"/>
      <c r="AL4" s="205"/>
      <c r="AM4" s="5"/>
      <c r="AN4" s="206"/>
      <c r="AO4" s="204"/>
      <c r="AP4" s="205"/>
      <c r="AQ4" s="2"/>
      <c r="AR4" s="207"/>
      <c r="AS4" s="2"/>
      <c r="AT4" s="206"/>
      <c r="AU4" s="204"/>
      <c r="AV4" s="204"/>
      <c r="AW4" s="204"/>
      <c r="AX4" s="204"/>
      <c r="AY4" s="205"/>
      <c r="AZ4" s="2"/>
      <c r="BA4" s="206"/>
      <c r="BB4" s="204"/>
      <c r="BC4" s="205"/>
      <c r="BD4" s="1"/>
      <c r="BE4" s="203"/>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9">
        <v>67.096722345431203</v>
      </c>
      <c r="H6" s="150">
        <v>89.061792133218404</v>
      </c>
      <c r="I6" s="150">
        <v>98.937379272679294</v>
      </c>
      <c r="J6" s="150">
        <v>95.109115392684203</v>
      </c>
      <c r="K6" s="150">
        <v>84.454336178990303</v>
      </c>
      <c r="L6" s="151">
        <v>86.931967269142007</v>
      </c>
      <c r="M6" s="152"/>
      <c r="N6" s="153">
        <v>93.7187301921185</v>
      </c>
      <c r="O6" s="154">
        <v>100.19820951917001</v>
      </c>
      <c r="P6" s="155">
        <v>96.958428861571093</v>
      </c>
      <c r="Q6" s="152"/>
      <c r="R6" s="156">
        <v>89.796729732530295</v>
      </c>
      <c r="S6" s="135"/>
      <c r="T6" s="127">
        <v>14.693681304380499</v>
      </c>
      <c r="U6" s="128">
        <v>59.824479106547898</v>
      </c>
      <c r="V6" s="128">
        <v>79.316465857569497</v>
      </c>
      <c r="W6" s="128">
        <v>48.911020829400698</v>
      </c>
      <c r="X6" s="128">
        <v>8.9385560839638494</v>
      </c>
      <c r="Y6" s="129">
        <v>39.854275501900197</v>
      </c>
      <c r="Z6" s="130"/>
      <c r="AA6" s="131">
        <v>1.7117214471231701</v>
      </c>
      <c r="AB6" s="132">
        <v>30.710853994133501</v>
      </c>
      <c r="AC6" s="133">
        <v>14.8812549821602</v>
      </c>
      <c r="AD6" s="130"/>
      <c r="AE6" s="134">
        <v>31.0643532228993</v>
      </c>
      <c r="AG6" s="149">
        <v>73.4412592110464</v>
      </c>
      <c r="AH6" s="150">
        <v>87.799022767453707</v>
      </c>
      <c r="AI6" s="150">
        <v>97.758721179198801</v>
      </c>
      <c r="AJ6" s="150">
        <v>94.995119442205606</v>
      </c>
      <c r="AK6" s="150">
        <v>88.7013171299959</v>
      </c>
      <c r="AL6" s="151">
        <v>88.539072265374699</v>
      </c>
      <c r="AM6" s="152"/>
      <c r="AN6" s="153">
        <v>107.884205984072</v>
      </c>
      <c r="AO6" s="154">
        <v>114.351199372156</v>
      </c>
      <c r="AP6" s="155">
        <v>111.11773177692601</v>
      </c>
      <c r="AQ6" s="152"/>
      <c r="AR6" s="156">
        <v>94.983276688832305</v>
      </c>
      <c r="AS6" s="135"/>
      <c r="AT6" s="127">
        <v>10.177761895429001</v>
      </c>
      <c r="AU6" s="128">
        <v>15.5857720656899</v>
      </c>
      <c r="AV6" s="128">
        <v>18.494114840843899</v>
      </c>
      <c r="AW6" s="128">
        <v>4.7564895334554098</v>
      </c>
      <c r="AX6" s="128">
        <v>-3.9825006818392699</v>
      </c>
      <c r="AY6" s="129">
        <v>8.4652280162145406</v>
      </c>
      <c r="AZ6" s="130"/>
      <c r="BA6" s="131">
        <v>-2.1669991687835801</v>
      </c>
      <c r="BB6" s="132">
        <v>4.1009232770319004</v>
      </c>
      <c r="BC6" s="133">
        <v>0.960904855006669</v>
      </c>
      <c r="BD6" s="130"/>
      <c r="BE6" s="134">
        <v>5.8355311534045402</v>
      </c>
    </row>
    <row r="7" spans="1:57" x14ac:dyDescent="0.2">
      <c r="A7" s="20" t="s">
        <v>18</v>
      </c>
      <c r="B7" s="3" t="str">
        <f>TRIM(A7)</f>
        <v>Virginia</v>
      </c>
      <c r="C7" s="10"/>
      <c r="D7" s="24" t="s">
        <v>16</v>
      </c>
      <c r="E7" s="27" t="s">
        <v>17</v>
      </c>
      <c r="F7" s="3"/>
      <c r="G7" s="157">
        <v>49.934275410009597</v>
      </c>
      <c r="H7" s="152">
        <v>78.156800318231305</v>
      </c>
      <c r="I7" s="152">
        <v>89.250904889831105</v>
      </c>
      <c r="J7" s="152">
        <v>85.504644023664895</v>
      </c>
      <c r="K7" s="152">
        <v>68.853940207379694</v>
      </c>
      <c r="L7" s="158">
        <v>74.3410249455182</v>
      </c>
      <c r="M7" s="152"/>
      <c r="N7" s="159">
        <v>68.551235430795501</v>
      </c>
      <c r="O7" s="160">
        <v>71.592677633504493</v>
      </c>
      <c r="P7" s="161">
        <v>70.071956532149997</v>
      </c>
      <c r="Q7" s="152"/>
      <c r="R7" s="162">
        <v>73.121258557809</v>
      </c>
      <c r="S7" s="135"/>
      <c r="T7" s="136">
        <v>26.613590422270299</v>
      </c>
      <c r="U7" s="130">
        <v>91.826834578215298</v>
      </c>
      <c r="V7" s="130">
        <v>108.060312724505</v>
      </c>
      <c r="W7" s="130">
        <v>71.402398263799796</v>
      </c>
      <c r="X7" s="130">
        <v>9.1197745702641004</v>
      </c>
      <c r="Y7" s="137">
        <v>57.4600530441801</v>
      </c>
      <c r="Z7" s="130"/>
      <c r="AA7" s="138">
        <v>-0.27234444436579602</v>
      </c>
      <c r="AB7" s="139">
        <v>26.936306146294299</v>
      </c>
      <c r="AC7" s="140">
        <v>11.9906736970444</v>
      </c>
      <c r="AD7" s="130"/>
      <c r="AE7" s="141">
        <v>41.7070646801943</v>
      </c>
      <c r="AG7" s="157">
        <v>55.5509886748222</v>
      </c>
      <c r="AH7" s="152">
        <v>72.448326237548102</v>
      </c>
      <c r="AI7" s="152">
        <v>83.788632694398899</v>
      </c>
      <c r="AJ7" s="152">
        <v>81.8569903935974</v>
      </c>
      <c r="AK7" s="152">
        <v>71.807624750496203</v>
      </c>
      <c r="AL7" s="158">
        <v>73.089758398977196</v>
      </c>
      <c r="AM7" s="152"/>
      <c r="AN7" s="159">
        <v>86.858933948676594</v>
      </c>
      <c r="AO7" s="160">
        <v>89.839288471223895</v>
      </c>
      <c r="AP7" s="161">
        <v>88.349111209950195</v>
      </c>
      <c r="AQ7" s="152"/>
      <c r="AR7" s="162">
        <v>77.452543706287898</v>
      </c>
      <c r="AS7" s="135"/>
      <c r="AT7" s="136">
        <v>6.9824200653730299</v>
      </c>
      <c r="AU7" s="130">
        <v>13.5855759500293</v>
      </c>
      <c r="AV7" s="130">
        <v>19.1546582723835</v>
      </c>
      <c r="AW7" s="130">
        <v>8.6990417024931102</v>
      </c>
      <c r="AX7" s="130">
        <v>-2.1856775237317101</v>
      </c>
      <c r="AY7" s="137">
        <v>9.1717827679786801</v>
      </c>
      <c r="AZ7" s="130"/>
      <c r="BA7" s="138">
        <v>-3.4001316397566499</v>
      </c>
      <c r="BB7" s="139">
        <v>1.5534698060601699</v>
      </c>
      <c r="BC7" s="140">
        <v>-0.94348053508713403</v>
      </c>
      <c r="BD7" s="130"/>
      <c r="BE7" s="141">
        <v>5.6589860568255199</v>
      </c>
    </row>
    <row r="8" spans="1:57" x14ac:dyDescent="0.2">
      <c r="A8" s="21" t="s">
        <v>19</v>
      </c>
      <c r="B8" s="3" t="str">
        <f t="shared" ref="B8:B43" si="0">TRIM(A8)</f>
        <v>Norfolk/Virginia Beach, VA</v>
      </c>
      <c r="C8" s="3"/>
      <c r="D8" s="24" t="s">
        <v>16</v>
      </c>
      <c r="E8" s="27" t="s">
        <v>17</v>
      </c>
      <c r="F8" s="3"/>
      <c r="G8" s="157">
        <v>41.769071864868998</v>
      </c>
      <c r="H8" s="152">
        <v>51.4917884629238</v>
      </c>
      <c r="I8" s="152">
        <v>56.995873189934599</v>
      </c>
      <c r="J8" s="152">
        <v>59.521358251427898</v>
      </c>
      <c r="K8" s="152">
        <v>57.015541676529601</v>
      </c>
      <c r="L8" s="158">
        <v>53.358726689137001</v>
      </c>
      <c r="M8" s="152"/>
      <c r="N8" s="159">
        <v>67.118556496680895</v>
      </c>
      <c r="O8" s="160">
        <v>72.781548353316495</v>
      </c>
      <c r="P8" s="161">
        <v>69.950052424998702</v>
      </c>
      <c r="Q8" s="152"/>
      <c r="R8" s="162">
        <v>58.0991054708118</v>
      </c>
      <c r="S8" s="135"/>
      <c r="T8" s="136">
        <v>20.484276622774399</v>
      </c>
      <c r="U8" s="130">
        <v>46.546117058544702</v>
      </c>
      <c r="V8" s="130">
        <v>60.048709260766699</v>
      </c>
      <c r="W8" s="130">
        <v>15.031132041962801</v>
      </c>
      <c r="X8" s="130">
        <v>-14.6672425180665</v>
      </c>
      <c r="Y8" s="137">
        <v>19.1173904089327</v>
      </c>
      <c r="Z8" s="130"/>
      <c r="AA8" s="138">
        <v>-8.2699960760423199</v>
      </c>
      <c r="AB8" s="139">
        <v>38.793464414832002</v>
      </c>
      <c r="AC8" s="140">
        <v>11.377958442858599</v>
      </c>
      <c r="AD8" s="130"/>
      <c r="AE8" s="141">
        <v>16.336546854744299</v>
      </c>
      <c r="AG8" s="157">
        <v>45.128071259670399</v>
      </c>
      <c r="AH8" s="152">
        <v>51.114586059436498</v>
      </c>
      <c r="AI8" s="152">
        <v>56.866087279685999</v>
      </c>
      <c r="AJ8" s="152">
        <v>59.004163696770803</v>
      </c>
      <c r="AK8" s="152">
        <v>59.035089424289197</v>
      </c>
      <c r="AL8" s="158">
        <v>54.2276328305473</v>
      </c>
      <c r="AM8" s="152"/>
      <c r="AN8" s="159">
        <v>79.327887913147407</v>
      </c>
      <c r="AO8" s="160">
        <v>83.026198627662694</v>
      </c>
      <c r="AP8" s="161">
        <v>81.177043270404994</v>
      </c>
      <c r="AQ8" s="152"/>
      <c r="AR8" s="162">
        <v>61.930307749472703</v>
      </c>
      <c r="AS8" s="135"/>
      <c r="AT8" s="136">
        <v>9.4411496907647408</v>
      </c>
      <c r="AU8" s="130">
        <v>13.943306790684</v>
      </c>
      <c r="AV8" s="130">
        <v>17.4774391268122</v>
      </c>
      <c r="AW8" s="130">
        <v>4.4844522635193496</v>
      </c>
      <c r="AX8" s="130">
        <v>-3.08223039007289</v>
      </c>
      <c r="AY8" s="137">
        <v>7.6483519693881696</v>
      </c>
      <c r="AZ8" s="130"/>
      <c r="BA8" s="138">
        <v>1.22115525622289</v>
      </c>
      <c r="BB8" s="139">
        <v>5.6469113578406303</v>
      </c>
      <c r="BC8" s="140">
        <v>3.4371000567232999</v>
      </c>
      <c r="BD8" s="130"/>
      <c r="BE8" s="141">
        <v>6.0400459919425096</v>
      </c>
    </row>
    <row r="9" spans="1:57" x14ac:dyDescent="0.2">
      <c r="A9" s="21" t="s">
        <v>20</v>
      </c>
      <c r="B9" s="3" t="s">
        <v>71</v>
      </c>
      <c r="C9" s="3"/>
      <c r="D9" s="24" t="s">
        <v>16</v>
      </c>
      <c r="E9" s="27" t="s">
        <v>17</v>
      </c>
      <c r="F9" s="3"/>
      <c r="G9" s="157">
        <v>42.551218805377999</v>
      </c>
      <c r="H9" s="152">
        <v>68.619393383226907</v>
      </c>
      <c r="I9" s="152">
        <v>79.674534831608995</v>
      </c>
      <c r="J9" s="152">
        <v>75.285291406559494</v>
      </c>
      <c r="K9" s="152">
        <v>65.225946995377498</v>
      </c>
      <c r="L9" s="158">
        <v>66.2775442185917</v>
      </c>
      <c r="M9" s="152"/>
      <c r="N9" s="159">
        <v>77.080425379705005</v>
      </c>
      <c r="O9" s="160">
        <v>83.693190081443902</v>
      </c>
      <c r="P9" s="161">
        <v>80.386807730574503</v>
      </c>
      <c r="Q9" s="152"/>
      <c r="R9" s="162">
        <v>70.309523091681001</v>
      </c>
      <c r="S9" s="135"/>
      <c r="T9" s="136">
        <v>3.83234815386042</v>
      </c>
      <c r="U9" s="130">
        <v>73.660608066598201</v>
      </c>
      <c r="V9" s="130">
        <v>99.883602578781705</v>
      </c>
      <c r="W9" s="130">
        <v>70.453045119538899</v>
      </c>
      <c r="X9" s="130">
        <v>-4.5029818686527801</v>
      </c>
      <c r="Y9" s="137">
        <v>42.334016040227198</v>
      </c>
      <c r="Z9" s="130"/>
      <c r="AA9" s="138">
        <v>-3.69389778474758</v>
      </c>
      <c r="AB9" s="139">
        <v>19.345792689278799</v>
      </c>
      <c r="AC9" s="140">
        <v>7.0656778142655901</v>
      </c>
      <c r="AD9" s="130"/>
      <c r="AE9" s="141">
        <v>28.507231085632899</v>
      </c>
      <c r="AG9" s="157">
        <v>46.1613629832488</v>
      </c>
      <c r="AH9" s="152">
        <v>63.476395247328398</v>
      </c>
      <c r="AI9" s="152">
        <v>73.090792299217796</v>
      </c>
      <c r="AJ9" s="152">
        <v>72.083733652087602</v>
      </c>
      <c r="AK9" s="152">
        <v>67.845527566376504</v>
      </c>
      <c r="AL9" s="158">
        <v>64.5327767209466</v>
      </c>
      <c r="AM9" s="152"/>
      <c r="AN9" s="159">
        <v>95.302703678528104</v>
      </c>
      <c r="AO9" s="160">
        <v>92.874731161176598</v>
      </c>
      <c r="AP9" s="161">
        <v>94.088717419852301</v>
      </c>
      <c r="AQ9" s="152"/>
      <c r="AR9" s="162">
        <v>72.977729935626996</v>
      </c>
      <c r="AS9" s="135"/>
      <c r="AT9" s="136">
        <v>-3.8126699292495001</v>
      </c>
      <c r="AU9" s="130">
        <v>6.6254807257194601</v>
      </c>
      <c r="AV9" s="130">
        <v>11.7611916707168</v>
      </c>
      <c r="AW9" s="130">
        <v>4.6499219195976602</v>
      </c>
      <c r="AX9" s="130">
        <v>-4.2620865646017698</v>
      </c>
      <c r="AY9" s="137">
        <v>3.1982393657374302</v>
      </c>
      <c r="AZ9" s="130"/>
      <c r="BA9" s="138">
        <v>-2.1907473793416901</v>
      </c>
      <c r="BB9" s="139">
        <v>-2.13084992691007</v>
      </c>
      <c r="BC9" s="140">
        <v>-2.1611942344486499</v>
      </c>
      <c r="BD9" s="130"/>
      <c r="BE9" s="141">
        <v>1.15951262510571</v>
      </c>
    </row>
    <row r="10" spans="1:57" x14ac:dyDescent="0.2">
      <c r="A10" s="21" t="s">
        <v>21</v>
      </c>
      <c r="B10" s="3" t="str">
        <f t="shared" si="0"/>
        <v>Virginia Area</v>
      </c>
      <c r="C10" s="3"/>
      <c r="D10" s="24" t="s">
        <v>16</v>
      </c>
      <c r="E10" s="27" t="s">
        <v>17</v>
      </c>
      <c r="F10" s="3"/>
      <c r="G10" s="157">
        <v>38.772516476655099</v>
      </c>
      <c r="H10" s="152">
        <v>60.367896075665399</v>
      </c>
      <c r="I10" s="152">
        <v>64.547911800753795</v>
      </c>
      <c r="J10" s="152">
        <v>62.474315380523997</v>
      </c>
      <c r="K10" s="152">
        <v>56.892010498809</v>
      </c>
      <c r="L10" s="158">
        <v>56.610930046481499</v>
      </c>
      <c r="M10" s="152"/>
      <c r="N10" s="159">
        <v>67.653227574405093</v>
      </c>
      <c r="O10" s="160">
        <v>67.060312651758593</v>
      </c>
      <c r="P10" s="161">
        <v>67.356770113081794</v>
      </c>
      <c r="Q10" s="152"/>
      <c r="R10" s="162">
        <v>59.681170065510102</v>
      </c>
      <c r="S10" s="135"/>
      <c r="T10" s="136">
        <v>0.25887293050579602</v>
      </c>
      <c r="U10" s="130">
        <v>33.873834071104497</v>
      </c>
      <c r="V10" s="130">
        <v>28.2137929250956</v>
      </c>
      <c r="W10" s="130">
        <v>31.116575582857099</v>
      </c>
      <c r="X10" s="130">
        <v>2.01234283419419</v>
      </c>
      <c r="Y10" s="137">
        <v>19.167284501298798</v>
      </c>
      <c r="Z10" s="130"/>
      <c r="AA10" s="138">
        <v>3.0540847875717501</v>
      </c>
      <c r="AB10" s="139">
        <v>9.0265192664414506</v>
      </c>
      <c r="AC10" s="140">
        <v>5.94307551250954</v>
      </c>
      <c r="AD10" s="130"/>
      <c r="AE10" s="141">
        <v>14.5563171084437</v>
      </c>
      <c r="AG10" s="157">
        <v>48.947088204038202</v>
      </c>
      <c r="AH10" s="152">
        <v>59.620006179827101</v>
      </c>
      <c r="AI10" s="152">
        <v>63.044291803354398</v>
      </c>
      <c r="AJ10" s="152">
        <v>64.763451635632705</v>
      </c>
      <c r="AK10" s="152">
        <v>62.035738691493698</v>
      </c>
      <c r="AL10" s="158">
        <v>59.6821153028692</v>
      </c>
      <c r="AM10" s="152"/>
      <c r="AN10" s="159">
        <v>95.5061537484263</v>
      </c>
      <c r="AO10" s="160">
        <v>100.772828557569</v>
      </c>
      <c r="AP10" s="161">
        <v>98.139491152997707</v>
      </c>
      <c r="AQ10" s="152"/>
      <c r="AR10" s="162">
        <v>70.670934176091393</v>
      </c>
      <c r="AS10" s="135"/>
      <c r="AT10" s="136">
        <v>8.0112648100036399</v>
      </c>
      <c r="AU10" s="130">
        <v>11.4255958701726</v>
      </c>
      <c r="AV10" s="130">
        <v>12.5778454570534</v>
      </c>
      <c r="AW10" s="130">
        <v>6.8043382063179196</v>
      </c>
      <c r="AX10" s="130">
        <v>-6.0044430586884499</v>
      </c>
      <c r="AY10" s="137">
        <v>6.0220785027156101</v>
      </c>
      <c r="AZ10" s="130"/>
      <c r="BA10" s="138">
        <v>-8.7963466074567407</v>
      </c>
      <c r="BB10" s="139">
        <v>-2.15375144139644</v>
      </c>
      <c r="BC10" s="140">
        <v>-5.5026555459361299</v>
      </c>
      <c r="BD10" s="130"/>
      <c r="BE10" s="141">
        <v>1.1293977882509001</v>
      </c>
    </row>
    <row r="11" spans="1:57" x14ac:dyDescent="0.2">
      <c r="A11" s="34" t="s">
        <v>22</v>
      </c>
      <c r="B11" s="3" t="str">
        <f t="shared" si="0"/>
        <v>Washington, DC</v>
      </c>
      <c r="C11" s="3"/>
      <c r="D11" s="24" t="s">
        <v>16</v>
      </c>
      <c r="E11" s="27" t="s">
        <v>17</v>
      </c>
      <c r="F11" s="3"/>
      <c r="G11" s="157">
        <v>98.239611620848393</v>
      </c>
      <c r="H11" s="152">
        <v>150.59740711345199</v>
      </c>
      <c r="I11" s="152">
        <v>157.22520974548601</v>
      </c>
      <c r="J11" s="152">
        <v>145.187651147781</v>
      </c>
      <c r="K11" s="152">
        <v>103.057428568936</v>
      </c>
      <c r="L11" s="158">
        <v>130.86146163929999</v>
      </c>
      <c r="M11" s="152"/>
      <c r="N11" s="159">
        <v>84.339342991208397</v>
      </c>
      <c r="O11" s="160">
        <v>87.177740632849506</v>
      </c>
      <c r="P11" s="161">
        <v>85.758541812028994</v>
      </c>
      <c r="Q11" s="152"/>
      <c r="R11" s="162">
        <v>117.974913117223</v>
      </c>
      <c r="S11" s="135"/>
      <c r="T11" s="136">
        <v>93.916600931985997</v>
      </c>
      <c r="U11" s="130">
        <v>219.452458527418</v>
      </c>
      <c r="V11" s="130">
        <v>241.16580050159601</v>
      </c>
      <c r="W11" s="130">
        <v>150.24632783606799</v>
      </c>
      <c r="X11" s="130">
        <v>42.575581576041998</v>
      </c>
      <c r="Y11" s="137">
        <v>138.63424113171101</v>
      </c>
      <c r="Z11" s="130"/>
      <c r="AA11" s="138">
        <v>13.390847439525</v>
      </c>
      <c r="AB11" s="139">
        <v>54.957489271733102</v>
      </c>
      <c r="AC11" s="140">
        <v>31.291420817574298</v>
      </c>
      <c r="AD11" s="130"/>
      <c r="AE11" s="141">
        <v>103.99448967583901</v>
      </c>
      <c r="AG11" s="157">
        <v>98.567354392569001</v>
      </c>
      <c r="AH11" s="152">
        <v>128.45820775233699</v>
      </c>
      <c r="AI11" s="152">
        <v>147.88872024109901</v>
      </c>
      <c r="AJ11" s="152">
        <v>132.929267781421</v>
      </c>
      <c r="AK11" s="152">
        <v>107.557494399294</v>
      </c>
      <c r="AL11" s="158">
        <v>123.08020891334399</v>
      </c>
      <c r="AM11" s="152"/>
      <c r="AN11" s="159">
        <v>102.967025384628</v>
      </c>
      <c r="AO11" s="160">
        <v>107.855018097613</v>
      </c>
      <c r="AP11" s="161">
        <v>105.411021741121</v>
      </c>
      <c r="AQ11" s="152"/>
      <c r="AR11" s="162">
        <v>118.026785395133</v>
      </c>
      <c r="AS11" s="135"/>
      <c r="AT11" s="136">
        <v>9.8701177621637708</v>
      </c>
      <c r="AU11" s="130">
        <v>12.4702947043923</v>
      </c>
      <c r="AV11" s="130">
        <v>17.179645597219299</v>
      </c>
      <c r="AW11" s="130">
        <v>1.4698552249757399</v>
      </c>
      <c r="AX11" s="130">
        <v>-4.5044668863257202</v>
      </c>
      <c r="AY11" s="137">
        <v>7.2536739326027702</v>
      </c>
      <c r="AZ11" s="130"/>
      <c r="BA11" s="138">
        <v>-5.5393245200637304</v>
      </c>
      <c r="BB11" s="139">
        <v>-1.2739659639097101</v>
      </c>
      <c r="BC11" s="140">
        <v>-3.40428432481654</v>
      </c>
      <c r="BD11" s="130"/>
      <c r="BE11" s="141">
        <v>4.3128012441951302</v>
      </c>
    </row>
    <row r="12" spans="1:57" x14ac:dyDescent="0.2">
      <c r="A12" s="21" t="s">
        <v>23</v>
      </c>
      <c r="B12" s="3" t="str">
        <f t="shared" si="0"/>
        <v>Arlington, VA</v>
      </c>
      <c r="C12" s="3"/>
      <c r="D12" s="24" t="s">
        <v>16</v>
      </c>
      <c r="E12" s="27" t="s">
        <v>17</v>
      </c>
      <c r="F12" s="3"/>
      <c r="G12" s="157">
        <v>95.507856100104206</v>
      </c>
      <c r="H12" s="152">
        <v>177.05126485922801</v>
      </c>
      <c r="I12" s="152">
        <v>204.92850491936301</v>
      </c>
      <c r="J12" s="152">
        <v>183.463968717413</v>
      </c>
      <c r="K12" s="152">
        <v>119.277070907194</v>
      </c>
      <c r="L12" s="158">
        <v>156.04573310065999</v>
      </c>
      <c r="M12" s="152"/>
      <c r="N12" s="159">
        <v>72.840236704900903</v>
      </c>
      <c r="O12" s="160">
        <v>66.183373305526501</v>
      </c>
      <c r="P12" s="161">
        <v>69.511805005213702</v>
      </c>
      <c r="Q12" s="152"/>
      <c r="R12" s="162">
        <v>131.32175364481799</v>
      </c>
      <c r="S12" s="135"/>
      <c r="T12" s="136">
        <v>103.054435055681</v>
      </c>
      <c r="U12" s="130">
        <v>348.64900213064601</v>
      </c>
      <c r="V12" s="130">
        <v>450.52600321624999</v>
      </c>
      <c r="W12" s="130">
        <v>304.06162611505999</v>
      </c>
      <c r="X12" s="130">
        <v>117.300857874234</v>
      </c>
      <c r="Y12" s="137">
        <v>248.28813178566199</v>
      </c>
      <c r="Z12" s="130"/>
      <c r="AA12" s="138">
        <v>32.975901954040602</v>
      </c>
      <c r="AB12" s="139">
        <v>50.090442571863001</v>
      </c>
      <c r="AC12" s="140">
        <v>40.608717969854901</v>
      </c>
      <c r="AD12" s="130"/>
      <c r="AE12" s="141">
        <v>184.69444039195599</v>
      </c>
      <c r="AG12" s="157">
        <v>111.96529535974901</v>
      </c>
      <c r="AH12" s="152">
        <v>148.45742283628701</v>
      </c>
      <c r="AI12" s="152">
        <v>181.774922893031</v>
      </c>
      <c r="AJ12" s="152">
        <v>162.954141032325</v>
      </c>
      <c r="AK12" s="152">
        <v>123.39990145985399</v>
      </c>
      <c r="AL12" s="158">
        <v>145.710336716249</v>
      </c>
      <c r="AM12" s="152"/>
      <c r="AN12" s="159">
        <v>92.495581856100102</v>
      </c>
      <c r="AO12" s="160">
        <v>87.770746350364902</v>
      </c>
      <c r="AP12" s="161">
        <v>90.133164103232502</v>
      </c>
      <c r="AQ12" s="152"/>
      <c r="AR12" s="162">
        <v>129.831144541101</v>
      </c>
      <c r="AS12" s="135"/>
      <c r="AT12" s="136">
        <v>5.7179551386474596</v>
      </c>
      <c r="AU12" s="130">
        <v>14.0748580776271</v>
      </c>
      <c r="AV12" s="130">
        <v>28.4064489613557</v>
      </c>
      <c r="AW12" s="130">
        <v>10.3115448880451</v>
      </c>
      <c r="AX12" s="130">
        <v>2.4511662146871198</v>
      </c>
      <c r="AY12" s="137">
        <v>12.817106450206101</v>
      </c>
      <c r="AZ12" s="130"/>
      <c r="BA12" s="138">
        <v>-5.6575456002100299</v>
      </c>
      <c r="BB12" s="139">
        <v>-5.5177713676643902</v>
      </c>
      <c r="BC12" s="140">
        <v>-5.5895419427910404</v>
      </c>
      <c r="BD12" s="130"/>
      <c r="BE12" s="141">
        <v>8.6167224786087804</v>
      </c>
    </row>
    <row r="13" spans="1:57" x14ac:dyDescent="0.2">
      <c r="A13" s="21" t="s">
        <v>24</v>
      </c>
      <c r="B13" s="3" t="str">
        <f t="shared" si="0"/>
        <v>Suburban Virginia Area</v>
      </c>
      <c r="C13" s="3"/>
      <c r="D13" s="24" t="s">
        <v>16</v>
      </c>
      <c r="E13" s="27" t="s">
        <v>17</v>
      </c>
      <c r="F13" s="3"/>
      <c r="G13" s="157">
        <v>62.7739106986078</v>
      </c>
      <c r="H13" s="152">
        <v>94.145578828546306</v>
      </c>
      <c r="I13" s="152">
        <v>94.463436598520005</v>
      </c>
      <c r="J13" s="152">
        <v>93.703786529537098</v>
      </c>
      <c r="K13" s="152">
        <v>78.023600903047694</v>
      </c>
      <c r="L13" s="158">
        <v>84.622062711651793</v>
      </c>
      <c r="M13" s="152"/>
      <c r="N13" s="159">
        <v>72.455237677160397</v>
      </c>
      <c r="O13" s="160">
        <v>84.795468456039103</v>
      </c>
      <c r="P13" s="161">
        <v>78.6253530665997</v>
      </c>
      <c r="Q13" s="152"/>
      <c r="R13" s="162">
        <v>82.908717098779803</v>
      </c>
      <c r="S13" s="135"/>
      <c r="T13" s="136">
        <v>34.031411176662303</v>
      </c>
      <c r="U13" s="130">
        <v>110.183323442865</v>
      </c>
      <c r="V13" s="130">
        <v>109.95477208125099</v>
      </c>
      <c r="W13" s="130">
        <v>62.1507405412572</v>
      </c>
      <c r="X13" s="130">
        <v>7.2017797021546404</v>
      </c>
      <c r="Y13" s="137">
        <v>58.355771668421802</v>
      </c>
      <c r="Z13" s="130"/>
      <c r="AA13" s="138">
        <v>0.53612214677832104</v>
      </c>
      <c r="AB13" s="139">
        <v>50.461973805404597</v>
      </c>
      <c r="AC13" s="140">
        <v>22.4449808450081</v>
      </c>
      <c r="AD13" s="130"/>
      <c r="AE13" s="141">
        <v>46.698323292838197</v>
      </c>
      <c r="AG13" s="157">
        <v>66.0412790041389</v>
      </c>
      <c r="AH13" s="152">
        <v>85.291738366988497</v>
      </c>
      <c r="AI13" s="152">
        <v>95.059608992850798</v>
      </c>
      <c r="AJ13" s="152">
        <v>89.553666750282204</v>
      </c>
      <c r="AK13" s="152">
        <v>81.184899347798805</v>
      </c>
      <c r="AL13" s="158">
        <v>83.426238492411798</v>
      </c>
      <c r="AM13" s="152"/>
      <c r="AN13" s="159">
        <v>93.982143484259296</v>
      </c>
      <c r="AO13" s="160">
        <v>103.955687006145</v>
      </c>
      <c r="AP13" s="161">
        <v>98.968915245202496</v>
      </c>
      <c r="AQ13" s="152"/>
      <c r="AR13" s="162">
        <v>87.867003278923505</v>
      </c>
      <c r="AS13" s="135"/>
      <c r="AT13" s="136">
        <v>6.2359444996498503</v>
      </c>
      <c r="AU13" s="130">
        <v>11.308695890173</v>
      </c>
      <c r="AV13" s="130">
        <v>16.809444595559</v>
      </c>
      <c r="AW13" s="130">
        <v>3.8054694581598199</v>
      </c>
      <c r="AX13" s="130">
        <v>-7.0334999933987499</v>
      </c>
      <c r="AY13" s="137">
        <v>5.9057334438009699</v>
      </c>
      <c r="AZ13" s="130"/>
      <c r="BA13" s="138">
        <v>-3.9271999287898298</v>
      </c>
      <c r="BB13" s="139">
        <v>3.01103487588649</v>
      </c>
      <c r="BC13" s="140">
        <v>-0.40409000225849601</v>
      </c>
      <c r="BD13" s="130"/>
      <c r="BE13" s="141">
        <v>3.7701690036671498</v>
      </c>
    </row>
    <row r="14" spans="1:57" x14ac:dyDescent="0.2">
      <c r="A14" s="21" t="s">
        <v>25</v>
      </c>
      <c r="B14" s="3" t="str">
        <f t="shared" si="0"/>
        <v>Alexandria, VA</v>
      </c>
      <c r="C14" s="3"/>
      <c r="D14" s="24" t="s">
        <v>16</v>
      </c>
      <c r="E14" s="27" t="s">
        <v>17</v>
      </c>
      <c r="F14" s="3"/>
      <c r="G14" s="157">
        <v>61.8839456887547</v>
      </c>
      <c r="H14" s="152">
        <v>103.045970755483</v>
      </c>
      <c r="I14" s="152">
        <v>122.49047696414</v>
      </c>
      <c r="J14" s="152">
        <v>118.025757224091</v>
      </c>
      <c r="K14" s="152">
        <v>89.064234652431196</v>
      </c>
      <c r="L14" s="158">
        <v>98.902077056980303</v>
      </c>
      <c r="M14" s="152"/>
      <c r="N14" s="159">
        <v>60.575472902402197</v>
      </c>
      <c r="O14" s="160">
        <v>67.699708715330104</v>
      </c>
      <c r="P14" s="161">
        <v>64.137590808866094</v>
      </c>
      <c r="Q14" s="152"/>
      <c r="R14" s="162">
        <v>88.969366700376298</v>
      </c>
      <c r="S14" s="135"/>
      <c r="T14" s="136">
        <v>56.335867053711503</v>
      </c>
      <c r="U14" s="130">
        <v>152.61049391674601</v>
      </c>
      <c r="V14" s="130">
        <v>175.23414251423401</v>
      </c>
      <c r="W14" s="130">
        <v>103.861432171939</v>
      </c>
      <c r="X14" s="130">
        <v>23.1339742755024</v>
      </c>
      <c r="Y14" s="137">
        <v>93.844487170525497</v>
      </c>
      <c r="Z14" s="130"/>
      <c r="AA14" s="138">
        <v>-12.7424293792283</v>
      </c>
      <c r="AB14" s="139">
        <v>31.391996620419501</v>
      </c>
      <c r="AC14" s="140">
        <v>6.0594942425459797</v>
      </c>
      <c r="AD14" s="130"/>
      <c r="AE14" s="141">
        <v>65.611028699846699</v>
      </c>
      <c r="AG14" s="157">
        <v>69.775528025995101</v>
      </c>
      <c r="AH14" s="152">
        <v>94.251405651618796</v>
      </c>
      <c r="AI14" s="152">
        <v>113.211832714401</v>
      </c>
      <c r="AJ14" s="152">
        <v>107.004904259022</v>
      </c>
      <c r="AK14" s="152">
        <v>89.189017929673895</v>
      </c>
      <c r="AL14" s="158">
        <v>94.686537716142496</v>
      </c>
      <c r="AM14" s="152"/>
      <c r="AN14" s="159">
        <v>81.538780608100197</v>
      </c>
      <c r="AO14" s="160">
        <v>88.407014042009905</v>
      </c>
      <c r="AP14" s="161">
        <v>84.972897325055101</v>
      </c>
      <c r="AQ14" s="152"/>
      <c r="AR14" s="162">
        <v>91.911211890117499</v>
      </c>
      <c r="AS14" s="135"/>
      <c r="AT14" s="136">
        <v>8.6963832826255594</v>
      </c>
      <c r="AU14" s="130">
        <v>8.9324173733636894</v>
      </c>
      <c r="AV14" s="130">
        <v>9.6141707424618996</v>
      </c>
      <c r="AW14" s="130">
        <v>-1.2628082899466699</v>
      </c>
      <c r="AX14" s="130">
        <v>-6.6324866558658302</v>
      </c>
      <c r="AY14" s="137">
        <v>3.3962930439608798</v>
      </c>
      <c r="AZ14" s="130"/>
      <c r="BA14" s="138">
        <v>-8.8521040578842101</v>
      </c>
      <c r="BB14" s="139">
        <v>0.57395196832625595</v>
      </c>
      <c r="BC14" s="140">
        <v>-4.18040190669885</v>
      </c>
      <c r="BD14" s="130"/>
      <c r="BE14" s="141">
        <v>1.2805965560061301</v>
      </c>
    </row>
    <row r="15" spans="1:57" x14ac:dyDescent="0.2">
      <c r="A15" s="21" t="s">
        <v>26</v>
      </c>
      <c r="B15" s="3" t="str">
        <f t="shared" si="0"/>
        <v>Fairfax/Tysons Corner, VA</v>
      </c>
      <c r="C15" s="3"/>
      <c r="D15" s="24" t="s">
        <v>16</v>
      </c>
      <c r="E15" s="27" t="s">
        <v>17</v>
      </c>
      <c r="F15" s="3"/>
      <c r="G15" s="157">
        <v>72.607322536181897</v>
      </c>
      <c r="H15" s="152">
        <v>137.57855157362701</v>
      </c>
      <c r="I15" s="152">
        <v>182.94182632667099</v>
      </c>
      <c r="J15" s="152">
        <v>168.430677693544</v>
      </c>
      <c r="K15" s="152">
        <v>102.745941879163</v>
      </c>
      <c r="L15" s="158">
        <v>132.860864001837</v>
      </c>
      <c r="M15" s="152"/>
      <c r="N15" s="159">
        <v>74.030349184470396</v>
      </c>
      <c r="O15" s="160">
        <v>75.222455777624603</v>
      </c>
      <c r="P15" s="161">
        <v>74.626402481047506</v>
      </c>
      <c r="Q15" s="152"/>
      <c r="R15" s="162">
        <v>116.222446424469</v>
      </c>
      <c r="S15" s="135"/>
      <c r="T15" s="136">
        <v>54.357897350117902</v>
      </c>
      <c r="U15" s="130">
        <v>195.864213883741</v>
      </c>
      <c r="V15" s="130">
        <v>264.77704007390901</v>
      </c>
      <c r="W15" s="130">
        <v>149.77564418641401</v>
      </c>
      <c r="X15" s="130">
        <v>22.719265952157802</v>
      </c>
      <c r="Y15" s="137">
        <v>125.30421199796</v>
      </c>
      <c r="Z15" s="130"/>
      <c r="AA15" s="138">
        <v>-8.3908118637111198</v>
      </c>
      <c r="AB15" s="139">
        <v>35.9193014019651</v>
      </c>
      <c r="AC15" s="140">
        <v>9.6201608081283592</v>
      </c>
      <c r="AD15" s="130"/>
      <c r="AE15" s="141">
        <v>88.759374680822702</v>
      </c>
      <c r="AG15" s="157">
        <v>70.519818431754302</v>
      </c>
      <c r="AH15" s="152">
        <v>117.86212411936501</v>
      </c>
      <c r="AI15" s="152">
        <v>154.55254653760201</v>
      </c>
      <c r="AJ15" s="152">
        <v>144.24956183057401</v>
      </c>
      <c r="AK15" s="152">
        <v>94.5928558336674</v>
      </c>
      <c r="AL15" s="158">
        <v>116.355381350592</v>
      </c>
      <c r="AM15" s="152"/>
      <c r="AN15" s="159">
        <v>77.055214794394601</v>
      </c>
      <c r="AO15" s="160">
        <v>82.147135883298802</v>
      </c>
      <c r="AP15" s="161">
        <v>79.601175338846701</v>
      </c>
      <c r="AQ15" s="152"/>
      <c r="AR15" s="162">
        <v>105.874387646475</v>
      </c>
      <c r="AS15" s="135"/>
      <c r="AT15" s="136">
        <v>3.2157770858385102</v>
      </c>
      <c r="AU15" s="130">
        <v>21.1875219741062</v>
      </c>
      <c r="AV15" s="130">
        <v>30.979895061939899</v>
      </c>
      <c r="AW15" s="130">
        <v>17.859125525448</v>
      </c>
      <c r="AX15" s="130">
        <v>-0.75718032999914497</v>
      </c>
      <c r="AY15" s="137">
        <v>16.057827117424299</v>
      </c>
      <c r="AZ15" s="130"/>
      <c r="BA15" s="138">
        <v>-7.8161733612837097</v>
      </c>
      <c r="BB15" s="139">
        <v>2.7673608212837801</v>
      </c>
      <c r="BC15" s="140">
        <v>-2.6426400221046298</v>
      </c>
      <c r="BD15" s="130"/>
      <c r="BE15" s="141">
        <v>11.479310072189399</v>
      </c>
    </row>
    <row r="16" spans="1:57" x14ac:dyDescent="0.2">
      <c r="A16" s="21" t="s">
        <v>27</v>
      </c>
      <c r="B16" s="3" t="str">
        <f t="shared" si="0"/>
        <v>I-95 Fredericksburg, VA</v>
      </c>
      <c r="C16" s="3"/>
      <c r="D16" s="24" t="s">
        <v>16</v>
      </c>
      <c r="E16" s="27" t="s">
        <v>17</v>
      </c>
      <c r="F16" s="3"/>
      <c r="G16" s="157">
        <v>43.234615642458103</v>
      </c>
      <c r="H16" s="152">
        <v>52.529602234636798</v>
      </c>
      <c r="I16" s="152">
        <v>57.903213407821198</v>
      </c>
      <c r="J16" s="152">
        <v>58.511738547485997</v>
      </c>
      <c r="K16" s="152">
        <v>54.240499441340702</v>
      </c>
      <c r="L16" s="158">
        <v>53.283933854748597</v>
      </c>
      <c r="M16" s="152"/>
      <c r="N16" s="159">
        <v>60.049896089385399</v>
      </c>
      <c r="O16" s="160">
        <v>64.587250279329595</v>
      </c>
      <c r="P16" s="161">
        <v>62.318573184357497</v>
      </c>
      <c r="Q16" s="152"/>
      <c r="R16" s="162">
        <v>55.865259377493999</v>
      </c>
      <c r="S16" s="135"/>
      <c r="T16" s="136">
        <v>16.788078347025099</v>
      </c>
      <c r="U16" s="130">
        <v>34.423930304544399</v>
      </c>
      <c r="V16" s="130">
        <v>31.5171002670177</v>
      </c>
      <c r="W16" s="130">
        <v>25.053712104634702</v>
      </c>
      <c r="X16" s="130">
        <v>-3.8200398430194298</v>
      </c>
      <c r="Y16" s="137">
        <v>19.305650036078902</v>
      </c>
      <c r="Z16" s="130"/>
      <c r="AA16" s="138">
        <v>9.1342919218983791</v>
      </c>
      <c r="AB16" s="139">
        <v>35.360405562376499</v>
      </c>
      <c r="AC16" s="140">
        <v>21.314487380414899</v>
      </c>
      <c r="AD16" s="130"/>
      <c r="AE16" s="141">
        <v>19.938642987827301</v>
      </c>
      <c r="AG16" s="157">
        <v>44.764177565605401</v>
      </c>
      <c r="AH16" s="152">
        <v>50.1707999774017</v>
      </c>
      <c r="AI16" s="152">
        <v>55.899249173752104</v>
      </c>
      <c r="AJ16" s="152">
        <v>57.033342278466698</v>
      </c>
      <c r="AK16" s="152">
        <v>57.142207847235902</v>
      </c>
      <c r="AL16" s="158">
        <v>53.001955368492403</v>
      </c>
      <c r="AM16" s="152"/>
      <c r="AN16" s="159">
        <v>71.006752234636807</v>
      </c>
      <c r="AO16" s="160">
        <v>76.853734078212199</v>
      </c>
      <c r="AP16" s="161">
        <v>73.930243156424496</v>
      </c>
      <c r="AQ16" s="152"/>
      <c r="AR16" s="162">
        <v>59.029450413306201</v>
      </c>
      <c r="AS16" s="135"/>
      <c r="AT16" s="136">
        <v>4.5717625511439</v>
      </c>
      <c r="AU16" s="130">
        <v>2.97088970552011</v>
      </c>
      <c r="AV16" s="130">
        <v>3.4430527892417002</v>
      </c>
      <c r="AW16" s="130">
        <v>1.29795741453762</v>
      </c>
      <c r="AX16" s="130">
        <v>-3.0765840497570101</v>
      </c>
      <c r="AY16" s="137">
        <v>1.60339062761623</v>
      </c>
      <c r="AZ16" s="130"/>
      <c r="BA16" s="138">
        <v>1.62802108886746</v>
      </c>
      <c r="BB16" s="139">
        <v>10.535055718668101</v>
      </c>
      <c r="BC16" s="140">
        <v>6.0706621830937397</v>
      </c>
      <c r="BD16" s="130"/>
      <c r="BE16" s="141">
        <v>3.24326030423703</v>
      </c>
    </row>
    <row r="17" spans="1:70" x14ac:dyDescent="0.2">
      <c r="A17" s="21" t="s">
        <v>28</v>
      </c>
      <c r="B17" s="3" t="str">
        <f t="shared" si="0"/>
        <v>Dulles Airport Area, VA</v>
      </c>
      <c r="C17" s="3"/>
      <c r="D17" s="24" t="s">
        <v>16</v>
      </c>
      <c r="E17" s="27" t="s">
        <v>17</v>
      </c>
      <c r="F17" s="3"/>
      <c r="G17" s="157">
        <v>65.562547422877898</v>
      </c>
      <c r="H17" s="152">
        <v>116.65702146004899</v>
      </c>
      <c r="I17" s="152">
        <v>135.99675608353999</v>
      </c>
      <c r="J17" s="152">
        <v>126.834331289519</v>
      </c>
      <c r="K17" s="152">
        <v>80.831459091780005</v>
      </c>
      <c r="L17" s="158">
        <v>105.176423069553</v>
      </c>
      <c r="M17" s="152"/>
      <c r="N17" s="159">
        <v>57.690607396052798</v>
      </c>
      <c r="O17" s="160">
        <v>58.910730982946902</v>
      </c>
      <c r="P17" s="161">
        <v>58.300669189499899</v>
      </c>
      <c r="Q17" s="152"/>
      <c r="R17" s="162">
        <v>91.783350532395303</v>
      </c>
      <c r="S17" s="135"/>
      <c r="T17" s="136">
        <v>64.461230201976306</v>
      </c>
      <c r="U17" s="130">
        <v>196.784825116767</v>
      </c>
      <c r="V17" s="130">
        <v>250.926211006111</v>
      </c>
      <c r="W17" s="130">
        <v>178.654828506184</v>
      </c>
      <c r="X17" s="130">
        <v>52.486292521057003</v>
      </c>
      <c r="Y17" s="137">
        <v>142.956331123799</v>
      </c>
      <c r="Z17" s="130"/>
      <c r="AA17" s="138">
        <v>7.7796820980738399</v>
      </c>
      <c r="AB17" s="139">
        <v>38.584749135732501</v>
      </c>
      <c r="AC17" s="140">
        <v>21.415165202462699</v>
      </c>
      <c r="AD17" s="130"/>
      <c r="AE17" s="141">
        <v>105.603570603213</v>
      </c>
      <c r="AG17" s="157">
        <v>65.083467842125302</v>
      </c>
      <c r="AH17" s="152">
        <v>103.650039420871</v>
      </c>
      <c r="AI17" s="152">
        <v>129.24472548738501</v>
      </c>
      <c r="AJ17" s="152">
        <v>121.754636611238</v>
      </c>
      <c r="AK17" s="152">
        <v>88.269937165519806</v>
      </c>
      <c r="AL17" s="158">
        <v>101.600561305428</v>
      </c>
      <c r="AM17" s="152"/>
      <c r="AN17" s="159">
        <v>74.984526250239497</v>
      </c>
      <c r="AO17" s="160">
        <v>73.785857443954697</v>
      </c>
      <c r="AP17" s="161">
        <v>74.385191847097104</v>
      </c>
      <c r="AQ17" s="152"/>
      <c r="AR17" s="162">
        <v>93.838551730968902</v>
      </c>
      <c r="AS17" s="135"/>
      <c r="AT17" s="136">
        <v>15.3400227996553</v>
      </c>
      <c r="AU17" s="130">
        <v>25.3724886468626</v>
      </c>
      <c r="AV17" s="130">
        <v>34.436560700063602</v>
      </c>
      <c r="AW17" s="130">
        <v>26.082574982835698</v>
      </c>
      <c r="AX17" s="130">
        <v>9.3379738966322101</v>
      </c>
      <c r="AY17" s="137">
        <v>23.140887767052</v>
      </c>
      <c r="AZ17" s="130"/>
      <c r="BA17" s="138">
        <v>8.8832595266281107</v>
      </c>
      <c r="BB17" s="139">
        <v>11.710908009631099</v>
      </c>
      <c r="BC17" s="140">
        <v>10.2675725252682</v>
      </c>
      <c r="BD17" s="130"/>
      <c r="BE17" s="141">
        <v>19.985983193592599</v>
      </c>
    </row>
    <row r="18" spans="1:70" x14ac:dyDescent="0.2">
      <c r="A18" s="21" t="s">
        <v>29</v>
      </c>
      <c r="B18" s="3" t="str">
        <f t="shared" si="0"/>
        <v>Williamsburg, VA</v>
      </c>
      <c r="C18" s="3"/>
      <c r="D18" s="24" t="s">
        <v>16</v>
      </c>
      <c r="E18" s="27" t="s">
        <v>17</v>
      </c>
      <c r="F18" s="3"/>
      <c r="G18" s="157">
        <v>36.467863874345497</v>
      </c>
      <c r="H18" s="152">
        <v>32.822612565444999</v>
      </c>
      <c r="I18" s="152">
        <v>40.179446335078502</v>
      </c>
      <c r="J18" s="152">
        <v>55.2947735602094</v>
      </c>
      <c r="K18" s="152">
        <v>54.183523560209402</v>
      </c>
      <c r="L18" s="158">
        <v>43.789643979057502</v>
      </c>
      <c r="M18" s="152"/>
      <c r="N18" s="159">
        <v>75.067685863874303</v>
      </c>
      <c r="O18" s="160">
        <v>100.521895287958</v>
      </c>
      <c r="P18" s="161">
        <v>87.794790575916196</v>
      </c>
      <c r="Q18" s="152"/>
      <c r="R18" s="162">
        <v>56.3625430067314</v>
      </c>
      <c r="S18" s="135"/>
      <c r="T18" s="136">
        <v>-7.6026801980930996</v>
      </c>
      <c r="U18" s="130">
        <v>-17.1852614015325</v>
      </c>
      <c r="V18" s="130">
        <v>-9.6263354646045105</v>
      </c>
      <c r="W18" s="130">
        <v>-32.334839755854802</v>
      </c>
      <c r="X18" s="130">
        <v>-50.133246405652898</v>
      </c>
      <c r="Y18" s="137">
        <v>-30.2571404410814</v>
      </c>
      <c r="Z18" s="130"/>
      <c r="AA18" s="138">
        <v>-41.017164571926003</v>
      </c>
      <c r="AB18" s="139">
        <v>29.416078432223301</v>
      </c>
      <c r="AC18" s="140">
        <v>-14.32306314543</v>
      </c>
      <c r="AD18" s="130"/>
      <c r="AE18" s="141">
        <v>-23.963605828111699</v>
      </c>
      <c r="AG18" s="157">
        <v>45.638607002617803</v>
      </c>
      <c r="AH18" s="152">
        <v>39.738702879581098</v>
      </c>
      <c r="AI18" s="152">
        <v>40.265031413612498</v>
      </c>
      <c r="AJ18" s="152">
        <v>47.841757198952799</v>
      </c>
      <c r="AK18" s="152">
        <v>52.238154123036601</v>
      </c>
      <c r="AL18" s="158">
        <v>45.144450523560202</v>
      </c>
      <c r="AM18" s="152"/>
      <c r="AN18" s="159">
        <v>94.627508180628197</v>
      </c>
      <c r="AO18" s="160">
        <v>111.22010471204101</v>
      </c>
      <c r="AP18" s="161">
        <v>102.92380644633501</v>
      </c>
      <c r="AQ18" s="152"/>
      <c r="AR18" s="162">
        <v>61.6528379300673</v>
      </c>
      <c r="AS18" s="135"/>
      <c r="AT18" s="136">
        <v>14.4174308733287</v>
      </c>
      <c r="AU18" s="130">
        <v>9.4408008602797899</v>
      </c>
      <c r="AV18" s="130">
        <v>6.8281104084187803</v>
      </c>
      <c r="AW18" s="130">
        <v>-11.5142707080711</v>
      </c>
      <c r="AX18" s="130">
        <v>-22.293187175617401</v>
      </c>
      <c r="AY18" s="137">
        <v>-4.0142437089170997</v>
      </c>
      <c r="AZ18" s="130"/>
      <c r="BA18" s="138">
        <v>-12.7936856436921</v>
      </c>
      <c r="BB18" s="139">
        <v>1.5614496135463001</v>
      </c>
      <c r="BC18" s="140">
        <v>-5.5831888013065303</v>
      </c>
      <c r="BD18" s="130"/>
      <c r="BE18" s="141">
        <v>-4.7610216917606802</v>
      </c>
    </row>
    <row r="19" spans="1:70" x14ac:dyDescent="0.2">
      <c r="A19" s="21" t="s">
        <v>30</v>
      </c>
      <c r="B19" s="3" t="str">
        <f t="shared" si="0"/>
        <v>Virginia Beach, VA</v>
      </c>
      <c r="C19" s="3"/>
      <c r="D19" s="24" t="s">
        <v>16</v>
      </c>
      <c r="E19" s="27" t="s">
        <v>17</v>
      </c>
      <c r="F19" s="3"/>
      <c r="G19" s="157">
        <v>38.510165925571698</v>
      </c>
      <c r="H19" s="152">
        <v>49.791722145190803</v>
      </c>
      <c r="I19" s="152">
        <v>55.523238736154198</v>
      </c>
      <c r="J19" s="152">
        <v>49.754987345605201</v>
      </c>
      <c r="K19" s="152">
        <v>49.143705299227001</v>
      </c>
      <c r="L19" s="158">
        <v>48.544763890349799</v>
      </c>
      <c r="M19" s="152"/>
      <c r="N19" s="159">
        <v>64.806567471511599</v>
      </c>
      <c r="O19" s="160">
        <v>70.556918503466406</v>
      </c>
      <c r="P19" s="161">
        <v>67.681742987489002</v>
      </c>
      <c r="Q19" s="152"/>
      <c r="R19" s="162">
        <v>54.012472203818099</v>
      </c>
      <c r="S19" s="135"/>
      <c r="T19" s="136">
        <v>31.028791993566902</v>
      </c>
      <c r="U19" s="130">
        <v>73.265306735788101</v>
      </c>
      <c r="V19" s="130">
        <v>85.236208969531503</v>
      </c>
      <c r="W19" s="130">
        <v>12.0970976970377</v>
      </c>
      <c r="X19" s="130">
        <v>-16.482460248701901</v>
      </c>
      <c r="Y19" s="137">
        <v>26.861237701945399</v>
      </c>
      <c r="Z19" s="130"/>
      <c r="AA19" s="138">
        <v>2.58733134343428</v>
      </c>
      <c r="AB19" s="139">
        <v>51.2992810164547</v>
      </c>
      <c r="AC19" s="140">
        <v>23.275010458047401</v>
      </c>
      <c r="AD19" s="130"/>
      <c r="AE19" s="141">
        <v>25.5535584959093</v>
      </c>
      <c r="AG19" s="157">
        <v>42.572517590356597</v>
      </c>
      <c r="AH19" s="152">
        <v>48.434622447074702</v>
      </c>
      <c r="AI19" s="152">
        <v>55.603508039083202</v>
      </c>
      <c r="AJ19" s="152">
        <v>55.659675169797801</v>
      </c>
      <c r="AK19" s="152">
        <v>55.808489764467502</v>
      </c>
      <c r="AL19" s="158">
        <v>51.609732288499501</v>
      </c>
      <c r="AM19" s="152"/>
      <c r="AN19" s="159">
        <v>76.099637947759703</v>
      </c>
      <c r="AO19" s="160">
        <v>81.546203514491296</v>
      </c>
      <c r="AP19" s="161">
        <v>78.822920731125507</v>
      </c>
      <c r="AQ19" s="152"/>
      <c r="AR19" s="162">
        <v>59.375930886115398</v>
      </c>
      <c r="AS19" s="135"/>
      <c r="AT19" s="136">
        <v>9.7187082027896796</v>
      </c>
      <c r="AU19" s="130">
        <v>15.1661881252217</v>
      </c>
      <c r="AV19" s="130">
        <v>24.4989681643541</v>
      </c>
      <c r="AW19" s="130">
        <v>8.4625987041710804</v>
      </c>
      <c r="AX19" s="130">
        <v>-3.00024951747013</v>
      </c>
      <c r="AY19" s="137">
        <v>10.1136975919066</v>
      </c>
      <c r="AZ19" s="130"/>
      <c r="BA19" s="138">
        <v>0.36094514821019702</v>
      </c>
      <c r="BB19" s="139">
        <v>8.1667516872593708</v>
      </c>
      <c r="BC19" s="140">
        <v>4.2525795421324801</v>
      </c>
      <c r="BD19" s="130"/>
      <c r="BE19" s="141">
        <v>7.80790359515946</v>
      </c>
    </row>
    <row r="20" spans="1:70" x14ac:dyDescent="0.2">
      <c r="A20" s="34" t="s">
        <v>31</v>
      </c>
      <c r="B20" s="3" t="str">
        <f t="shared" si="0"/>
        <v>Norfolk/Portsmouth, VA</v>
      </c>
      <c r="C20" s="3"/>
      <c r="D20" s="24" t="s">
        <v>16</v>
      </c>
      <c r="E20" s="27" t="s">
        <v>17</v>
      </c>
      <c r="F20" s="3"/>
      <c r="G20" s="157">
        <v>55.417523122003097</v>
      </c>
      <c r="H20" s="152">
        <v>68.568534665245906</v>
      </c>
      <c r="I20" s="152">
        <v>74.568908222340596</v>
      </c>
      <c r="J20" s="152">
        <v>80.753459385544303</v>
      </c>
      <c r="K20" s="152">
        <v>85.768779950275203</v>
      </c>
      <c r="L20" s="158">
        <v>73.015441069081803</v>
      </c>
      <c r="M20" s="152"/>
      <c r="N20" s="159">
        <v>89.553177517314793</v>
      </c>
      <c r="O20" s="160">
        <v>76.951081211152498</v>
      </c>
      <c r="P20" s="161">
        <v>83.252129364233696</v>
      </c>
      <c r="Q20" s="152"/>
      <c r="R20" s="162">
        <v>75.940209153410905</v>
      </c>
      <c r="S20" s="135"/>
      <c r="T20" s="136">
        <v>38.0616443149951</v>
      </c>
      <c r="U20" s="130">
        <v>74.371653401366103</v>
      </c>
      <c r="V20" s="130">
        <v>105.738716329393</v>
      </c>
      <c r="W20" s="130">
        <v>87.892521913721495</v>
      </c>
      <c r="X20" s="130">
        <v>76.219688659654906</v>
      </c>
      <c r="Y20" s="137">
        <v>76.061796494468297</v>
      </c>
      <c r="Z20" s="130"/>
      <c r="AA20" s="138">
        <v>53.448251213041999</v>
      </c>
      <c r="AB20" s="139">
        <v>58.1086332740947</v>
      </c>
      <c r="AC20" s="140">
        <v>55.567461644759497</v>
      </c>
      <c r="AD20" s="130"/>
      <c r="AE20" s="141">
        <v>69.084697512429202</v>
      </c>
      <c r="AG20" s="157">
        <v>51.491877304208799</v>
      </c>
      <c r="AH20" s="152">
        <v>62.720522802344099</v>
      </c>
      <c r="AI20" s="152">
        <v>73.950251043331505</v>
      </c>
      <c r="AJ20" s="152">
        <v>77.317049715858602</v>
      </c>
      <c r="AK20" s="152">
        <v>74.174979244361495</v>
      </c>
      <c r="AL20" s="158">
        <v>67.930936022020902</v>
      </c>
      <c r="AM20" s="152"/>
      <c r="AN20" s="159">
        <v>85.225930012431107</v>
      </c>
      <c r="AO20" s="160">
        <v>81.085505966968498</v>
      </c>
      <c r="AP20" s="161">
        <v>83.155717989699795</v>
      </c>
      <c r="AQ20" s="152"/>
      <c r="AR20" s="162">
        <v>72.280873727072006</v>
      </c>
      <c r="AS20" s="135"/>
      <c r="AT20" s="136">
        <v>16.2412798021047</v>
      </c>
      <c r="AU20" s="130">
        <v>16.510553806064198</v>
      </c>
      <c r="AV20" s="130">
        <v>21.593786188100701</v>
      </c>
      <c r="AW20" s="130">
        <v>15.5638598561892</v>
      </c>
      <c r="AX20" s="130">
        <v>20.906287209111198</v>
      </c>
      <c r="AY20" s="137">
        <v>18.263884838540701</v>
      </c>
      <c r="AZ20" s="130"/>
      <c r="BA20" s="138">
        <v>18.7545685457555</v>
      </c>
      <c r="BB20" s="139">
        <v>14.307698477646399</v>
      </c>
      <c r="BC20" s="140">
        <v>16.544069878782199</v>
      </c>
      <c r="BD20" s="130"/>
      <c r="BE20" s="141">
        <v>17.6930073965645</v>
      </c>
    </row>
    <row r="21" spans="1:70" x14ac:dyDescent="0.2">
      <c r="A21" s="35" t="s">
        <v>32</v>
      </c>
      <c r="B21" s="3" t="str">
        <f t="shared" si="0"/>
        <v>Newport News/Hampton, VA</v>
      </c>
      <c r="C21" s="3"/>
      <c r="D21" s="24" t="s">
        <v>16</v>
      </c>
      <c r="E21" s="27" t="s">
        <v>17</v>
      </c>
      <c r="F21" s="3"/>
      <c r="G21" s="157">
        <v>38.463298429763697</v>
      </c>
      <c r="H21" s="152">
        <v>51.632577903522403</v>
      </c>
      <c r="I21" s="152">
        <v>55.4956764888951</v>
      </c>
      <c r="J21" s="152">
        <v>57.968368807469197</v>
      </c>
      <c r="K21" s="152">
        <v>51.783410312632597</v>
      </c>
      <c r="L21" s="158">
        <v>51.068666388456599</v>
      </c>
      <c r="M21" s="152"/>
      <c r="N21" s="159">
        <v>58.726143697835603</v>
      </c>
      <c r="O21" s="160">
        <v>60.716556429480804</v>
      </c>
      <c r="P21" s="161">
        <v>59.7213500636582</v>
      </c>
      <c r="Q21" s="152"/>
      <c r="R21" s="162">
        <v>53.540861724228499</v>
      </c>
      <c r="S21" s="135"/>
      <c r="T21" s="136">
        <v>21.154047072209099</v>
      </c>
      <c r="U21" s="130">
        <v>55.5340835135219</v>
      </c>
      <c r="V21" s="130">
        <v>73.922011339987094</v>
      </c>
      <c r="W21" s="130">
        <v>40.623371583611998</v>
      </c>
      <c r="X21" s="130">
        <v>-3.7687763690897298</v>
      </c>
      <c r="Y21" s="137">
        <v>33.069895109051103</v>
      </c>
      <c r="Z21" s="130"/>
      <c r="AA21" s="138">
        <v>7.8113404212165998</v>
      </c>
      <c r="AB21" s="139">
        <v>38.218387818421803</v>
      </c>
      <c r="AC21" s="140">
        <v>21.385845191442399</v>
      </c>
      <c r="AD21" s="130"/>
      <c r="AE21" s="141">
        <v>29.109311922413902</v>
      </c>
      <c r="AG21" s="157">
        <v>41.8825251449992</v>
      </c>
      <c r="AH21" s="152">
        <v>49.446975625972499</v>
      </c>
      <c r="AI21" s="152">
        <v>54.094012232989101</v>
      </c>
      <c r="AJ21" s="152">
        <v>55.501300275852302</v>
      </c>
      <c r="AK21" s="152">
        <v>58.204516218701301</v>
      </c>
      <c r="AL21" s="158">
        <v>51.825865899702897</v>
      </c>
      <c r="AM21" s="152"/>
      <c r="AN21" s="159">
        <v>77.636884626538404</v>
      </c>
      <c r="AO21" s="160">
        <v>73.608162912010101</v>
      </c>
      <c r="AP21" s="161">
        <v>75.622523769274196</v>
      </c>
      <c r="AQ21" s="152"/>
      <c r="AR21" s="162">
        <v>58.624911005294699</v>
      </c>
      <c r="AS21" s="135"/>
      <c r="AT21" s="136">
        <v>2.8113368807958099</v>
      </c>
      <c r="AU21" s="130">
        <v>15.2816512155523</v>
      </c>
      <c r="AV21" s="130">
        <v>13.4165949266305</v>
      </c>
      <c r="AW21" s="130">
        <v>1.56441310007964</v>
      </c>
      <c r="AX21" s="130">
        <v>-2.1297522291017601</v>
      </c>
      <c r="AY21" s="137">
        <v>5.5765771441030196</v>
      </c>
      <c r="AZ21" s="130"/>
      <c r="BA21" s="138">
        <v>15.3123066041358</v>
      </c>
      <c r="BB21" s="139">
        <v>4.1074252611501798</v>
      </c>
      <c r="BC21" s="140">
        <v>9.5728179345538198</v>
      </c>
      <c r="BD21" s="130"/>
      <c r="BE21" s="141">
        <v>7.0150262691255403</v>
      </c>
    </row>
    <row r="22" spans="1:70" x14ac:dyDescent="0.2">
      <c r="A22" s="36" t="s">
        <v>33</v>
      </c>
      <c r="B22" s="3" t="str">
        <f t="shared" si="0"/>
        <v>Chesapeake/Suffolk, VA</v>
      </c>
      <c r="C22" s="3"/>
      <c r="D22" s="25" t="s">
        <v>16</v>
      </c>
      <c r="E22" s="28" t="s">
        <v>17</v>
      </c>
      <c r="F22" s="3"/>
      <c r="G22" s="163">
        <v>46.438859896269001</v>
      </c>
      <c r="H22" s="164">
        <v>62.670011259829302</v>
      </c>
      <c r="I22" s="164">
        <v>66.8015819307344</v>
      </c>
      <c r="J22" s="164">
        <v>67.262602425966193</v>
      </c>
      <c r="K22" s="164">
        <v>56.262111025598102</v>
      </c>
      <c r="L22" s="165">
        <v>59.887033307679403</v>
      </c>
      <c r="M22" s="152"/>
      <c r="N22" s="166">
        <v>50.601644503931702</v>
      </c>
      <c r="O22" s="167">
        <v>52.334738547766399</v>
      </c>
      <c r="P22" s="168">
        <v>51.468191525849001</v>
      </c>
      <c r="Q22" s="152"/>
      <c r="R22" s="169">
        <v>57.4816499414421</v>
      </c>
      <c r="S22" s="135"/>
      <c r="T22" s="142">
        <v>22.630456494026799</v>
      </c>
      <c r="U22" s="143">
        <v>51.936929164779599</v>
      </c>
      <c r="V22" s="143">
        <v>67.276762730772106</v>
      </c>
      <c r="W22" s="143">
        <v>36.390393084531198</v>
      </c>
      <c r="X22" s="143">
        <v>-9.6064069488366304</v>
      </c>
      <c r="Y22" s="144">
        <v>29.845627361444901</v>
      </c>
      <c r="Z22" s="130"/>
      <c r="AA22" s="145">
        <v>-16.1783729783673</v>
      </c>
      <c r="AB22" s="146">
        <v>14.7508641197002</v>
      </c>
      <c r="AC22" s="147">
        <v>-2.86776901226437</v>
      </c>
      <c r="AD22" s="130"/>
      <c r="AE22" s="148">
        <v>19.545619038672701</v>
      </c>
      <c r="AG22" s="163">
        <v>47.736611846205598</v>
      </c>
      <c r="AH22" s="164">
        <v>62.414809723742898</v>
      </c>
      <c r="AI22" s="164">
        <v>68.004117758780396</v>
      </c>
      <c r="AJ22" s="164">
        <v>67.262356203150006</v>
      </c>
      <c r="AK22" s="164">
        <v>61.252766158510902</v>
      </c>
      <c r="AL22" s="165">
        <v>61.3341323380779</v>
      </c>
      <c r="AM22" s="152"/>
      <c r="AN22" s="166">
        <v>63.007461949974903</v>
      </c>
      <c r="AO22" s="167">
        <v>63.069004534047103</v>
      </c>
      <c r="AP22" s="168">
        <v>63.038233242011003</v>
      </c>
      <c r="AQ22" s="152"/>
      <c r="AR22" s="169">
        <v>61.823386290874502</v>
      </c>
      <c r="AS22" s="135"/>
      <c r="AT22" s="142">
        <v>4.07204978034029</v>
      </c>
      <c r="AU22" s="143">
        <v>11.9680358881989</v>
      </c>
      <c r="AV22" s="143">
        <v>14.6630368710001</v>
      </c>
      <c r="AW22" s="143">
        <v>7.2247295266520002</v>
      </c>
      <c r="AX22" s="143">
        <v>0.105835129114144</v>
      </c>
      <c r="AY22" s="144">
        <v>7.6648286012065503</v>
      </c>
      <c r="AZ22" s="130"/>
      <c r="BA22" s="145">
        <v>-1.3223006019546399</v>
      </c>
      <c r="BB22" s="146">
        <v>2.2158771486369102</v>
      </c>
      <c r="BC22" s="147">
        <v>0.41649402435181598</v>
      </c>
      <c r="BD22" s="130"/>
      <c r="BE22" s="148">
        <v>5.4513428055741198</v>
      </c>
    </row>
    <row r="23" spans="1:70" x14ac:dyDescent="0.2">
      <c r="A23" s="35" t="s">
        <v>109</v>
      </c>
      <c r="B23" s="3" t="s">
        <v>109</v>
      </c>
      <c r="C23" s="9"/>
      <c r="D23" s="23" t="s">
        <v>16</v>
      </c>
      <c r="E23" s="26" t="s">
        <v>17</v>
      </c>
      <c r="F23" s="3"/>
      <c r="G23" s="149">
        <v>61.786478638184199</v>
      </c>
      <c r="H23" s="150">
        <v>109.315397196261</v>
      </c>
      <c r="I23" s="150">
        <v>134.84078771695499</v>
      </c>
      <c r="J23" s="150">
        <v>132.08954272363101</v>
      </c>
      <c r="K23" s="150">
        <v>110.45828104138801</v>
      </c>
      <c r="L23" s="151">
        <v>109.698097463284</v>
      </c>
      <c r="M23" s="152"/>
      <c r="N23" s="153">
        <v>112.43342456608799</v>
      </c>
      <c r="O23" s="154">
        <v>118.91704939919801</v>
      </c>
      <c r="P23" s="155">
        <v>115.675236982643</v>
      </c>
      <c r="Q23" s="152"/>
      <c r="R23" s="156">
        <v>111.40585161167201</v>
      </c>
      <c r="S23" s="135"/>
      <c r="T23" s="127">
        <v>-6.4276688408446798</v>
      </c>
      <c r="U23" s="128">
        <v>182.34282985148701</v>
      </c>
      <c r="V23" s="128">
        <v>233.39654929954</v>
      </c>
      <c r="W23" s="128">
        <v>133.55642380942399</v>
      </c>
      <c r="X23" s="128">
        <v>12.827350358346999</v>
      </c>
      <c r="Y23" s="129">
        <v>83.044606486134498</v>
      </c>
      <c r="Z23" s="130"/>
      <c r="AA23" s="131">
        <v>-6.4497184914492003</v>
      </c>
      <c r="AB23" s="132">
        <v>12.9353544669165</v>
      </c>
      <c r="AC23" s="133">
        <v>2.6028238653646798</v>
      </c>
      <c r="AD23" s="130"/>
      <c r="AE23" s="134">
        <v>48.504328048642698</v>
      </c>
      <c r="AF23" s="75"/>
      <c r="AG23" s="149">
        <v>65.810078437917198</v>
      </c>
      <c r="AH23" s="150">
        <v>96.422877169559399</v>
      </c>
      <c r="AI23" s="150">
        <v>120.83460363818401</v>
      </c>
      <c r="AJ23" s="150">
        <v>117.518149198931</v>
      </c>
      <c r="AK23" s="150">
        <v>106.98626418558</v>
      </c>
      <c r="AL23" s="151">
        <v>101.514394526034</v>
      </c>
      <c r="AM23" s="152"/>
      <c r="AN23" s="153">
        <v>168.809800567423</v>
      </c>
      <c r="AO23" s="154">
        <v>156.52107810413801</v>
      </c>
      <c r="AP23" s="155">
        <v>162.665439335781</v>
      </c>
      <c r="AQ23" s="152"/>
      <c r="AR23" s="156">
        <v>118.986121614533</v>
      </c>
      <c r="AS23" s="135"/>
      <c r="AT23" s="127">
        <v>-11.458933222854</v>
      </c>
      <c r="AU23" s="128">
        <v>8.6280243048594407</v>
      </c>
      <c r="AV23" s="128">
        <v>21.0281871327951</v>
      </c>
      <c r="AW23" s="128">
        <v>4.4061049886893304</v>
      </c>
      <c r="AX23" s="128">
        <v>-5.31693148148908</v>
      </c>
      <c r="AY23" s="129">
        <v>3.9075341709683902</v>
      </c>
      <c r="AZ23" s="130"/>
      <c r="BA23" s="131">
        <v>-5.20742941223663</v>
      </c>
      <c r="BB23" s="132">
        <v>0.368173153894293</v>
      </c>
      <c r="BC23" s="133">
        <v>-2.6043778523269001</v>
      </c>
      <c r="BD23" s="130"/>
      <c r="BE23" s="134">
        <v>1.2629903137315299</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7">
        <v>36.201866430259997</v>
      </c>
      <c r="H24" s="152">
        <v>63.289786052009397</v>
      </c>
      <c r="I24" s="152">
        <v>75.684405437352197</v>
      </c>
      <c r="J24" s="152">
        <v>67.517658392434896</v>
      </c>
      <c r="K24" s="152">
        <v>57.1609692671394</v>
      </c>
      <c r="L24" s="158">
        <v>59.970937115839199</v>
      </c>
      <c r="M24" s="152"/>
      <c r="N24" s="159">
        <v>82.411434988179593</v>
      </c>
      <c r="O24" s="160">
        <v>94.413029550827403</v>
      </c>
      <c r="P24" s="161">
        <v>88.412232269503505</v>
      </c>
      <c r="Q24" s="152"/>
      <c r="R24" s="162">
        <v>68.097021445457599</v>
      </c>
      <c r="S24" s="135"/>
      <c r="T24" s="136">
        <v>-1.9594886336977599</v>
      </c>
      <c r="U24" s="130">
        <v>65.1018943250738</v>
      </c>
      <c r="V24" s="130">
        <v>91.087843031976007</v>
      </c>
      <c r="W24" s="130">
        <v>51.189007605007703</v>
      </c>
      <c r="X24" s="130">
        <v>-20.6492037016057</v>
      </c>
      <c r="Y24" s="137">
        <v>29.493364625936302</v>
      </c>
      <c r="Z24" s="130"/>
      <c r="AA24" s="138">
        <v>-3.39562140240387</v>
      </c>
      <c r="AB24" s="139">
        <v>33.427332389274</v>
      </c>
      <c r="AC24" s="140">
        <v>13.299581762297199</v>
      </c>
      <c r="AD24" s="130"/>
      <c r="AE24" s="141">
        <v>22.973369469309301</v>
      </c>
      <c r="AF24" s="75"/>
      <c r="AG24" s="157">
        <v>40.574449172576799</v>
      </c>
      <c r="AH24" s="152">
        <v>58.670386229314403</v>
      </c>
      <c r="AI24" s="152">
        <v>69.476568557919606</v>
      </c>
      <c r="AJ24" s="152">
        <v>66.857531028368697</v>
      </c>
      <c r="AK24" s="152">
        <v>62.210213356973902</v>
      </c>
      <c r="AL24" s="158">
        <v>59.557829669030703</v>
      </c>
      <c r="AM24" s="152"/>
      <c r="AN24" s="159">
        <v>96.316426122931404</v>
      </c>
      <c r="AO24" s="160">
        <v>96.054837470449101</v>
      </c>
      <c r="AP24" s="161">
        <v>96.185631796690302</v>
      </c>
      <c r="AQ24" s="152"/>
      <c r="AR24" s="162">
        <v>70.022915991219094</v>
      </c>
      <c r="AS24" s="135"/>
      <c r="AT24" s="136">
        <v>-6.8964348345512496</v>
      </c>
      <c r="AU24" s="130">
        <v>5.5892609618819398</v>
      </c>
      <c r="AV24" s="130">
        <v>8.4236098682612592</v>
      </c>
      <c r="AW24" s="130">
        <v>-0.372893727184408</v>
      </c>
      <c r="AX24" s="130">
        <v>-11.3340586321216</v>
      </c>
      <c r="AY24" s="137">
        <v>-0.89490410213970895</v>
      </c>
      <c r="AZ24" s="130"/>
      <c r="BA24" s="138">
        <v>-2.5490492209907498</v>
      </c>
      <c r="BB24" s="139">
        <v>-2.2444165089795201</v>
      </c>
      <c r="BC24" s="140">
        <v>-2.3971776853216702</v>
      </c>
      <c r="BD24" s="130"/>
      <c r="BE24" s="141">
        <v>-1.48402804660115</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7">
        <v>36.792260620728896</v>
      </c>
      <c r="H25" s="152">
        <v>62.582403530751698</v>
      </c>
      <c r="I25" s="152">
        <v>70.115110364464599</v>
      </c>
      <c r="J25" s="152">
        <v>66.987079043280104</v>
      </c>
      <c r="K25" s="152">
        <v>57.996104071753898</v>
      </c>
      <c r="L25" s="158">
        <v>58.894591526195804</v>
      </c>
      <c r="M25" s="152"/>
      <c r="N25" s="159">
        <v>73.952723946469206</v>
      </c>
      <c r="O25" s="160">
        <v>82.143895444191301</v>
      </c>
      <c r="P25" s="161">
        <v>78.048309695330204</v>
      </c>
      <c r="Q25" s="152"/>
      <c r="R25" s="162">
        <v>64.367082431662794</v>
      </c>
      <c r="S25" s="135"/>
      <c r="T25" s="136">
        <v>9.9604668070561502</v>
      </c>
      <c r="U25" s="130">
        <v>80.099162382235093</v>
      </c>
      <c r="V25" s="130">
        <v>89.487080528966004</v>
      </c>
      <c r="W25" s="130">
        <v>56.947370252983198</v>
      </c>
      <c r="X25" s="130">
        <v>-26.647207447654999</v>
      </c>
      <c r="Y25" s="137">
        <v>29.748446163539398</v>
      </c>
      <c r="Z25" s="130"/>
      <c r="AA25" s="138">
        <v>-20.522191485697402</v>
      </c>
      <c r="AB25" s="139">
        <v>-2.08227145814736</v>
      </c>
      <c r="AC25" s="140">
        <v>-11.779413719629799</v>
      </c>
      <c r="AD25" s="130"/>
      <c r="AE25" s="141">
        <v>11.555889090481701</v>
      </c>
      <c r="AF25" s="75"/>
      <c r="AG25" s="157">
        <v>38.379086695615001</v>
      </c>
      <c r="AH25" s="152">
        <v>52.021770643507899</v>
      </c>
      <c r="AI25" s="152">
        <v>55.934635307516999</v>
      </c>
      <c r="AJ25" s="152">
        <v>57.483435293280102</v>
      </c>
      <c r="AK25" s="152">
        <v>58.525079278188997</v>
      </c>
      <c r="AL25" s="158">
        <v>52.4688014436218</v>
      </c>
      <c r="AM25" s="152"/>
      <c r="AN25" s="159">
        <v>81.881557531321107</v>
      </c>
      <c r="AO25" s="160">
        <v>82.927723583428204</v>
      </c>
      <c r="AP25" s="161">
        <v>82.404640557374705</v>
      </c>
      <c r="AQ25" s="152"/>
      <c r="AR25" s="162">
        <v>61.021898333265497</v>
      </c>
      <c r="AS25" s="135"/>
      <c r="AT25" s="136">
        <v>1.6297792994420699</v>
      </c>
      <c r="AU25" s="130">
        <v>5.9622703862992203</v>
      </c>
      <c r="AV25" s="130">
        <v>4.2091806180553801</v>
      </c>
      <c r="AW25" s="130">
        <v>4.4809231547442598</v>
      </c>
      <c r="AX25" s="130">
        <v>-7.4280661609989496</v>
      </c>
      <c r="AY25" s="137">
        <v>1.3800198444226699</v>
      </c>
      <c r="AZ25" s="130"/>
      <c r="BA25" s="138">
        <v>-9.9981389334500204</v>
      </c>
      <c r="BB25" s="139">
        <v>-10.677487641269201</v>
      </c>
      <c r="BC25" s="140">
        <v>-10.341256183418199</v>
      </c>
      <c r="BD25" s="130"/>
      <c r="BE25" s="141">
        <v>-3.4880974271323901</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7">
        <v>40.481144536360098</v>
      </c>
      <c r="H26" s="152">
        <v>53.062920715378702</v>
      </c>
      <c r="I26" s="152">
        <v>56.405992941851501</v>
      </c>
      <c r="J26" s="152">
        <v>55.756192176740598</v>
      </c>
      <c r="K26" s="152">
        <v>52.263597647283802</v>
      </c>
      <c r="L26" s="158">
        <v>51.606738073534999</v>
      </c>
      <c r="M26" s="152"/>
      <c r="N26" s="159">
        <v>54.301651874521802</v>
      </c>
      <c r="O26" s="160">
        <v>54.580474732211101</v>
      </c>
      <c r="P26" s="161">
        <v>54.441063303366398</v>
      </c>
      <c r="Q26" s="152"/>
      <c r="R26" s="162">
        <v>52.417209675654902</v>
      </c>
      <c r="S26" s="135"/>
      <c r="T26" s="136">
        <v>2.5068853927569399</v>
      </c>
      <c r="U26" s="130">
        <v>28.122344481355299</v>
      </c>
      <c r="V26" s="130">
        <v>38.452225396550801</v>
      </c>
      <c r="W26" s="130">
        <v>42.411083504580198</v>
      </c>
      <c r="X26" s="130">
        <v>7.3581911144413503</v>
      </c>
      <c r="Y26" s="137">
        <v>23.177922226570299</v>
      </c>
      <c r="Z26" s="130"/>
      <c r="AA26" s="138">
        <v>2.3014312929680401</v>
      </c>
      <c r="AB26" s="139">
        <v>6.35412847903131</v>
      </c>
      <c r="AC26" s="140">
        <v>4.2936096366385996</v>
      </c>
      <c r="AD26" s="130"/>
      <c r="AE26" s="141">
        <v>16.898295136659399</v>
      </c>
      <c r="AF26" s="75"/>
      <c r="AG26" s="157">
        <v>46.122976010003804</v>
      </c>
      <c r="AH26" s="152">
        <v>55.569463673038101</v>
      </c>
      <c r="AI26" s="152">
        <v>59.447688512150599</v>
      </c>
      <c r="AJ26" s="152">
        <v>59.720493449236301</v>
      </c>
      <c r="AK26" s="152">
        <v>56.058527206800399</v>
      </c>
      <c r="AL26" s="158">
        <v>55.386499117025302</v>
      </c>
      <c r="AM26" s="152"/>
      <c r="AN26" s="159">
        <v>62.887195403899703</v>
      </c>
      <c r="AO26" s="160">
        <v>64.282057756219302</v>
      </c>
      <c r="AP26" s="161">
        <v>63.584626580059499</v>
      </c>
      <c r="AQ26" s="152"/>
      <c r="AR26" s="162">
        <v>57.729303459965401</v>
      </c>
      <c r="AS26" s="135"/>
      <c r="AT26" s="136">
        <v>-2.0943874689773199</v>
      </c>
      <c r="AU26" s="130">
        <v>-1.3945135371164701</v>
      </c>
      <c r="AV26" s="130">
        <v>4.3862380471550102</v>
      </c>
      <c r="AW26" s="130">
        <v>3.7249060323685299</v>
      </c>
      <c r="AX26" s="130">
        <v>1.11679949143843</v>
      </c>
      <c r="AY26" s="137">
        <v>1.2809677755231399</v>
      </c>
      <c r="AZ26" s="130"/>
      <c r="BA26" s="138">
        <v>0.95629448333016598</v>
      </c>
      <c r="BB26" s="139">
        <v>0.82899054713991305</v>
      </c>
      <c r="BC26" s="140">
        <v>0.89190419325965498</v>
      </c>
      <c r="BD26" s="130"/>
      <c r="BE26" s="141">
        <v>1.1590527814570999</v>
      </c>
      <c r="BF26" s="75"/>
      <c r="BG26" s="76"/>
      <c r="BH26" s="76"/>
      <c r="BI26" s="76"/>
      <c r="BJ26" s="76"/>
      <c r="BK26" s="76"/>
      <c r="BL26" s="76"/>
      <c r="BM26" s="76"/>
      <c r="BN26" s="76"/>
      <c r="BO26" s="76"/>
      <c r="BP26" s="76"/>
      <c r="BQ26" s="76"/>
      <c r="BR26" s="76"/>
    </row>
    <row r="27" spans="1:70" x14ac:dyDescent="0.2">
      <c r="A27" s="21" t="s">
        <v>97</v>
      </c>
      <c r="B27" s="82" t="s">
        <v>70</v>
      </c>
      <c r="C27" s="3"/>
      <c r="D27" s="24" t="s">
        <v>16</v>
      </c>
      <c r="E27" s="27" t="s">
        <v>17</v>
      </c>
      <c r="F27" s="3"/>
      <c r="G27" s="157">
        <v>37.841538304287802</v>
      </c>
      <c r="H27" s="152">
        <v>58.0777313844738</v>
      </c>
      <c r="I27" s="152">
        <v>63.108069198139702</v>
      </c>
      <c r="J27" s="152">
        <v>61.701047682322198</v>
      </c>
      <c r="K27" s="152">
        <v>55.951323146113303</v>
      </c>
      <c r="L27" s="158">
        <v>55.335941943067397</v>
      </c>
      <c r="M27" s="152"/>
      <c r="N27" s="159">
        <v>62.310027597485501</v>
      </c>
      <c r="O27" s="160">
        <v>59.923617825931402</v>
      </c>
      <c r="P27" s="161">
        <v>61.116822711708402</v>
      </c>
      <c r="Q27" s="152"/>
      <c r="R27" s="162">
        <v>56.987622162679102</v>
      </c>
      <c r="S27" s="135"/>
      <c r="T27" s="136">
        <v>-4.2416356373913704</v>
      </c>
      <c r="U27" s="130">
        <v>27.021599531897401</v>
      </c>
      <c r="V27" s="130">
        <v>27.435033644824902</v>
      </c>
      <c r="W27" s="130">
        <v>19.577858509627699</v>
      </c>
      <c r="X27" s="130">
        <v>-7.8570782360114597</v>
      </c>
      <c r="Y27" s="137">
        <v>11.9781780311367</v>
      </c>
      <c r="Z27" s="130"/>
      <c r="AA27" s="138">
        <v>-3.6275297721651998</v>
      </c>
      <c r="AB27" s="139">
        <v>12.881075550301899</v>
      </c>
      <c r="AC27" s="140">
        <v>3.8156652587180702</v>
      </c>
      <c r="AD27" s="130"/>
      <c r="AE27" s="141">
        <v>9.3438637492747194</v>
      </c>
      <c r="AF27" s="75"/>
      <c r="AG27" s="157">
        <v>48.682687211211601</v>
      </c>
      <c r="AH27" s="152">
        <v>58.745478290754903</v>
      </c>
      <c r="AI27" s="152">
        <v>60.898530568602702</v>
      </c>
      <c r="AJ27" s="152">
        <v>62.652900421328603</v>
      </c>
      <c r="AK27" s="152">
        <v>59.919759168035</v>
      </c>
      <c r="AL27" s="158">
        <v>58.179871131986602</v>
      </c>
      <c r="AM27" s="152"/>
      <c r="AN27" s="159">
        <v>80.915193087099397</v>
      </c>
      <c r="AO27" s="160">
        <v>84.591356452805101</v>
      </c>
      <c r="AP27" s="161">
        <v>82.753274769952299</v>
      </c>
      <c r="AQ27" s="152"/>
      <c r="AR27" s="162">
        <v>65.194521609738601</v>
      </c>
      <c r="AS27" s="135"/>
      <c r="AT27" s="136">
        <v>4.3261945861241697</v>
      </c>
      <c r="AU27" s="130">
        <v>10.1989560790929</v>
      </c>
      <c r="AV27" s="130">
        <v>11.4337047090997</v>
      </c>
      <c r="AW27" s="130">
        <v>5.6603796803474298</v>
      </c>
      <c r="AX27" s="130">
        <v>-4.0782803906434202</v>
      </c>
      <c r="AY27" s="137">
        <v>5.2541503947105701</v>
      </c>
      <c r="AZ27" s="130"/>
      <c r="BA27" s="138">
        <v>-1.5209203028329199</v>
      </c>
      <c r="BB27" s="139">
        <v>5.6134195783804302</v>
      </c>
      <c r="BC27" s="140">
        <v>2.00075138793706</v>
      </c>
      <c r="BD27" s="130"/>
      <c r="BE27" s="141">
        <v>4.0444614603726201</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7">
        <v>37.663351518457901</v>
      </c>
      <c r="H28" s="152">
        <v>63.977261320239997</v>
      </c>
      <c r="I28" s="152">
        <v>72.129641753046002</v>
      </c>
      <c r="J28" s="152">
        <v>69.640496453900695</v>
      </c>
      <c r="K28" s="152">
        <v>54.710169121658403</v>
      </c>
      <c r="L28" s="158">
        <v>59.624184033460601</v>
      </c>
      <c r="M28" s="152"/>
      <c r="N28" s="159">
        <v>60.952913256955803</v>
      </c>
      <c r="O28" s="160">
        <v>58.0074540825604</v>
      </c>
      <c r="P28" s="161">
        <v>59.480183669758098</v>
      </c>
      <c r="Q28" s="152"/>
      <c r="R28" s="162">
        <v>59.5830410724027</v>
      </c>
      <c r="S28" s="135"/>
      <c r="T28" s="136">
        <v>-11.063310404134899</v>
      </c>
      <c r="U28" s="130">
        <v>28.766198821914799</v>
      </c>
      <c r="V28" s="130">
        <v>34.338985018007101</v>
      </c>
      <c r="W28" s="130">
        <v>45.704009505221002</v>
      </c>
      <c r="X28" s="130">
        <v>2.2553459895727901</v>
      </c>
      <c r="Y28" s="137">
        <v>20.684545505066701</v>
      </c>
      <c r="Z28" s="130"/>
      <c r="AA28" s="138">
        <v>1.0144802383002001</v>
      </c>
      <c r="AB28" s="139">
        <v>-2.6086702639697501</v>
      </c>
      <c r="AC28" s="140">
        <v>-0.78531681862813996</v>
      </c>
      <c r="AD28" s="130"/>
      <c r="AE28" s="141">
        <v>13.6687642567308</v>
      </c>
      <c r="AF28" s="75"/>
      <c r="AG28" s="157">
        <v>47.728350285062703</v>
      </c>
      <c r="AH28" s="152">
        <v>62.223293044469699</v>
      </c>
      <c r="AI28" s="152">
        <v>67.4743580387685</v>
      </c>
      <c r="AJ28" s="152">
        <v>66.619980387685203</v>
      </c>
      <c r="AK28" s="152">
        <v>60.795582668187002</v>
      </c>
      <c r="AL28" s="158">
        <v>60.968312884834603</v>
      </c>
      <c r="AM28" s="152"/>
      <c r="AN28" s="159">
        <v>92.947525004546193</v>
      </c>
      <c r="AO28" s="160">
        <v>95.518829332605904</v>
      </c>
      <c r="AP28" s="161">
        <v>94.233177168576105</v>
      </c>
      <c r="AQ28" s="152"/>
      <c r="AR28" s="162">
        <v>70.494523587884103</v>
      </c>
      <c r="AS28" s="135"/>
      <c r="AT28" s="136">
        <v>-3.0441086161914699</v>
      </c>
      <c r="AU28" s="130">
        <v>9.7850152437103404</v>
      </c>
      <c r="AV28" s="130">
        <v>10.094094010440401</v>
      </c>
      <c r="AW28" s="130">
        <v>0.33533978093834999</v>
      </c>
      <c r="AX28" s="130">
        <v>-5.9812927643547802</v>
      </c>
      <c r="AY28" s="137">
        <v>2.2091286428074999</v>
      </c>
      <c r="AZ28" s="130"/>
      <c r="BA28" s="138">
        <v>3.2563608590888502</v>
      </c>
      <c r="BB28" s="139">
        <v>15.6383565155725</v>
      </c>
      <c r="BC28" s="140">
        <v>9.1814192328388007</v>
      </c>
      <c r="BD28" s="130"/>
      <c r="BE28" s="141">
        <v>4.7977704404479704</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7">
        <v>59.948478312396297</v>
      </c>
      <c r="H29" s="152">
        <v>95.206724342261097</v>
      </c>
      <c r="I29" s="152">
        <v>94.738762739985702</v>
      </c>
      <c r="J29" s="152">
        <v>85.901023939322101</v>
      </c>
      <c r="K29" s="152">
        <v>79.400772694951399</v>
      </c>
      <c r="L29" s="158">
        <v>83.039152405783298</v>
      </c>
      <c r="M29" s="152"/>
      <c r="N29" s="159">
        <v>136.06996207632099</v>
      </c>
      <c r="O29" s="160">
        <v>157.482102393932</v>
      </c>
      <c r="P29" s="161">
        <v>146.776032235126</v>
      </c>
      <c r="Q29" s="152"/>
      <c r="R29" s="162">
        <v>101.249689499881</v>
      </c>
      <c r="S29" s="135"/>
      <c r="T29" s="136">
        <v>21.266380390860899</v>
      </c>
      <c r="U29" s="130">
        <v>70.555458861663098</v>
      </c>
      <c r="V29" s="130">
        <v>61.006495478939399</v>
      </c>
      <c r="W29" s="130">
        <v>16.874197935643998</v>
      </c>
      <c r="X29" s="130">
        <v>-12.765284915534</v>
      </c>
      <c r="Y29" s="137">
        <v>26.3464383653101</v>
      </c>
      <c r="Z29" s="130"/>
      <c r="AA29" s="138">
        <v>-0.99390817930679098</v>
      </c>
      <c r="AB29" s="139">
        <v>10.030265676932</v>
      </c>
      <c r="AC29" s="140">
        <v>4.6299720956197401</v>
      </c>
      <c r="AD29" s="130"/>
      <c r="AE29" s="141">
        <v>16.344751710875599</v>
      </c>
      <c r="AF29" s="75"/>
      <c r="AG29" s="157">
        <v>78.5365844986963</v>
      </c>
      <c r="AH29" s="152">
        <v>86.672024176345104</v>
      </c>
      <c r="AI29" s="152">
        <v>91.859886821521599</v>
      </c>
      <c r="AJ29" s="152">
        <v>100.01712728134601</v>
      </c>
      <c r="AK29" s="152">
        <v>95.748689262858406</v>
      </c>
      <c r="AL29" s="158">
        <v>90.566862408153497</v>
      </c>
      <c r="AM29" s="152"/>
      <c r="AN29" s="159">
        <v>170.03901813225801</v>
      </c>
      <c r="AO29" s="160">
        <v>195.881153116852</v>
      </c>
      <c r="AP29" s="161">
        <v>182.96008562455501</v>
      </c>
      <c r="AQ29" s="152"/>
      <c r="AR29" s="162">
        <v>116.96492618426799</v>
      </c>
      <c r="AS29" s="135"/>
      <c r="AT29" s="136">
        <v>23.180981558605001</v>
      </c>
      <c r="AU29" s="130">
        <v>17.376074766966799</v>
      </c>
      <c r="AV29" s="130">
        <v>17.239631695902801</v>
      </c>
      <c r="AW29" s="130">
        <v>5.1512394793635297</v>
      </c>
      <c r="AX29" s="130">
        <v>-21.083575843810699</v>
      </c>
      <c r="AY29" s="137">
        <v>4.7264543624511699</v>
      </c>
      <c r="AZ29" s="130"/>
      <c r="BA29" s="138">
        <v>-31.274947157886402</v>
      </c>
      <c r="BB29" s="139">
        <v>-20.1770108162866</v>
      </c>
      <c r="BC29" s="140">
        <v>-25.748778349622199</v>
      </c>
      <c r="BD29" s="130"/>
      <c r="BE29" s="141">
        <v>-11.506180722046899</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7">
        <v>54.976554275145801</v>
      </c>
      <c r="H30" s="152">
        <v>80.488578745198396</v>
      </c>
      <c r="I30" s="152">
        <v>86.853721724285094</v>
      </c>
      <c r="J30" s="152">
        <v>85.342242139706897</v>
      </c>
      <c r="K30" s="152">
        <v>71.089584578176101</v>
      </c>
      <c r="L30" s="158">
        <v>75.750136292502404</v>
      </c>
      <c r="M30" s="152"/>
      <c r="N30" s="159">
        <v>65.894673495518504</v>
      </c>
      <c r="O30" s="160">
        <v>67.125236875800198</v>
      </c>
      <c r="P30" s="161">
        <v>66.509955185659393</v>
      </c>
      <c r="Q30" s="152"/>
      <c r="R30" s="162">
        <v>73.110084547690107</v>
      </c>
      <c r="S30" s="135"/>
      <c r="T30" s="136">
        <v>59.300458966913403</v>
      </c>
      <c r="U30" s="130">
        <v>84.323820076218496</v>
      </c>
      <c r="V30" s="130">
        <v>91.345264395250894</v>
      </c>
      <c r="W30" s="130">
        <v>109.18342641436401</v>
      </c>
      <c r="X30" s="130">
        <v>48.864153243075101</v>
      </c>
      <c r="Y30" s="137">
        <v>78.553438993684196</v>
      </c>
      <c r="Z30" s="130"/>
      <c r="AA30" s="138">
        <v>0.94700199419502296</v>
      </c>
      <c r="AB30" s="139">
        <v>13.907561948815101</v>
      </c>
      <c r="AC30" s="140">
        <v>7.0961395108490004</v>
      </c>
      <c r="AD30" s="130"/>
      <c r="AE30" s="141">
        <v>52.164214052775897</v>
      </c>
      <c r="AF30" s="75"/>
      <c r="AG30" s="157">
        <v>59.393059360730497</v>
      </c>
      <c r="AH30" s="152">
        <v>80.472714917484595</v>
      </c>
      <c r="AI30" s="152">
        <v>87.834149857979995</v>
      </c>
      <c r="AJ30" s="152">
        <v>87.105114874339307</v>
      </c>
      <c r="AK30" s="152">
        <v>77.956013375040399</v>
      </c>
      <c r="AL30" s="158">
        <v>78.552210477114997</v>
      </c>
      <c r="AM30" s="152"/>
      <c r="AN30" s="159">
        <v>81.218146251244804</v>
      </c>
      <c r="AO30" s="160">
        <v>80.258147673922295</v>
      </c>
      <c r="AP30" s="161">
        <v>80.7381469625835</v>
      </c>
      <c r="AQ30" s="152"/>
      <c r="AR30" s="162">
        <v>79.181608678064606</v>
      </c>
      <c r="AS30" s="135"/>
      <c r="AT30" s="136">
        <v>57.4810453410376</v>
      </c>
      <c r="AU30" s="130">
        <v>55.638334410187902</v>
      </c>
      <c r="AV30" s="130">
        <v>59.445901642422797</v>
      </c>
      <c r="AW30" s="130">
        <v>58.728440811932003</v>
      </c>
      <c r="AX30" s="130">
        <v>45.558033160570503</v>
      </c>
      <c r="AY30" s="137">
        <v>55.278378053949098</v>
      </c>
      <c r="AZ30" s="130"/>
      <c r="BA30" s="138">
        <v>20.3919995959067</v>
      </c>
      <c r="BB30" s="139">
        <v>27.907417310186101</v>
      </c>
      <c r="BC30" s="140">
        <v>24.013656162045802</v>
      </c>
      <c r="BD30" s="130"/>
      <c r="BE30" s="141">
        <v>44.662282297589897</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7">
        <v>33.248714823444999</v>
      </c>
      <c r="H31" s="152">
        <v>47.6199498117942</v>
      </c>
      <c r="I31" s="152">
        <v>50.397632192149104</v>
      </c>
      <c r="J31" s="152">
        <v>49.834988349166501</v>
      </c>
      <c r="K31" s="152">
        <v>49.729028499731101</v>
      </c>
      <c r="L31" s="158">
        <v>46.166062735257199</v>
      </c>
      <c r="M31" s="152"/>
      <c r="N31" s="159">
        <v>44.839261516400697</v>
      </c>
      <c r="O31" s="160">
        <v>45.857203799964097</v>
      </c>
      <c r="P31" s="161">
        <v>45.348232658182397</v>
      </c>
      <c r="Q31" s="152"/>
      <c r="R31" s="162">
        <v>45.932396998950097</v>
      </c>
      <c r="S31" s="135"/>
      <c r="T31" s="136">
        <v>5.3403398309805503</v>
      </c>
      <c r="U31" s="130">
        <v>25.726981579305999</v>
      </c>
      <c r="V31" s="130">
        <v>6.2188037407296104</v>
      </c>
      <c r="W31" s="130">
        <v>38.976261065058097</v>
      </c>
      <c r="X31" s="130">
        <v>17.893065644967798</v>
      </c>
      <c r="Y31" s="137">
        <v>18.4195088265739</v>
      </c>
      <c r="Z31" s="130"/>
      <c r="AA31" s="138">
        <v>-16.268449883943902</v>
      </c>
      <c r="AB31" s="139">
        <v>-11.8344388286186</v>
      </c>
      <c r="AC31" s="140">
        <v>-14.0837575840882</v>
      </c>
      <c r="AD31" s="130"/>
      <c r="AE31" s="141">
        <v>7.0009194805273296</v>
      </c>
      <c r="AF31" s="75"/>
      <c r="AG31" s="157">
        <v>41.402335992113201</v>
      </c>
      <c r="AH31" s="152">
        <v>47.4263514966839</v>
      </c>
      <c r="AI31" s="152">
        <v>50.080817798888603</v>
      </c>
      <c r="AJ31" s="152">
        <v>52.591877128517602</v>
      </c>
      <c r="AK31" s="152">
        <v>50.904801935830697</v>
      </c>
      <c r="AL31" s="158">
        <v>48.481236870406804</v>
      </c>
      <c r="AM31" s="152"/>
      <c r="AN31" s="159">
        <v>77.226867718229002</v>
      </c>
      <c r="AO31" s="160">
        <v>85.300586574654901</v>
      </c>
      <c r="AP31" s="161">
        <v>81.263727146441994</v>
      </c>
      <c r="AQ31" s="152"/>
      <c r="AR31" s="162">
        <v>57.847662663559703</v>
      </c>
      <c r="AS31" s="135"/>
      <c r="AT31" s="136">
        <v>13.6248048703181</v>
      </c>
      <c r="AU31" s="130">
        <v>6.3577018984642502</v>
      </c>
      <c r="AV31" s="130">
        <v>4.45300519893844</v>
      </c>
      <c r="AW31" s="130">
        <v>6.5868167086028198</v>
      </c>
      <c r="AX31" s="130">
        <v>-4.8530298700329899</v>
      </c>
      <c r="AY31" s="137">
        <v>4.5615324852181196</v>
      </c>
      <c r="AZ31" s="130"/>
      <c r="BA31" s="138">
        <v>-24.772774649066999</v>
      </c>
      <c r="BB31" s="139">
        <v>-15.560050988672501</v>
      </c>
      <c r="BC31" s="140">
        <v>-20.203478277739599</v>
      </c>
      <c r="BD31" s="130"/>
      <c r="BE31" s="141">
        <v>-7.0336987645500804</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7">
        <v>36.0145911214953</v>
      </c>
      <c r="H32" s="152">
        <v>50.619926012461001</v>
      </c>
      <c r="I32" s="152">
        <v>52.404972741432999</v>
      </c>
      <c r="J32" s="152">
        <v>51.543175623052903</v>
      </c>
      <c r="K32" s="152">
        <v>52.038311915887803</v>
      </c>
      <c r="L32" s="158">
        <v>48.524195482865998</v>
      </c>
      <c r="M32" s="152"/>
      <c r="N32" s="159">
        <v>56.1107535046728</v>
      </c>
      <c r="O32" s="160">
        <v>49.194853971962601</v>
      </c>
      <c r="P32" s="161">
        <v>52.652803738317701</v>
      </c>
      <c r="Q32" s="152"/>
      <c r="R32" s="162">
        <v>49.703797841566498</v>
      </c>
      <c r="S32" s="135"/>
      <c r="T32" s="136">
        <v>6.8443125259266804</v>
      </c>
      <c r="U32" s="130">
        <v>25.649522684100301</v>
      </c>
      <c r="V32" s="130">
        <v>0.86864427302679004</v>
      </c>
      <c r="W32" s="130">
        <v>72.882261362604396</v>
      </c>
      <c r="X32" s="130">
        <v>76.483883410216393</v>
      </c>
      <c r="Y32" s="137">
        <v>30.970891891722101</v>
      </c>
      <c r="Z32" s="130"/>
      <c r="AA32" s="138">
        <v>43.429220545913402</v>
      </c>
      <c r="AB32" s="139">
        <v>-0.46317719485020098</v>
      </c>
      <c r="AC32" s="140">
        <v>18.929398385537699</v>
      </c>
      <c r="AD32" s="130"/>
      <c r="AE32" s="141">
        <v>27.076668701273402</v>
      </c>
      <c r="AF32" s="75"/>
      <c r="AG32" s="157">
        <v>41.044877525129301</v>
      </c>
      <c r="AH32" s="152">
        <v>50.400966624377801</v>
      </c>
      <c r="AI32" s="152">
        <v>52.669832145993901</v>
      </c>
      <c r="AJ32" s="152">
        <v>53.063421977163998</v>
      </c>
      <c r="AK32" s="152">
        <v>52.718021860056602</v>
      </c>
      <c r="AL32" s="158">
        <v>49.979424026544301</v>
      </c>
      <c r="AM32" s="152"/>
      <c r="AN32" s="159">
        <v>117.00882982866</v>
      </c>
      <c r="AO32" s="160">
        <v>116.54413746105899</v>
      </c>
      <c r="AP32" s="161">
        <v>116.776483644859</v>
      </c>
      <c r="AQ32" s="152"/>
      <c r="AR32" s="162">
        <v>69.097533679766997</v>
      </c>
      <c r="AS32" s="135"/>
      <c r="AT32" s="136">
        <v>16.167036090876302</v>
      </c>
      <c r="AU32" s="130">
        <v>15.9445263664532</v>
      </c>
      <c r="AV32" s="130">
        <v>15.6066627577049</v>
      </c>
      <c r="AW32" s="130">
        <v>20.607056958420699</v>
      </c>
      <c r="AX32" s="130">
        <v>19.487117308129498</v>
      </c>
      <c r="AY32" s="137">
        <v>17.606889158597301</v>
      </c>
      <c r="AZ32" s="130"/>
      <c r="BA32" s="138">
        <v>33.008109701731001</v>
      </c>
      <c r="BB32" s="139">
        <v>20.428730062994301</v>
      </c>
      <c r="BC32" s="140">
        <v>26.418714866504899</v>
      </c>
      <c r="BD32" s="130"/>
      <c r="BE32" s="141">
        <v>21.739162567686598</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7">
        <v>32.591930311440002</v>
      </c>
      <c r="H33" s="152">
        <v>60.1104502004316</v>
      </c>
      <c r="I33" s="152">
        <v>64.676438482886198</v>
      </c>
      <c r="J33" s="152">
        <v>63.566993524514302</v>
      </c>
      <c r="K33" s="152">
        <v>56.994008633980798</v>
      </c>
      <c r="L33" s="158">
        <v>55.587964230650599</v>
      </c>
      <c r="M33" s="152"/>
      <c r="N33" s="159">
        <v>79.773635522664094</v>
      </c>
      <c r="O33" s="160">
        <v>72.606099290780094</v>
      </c>
      <c r="P33" s="161">
        <v>76.189867406722101</v>
      </c>
      <c r="Q33" s="152"/>
      <c r="R33" s="162">
        <v>61.474222280956702</v>
      </c>
      <c r="S33" s="135"/>
      <c r="T33" s="136">
        <v>-3.3385745678033198</v>
      </c>
      <c r="U33" s="130">
        <v>50.732811750729802</v>
      </c>
      <c r="V33" s="130">
        <v>58.930590589914502</v>
      </c>
      <c r="W33" s="130">
        <v>61.486246880984297</v>
      </c>
      <c r="X33" s="130">
        <v>13.166139149332601</v>
      </c>
      <c r="Y33" s="137">
        <v>36.232959110181397</v>
      </c>
      <c r="Z33" s="130"/>
      <c r="AA33" s="138">
        <v>55.787820452224999</v>
      </c>
      <c r="AB33" s="139">
        <v>60.7126232117445</v>
      </c>
      <c r="AC33" s="140">
        <v>58.096194373950603</v>
      </c>
      <c r="AD33" s="130"/>
      <c r="AE33" s="141">
        <v>43.247787745602103</v>
      </c>
      <c r="AF33" s="75"/>
      <c r="AG33" s="157">
        <v>39.5774221399938</v>
      </c>
      <c r="AH33" s="152">
        <v>60.864645390070898</v>
      </c>
      <c r="AI33" s="152">
        <v>69.755595127967894</v>
      </c>
      <c r="AJ33" s="152">
        <v>67.967495374652998</v>
      </c>
      <c r="AK33" s="152">
        <v>66.957062133826696</v>
      </c>
      <c r="AL33" s="158">
        <v>61.024444033302402</v>
      </c>
      <c r="AM33" s="152"/>
      <c r="AN33" s="159">
        <v>88.527160807893907</v>
      </c>
      <c r="AO33" s="160">
        <v>85.464651557200099</v>
      </c>
      <c r="AP33" s="161">
        <v>86.995906182547003</v>
      </c>
      <c r="AQ33" s="152"/>
      <c r="AR33" s="162">
        <v>68.444861790229496</v>
      </c>
      <c r="AS33" s="135"/>
      <c r="AT33" s="136">
        <v>3.7631716288753201</v>
      </c>
      <c r="AU33" s="130">
        <v>10.9058839382879</v>
      </c>
      <c r="AV33" s="130">
        <v>21.548462038378702</v>
      </c>
      <c r="AW33" s="130">
        <v>11.0025898773251</v>
      </c>
      <c r="AX33" s="130">
        <v>-11.3412063645351</v>
      </c>
      <c r="AY33" s="137">
        <v>6.2538395696815501</v>
      </c>
      <c r="AZ33" s="130"/>
      <c r="BA33" s="138">
        <v>-20.448718030652401</v>
      </c>
      <c r="BB33" s="139">
        <v>-17.6384214981193</v>
      </c>
      <c r="BC33" s="140">
        <v>-19.092676359202802</v>
      </c>
      <c r="BD33" s="130"/>
      <c r="BE33" s="141">
        <v>-4.5996708965056197</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7">
        <v>43.871356718633997</v>
      </c>
      <c r="H34" s="152">
        <v>71.703153161505597</v>
      </c>
      <c r="I34" s="152">
        <v>80.407013721490799</v>
      </c>
      <c r="J34" s="152">
        <v>75.832298349712502</v>
      </c>
      <c r="K34" s="152">
        <v>66.601073304901405</v>
      </c>
      <c r="L34" s="158">
        <v>67.687395153313503</v>
      </c>
      <c r="M34" s="152"/>
      <c r="N34" s="159">
        <v>85.023919587119096</v>
      </c>
      <c r="O34" s="160">
        <v>91.696331046418095</v>
      </c>
      <c r="P34" s="161">
        <v>88.360125316768602</v>
      </c>
      <c r="Q34" s="152"/>
      <c r="R34" s="162">
        <v>73.594671885762693</v>
      </c>
      <c r="S34" s="135"/>
      <c r="T34" s="136">
        <v>5.9993448778228302</v>
      </c>
      <c r="U34" s="130">
        <v>69.889012153019706</v>
      </c>
      <c r="V34" s="130">
        <v>85.964364366439199</v>
      </c>
      <c r="W34" s="130">
        <v>55.756604434635499</v>
      </c>
      <c r="X34" s="130">
        <v>-5.1277342553010197</v>
      </c>
      <c r="Y34" s="137">
        <v>37.733189011646402</v>
      </c>
      <c r="Z34" s="130"/>
      <c r="AA34" s="138">
        <v>9.7413839090031498E-2</v>
      </c>
      <c r="AB34" s="139">
        <v>19.045519835224201</v>
      </c>
      <c r="AC34" s="140">
        <v>9.1084962206749598</v>
      </c>
      <c r="AD34" s="130"/>
      <c r="AE34" s="141">
        <v>26.362396917789098</v>
      </c>
      <c r="AF34" s="75"/>
      <c r="AG34" s="157">
        <v>50.271214427121897</v>
      </c>
      <c r="AH34" s="152">
        <v>66.794812821821196</v>
      </c>
      <c r="AI34" s="152">
        <v>75.356527578048798</v>
      </c>
      <c r="AJ34" s="152">
        <v>75.794630127877994</v>
      </c>
      <c r="AK34" s="152">
        <v>71.773623107729804</v>
      </c>
      <c r="AL34" s="158">
        <v>67.998983979711696</v>
      </c>
      <c r="AM34" s="152"/>
      <c r="AN34" s="159">
        <v>105.327350357965</v>
      </c>
      <c r="AO34" s="160">
        <v>107.285879142119</v>
      </c>
      <c r="AP34" s="161">
        <v>106.306614750042</v>
      </c>
      <c r="AQ34" s="152"/>
      <c r="AR34" s="162">
        <v>78.944384015710796</v>
      </c>
      <c r="AS34" s="135"/>
      <c r="AT34" s="136">
        <v>2.2472110546887198</v>
      </c>
      <c r="AU34" s="130">
        <v>9.7377057477276594</v>
      </c>
      <c r="AV34" s="130">
        <v>14.2504245390985</v>
      </c>
      <c r="AW34" s="130">
        <v>5.7477282279280804</v>
      </c>
      <c r="AX34" s="130">
        <v>-8.1579309313578108</v>
      </c>
      <c r="AY34" s="137">
        <v>4.35351442741098</v>
      </c>
      <c r="AZ34" s="130"/>
      <c r="BA34" s="138">
        <v>-11.782058287308899</v>
      </c>
      <c r="BB34" s="139">
        <v>-7.9862688296673197</v>
      </c>
      <c r="BC34" s="140">
        <v>-9.9066559155194298</v>
      </c>
      <c r="BD34" s="130"/>
      <c r="BE34" s="141">
        <v>-1.63433266637074</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7">
        <v>43.051438623924902</v>
      </c>
      <c r="H35" s="152">
        <v>64.980695856137601</v>
      </c>
      <c r="I35" s="152">
        <v>70.891336982017194</v>
      </c>
      <c r="J35" s="152">
        <v>63.615089913995298</v>
      </c>
      <c r="K35" s="152">
        <v>56.676700547302502</v>
      </c>
      <c r="L35" s="158">
        <v>59.843052384675502</v>
      </c>
      <c r="M35" s="152"/>
      <c r="N35" s="159">
        <v>62.365011727912403</v>
      </c>
      <c r="O35" s="160">
        <v>67.244550430023395</v>
      </c>
      <c r="P35" s="161">
        <v>64.804781078967906</v>
      </c>
      <c r="Q35" s="152"/>
      <c r="R35" s="162">
        <v>61.260689154473297</v>
      </c>
      <c r="S35" s="135"/>
      <c r="T35" s="136">
        <v>4.5571187903130204</v>
      </c>
      <c r="U35" s="130">
        <v>46.022675861264297</v>
      </c>
      <c r="V35" s="130">
        <v>67.781235670501104</v>
      </c>
      <c r="W35" s="130">
        <v>20.600294164773398</v>
      </c>
      <c r="X35" s="130">
        <v>-18.824384431733101</v>
      </c>
      <c r="Y35" s="137">
        <v>19.448992448828299</v>
      </c>
      <c r="Z35" s="130"/>
      <c r="AA35" s="138">
        <v>1.9088998008706699</v>
      </c>
      <c r="AB35" s="139">
        <v>46.547571256523398</v>
      </c>
      <c r="AC35" s="140">
        <v>21.036947634578802</v>
      </c>
      <c r="AD35" s="130"/>
      <c r="AE35" s="141">
        <v>19.924530673252001</v>
      </c>
      <c r="AF35" s="75"/>
      <c r="AG35" s="157">
        <v>52.850476935105497</v>
      </c>
      <c r="AH35" s="152">
        <v>64.648850664581701</v>
      </c>
      <c r="AI35" s="152">
        <v>70.282435496481597</v>
      </c>
      <c r="AJ35" s="152">
        <v>68.983586786551896</v>
      </c>
      <c r="AK35" s="152">
        <v>61.6458189992181</v>
      </c>
      <c r="AL35" s="158">
        <v>63.682233776387797</v>
      </c>
      <c r="AM35" s="152"/>
      <c r="AN35" s="159">
        <v>81.962365129006997</v>
      </c>
      <c r="AO35" s="160">
        <v>87.230111415168096</v>
      </c>
      <c r="AP35" s="161">
        <v>84.596238272087504</v>
      </c>
      <c r="AQ35" s="152"/>
      <c r="AR35" s="162">
        <v>69.657663632302004</v>
      </c>
      <c r="AS35" s="135"/>
      <c r="AT35" s="136">
        <v>14.3046873484041</v>
      </c>
      <c r="AU35" s="130">
        <v>22.695034487532499</v>
      </c>
      <c r="AV35" s="130">
        <v>23.520283846784299</v>
      </c>
      <c r="AW35" s="130">
        <v>9.4090097313620191</v>
      </c>
      <c r="AX35" s="130">
        <v>-5.7814510934704799</v>
      </c>
      <c r="AY35" s="137">
        <v>11.995809726175001</v>
      </c>
      <c r="AZ35" s="130"/>
      <c r="BA35" s="138">
        <v>-0.90025330118834501</v>
      </c>
      <c r="BB35" s="139">
        <v>7.73227252904511</v>
      </c>
      <c r="BC35" s="140">
        <v>3.3701879451209802</v>
      </c>
      <c r="BD35" s="130"/>
      <c r="BE35" s="141">
        <v>8.8443264624542799</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7">
        <v>37.825284900284899</v>
      </c>
      <c r="H36" s="152">
        <v>51.234914529914498</v>
      </c>
      <c r="I36" s="152">
        <v>56.521203703703698</v>
      </c>
      <c r="J36" s="152">
        <v>55.794487179487099</v>
      </c>
      <c r="K36" s="152">
        <v>55.298319088318998</v>
      </c>
      <c r="L36" s="158">
        <v>51.334841880341799</v>
      </c>
      <c r="M36" s="152"/>
      <c r="N36" s="159">
        <v>51.233824786324703</v>
      </c>
      <c r="O36" s="160">
        <v>51.077115384615297</v>
      </c>
      <c r="P36" s="161">
        <v>51.15547008547</v>
      </c>
      <c r="Q36" s="152"/>
      <c r="R36" s="162">
        <v>51.283592796092698</v>
      </c>
      <c r="S36" s="135"/>
      <c r="T36" s="136">
        <v>34.324197968787601</v>
      </c>
      <c r="U36" s="130">
        <v>42.268931822001001</v>
      </c>
      <c r="V36" s="130">
        <v>55.776775827528098</v>
      </c>
      <c r="W36" s="130">
        <v>67.202866593927098</v>
      </c>
      <c r="X36" s="130">
        <v>20.927301133942699</v>
      </c>
      <c r="Y36" s="137">
        <v>42.951160573352702</v>
      </c>
      <c r="Z36" s="130"/>
      <c r="AA36" s="138">
        <v>-13.572034886934199</v>
      </c>
      <c r="AB36" s="139">
        <v>1.95537292338264</v>
      </c>
      <c r="AC36" s="140">
        <v>-6.4600599800998104</v>
      </c>
      <c r="AD36" s="130"/>
      <c r="AE36" s="141">
        <v>24.246184834985499</v>
      </c>
      <c r="AF36" s="75"/>
      <c r="AG36" s="157">
        <v>40.117340144442402</v>
      </c>
      <c r="AH36" s="152">
        <v>47.250065175268603</v>
      </c>
      <c r="AI36" s="152">
        <v>51.816693676237399</v>
      </c>
      <c r="AJ36" s="152">
        <v>51.812836004932102</v>
      </c>
      <c r="AK36" s="152">
        <v>48.760653514179999</v>
      </c>
      <c r="AL36" s="158">
        <v>47.951517703012101</v>
      </c>
      <c r="AM36" s="152"/>
      <c r="AN36" s="159">
        <v>65.548493589743501</v>
      </c>
      <c r="AO36" s="160">
        <v>69.405099715099695</v>
      </c>
      <c r="AP36" s="161">
        <v>67.476796652421598</v>
      </c>
      <c r="AQ36" s="152"/>
      <c r="AR36" s="162">
        <v>53.487220385188103</v>
      </c>
      <c r="AS36" s="135"/>
      <c r="AT36" s="136">
        <v>4.0921741135714704</v>
      </c>
      <c r="AU36" s="130">
        <v>6.7712222466068104</v>
      </c>
      <c r="AV36" s="130">
        <v>11.403245833446899</v>
      </c>
      <c r="AW36" s="130">
        <v>7.6878024676812204</v>
      </c>
      <c r="AX36" s="130">
        <v>-1.22267948639966</v>
      </c>
      <c r="AY36" s="137">
        <v>5.7527449543251503</v>
      </c>
      <c r="AZ36" s="130"/>
      <c r="BA36" s="138">
        <v>-5.8884389571285203</v>
      </c>
      <c r="BB36" s="139">
        <v>2.2799162975852698</v>
      </c>
      <c r="BC36" s="140">
        <v>-1.85747987939005</v>
      </c>
      <c r="BD36" s="130"/>
      <c r="BE36" s="141">
        <v>2.8553093479138401</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7">
        <v>41.542373546847301</v>
      </c>
      <c r="H37" s="152">
        <v>51.078726101573103</v>
      </c>
      <c r="I37" s="152">
        <v>56.667279749531602</v>
      </c>
      <c r="J37" s="152">
        <v>59.186729283752904</v>
      </c>
      <c r="K37" s="152">
        <v>56.735353247619699</v>
      </c>
      <c r="L37" s="158">
        <v>53.042092385864898</v>
      </c>
      <c r="M37" s="152"/>
      <c r="N37" s="159">
        <v>66.919073061821507</v>
      </c>
      <c r="O37" s="160">
        <v>72.515808248004703</v>
      </c>
      <c r="P37" s="161">
        <v>69.717440654913105</v>
      </c>
      <c r="Q37" s="152"/>
      <c r="R37" s="162">
        <v>57.806477605593003</v>
      </c>
      <c r="S37" s="135"/>
      <c r="T37" s="136">
        <v>20.1523775319165</v>
      </c>
      <c r="U37" s="130">
        <v>45.805354331899103</v>
      </c>
      <c r="V37" s="130">
        <v>59.813536199155898</v>
      </c>
      <c r="W37" s="130">
        <v>14.9894362521689</v>
      </c>
      <c r="X37" s="130">
        <v>-14.5610444701082</v>
      </c>
      <c r="Y37" s="137">
        <v>18.959800773055601</v>
      </c>
      <c r="Z37" s="130"/>
      <c r="AA37" s="138">
        <v>-8.1843991524828699</v>
      </c>
      <c r="AB37" s="139">
        <v>38.799294637817802</v>
      </c>
      <c r="AC37" s="140">
        <v>11.4326465624361</v>
      </c>
      <c r="AD37" s="130"/>
      <c r="AE37" s="141">
        <v>16.2538335250944</v>
      </c>
      <c r="AF37" s="75"/>
      <c r="AG37" s="157">
        <v>44.915613848441303</v>
      </c>
      <c r="AH37" s="152">
        <v>50.791664784684002</v>
      </c>
      <c r="AI37" s="152">
        <v>56.556776869578599</v>
      </c>
      <c r="AJ37" s="152">
        <v>58.687424806241303</v>
      </c>
      <c r="AK37" s="152">
        <v>58.747501411486901</v>
      </c>
      <c r="AL37" s="158">
        <v>53.9378513973274</v>
      </c>
      <c r="AM37" s="152"/>
      <c r="AN37" s="159">
        <v>79.029392029645194</v>
      </c>
      <c r="AO37" s="160">
        <v>82.698586595545507</v>
      </c>
      <c r="AP37" s="161">
        <v>80.863989312595294</v>
      </c>
      <c r="AQ37" s="152"/>
      <c r="AR37" s="162">
        <v>61.633867207112701</v>
      </c>
      <c r="AS37" s="135"/>
      <c r="AT37" s="136">
        <v>9.16196623422465</v>
      </c>
      <c r="AU37" s="130">
        <v>13.482840911108401</v>
      </c>
      <c r="AV37" s="130">
        <v>17.190937011373499</v>
      </c>
      <c r="AW37" s="130">
        <v>4.2676887851926804</v>
      </c>
      <c r="AX37" s="130">
        <v>-3.1724227655309698</v>
      </c>
      <c r="AY37" s="137">
        <v>7.3988003298205802</v>
      </c>
      <c r="AZ37" s="130"/>
      <c r="BA37" s="138">
        <v>1.1514224101908801</v>
      </c>
      <c r="BB37" s="139">
        <v>5.5774494184960899</v>
      </c>
      <c r="BC37" s="140">
        <v>3.3672646989345298</v>
      </c>
      <c r="BD37" s="130"/>
      <c r="BE37" s="141">
        <v>5.8596166818667497</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7">
        <v>67.693654620752199</v>
      </c>
      <c r="H38" s="152">
        <v>115.933637223199</v>
      </c>
      <c r="I38" s="152">
        <v>136.25626482101299</v>
      </c>
      <c r="J38" s="152">
        <v>127.49460335470199</v>
      </c>
      <c r="K38" s="152">
        <v>88.332814432404803</v>
      </c>
      <c r="L38" s="158">
        <v>107.142194890414</v>
      </c>
      <c r="M38" s="152"/>
      <c r="N38" s="159">
        <v>66.002560465951802</v>
      </c>
      <c r="O38" s="160">
        <v>68.687223577466298</v>
      </c>
      <c r="P38" s="161">
        <v>67.3448920217091</v>
      </c>
      <c r="Q38" s="152"/>
      <c r="R38" s="162">
        <v>95.771536927927102</v>
      </c>
      <c r="S38" s="135"/>
      <c r="T38" s="136">
        <v>57.464858281988299</v>
      </c>
      <c r="U38" s="130">
        <v>179.316103498411</v>
      </c>
      <c r="V38" s="130">
        <v>217.42873341551501</v>
      </c>
      <c r="W38" s="130">
        <v>140.23480415434901</v>
      </c>
      <c r="X38" s="130">
        <v>36.5230591261383</v>
      </c>
      <c r="Y38" s="137">
        <v>118.484966901839</v>
      </c>
      <c r="Z38" s="130"/>
      <c r="AA38" s="138">
        <v>4.4926964404849299</v>
      </c>
      <c r="AB38" s="139">
        <v>41.195595442980903</v>
      </c>
      <c r="AC38" s="140">
        <v>20.461347958398399</v>
      </c>
      <c r="AD38" s="130"/>
      <c r="AE38" s="141">
        <v>87.7846254669345</v>
      </c>
      <c r="AF38" s="75"/>
      <c r="AG38" s="157">
        <v>72.103022955380993</v>
      </c>
      <c r="AH38" s="152">
        <v>101.852667433265</v>
      </c>
      <c r="AI38" s="152">
        <v>124.414309847957</v>
      </c>
      <c r="AJ38" s="152">
        <v>116.266122381378</v>
      </c>
      <c r="AK38" s="152">
        <v>90.136383261642095</v>
      </c>
      <c r="AL38" s="158">
        <v>100.954501175925</v>
      </c>
      <c r="AM38" s="152"/>
      <c r="AN38" s="159">
        <v>81.401485457914902</v>
      </c>
      <c r="AO38" s="160">
        <v>84.327669673417603</v>
      </c>
      <c r="AP38" s="161">
        <v>82.864577565666295</v>
      </c>
      <c r="AQ38" s="152"/>
      <c r="AR38" s="162">
        <v>95.782441049076695</v>
      </c>
      <c r="AS38" s="135"/>
      <c r="AT38" s="136">
        <v>6.7890539694891396</v>
      </c>
      <c r="AU38" s="130">
        <v>14.9906125594113</v>
      </c>
      <c r="AV38" s="130">
        <v>23.097654632755699</v>
      </c>
      <c r="AW38" s="130">
        <v>10.885107073313</v>
      </c>
      <c r="AX38" s="130">
        <v>-0.49600530090524197</v>
      </c>
      <c r="AY38" s="137">
        <v>11.5238038826988</v>
      </c>
      <c r="AZ38" s="130"/>
      <c r="BA38" s="138">
        <v>-2.8049207434350998</v>
      </c>
      <c r="BB38" s="139">
        <v>3.2141521001982301</v>
      </c>
      <c r="BC38" s="140">
        <v>0.16734541866266101</v>
      </c>
      <c r="BD38" s="130"/>
      <c r="BE38" s="141">
        <v>8.4807714914964194</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63">
        <v>33.014337671004299</v>
      </c>
      <c r="H39" s="164">
        <v>46.493354187520801</v>
      </c>
      <c r="I39" s="164">
        <v>49.553638638638603</v>
      </c>
      <c r="J39" s="164">
        <v>50.723462629295902</v>
      </c>
      <c r="K39" s="164">
        <v>48.951672505839099</v>
      </c>
      <c r="L39" s="165">
        <v>45.747293126459702</v>
      </c>
      <c r="M39" s="152"/>
      <c r="N39" s="166">
        <v>52.240715715715702</v>
      </c>
      <c r="O39" s="167">
        <v>49.597339005672303</v>
      </c>
      <c r="P39" s="168">
        <v>50.919027360694002</v>
      </c>
      <c r="Q39" s="152"/>
      <c r="R39" s="169">
        <v>47.224931479098103</v>
      </c>
      <c r="S39" s="135"/>
      <c r="T39" s="142">
        <v>-8.1675009096454403</v>
      </c>
      <c r="U39" s="143">
        <v>13.1898881912298</v>
      </c>
      <c r="V39" s="143">
        <v>1.55559486886426</v>
      </c>
      <c r="W39" s="143">
        <v>29.205644705363301</v>
      </c>
      <c r="X39" s="143">
        <v>8.0488699698284307</v>
      </c>
      <c r="Y39" s="144">
        <v>8.7234288440980308</v>
      </c>
      <c r="Z39" s="130"/>
      <c r="AA39" s="145">
        <v>-3.6294842619895999</v>
      </c>
      <c r="AB39" s="146">
        <v>-3.4176772177717698</v>
      </c>
      <c r="AC39" s="147">
        <v>-3.5264458127342699</v>
      </c>
      <c r="AD39" s="130"/>
      <c r="AE39" s="148">
        <v>4.6306071009891996</v>
      </c>
      <c r="AF39" s="75"/>
      <c r="AG39" s="163">
        <v>41.957265649330402</v>
      </c>
      <c r="AH39" s="164">
        <v>47.842979341845698</v>
      </c>
      <c r="AI39" s="164">
        <v>50.284491435689802</v>
      </c>
      <c r="AJ39" s="164">
        <v>51.954784802242202</v>
      </c>
      <c r="AK39" s="164">
        <v>51.578886535866197</v>
      </c>
      <c r="AL39" s="165">
        <v>48.723681552994897</v>
      </c>
      <c r="AM39" s="152"/>
      <c r="AN39" s="166">
        <v>76.872944585219898</v>
      </c>
      <c r="AO39" s="167">
        <v>80.800210193993195</v>
      </c>
      <c r="AP39" s="168">
        <v>78.836577389606603</v>
      </c>
      <c r="AQ39" s="152"/>
      <c r="AR39" s="169">
        <v>57.324941548483103</v>
      </c>
      <c r="AS39" s="135"/>
      <c r="AT39" s="142">
        <v>4.8202209833087499</v>
      </c>
      <c r="AU39" s="143">
        <v>3.6814562949184499</v>
      </c>
      <c r="AV39" s="143">
        <v>3.6453207593157901</v>
      </c>
      <c r="AW39" s="143">
        <v>3.32857472716685</v>
      </c>
      <c r="AX39" s="143">
        <v>-6.2085735965851399</v>
      </c>
      <c r="AY39" s="144">
        <v>1.5228009665375599</v>
      </c>
      <c r="AZ39" s="130"/>
      <c r="BA39" s="145">
        <v>-16.373051710262502</v>
      </c>
      <c r="BB39" s="146">
        <v>-9.9900152559250799</v>
      </c>
      <c r="BC39" s="147">
        <v>-13.219397811751399</v>
      </c>
      <c r="BD39" s="130"/>
      <c r="BE39" s="148">
        <v>-4.8353794679547502</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9">
        <v>42.892541238345601</v>
      </c>
      <c r="H40" s="150">
        <v>71.924121443939697</v>
      </c>
      <c r="I40" s="150">
        <v>74.497853215395594</v>
      </c>
      <c r="J40" s="150">
        <v>70.612816160650198</v>
      </c>
      <c r="K40" s="150">
        <v>60.246268228544103</v>
      </c>
      <c r="L40" s="151">
        <v>64.034720057374997</v>
      </c>
      <c r="M40" s="152"/>
      <c r="N40" s="153">
        <v>57.400700454219397</v>
      </c>
      <c r="O40" s="154">
        <v>54.670643079129803</v>
      </c>
      <c r="P40" s="155">
        <v>56.035671766674596</v>
      </c>
      <c r="Q40" s="152"/>
      <c r="R40" s="156">
        <v>61.749277688603499</v>
      </c>
      <c r="S40" s="135"/>
      <c r="T40" s="127">
        <v>11.6795018615249</v>
      </c>
      <c r="U40" s="128">
        <v>46.180565426933804</v>
      </c>
      <c r="V40" s="128">
        <v>57.214630924662501</v>
      </c>
      <c r="W40" s="128">
        <v>83.104100424444596</v>
      </c>
      <c r="X40" s="128">
        <v>30.8185401652892</v>
      </c>
      <c r="Y40" s="129">
        <v>45.790074945255398</v>
      </c>
      <c r="Z40" s="130"/>
      <c r="AA40" s="131">
        <v>20.4806669340668</v>
      </c>
      <c r="AB40" s="132">
        <v>23.985333572031902</v>
      </c>
      <c r="AC40" s="133">
        <v>22.165215628954201</v>
      </c>
      <c r="AD40" s="130"/>
      <c r="AE40" s="134">
        <v>38.829149462392898</v>
      </c>
      <c r="AF40" s="75"/>
      <c r="AG40" s="149">
        <v>51.0566035142242</v>
      </c>
      <c r="AH40" s="150">
        <v>67.808701888596701</v>
      </c>
      <c r="AI40" s="150">
        <v>72.195684317475397</v>
      </c>
      <c r="AJ40" s="150">
        <v>71.174693999521807</v>
      </c>
      <c r="AK40" s="150">
        <v>65.074679058092201</v>
      </c>
      <c r="AL40" s="151">
        <v>65.462072555582097</v>
      </c>
      <c r="AM40" s="152"/>
      <c r="AN40" s="153">
        <v>72.599515300023896</v>
      </c>
      <c r="AO40" s="154">
        <v>76.324607339230198</v>
      </c>
      <c r="AP40" s="155">
        <v>74.462061319626997</v>
      </c>
      <c r="AQ40" s="152"/>
      <c r="AR40" s="156">
        <v>68.033497916737801</v>
      </c>
      <c r="AS40" s="135"/>
      <c r="AT40" s="127">
        <v>-0.50899295470981698</v>
      </c>
      <c r="AU40" s="128">
        <v>11.627054404971799</v>
      </c>
      <c r="AV40" s="128">
        <v>14.5010512938609</v>
      </c>
      <c r="AW40" s="128">
        <v>13.7582458387364</v>
      </c>
      <c r="AX40" s="128">
        <v>5.5177559720401099</v>
      </c>
      <c r="AY40" s="129">
        <v>9.3348707186871902</v>
      </c>
      <c r="AZ40" s="130"/>
      <c r="BA40" s="131">
        <v>9.7842376581138097</v>
      </c>
      <c r="BB40" s="132">
        <v>8.9635643122770308</v>
      </c>
      <c r="BC40" s="133">
        <v>9.3620987407478609</v>
      </c>
      <c r="BD40" s="130"/>
      <c r="BE40" s="134">
        <v>9.3392058429392701</v>
      </c>
      <c r="BF40" s="75"/>
    </row>
    <row r="41" spans="1:70" x14ac:dyDescent="0.2">
      <c r="A41" s="20" t="s">
        <v>84</v>
      </c>
      <c r="B41" s="3" t="str">
        <f t="shared" si="0"/>
        <v>Southwest Virginia - Blue Ridge Highlands</v>
      </c>
      <c r="C41" s="10"/>
      <c r="D41" s="24" t="s">
        <v>16</v>
      </c>
      <c r="E41" s="27" t="s">
        <v>17</v>
      </c>
      <c r="F41" s="3"/>
      <c r="G41" s="157">
        <v>45.303465934558403</v>
      </c>
      <c r="H41" s="152">
        <v>62.639448677722903</v>
      </c>
      <c r="I41" s="152">
        <v>66.948987001344605</v>
      </c>
      <c r="J41" s="152">
        <v>64.879269385925497</v>
      </c>
      <c r="K41" s="152">
        <v>62.7950874047512</v>
      </c>
      <c r="L41" s="158">
        <v>60.513251680860598</v>
      </c>
      <c r="M41" s="152"/>
      <c r="N41" s="159">
        <v>69.696088077095396</v>
      </c>
      <c r="O41" s="160">
        <v>64.730940161362597</v>
      </c>
      <c r="P41" s="161">
        <v>67.213514119229004</v>
      </c>
      <c r="Q41" s="152"/>
      <c r="R41" s="162">
        <v>62.427612377537201</v>
      </c>
      <c r="S41" s="135"/>
      <c r="T41" s="136">
        <v>16.449519291943702</v>
      </c>
      <c r="U41" s="130">
        <v>36.018714786845699</v>
      </c>
      <c r="V41" s="130">
        <v>20.154154250140699</v>
      </c>
      <c r="W41" s="130">
        <v>62.189859446063203</v>
      </c>
      <c r="X41" s="130">
        <v>51.967152271874603</v>
      </c>
      <c r="Y41" s="137">
        <v>36.291834353541098</v>
      </c>
      <c r="Z41" s="130"/>
      <c r="AA41" s="138">
        <v>29.501887635633899</v>
      </c>
      <c r="AB41" s="139">
        <v>8.9984215026769405</v>
      </c>
      <c r="AC41" s="140">
        <v>18.745883587489502</v>
      </c>
      <c r="AD41" s="130"/>
      <c r="AE41" s="141">
        <v>30.366195655962201</v>
      </c>
      <c r="AF41" s="75"/>
      <c r="AG41" s="157">
        <v>52.1994652406417</v>
      </c>
      <c r="AH41" s="152">
        <v>63.746078714314002</v>
      </c>
      <c r="AI41" s="152">
        <v>67.801712078770905</v>
      </c>
      <c r="AJ41" s="152">
        <v>67.105170189287804</v>
      </c>
      <c r="AK41" s="152">
        <v>65.407883314942097</v>
      </c>
      <c r="AL41" s="158">
        <v>63.252061907591298</v>
      </c>
      <c r="AM41" s="152"/>
      <c r="AN41" s="159">
        <v>108.425605670103</v>
      </c>
      <c r="AO41" s="160">
        <v>109.41657440609499</v>
      </c>
      <c r="AP41" s="161">
        <v>108.921090038099</v>
      </c>
      <c r="AQ41" s="152"/>
      <c r="AR41" s="162">
        <v>76.393179474984507</v>
      </c>
      <c r="AS41" s="135"/>
      <c r="AT41" s="136">
        <v>34.226715323619899</v>
      </c>
      <c r="AU41" s="130">
        <v>31.558408573624401</v>
      </c>
      <c r="AV41" s="130">
        <v>33.592859189737702</v>
      </c>
      <c r="AW41" s="130">
        <v>32.633426885438602</v>
      </c>
      <c r="AX41" s="130">
        <v>26.7905057686764</v>
      </c>
      <c r="AY41" s="137">
        <v>31.618936223196702</v>
      </c>
      <c r="AZ41" s="130"/>
      <c r="BA41" s="138">
        <v>27.190572236795902</v>
      </c>
      <c r="BB41" s="139">
        <v>22.3784343000166</v>
      </c>
      <c r="BC41" s="140">
        <v>24.727169714204301</v>
      </c>
      <c r="BD41" s="130"/>
      <c r="BE41" s="141">
        <v>28.862843352117299</v>
      </c>
      <c r="BF41" s="75"/>
    </row>
    <row r="42" spans="1:70" x14ac:dyDescent="0.2">
      <c r="A42" s="21" t="s">
        <v>85</v>
      </c>
      <c r="B42" s="3" t="str">
        <f t="shared" si="0"/>
        <v>Southwest Virginia - Heart of Appalachia</v>
      </c>
      <c r="C42" s="3"/>
      <c r="D42" s="24" t="s">
        <v>16</v>
      </c>
      <c r="E42" s="27" t="s">
        <v>17</v>
      </c>
      <c r="F42" s="3"/>
      <c r="G42" s="157">
        <v>27.3750839793281</v>
      </c>
      <c r="H42" s="152">
        <v>44.905691214470203</v>
      </c>
      <c r="I42" s="152">
        <v>46.300930232558102</v>
      </c>
      <c r="J42" s="152">
        <v>45.231033591731197</v>
      </c>
      <c r="K42" s="152">
        <v>38.684851421188597</v>
      </c>
      <c r="L42" s="158">
        <v>40.499518087855201</v>
      </c>
      <c r="M42" s="152"/>
      <c r="N42" s="159">
        <v>39.346382428940501</v>
      </c>
      <c r="O42" s="160">
        <v>33.645148578811302</v>
      </c>
      <c r="P42" s="161">
        <v>36.495765503875901</v>
      </c>
      <c r="Q42" s="152"/>
      <c r="R42" s="162">
        <v>39.355588778146902</v>
      </c>
      <c r="S42" s="135"/>
      <c r="T42" s="136">
        <v>-14.332161857512499</v>
      </c>
      <c r="U42" s="130">
        <v>20.793916267356099</v>
      </c>
      <c r="V42" s="130">
        <v>27.534934067684599</v>
      </c>
      <c r="W42" s="130">
        <v>32.079432942228301</v>
      </c>
      <c r="X42" s="130">
        <v>0.81257420047137496</v>
      </c>
      <c r="Y42" s="137">
        <v>13.728669485329799</v>
      </c>
      <c r="Z42" s="130"/>
      <c r="AA42" s="138">
        <v>-8.2100101964705896</v>
      </c>
      <c r="AB42" s="139">
        <v>-0.67250440339701001</v>
      </c>
      <c r="AC42" s="140">
        <v>-4.8829034432156497</v>
      </c>
      <c r="AD42" s="130"/>
      <c r="AE42" s="141">
        <v>8.1232072360084899</v>
      </c>
      <c r="AF42" s="75"/>
      <c r="AG42" s="157">
        <v>33.649031007751901</v>
      </c>
      <c r="AH42" s="152">
        <v>46.867818152454703</v>
      </c>
      <c r="AI42" s="152">
        <v>49.987868217054199</v>
      </c>
      <c r="AJ42" s="152">
        <v>47.953696705426303</v>
      </c>
      <c r="AK42" s="152">
        <v>41.956340439276403</v>
      </c>
      <c r="AL42" s="158">
        <v>44.082950904392703</v>
      </c>
      <c r="AM42" s="152"/>
      <c r="AN42" s="159">
        <v>46.301765180878498</v>
      </c>
      <c r="AO42" s="160">
        <v>44.419384689922403</v>
      </c>
      <c r="AP42" s="161">
        <v>45.3605749354005</v>
      </c>
      <c r="AQ42" s="152"/>
      <c r="AR42" s="162">
        <v>44.447986341823501</v>
      </c>
      <c r="AS42" s="135"/>
      <c r="AT42" s="136">
        <v>-6.4985309527307704</v>
      </c>
      <c r="AU42" s="130">
        <v>2.5060481399330099</v>
      </c>
      <c r="AV42" s="130">
        <v>4.35179690550902</v>
      </c>
      <c r="AW42" s="130">
        <v>-1.99130488762317</v>
      </c>
      <c r="AX42" s="130">
        <v>-9.6251035101614697</v>
      </c>
      <c r="AY42" s="137">
        <v>-2.0229501928462699</v>
      </c>
      <c r="AZ42" s="130"/>
      <c r="BA42" s="138">
        <v>-11.3935038031424</v>
      </c>
      <c r="BB42" s="139">
        <v>-10.5303278067978</v>
      </c>
      <c r="BC42" s="140">
        <v>-10.972961754299201</v>
      </c>
      <c r="BD42" s="130"/>
      <c r="BE42" s="141">
        <v>-4.8131608422436098</v>
      </c>
      <c r="BF42" s="75"/>
    </row>
    <row r="43" spans="1:70" x14ac:dyDescent="0.2">
      <c r="A43" s="22" t="s">
        <v>86</v>
      </c>
      <c r="B43" s="3" t="str">
        <f t="shared" si="0"/>
        <v>Virginia Mountains</v>
      </c>
      <c r="C43" s="3"/>
      <c r="D43" s="25" t="s">
        <v>16</v>
      </c>
      <c r="E43" s="28" t="s">
        <v>17</v>
      </c>
      <c r="F43" s="3"/>
      <c r="G43" s="157">
        <v>37.988186206896501</v>
      </c>
      <c r="H43" s="152">
        <v>64.992844137931002</v>
      </c>
      <c r="I43" s="152">
        <v>75.158342068965496</v>
      </c>
      <c r="J43" s="152">
        <v>72.104702068965494</v>
      </c>
      <c r="K43" s="152">
        <v>57.313486896551701</v>
      </c>
      <c r="L43" s="158">
        <v>61.511512275862003</v>
      </c>
      <c r="M43" s="152"/>
      <c r="N43" s="159">
        <v>63.830525517241298</v>
      </c>
      <c r="O43" s="160">
        <v>64.182142068965504</v>
      </c>
      <c r="P43" s="161">
        <v>64.006333793103394</v>
      </c>
      <c r="Q43" s="152"/>
      <c r="R43" s="162">
        <v>62.2243184236453</v>
      </c>
      <c r="S43" s="135"/>
      <c r="T43" s="136">
        <v>-8.0580188134587907</v>
      </c>
      <c r="U43" s="130">
        <v>35.183284401104203</v>
      </c>
      <c r="V43" s="130">
        <v>35.527892615076802</v>
      </c>
      <c r="W43" s="130">
        <v>10.1505306897889</v>
      </c>
      <c r="X43" s="130">
        <v>-23.605712473695998</v>
      </c>
      <c r="Y43" s="137">
        <v>7.7884071706744598</v>
      </c>
      <c r="Z43" s="130"/>
      <c r="AA43" s="138">
        <v>-18.084098448810401</v>
      </c>
      <c r="AB43" s="139">
        <v>1.98430798909825</v>
      </c>
      <c r="AC43" s="140">
        <v>-9.1176525902076406</v>
      </c>
      <c r="AD43" s="130"/>
      <c r="AE43" s="141">
        <v>2.2009701411782001</v>
      </c>
      <c r="AF43" s="75"/>
      <c r="AG43" s="157">
        <v>52.278327345585097</v>
      </c>
      <c r="AH43" s="152">
        <v>64.437124153654807</v>
      </c>
      <c r="AI43" s="152">
        <v>66.737783611993905</v>
      </c>
      <c r="AJ43" s="152">
        <v>70.500450808345903</v>
      </c>
      <c r="AK43" s="152">
        <v>65.269512574271104</v>
      </c>
      <c r="AL43" s="158">
        <v>63.844639698770202</v>
      </c>
      <c r="AM43" s="152"/>
      <c r="AN43" s="159">
        <v>96.795725517241294</v>
      </c>
      <c r="AO43" s="160">
        <v>101.794793793103</v>
      </c>
      <c r="AP43" s="161">
        <v>99.295259655172401</v>
      </c>
      <c r="AQ43" s="152"/>
      <c r="AR43" s="162">
        <v>73.986377675840899</v>
      </c>
      <c r="AS43" s="135"/>
      <c r="AT43" s="136">
        <v>3.0032391359505199</v>
      </c>
      <c r="AU43" s="130">
        <v>13.2707857580472</v>
      </c>
      <c r="AV43" s="130">
        <v>12.648760627825199</v>
      </c>
      <c r="AW43" s="130">
        <v>1.7319902167762899</v>
      </c>
      <c r="AX43" s="130">
        <v>-7.3586129990770202</v>
      </c>
      <c r="AY43" s="137">
        <v>4.1074240777247102</v>
      </c>
      <c r="AZ43" s="130"/>
      <c r="BA43" s="138">
        <v>0.89440604490210796</v>
      </c>
      <c r="BB43" s="139">
        <v>16.794053370364999</v>
      </c>
      <c r="BC43" s="140">
        <v>8.4630041522576906</v>
      </c>
      <c r="BD43" s="130"/>
      <c r="BE43" s="141">
        <v>5.7581421626846598</v>
      </c>
      <c r="BF43" s="75"/>
    </row>
    <row r="44" spans="1:70" x14ac:dyDescent="0.2">
      <c r="A44" s="86" t="s">
        <v>111</v>
      </c>
      <c r="B44" s="3" t="s">
        <v>117</v>
      </c>
      <c r="D44" s="25" t="s">
        <v>16</v>
      </c>
      <c r="E44" s="28" t="s">
        <v>17</v>
      </c>
      <c r="G44" s="157">
        <v>118.25876317420899</v>
      </c>
      <c r="H44" s="152">
        <v>173.74582145071199</v>
      </c>
      <c r="I44" s="152">
        <v>190.10774643521299</v>
      </c>
      <c r="J44" s="152">
        <v>191.04723496590199</v>
      </c>
      <c r="K44" s="152">
        <v>172.690285182889</v>
      </c>
      <c r="L44" s="158">
        <v>169.16997024178499</v>
      </c>
      <c r="M44" s="152"/>
      <c r="N44" s="159">
        <v>194.402073775573</v>
      </c>
      <c r="O44" s="160">
        <v>228.13164600123901</v>
      </c>
      <c r="P44" s="161">
        <v>211.266859888406</v>
      </c>
      <c r="Q44" s="152"/>
      <c r="R44" s="162">
        <v>181.197652997962</v>
      </c>
      <c r="S44" s="135"/>
      <c r="T44" s="136">
        <v>10.8660106953102</v>
      </c>
      <c r="U44" s="130">
        <v>78.245016290777997</v>
      </c>
      <c r="V44" s="130">
        <v>72.582627891436601</v>
      </c>
      <c r="W44" s="130">
        <v>-7.6809634326858003</v>
      </c>
      <c r="X44" s="130">
        <v>-30.333621228263102</v>
      </c>
      <c r="Y44" s="137">
        <v>9.9759068064740699</v>
      </c>
      <c r="Z44" s="130"/>
      <c r="AA44" s="138">
        <v>-24.7402845905298</v>
      </c>
      <c r="AB44" s="139">
        <v>31.0942276462937</v>
      </c>
      <c r="AC44" s="140">
        <v>-2.26579059628421</v>
      </c>
      <c r="AD44" s="130"/>
      <c r="AE44" s="141">
        <v>5.5708664959312904</v>
      </c>
      <c r="AF44" s="78"/>
      <c r="AG44" s="157">
        <v>140.018942292856</v>
      </c>
      <c r="AH44" s="152">
        <v>171.06745272783601</v>
      </c>
      <c r="AI44" s="152">
        <v>195.972196218226</v>
      </c>
      <c r="AJ44" s="152">
        <v>187.328432269063</v>
      </c>
      <c r="AK44" s="152">
        <v>170.06953967761899</v>
      </c>
      <c r="AL44" s="158">
        <v>172.861788689646</v>
      </c>
      <c r="AM44" s="152"/>
      <c r="AN44" s="159">
        <v>240.137797582145</v>
      </c>
      <c r="AO44" s="160">
        <v>268.68276580905098</v>
      </c>
      <c r="AP44" s="161">
        <v>254.410281695598</v>
      </c>
      <c r="AQ44" s="152"/>
      <c r="AR44" s="162">
        <v>196.14640696568</v>
      </c>
      <c r="AS44" s="135"/>
      <c r="AT44" s="136">
        <v>12.5988743211676</v>
      </c>
      <c r="AU44" s="130">
        <v>19.769340266899601</v>
      </c>
      <c r="AV44" s="130">
        <v>29.6395882626631</v>
      </c>
      <c r="AW44" s="130">
        <v>-1.7372569210236699</v>
      </c>
      <c r="AX44" s="130">
        <v>-18.951084132771399</v>
      </c>
      <c r="AY44" s="137">
        <v>5.5775122056283504</v>
      </c>
      <c r="AZ44" s="130"/>
      <c r="BA44" s="138">
        <v>-7.8728439223361297</v>
      </c>
      <c r="BB44" s="139">
        <v>5.4824635708754803</v>
      </c>
      <c r="BC44" s="140">
        <v>-1.2721684398294899</v>
      </c>
      <c r="BD44" s="130"/>
      <c r="BE44" s="141">
        <v>2.9327193899631299</v>
      </c>
    </row>
    <row r="45" spans="1:70" x14ac:dyDescent="0.2">
      <c r="A45" s="86" t="s">
        <v>112</v>
      </c>
      <c r="B45" s="3" t="s">
        <v>118</v>
      </c>
      <c r="D45" s="25" t="s">
        <v>16</v>
      </c>
      <c r="E45" s="28" t="s">
        <v>17</v>
      </c>
      <c r="G45" s="157">
        <v>76.252841000218694</v>
      </c>
      <c r="H45" s="152">
        <v>141.980466574323</v>
      </c>
      <c r="I45" s="152">
        <v>165.90821571670901</v>
      </c>
      <c r="J45" s="152">
        <v>154.66304111686199</v>
      </c>
      <c r="K45" s="152">
        <v>110.185528176715</v>
      </c>
      <c r="L45" s="158">
        <v>129.79801851696499</v>
      </c>
      <c r="M45" s="152"/>
      <c r="N45" s="159">
        <v>96.191085149814</v>
      </c>
      <c r="O45" s="160">
        <v>102.73179959174701</v>
      </c>
      <c r="P45" s="161">
        <v>99.461442370780702</v>
      </c>
      <c r="Q45" s="152"/>
      <c r="R45" s="162">
        <v>121.13042533234101</v>
      </c>
      <c r="S45" s="135"/>
      <c r="T45" s="136">
        <v>56.3417005316401</v>
      </c>
      <c r="U45" s="130">
        <v>219.79051571577199</v>
      </c>
      <c r="V45" s="130">
        <v>262.054663645191</v>
      </c>
      <c r="W45" s="130">
        <v>123.52071210081201</v>
      </c>
      <c r="X45" s="130">
        <v>20.702636579989601</v>
      </c>
      <c r="Y45" s="137">
        <v>116.70851313713401</v>
      </c>
      <c r="Z45" s="130"/>
      <c r="AA45" s="138">
        <v>-3.4465091282384601</v>
      </c>
      <c r="AB45" s="139">
        <v>39.356974568785802</v>
      </c>
      <c r="AC45" s="140">
        <v>14.7567322456093</v>
      </c>
      <c r="AD45" s="130"/>
      <c r="AE45" s="141">
        <v>79.331350594658005</v>
      </c>
      <c r="AF45" s="78"/>
      <c r="AG45" s="157">
        <v>87.184051310581296</v>
      </c>
      <c r="AH45" s="152">
        <v>126.249928223555</v>
      </c>
      <c r="AI45" s="152">
        <v>152.92427968163099</v>
      </c>
      <c r="AJ45" s="152">
        <v>144.845418802327</v>
      </c>
      <c r="AK45" s="152">
        <v>116.275651277748</v>
      </c>
      <c r="AL45" s="158">
        <v>125.49586585916801</v>
      </c>
      <c r="AM45" s="152"/>
      <c r="AN45" s="159">
        <v>125.048161284453</v>
      </c>
      <c r="AO45" s="160">
        <v>127.828902574365</v>
      </c>
      <c r="AP45" s="161">
        <v>126.438531929409</v>
      </c>
      <c r="AQ45" s="152"/>
      <c r="AR45" s="162">
        <v>125.76569694954</v>
      </c>
      <c r="AS45" s="135"/>
      <c r="AT45" s="136">
        <v>12.9385344885567</v>
      </c>
      <c r="AU45" s="130">
        <v>23.1309839811281</v>
      </c>
      <c r="AV45" s="130">
        <v>30.8552321438709</v>
      </c>
      <c r="AW45" s="130">
        <v>10.7531385901307</v>
      </c>
      <c r="AX45" s="130">
        <v>-1.4815470738702801</v>
      </c>
      <c r="AY45" s="137">
        <v>15.0518070312277</v>
      </c>
      <c r="AZ45" s="130"/>
      <c r="BA45" s="138">
        <v>-2.50096298814305</v>
      </c>
      <c r="BB45" s="139">
        <v>4.37036141192476</v>
      </c>
      <c r="BC45" s="140">
        <v>0.85550487212505699</v>
      </c>
      <c r="BD45" s="130"/>
      <c r="BE45" s="141">
        <v>10.582003497845101</v>
      </c>
    </row>
    <row r="46" spans="1:70" x14ac:dyDescent="0.2">
      <c r="A46" s="86" t="s">
        <v>113</v>
      </c>
      <c r="B46" s="3" t="s">
        <v>119</v>
      </c>
      <c r="D46" s="25" t="s">
        <v>16</v>
      </c>
      <c r="E46" s="28" t="s">
        <v>17</v>
      </c>
      <c r="G46" s="157">
        <v>61.0587511641181</v>
      </c>
      <c r="H46" s="152">
        <v>100.291210682849</v>
      </c>
      <c r="I46" s="152">
        <v>118.332027818667</v>
      </c>
      <c r="J46" s="152">
        <v>111.58375612100799</v>
      </c>
      <c r="K46" s="152">
        <v>84.637664854147204</v>
      </c>
      <c r="L46" s="158">
        <v>95.180682128158097</v>
      </c>
      <c r="M46" s="152"/>
      <c r="N46" s="159">
        <v>81.947548892961194</v>
      </c>
      <c r="O46" s="160">
        <v>83.595212245020505</v>
      </c>
      <c r="P46" s="161">
        <v>82.771380568990807</v>
      </c>
      <c r="Q46" s="152"/>
      <c r="R46" s="162">
        <v>91.635167396967404</v>
      </c>
      <c r="S46" s="135"/>
      <c r="T46" s="136">
        <v>45.262495724006499</v>
      </c>
      <c r="U46" s="130">
        <v>137.20658774529301</v>
      </c>
      <c r="V46" s="130">
        <v>160.818551494117</v>
      </c>
      <c r="W46" s="130">
        <v>98.713600965190494</v>
      </c>
      <c r="X46" s="130">
        <v>11.3756539900231</v>
      </c>
      <c r="Y46" s="137">
        <v>81.761148968700098</v>
      </c>
      <c r="Z46" s="130"/>
      <c r="AA46" s="138">
        <v>1.6676915156951</v>
      </c>
      <c r="AB46" s="139">
        <v>33.110874905232997</v>
      </c>
      <c r="AC46" s="140">
        <v>15.437614974056901</v>
      </c>
      <c r="AD46" s="130"/>
      <c r="AE46" s="141">
        <v>58.290497940584999</v>
      </c>
      <c r="AF46" s="78"/>
      <c r="AG46" s="157">
        <v>65.586115335012806</v>
      </c>
      <c r="AH46" s="152">
        <v>87.874091761845406</v>
      </c>
      <c r="AI46" s="152">
        <v>105.47816806495599</v>
      </c>
      <c r="AJ46" s="152">
        <v>102.68841187771</v>
      </c>
      <c r="AK46" s="152">
        <v>86.431069804439502</v>
      </c>
      <c r="AL46" s="158">
        <v>89.607605582232793</v>
      </c>
      <c r="AM46" s="152"/>
      <c r="AN46" s="159">
        <v>102.295584880457</v>
      </c>
      <c r="AO46" s="160">
        <v>104.787796755166</v>
      </c>
      <c r="AP46" s="161">
        <v>103.541690817812</v>
      </c>
      <c r="AQ46" s="152"/>
      <c r="AR46" s="162">
        <v>93.588303373508396</v>
      </c>
      <c r="AS46" s="135"/>
      <c r="AT46" s="136">
        <v>8.1940644437732306</v>
      </c>
      <c r="AU46" s="130">
        <v>13.806981140766799</v>
      </c>
      <c r="AV46" s="130">
        <v>21.107489238206298</v>
      </c>
      <c r="AW46" s="130">
        <v>11.2451266885662</v>
      </c>
      <c r="AX46" s="130">
        <v>-1.8172850405399299</v>
      </c>
      <c r="AY46" s="137">
        <v>10.5523956779078</v>
      </c>
      <c r="AZ46" s="130"/>
      <c r="BA46" s="138">
        <v>-3.79266813876289</v>
      </c>
      <c r="BB46" s="139">
        <v>-0.15942485190001901</v>
      </c>
      <c r="BC46" s="140">
        <v>-1.9878528141288601</v>
      </c>
      <c r="BD46" s="130"/>
      <c r="BE46" s="141">
        <v>6.2533042692178196</v>
      </c>
    </row>
    <row r="47" spans="1:70" x14ac:dyDescent="0.2">
      <c r="A47" s="86" t="s">
        <v>114</v>
      </c>
      <c r="B47" s="3" t="s">
        <v>120</v>
      </c>
      <c r="D47" s="25" t="s">
        <v>16</v>
      </c>
      <c r="E47" s="28" t="s">
        <v>17</v>
      </c>
      <c r="G47" s="157">
        <v>45.8601358535144</v>
      </c>
      <c r="H47" s="152">
        <v>69.202184594953494</v>
      </c>
      <c r="I47" s="152">
        <v>77.807810486449199</v>
      </c>
      <c r="J47" s="152">
        <v>76.678599429442698</v>
      </c>
      <c r="K47" s="152">
        <v>66.601396143819699</v>
      </c>
      <c r="L47" s="158">
        <v>67.233179063360794</v>
      </c>
      <c r="M47" s="152"/>
      <c r="N47" s="159">
        <v>71.195282081550303</v>
      </c>
      <c r="O47" s="160">
        <v>73.945994540357006</v>
      </c>
      <c r="P47" s="161">
        <v>72.570638310953697</v>
      </c>
      <c r="Q47" s="152"/>
      <c r="R47" s="162">
        <v>68.758328168261798</v>
      </c>
      <c r="S47" s="135"/>
      <c r="T47" s="136">
        <v>14.121983061365</v>
      </c>
      <c r="U47" s="130">
        <v>48.674147066010299</v>
      </c>
      <c r="V47" s="130">
        <v>59.739820833957197</v>
      </c>
      <c r="W47" s="130">
        <v>61.118614653481998</v>
      </c>
      <c r="X47" s="130">
        <v>6.4635084886949503</v>
      </c>
      <c r="Y47" s="137">
        <v>36.881024099626401</v>
      </c>
      <c r="Z47" s="130"/>
      <c r="AA47" s="138">
        <v>2.67289702457234</v>
      </c>
      <c r="AB47" s="139">
        <v>21.013194603084202</v>
      </c>
      <c r="AC47" s="140">
        <v>11.264066714100901</v>
      </c>
      <c r="AD47" s="130"/>
      <c r="AE47" s="141">
        <v>27.994787619406399</v>
      </c>
      <c r="AF47" s="78"/>
      <c r="AG47" s="157">
        <v>51.214542447969599</v>
      </c>
      <c r="AH47" s="152">
        <v>66.424179914743405</v>
      </c>
      <c r="AI47" s="152">
        <v>74.467511952572096</v>
      </c>
      <c r="AJ47" s="152">
        <v>74.487333851535098</v>
      </c>
      <c r="AK47" s="152">
        <v>69.289536332734897</v>
      </c>
      <c r="AL47" s="158">
        <v>67.177211748810805</v>
      </c>
      <c r="AM47" s="152"/>
      <c r="AN47" s="159">
        <v>91.562032689870605</v>
      </c>
      <c r="AO47" s="160">
        <v>95.092018725624001</v>
      </c>
      <c r="AP47" s="161">
        <v>93.327025707747296</v>
      </c>
      <c r="AQ47" s="152"/>
      <c r="AR47" s="162">
        <v>74.663884135081503</v>
      </c>
      <c r="AS47" s="135"/>
      <c r="AT47" s="136">
        <v>2.9631245643689499</v>
      </c>
      <c r="AU47" s="130">
        <v>8.0871897510613096</v>
      </c>
      <c r="AV47" s="130">
        <v>11.326220633792699</v>
      </c>
      <c r="AW47" s="130">
        <v>7.2069970878887002</v>
      </c>
      <c r="AX47" s="130">
        <v>-3.06335695819585</v>
      </c>
      <c r="AY47" s="137">
        <v>5.2795942716921003</v>
      </c>
      <c r="AZ47" s="130"/>
      <c r="BA47" s="138">
        <v>-5.0524618401420698</v>
      </c>
      <c r="BB47" s="139">
        <v>-0.74275484817023096</v>
      </c>
      <c r="BC47" s="140">
        <v>-2.9046784591066701</v>
      </c>
      <c r="BD47" s="130"/>
      <c r="BE47" s="141">
        <v>2.22469876873163</v>
      </c>
    </row>
    <row r="48" spans="1:70" x14ac:dyDescent="0.2">
      <c r="A48" s="86" t="s">
        <v>115</v>
      </c>
      <c r="B48" s="3" t="s">
        <v>121</v>
      </c>
      <c r="D48" s="25" t="s">
        <v>16</v>
      </c>
      <c r="E48" s="28" t="s">
        <v>17</v>
      </c>
      <c r="G48" s="157">
        <v>34.950799483013199</v>
      </c>
      <c r="H48" s="152">
        <v>44.378321639586403</v>
      </c>
      <c r="I48" s="152">
        <v>48.239233751846299</v>
      </c>
      <c r="J48" s="152">
        <v>46.903216857459299</v>
      </c>
      <c r="K48" s="152">
        <v>43.163948947562702</v>
      </c>
      <c r="L48" s="158">
        <v>43.527104135893602</v>
      </c>
      <c r="M48" s="152"/>
      <c r="N48" s="159">
        <v>45.946051052437198</v>
      </c>
      <c r="O48" s="160">
        <v>46.943031296159504</v>
      </c>
      <c r="P48" s="161">
        <v>46.444541174298301</v>
      </c>
      <c r="Q48" s="152"/>
      <c r="R48" s="162">
        <v>44.360657575437799</v>
      </c>
      <c r="S48" s="135"/>
      <c r="T48" s="136">
        <v>2.7480357105244599</v>
      </c>
      <c r="U48" s="130">
        <v>20.073842828788401</v>
      </c>
      <c r="V48" s="130">
        <v>24.589217842064301</v>
      </c>
      <c r="W48" s="130">
        <v>34.317887561597097</v>
      </c>
      <c r="X48" s="130">
        <v>9.4457831621285706</v>
      </c>
      <c r="Y48" s="137">
        <v>18.246715101187601</v>
      </c>
      <c r="Z48" s="130"/>
      <c r="AA48" s="138">
        <v>4.5294926892504996</v>
      </c>
      <c r="AB48" s="139">
        <v>15.308208915219801</v>
      </c>
      <c r="AC48" s="140">
        <v>9.7123441746044907</v>
      </c>
      <c r="AD48" s="130"/>
      <c r="AE48" s="141">
        <v>15.5577585394926</v>
      </c>
      <c r="AF48" s="78"/>
      <c r="AG48" s="157">
        <v>38.9676863373735</v>
      </c>
      <c r="AH48" s="152">
        <v>45.269014311909601</v>
      </c>
      <c r="AI48" s="152">
        <v>48.477848023895397</v>
      </c>
      <c r="AJ48" s="152">
        <v>48.872823171223899</v>
      </c>
      <c r="AK48" s="152">
        <v>47.242810254754197</v>
      </c>
      <c r="AL48" s="158">
        <v>45.766036419831302</v>
      </c>
      <c r="AM48" s="152"/>
      <c r="AN48" s="159">
        <v>59.2306912389217</v>
      </c>
      <c r="AO48" s="160">
        <v>60.918162850812401</v>
      </c>
      <c r="AP48" s="161">
        <v>60.074427044867001</v>
      </c>
      <c r="AQ48" s="152"/>
      <c r="AR48" s="162">
        <v>49.852295511207501</v>
      </c>
      <c r="AS48" s="135"/>
      <c r="AT48" s="136">
        <v>2.01926466195148</v>
      </c>
      <c r="AU48" s="130">
        <v>5.4456215819618601</v>
      </c>
      <c r="AV48" s="130">
        <v>6.7528869090486499</v>
      </c>
      <c r="AW48" s="130">
        <v>7.4925079212433703</v>
      </c>
      <c r="AX48" s="130">
        <v>2.1140609853175101</v>
      </c>
      <c r="AY48" s="137">
        <v>4.8336013407993503</v>
      </c>
      <c r="AZ48" s="130"/>
      <c r="BA48" s="138">
        <v>-9.7219554584757603E-2</v>
      </c>
      <c r="BB48" s="139">
        <v>3.4343658111228401</v>
      </c>
      <c r="BC48" s="140">
        <v>1.6627034633686399</v>
      </c>
      <c r="BD48" s="130"/>
      <c r="BE48" s="141">
        <v>3.7071136551047399</v>
      </c>
    </row>
    <row r="49" spans="1:57" x14ac:dyDescent="0.2">
      <c r="A49" s="87" t="s">
        <v>116</v>
      </c>
      <c r="B49" s="3" t="s">
        <v>122</v>
      </c>
      <c r="D49" s="25" t="s">
        <v>16</v>
      </c>
      <c r="E49" s="28" t="s">
        <v>17</v>
      </c>
      <c r="G49" s="163">
        <v>25.9532746108098</v>
      </c>
      <c r="H49" s="164">
        <v>28.5909670310769</v>
      </c>
      <c r="I49" s="164">
        <v>29.101378814646299</v>
      </c>
      <c r="J49" s="164">
        <v>29.801730922395102</v>
      </c>
      <c r="K49" s="164">
        <v>29.6107835927934</v>
      </c>
      <c r="L49" s="165">
        <v>28.611626994344299</v>
      </c>
      <c r="M49" s="152"/>
      <c r="N49" s="166">
        <v>32.752068080578297</v>
      </c>
      <c r="O49" s="167">
        <v>33.097126727304499</v>
      </c>
      <c r="P49" s="168">
        <v>32.924597403941398</v>
      </c>
      <c r="Q49" s="152"/>
      <c r="R49" s="169">
        <v>29.843904254229201</v>
      </c>
      <c r="S49" s="135"/>
      <c r="T49" s="142">
        <v>5.3452112375323803E-2</v>
      </c>
      <c r="U49" s="143">
        <v>6.60403063025056</v>
      </c>
      <c r="V49" s="143">
        <v>4.3568402730185696</v>
      </c>
      <c r="W49" s="143">
        <v>13.6997922436734</v>
      </c>
      <c r="X49" s="143">
        <v>9.6967296865228292</v>
      </c>
      <c r="Y49" s="144">
        <v>6.8795949554924203</v>
      </c>
      <c r="Z49" s="130"/>
      <c r="AA49" s="145">
        <v>7.4781796350721299</v>
      </c>
      <c r="AB49" s="146">
        <v>9.4409286472427105</v>
      </c>
      <c r="AC49" s="147">
        <v>8.4558167282538808</v>
      </c>
      <c r="AD49" s="130"/>
      <c r="AE49" s="148">
        <v>7.3714647364568098</v>
      </c>
      <c r="AG49" s="163">
        <v>28.150227029055099</v>
      </c>
      <c r="AH49" s="164">
        <v>29.506196854053702</v>
      </c>
      <c r="AI49" s="164">
        <v>30.1209535138718</v>
      </c>
      <c r="AJ49" s="164">
        <v>30.939856049280099</v>
      </c>
      <c r="AK49" s="164">
        <v>31.341745053768101</v>
      </c>
      <c r="AL49" s="165">
        <v>30.011795700005798</v>
      </c>
      <c r="AM49" s="152"/>
      <c r="AN49" s="166">
        <v>38.731399314179903</v>
      </c>
      <c r="AO49" s="167">
        <v>40.106859678735901</v>
      </c>
      <c r="AP49" s="168">
        <v>39.419129496457899</v>
      </c>
      <c r="AQ49" s="152"/>
      <c r="AR49" s="169">
        <v>32.698933890533503</v>
      </c>
      <c r="AS49" s="135"/>
      <c r="AT49" s="142">
        <v>-0.165430424331619</v>
      </c>
      <c r="AU49" s="143">
        <v>1.6045712443500899</v>
      </c>
      <c r="AV49" s="143">
        <v>0.67048046783919701</v>
      </c>
      <c r="AW49" s="143">
        <v>1.7366966951709899</v>
      </c>
      <c r="AX49" s="143">
        <v>0.64824840614007995</v>
      </c>
      <c r="AY49" s="144">
        <v>0.90842564102594603</v>
      </c>
      <c r="AZ49" s="130"/>
      <c r="BA49" s="145">
        <v>-3.34412979517362</v>
      </c>
      <c r="BB49" s="146">
        <v>-1.51817067940118</v>
      </c>
      <c r="BC49" s="147">
        <v>-2.4237636431834901</v>
      </c>
      <c r="BD49" s="130"/>
      <c r="BE49" s="148">
        <v>-0.264898500015115</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F10" sqref="F10"/>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9" t="str">
        <f>HYPERLINK("http://www.str.com/data-insights/resources/glossary", "For all STR definitions, please visit www.str.com/data-insights/resources/glossary")</f>
        <v>For all STR definitions, please visit www.str.com/data-insights/resources/glossary</v>
      </c>
      <c r="B5" s="209"/>
      <c r="C5" s="209"/>
      <c r="D5" s="209"/>
      <c r="E5" s="209"/>
      <c r="F5" s="20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9" t="str">
        <f>HYPERLINK("http://www.str.com/data-insights/resources/FAQ", "For all STR FAQs, please click here or visit http://www.str.com/data-insights/resources/FAQ")</f>
        <v>For all STR FAQs, please click here or visit http://www.str.com/data-insights/resources/FAQ</v>
      </c>
      <c r="B9" s="209"/>
      <c r="C9" s="209"/>
      <c r="D9" s="209"/>
      <c r="E9" s="209"/>
      <c r="F9" s="20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9" t="str">
        <f>HYPERLINK("http://www.str.com/contact", "For additional support, please contact your regional office")</f>
        <v>For additional support, please contact your regional office</v>
      </c>
      <c r="B12" s="209"/>
      <c r="C12" s="209"/>
      <c r="D12" s="209"/>
      <c r="E12" s="209"/>
      <c r="F12" s="209"/>
      <c r="G12" s="209"/>
      <c r="H12" s="209"/>
      <c r="I12" s="209"/>
      <c r="J12" s="20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8" t="str">
        <f>HYPERLINK("http://www.hotelnewsnow.com/", "For the latest in industry news, visit HotelNewsNow.com.")</f>
        <v>For the latest in industry news, visit HotelNewsNow.com.</v>
      </c>
      <c r="B14" s="208"/>
      <c r="C14" s="208"/>
      <c r="D14" s="208"/>
      <c r="E14" s="208"/>
      <c r="F14" s="208"/>
      <c r="G14" s="208"/>
      <c r="H14" s="208"/>
      <c r="I14" s="20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8" t="str">
        <f>HYPERLINK("http://www.hoteldataconference.com/", "To learn more about the Hotel Data Conference, visit HotelDataConference.com.")</f>
        <v>To learn more about the Hotel Data Conference, visit HotelDataConference.com.</v>
      </c>
      <c r="B15" s="208"/>
      <c r="C15" s="208"/>
      <c r="D15" s="208"/>
      <c r="E15" s="208"/>
      <c r="F15" s="208"/>
      <c r="G15" s="208"/>
      <c r="H15" s="208"/>
      <c r="I15" s="20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x14ac:dyDescent="0.2"/>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F8CD89AC-2CE9-4434-A3C4-515D9D7FC86E}"/>
</file>

<file path=customXml/itemProps3.xml><?xml version="1.0" encoding="utf-8"?>
<ds:datastoreItem xmlns:ds="http://schemas.openxmlformats.org/officeDocument/2006/customXml" ds:itemID="{DD76D074-13AA-49D0-9CF5-7C3E583D8790}">
  <ds:schemaRefs>
    <ds:schemaRef ds:uri="http://schemas.microsoft.com/sharepoint/v3/contenttype/forms"/>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2024-12-02T15:36:13Z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