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29" documentId="8_{BD07465C-AE51-4969-85A2-DBD058495389}" xr6:coauthVersionLast="47" xr6:coauthVersionMax="47" xr10:uidLastSave="{CF84BC2D-3E3D-4DD4-B854-444A4B445C41}"/>
  <workbookProtection workbookAlgorithmName="SHA-512" workbookHashValue="ChSyorNr7vPCx5yJb0Ap1WYa1rfdbz1u0dNZf7+Rh7xmKCybmCDB4WL22XSpN8Ot8000/hzMVBtWceL6FRGQCg==" workbookSaltValue="sGIWxABCspE/tnVHYjM8vg=="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<sst xmlns="http://schemas.openxmlformats.org/spreadsheetml/2006/main" count="883" uniqueCount="143">
  <si>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</si>
  <si>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</si>
  <si>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</si>
  <si>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</si>
  <si>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</si>
  <si>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</si>
  <si>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</si>
  <si>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</si>
  <si>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</si>
  <si>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</si>
  <si>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</si>
  <si>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</si>
  <si>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</si>
  <si>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</si>
  <si>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</si>
  <si>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</si>
  <si>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</si>
  <si>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</si>
  <si>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</si>
  <si>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</si>
  <si>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</si>
  <si>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</si>
  <si>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</si>
  <si>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</si>
  <si>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</si>
  <si>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</si>
  <si>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</si>
  <si>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</si>
  <si>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</si>
  <si>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</si>
  <si>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</si>
  <si>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</si>
  <si>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</si>
  <si>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</si>
  <si>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</si>
  <si>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</si>
  <si>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</si>
  <si>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</si>
  <si>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</si>
  <si>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</si>
  <si>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</si>
  <si>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</si>
  <si>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</si>
  <si>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</si>
  <si>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</si>
  <si>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</si>
  <si>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</si>
  <si>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</si>
  <si>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</si>
  <si>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</si>
  <si>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</si>
  <si>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</si>
  <si>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</si>
  <si>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</si>
  <si>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</si>
  <si>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</si>
  <si>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</si>
  <si>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</si>
  <si>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</si>
  <si>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</si>
  <si>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</si>
  <si>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</si>
  <si>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</si>
  <si>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</si>
  <si>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</si>
  <si>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</si>
  <si>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</si>
  <si>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</si>
  <si>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</si>
  <si>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</si>
  <si>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</si>
  <si>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</si>
  <si>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</si>
  <si>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</si>
  <si>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</si>
  <si>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</si>
  <si>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</si>
  <si>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</si>
  <si>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</si>
  <si>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</si>
  <si>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</si>
  <si>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</si>
  <si>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</si>
  <si>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</si>
  <si>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</si>
  <si>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</si>
  <si>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</si>
  <si>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</si>
  <si>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</si>
  <si>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</si>
  <si>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</si>
  <si>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</si>
  <si>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</si>
  <si>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</si>
  <si>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</si>
  <si>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</si>
  <si>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</si>
  <si>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</si>
  <si>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</si>
  <si>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</si>
  <si>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</si>
  <si>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</si>
  <si>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</si>
  <si>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</si>
  <si>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</si>
  <si>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</si>
  <si>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</si>
  <si>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</si>
  <si>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</si>
  <si>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</si>
  <si>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</si>
  <si>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</si>
  <si>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</si>
  <si>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</si>
  <si>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</si>
  <si>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</si>
  <si>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</si>
  <si>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</si>
  <si>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</si>
  <si>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</si>
  <si>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</si>
  <si>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xml:space="preserve"> - First Day of Ramadan</t>
  </si>
  <si>
    <t>Mar</t>
  </si>
  <si>
    <t>% Change Vs. 2024</t>
  </si>
  <si>
    <t>VTC Defined Tourism Regions</t>
  </si>
  <si>
    <t>STR/CoSTAR Designated Hospitality Markets</t>
  </si>
  <si>
    <t>Monday, Mar 11th</t>
  </si>
  <si>
    <t>Monday, Mar 17th</t>
  </si>
  <si>
    <t xml:space="preserve"> - St. Patrick's Day</t>
  </si>
  <si>
    <t>Sunday, Mar 17th</t>
  </si>
  <si>
    <t>Friday, Mar 29th</t>
  </si>
  <si>
    <t xml:space="preserve"> - Good Friday</t>
  </si>
  <si>
    <t>Mar / Apr</t>
  </si>
  <si>
    <t>Sunday, Mar 31st</t>
  </si>
  <si>
    <t xml:space="preserve"> - Easter Sunday</t>
  </si>
  <si>
    <t>Apr</t>
  </si>
  <si>
    <t>Week of March 30 to April 05, 2025</t>
  </si>
  <si>
    <t>For the Week of March 30, 2025 to April 05, 2025</t>
  </si>
  <si>
    <t>Sunday, Apr 13th</t>
  </si>
  <si>
    <t xml:space="preserve"> - First Day of Passover</t>
  </si>
  <si>
    <t>Friday, Apr 18th</t>
  </si>
  <si>
    <r>
      <t>Note:</t>
    </r>
    <r>
      <rPr>
        <sz val="10"/>
        <rFont val="Arial"/>
      </rPr>
      <t xml:space="preserve"> Weekdays - Sunday through Thursday,  Weekends - Friday and Saturday</t>
    </r>
  </si>
  <si>
    <t>March 09 - April 05,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</si>
</sst>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amily val="2"/>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3" fillId="3" borderId="0" xfId="0" applyFont="1" applyFill="1" applyAlignment="1">
      <alignment horizontal="center" vertical="center"/>
    </xf>
    <xf numFmtId="0" fontId="6" fillId="3" borderId="0" xfId="0" applyFont="1" applyFill="1" applyAlignment="1">
      <alignment horizontal="center"/>
    </xf>
    <xf numFmtId="0" fontId="33"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0" fontId="34" fillId="3" borderId="0" xfId="0" applyFont="1" applyFill="1" applyAlignment="1">
      <alignment horizontal="center" vertic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K81" sqref="K81:K96"/>
    </sheetView>
  </sheetViews>
  <sheetFormatPr defaultColWidth="9.140625" defaultRowHeight="16.5" x14ac:dyDescent="0.2"/>
  <cols>
    <col min="1" max="1" width="44.7109375" style="102" customWidth="1"/>
    <col min="2" max="6" width="9" style="102" customWidth="1"/>
    <col min="7" max="7" width="9" style="108" customWidth="1"/>
    <col min="8" max="9" width="9" style="102" customWidth="1"/>
    <col min="10" max="10" width="8.28515625" style="108" customWidth="1"/>
    <col min="11" max="11" width="9" style="108" customWidth="1"/>
    <col min="12" max="12" width="2.7109375" style="102" customWidth="1"/>
    <col min="13" max="17" width="9" style="102" customWidth="1"/>
    <col min="18" max="18" width="9" style="108" customWidth="1"/>
    <col min="19" max="20" width="9" style="102" customWidth="1"/>
    <col min="21" max="21" width="8.42578125" style="102" customWidth="1"/>
    <col min="22" max="22" width="9" style="102" customWidth="1"/>
    <col min="23" max="23" width="2.7109375" style="102" customWidth="1"/>
    <col min="24" max="31" width="9" style="102" customWidth="1"/>
    <col min="32" max="32" width="8.42578125" style="102" customWidth="1"/>
    <col min="33" max="33" width="9" style="102" customWidth="1"/>
    <col min="34" max="16384" width="9.140625" style="102"/>
  </cols>
  <sheetData>
    <row r="1" spans="1:34" x14ac:dyDescent="0.2">
      <c r="A1" s="207" t="str">
        <f>'Occupancy Raw Data'!B1</f>
        <v>Week of March 30 to April 05, 2025</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c r="AH1" s="103"/>
    </row>
    <row r="2" spans="1:34" x14ac:dyDescent="0.2">
      <c r="A2" s="208"/>
      <c r="B2" s="107"/>
      <c r="C2" s="108"/>
      <c r="D2" s="108"/>
      <c r="E2" s="108"/>
      <c r="F2" s="109"/>
      <c r="G2" s="210" t="s">
        <v>64</v>
      </c>
      <c r="H2" s="108"/>
      <c r="I2" s="108"/>
      <c r="J2" s="210" t="s">
        <v>65</v>
      </c>
      <c r="K2" s="212" t="s">
        <v>56</v>
      </c>
      <c r="L2" s="103"/>
      <c r="M2" s="107"/>
      <c r="N2" s="108"/>
      <c r="O2" s="108"/>
      <c r="P2" s="108"/>
      <c r="Q2" s="108"/>
      <c r="R2" s="210" t="s">
        <v>64</v>
      </c>
      <c r="S2" s="108"/>
      <c r="T2" s="108"/>
      <c r="U2" s="210" t="s">
        <v>65</v>
      </c>
      <c r="V2" s="212" t="s">
        <v>56</v>
      </c>
      <c r="W2" s="103"/>
      <c r="X2" s="110"/>
      <c r="Y2" s="111"/>
      <c r="Z2" s="111"/>
      <c r="AA2" s="111"/>
      <c r="AB2" s="111"/>
      <c r="AC2" s="217" t="s">
        <v>64</v>
      </c>
      <c r="AD2" s="112"/>
      <c r="AE2" s="112"/>
      <c r="AF2" s="217" t="s">
        <v>65</v>
      </c>
      <c r="AG2" s="218" t="s">
        <v>56</v>
      </c>
      <c r="AH2" s="103"/>
    </row>
    <row r="3" spans="1:34" x14ac:dyDescent="0.2">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4" t="s">
        <v>62</v>
      </c>
      <c r="T3" s="114" t="s">
        <v>63</v>
      </c>
      <c r="U3" s="211"/>
      <c r="V3" s="213"/>
      <c r="W3" s="103"/>
      <c r="X3" s="113" t="s">
        <v>57</v>
      </c>
      <c r="Y3" s="114" t="s">
        <v>58</v>
      </c>
      <c r="Z3" s="114" t="s">
        <v>59</v>
      </c>
      <c r="AA3" s="114" t="s">
        <v>60</v>
      </c>
      <c r="AB3" s="114" t="s">
        <v>61</v>
      </c>
      <c r="AC3" s="211"/>
      <c r="AD3" s="115" t="s">
        <v>62</v>
      </c>
      <c r="AE3" s="115" t="s">
        <v>63</v>
      </c>
      <c r="AF3" s="211"/>
      <c r="AG3" s="213"/>
      <c r="AH3" s="103"/>
    </row>
    <row r="4" spans="1:34" x14ac:dyDescent="0.2">
      <c r="A4" s="134" t="s">
        <v>15</v>
      </c>
      <c r="B4" s="117">
        <f>(VLOOKUP($A4,'Occupancy Raw Data'!$B$8:$BE$45,'Occupancy Raw Data'!G$3,FALSE))/100</f>
        <v>0.50419463206414794</v>
      </c>
      <c r="C4" s="118">
        <f>(VLOOKUP($A4,'Occupancy Raw Data'!$B$8:$BE$45,'Occupancy Raw Data'!H$3,FALSE))/100</f>
        <v>0.58801578735583804</v>
      </c>
      <c r="D4" s="118">
        <f>(VLOOKUP($A4,'Occupancy Raw Data'!$B$8:$BE$45,'Occupancy Raw Data'!I$3,FALSE))/100</f>
        <v>0.63447222617351595</v>
      </c>
      <c r="E4" s="118">
        <f>(VLOOKUP($A4,'Occupancy Raw Data'!$B$8:$BE$45,'Occupancy Raw Data'!J$3,FALSE))/100</f>
        <v>0.64837886045210591</v>
      </c>
      <c r="F4" s="118">
        <f>(VLOOKUP($A4,'Occupancy Raw Data'!$B$8:$BE$45,'Occupancy Raw Data'!K$3,FALSE))/100</f>
        <v>0.63948446907631695</v>
      </c>
      <c r="G4" s="119">
        <f>(VLOOKUP($A4,'Occupancy Raw Data'!$B$8:$BE$45,'Occupancy Raw Data'!L$3,FALSE))/100</f>
        <v>0.60299294337245701</v>
      </c>
      <c r="H4" s="99">
        <f>(VLOOKUP($A4,'Occupancy Raw Data'!$B$8:$BE$45,'Occupancy Raw Data'!N$3,FALSE))/100</f>
        <v>0.71831484970984905</v>
      </c>
      <c r="I4" s="99">
        <f>(VLOOKUP($A4,'Occupancy Raw Data'!$B$8:$BE$45,'Occupancy Raw Data'!O$3,FALSE))/100</f>
        <v>0.73306707993440001</v>
      </c>
      <c r="J4" s="119">
        <f>(VLOOKUP($A4,'Occupancy Raw Data'!$B$8:$BE$45,'Occupancy Raw Data'!P$3,FALSE))/100</f>
        <v>0.72569090345148402</v>
      </c>
      <c r="K4" s="120">
        <f>(VLOOKUP($A4,'Occupancy Raw Data'!$B$8:$BE$45,'Occupancy Raw Data'!R$3,FALSE))/100</f>
        <v>0.63808721725189999</v>
      </c>
      <c r="M4" s="121">
        <f>VLOOKUP($A4,'ADR Raw Data'!$B$6:$BE$43,'ADR Raw Data'!G$1,FALSE)</f>
        <v>143.91395468010899</v>
      </c>
      <c r="N4" s="122">
        <f>VLOOKUP($A4,'ADR Raw Data'!$B$6:$BE$43,'ADR Raw Data'!H$1,FALSE)</f>
        <v>150.55660109077701</v>
      </c>
      <c r="O4" s="122">
        <f>VLOOKUP($A4,'ADR Raw Data'!$B$6:$BE$43,'ADR Raw Data'!I$1,FALSE)</f>
        <v>159.196772585536</v>
      </c>
      <c r="P4" s="122">
        <f>VLOOKUP($A4,'ADR Raw Data'!$B$6:$BE$43,'ADR Raw Data'!J$1,FALSE)</f>
        <v>159.003803443045</v>
      </c>
      <c r="Q4" s="122">
        <f>VLOOKUP($A4,'ADR Raw Data'!$B$6:$BE$43,'ADR Raw Data'!K$1,FALSE)</f>
        <v>156.04035810712799</v>
      </c>
      <c r="R4" s="123">
        <f>VLOOKUP($A4,'ADR Raw Data'!$B$6:$BE$43,'ADR Raw Data'!L$1,FALSE)</f>
        <v>154.25324420413301</v>
      </c>
      <c r="S4" s="122">
        <f>VLOOKUP($A4,'ADR Raw Data'!$B$6:$BE$43,'ADR Raw Data'!N$1,FALSE)</f>
        <v>170.66491853509399</v>
      </c>
      <c r="T4" s="122">
        <f>VLOOKUP($A4,'ADR Raw Data'!$B$6:$BE$43,'ADR Raw Data'!O$1,FALSE)</f>
        <v>174.274568781738</v>
      </c>
      <c r="U4" s="123">
        <f>VLOOKUP($A4,'ADR Raw Data'!$B$6:$BE$43,'ADR Raw Data'!P$1,FALSE)</f>
        <v>172.48807336391599</v>
      </c>
      <c r="V4" s="124">
        <f>VLOOKUP($A4,'ADR Raw Data'!$B$6:$BE$43,'ADR Raw Data'!R$1,FALSE)</f>
        <v>160.18484960779901</v>
      </c>
      <c r="X4" s="121">
        <f>VLOOKUP($A4,'RevPAR Raw Data'!$B$6:$BE$43,'RevPAR Raw Data'!G$1,FALSE)</f>
        <v>72.560643428834496</v>
      </c>
      <c r="Y4" s="122">
        <f>VLOOKUP($A4,'RevPAR Raw Data'!$B$6:$BE$43,'RevPAR Raw Data'!H$1,FALSE)</f>
        <v>88.529658332012104</v>
      </c>
      <c r="Z4" s="122">
        <f>VLOOKUP($A4,'RevPAR Raw Data'!$B$6:$BE$43,'RevPAR Raw Data'!I$1,FALSE)</f>
        <v>101.005930701984</v>
      </c>
      <c r="AA4" s="122">
        <f>VLOOKUP($A4,'RevPAR Raw Data'!$B$6:$BE$43,'RevPAR Raw Data'!J$1,FALSE)</f>
        <v>103.09470488395201</v>
      </c>
      <c r="AB4" s="122">
        <f>VLOOKUP($A4,'RevPAR Raw Data'!$B$6:$BE$43,'RevPAR Raw Data'!K$1,FALSE)</f>
        <v>99.785385558615204</v>
      </c>
      <c r="AC4" s="123">
        <f>VLOOKUP($A4,'RevPAR Raw Data'!$B$6:$BE$43,'RevPAR Raw Data'!L$1,FALSE)</f>
        <v>93.013617747400602</v>
      </c>
      <c r="AD4" s="122">
        <f>VLOOKUP($A4,'RevPAR Raw Data'!$B$6:$BE$43,'RevPAR Raw Data'!N$1,FALSE)</f>
        <v>122.591145308279</v>
      </c>
      <c r="AE4" s="122">
        <f>VLOOKUP($A4,'RevPAR Raw Data'!$B$6:$BE$43,'RevPAR Raw Data'!O$1,FALSE)</f>
        <v>127.75494924365501</v>
      </c>
      <c r="AF4" s="123">
        <f>VLOOKUP($A4,'RevPAR Raw Data'!$B$6:$BE$43,'RevPAR Raw Data'!P$1,FALSE)</f>
        <v>125.17302579406601</v>
      </c>
      <c r="AG4" s="124">
        <f>VLOOKUP($A4,'RevPAR Raw Data'!$B$6:$BE$43,'RevPAR Raw Data'!R$1,FALSE)</f>
        <v>102.21190493215499</v>
      </c>
    </row>
    <row r="5" spans="1:34" x14ac:dyDescent="0.2">
      <c r="A5" s="101" t="s">
        <v>123</v>
      </c>
      <c r="B5" s="89">
        <f>(VLOOKUP($A4,'Occupancy Raw Data'!$B$8:$BE$51,'Occupancy Raw Data'!T$3,FALSE))/100</f>
        <v>9.9645632445612101E-2</v>
      </c>
      <c r="C5" s="90">
        <f>(VLOOKUP($A4,'Occupancy Raw Data'!$B$8:$BE$51,'Occupancy Raw Data'!U$3,FALSE))/100</f>
        <v>3.4357385991056796E-2</v>
      </c>
      <c r="D5" s="90">
        <f>(VLOOKUP($A4,'Occupancy Raw Data'!$B$8:$BE$51,'Occupancy Raw Data'!V$3,FALSE))/100</f>
        <v>-2.9863282305214898E-3</v>
      </c>
      <c r="E5" s="90">
        <f>(VLOOKUP($A4,'Occupancy Raw Data'!$B$8:$BE$51,'Occupancy Raw Data'!W$3,FALSE))/100</f>
        <v>-3.2086415417933001E-2</v>
      </c>
      <c r="F5" s="90">
        <f>(VLOOKUP($A4,'Occupancy Raw Data'!$B$8:$BE$51,'Occupancy Raw Data'!X$3,FALSE))/100</f>
        <v>-4.9002979868961002E-2</v>
      </c>
      <c r="G5" s="90">
        <f>(VLOOKUP($A4,'Occupancy Raw Data'!$B$8:$BE$51,'Occupancy Raw Data'!Y$3,FALSE))/100</f>
        <v>2.9017198506895597E-3</v>
      </c>
      <c r="H5" s="91">
        <f>(VLOOKUP($A4,'Occupancy Raw Data'!$B$8:$BE$51,'Occupancy Raw Data'!AA$3,FALSE))/100</f>
        <v>-2.8908827062480297E-2</v>
      </c>
      <c r="I5" s="91">
        <f>(VLOOKUP($A4,'Occupancy Raw Data'!$B$8:$BE$51,'Occupancy Raw Data'!AB$3,FALSE))/100</f>
        <v>-1.7205476738736802E-2</v>
      </c>
      <c r="J5" s="90">
        <f>(VLOOKUP($A4,'Occupancy Raw Data'!$B$8:$BE$51,'Occupancy Raw Data'!AC$3,FALSE))/100</f>
        <v>-2.3032765709452702E-2</v>
      </c>
      <c r="K5" s="92">
        <f>(VLOOKUP($A4,'Occupancy Raw Data'!$B$8:$BE$51,'Occupancy Raw Data'!AE$3,FALSE))/100</f>
        <v>-5.6537342052948901E-3</v>
      </c>
      <c r="M5" s="89">
        <f>(VLOOKUP($A4,'ADR Raw Data'!$B$6:$BE$43,'ADR Raw Data'!T$1,FALSE))/100</f>
        <v>2.3897170831279499E-2</v>
      </c>
      <c r="N5" s="90">
        <f>(VLOOKUP($A4,'ADR Raw Data'!$B$6:$BE$43,'ADR Raw Data'!U$1,FALSE))/100</f>
        <v>2.9562607169268298E-2</v>
      </c>
      <c r="O5" s="90">
        <f>(VLOOKUP($A4,'ADR Raw Data'!$B$6:$BE$43,'ADR Raw Data'!V$1,FALSE))/100</f>
        <v>3.9401126759989705E-2</v>
      </c>
      <c r="P5" s="90">
        <f>(VLOOKUP($A4,'ADR Raw Data'!$B$6:$BE$43,'ADR Raw Data'!W$1,FALSE))/100</f>
        <v>1.7771326632946401E-2</v>
      </c>
      <c r="Q5" s="90">
        <f>(VLOOKUP($A4,'ADR Raw Data'!$B$6:$BE$43,'ADR Raw Data'!X$1,FALSE))/100</f>
        <v>-4.7021172898120299E-3</v>
      </c>
      <c r="R5" s="90">
        <f>(VLOOKUP($A4,'ADR Raw Data'!$B$6:$BE$43,'ADR Raw Data'!Y$1,FALSE))/100</f>
        <v>1.8663320540993601E-2</v>
      </c>
      <c r="S5" s="91">
        <f>(VLOOKUP($A4,'ADR Raw Data'!$B$6:$BE$43,'ADR Raw Data'!AA$1,FALSE))/100</f>
        <v>2.0048574610486598E-3</v>
      </c>
      <c r="T5" s="91">
        <f>(VLOOKUP($A4,'ADR Raw Data'!$B$6:$BE$43,'ADR Raw Data'!AB$1,FALSE))/100</f>
        <v>1.14200774406534E-2</v>
      </c>
      <c r="U5" s="90">
        <f>(VLOOKUP($A4,'ADR Raw Data'!$B$6:$BE$43,'ADR Raw Data'!AC$1,FALSE))/100</f>
        <v>6.8224378850762699E-3</v>
      </c>
      <c r="V5" s="92">
        <f>(VLOOKUP($A4,'ADR Raw Data'!$B$6:$BE$43,'ADR Raw Data'!AE$1,FALSE))/100</f>
        <v>1.37657870725697E-2</v>
      </c>
      <c r="X5" s="89">
        <f>(VLOOKUP($A4,'RevPAR Raw Data'!$B$6:$BE$43,'RevPAR Raw Data'!T$1,FALSE))/100</f>
        <v>0.125924051978035</v>
      </c>
      <c r="Y5" s="90">
        <f>(VLOOKUP($A4,'RevPAR Raw Data'!$B$6:$BE$43,'RevPAR Raw Data'!U$1,FALSE))/100</f>
        <v>6.4935687065741599E-2</v>
      </c>
      <c r="Z5" s="90">
        <f>(VLOOKUP($A4,'RevPAR Raw Data'!$B$6:$BE$43,'RevPAR Raw Data'!V$1,FALSE))/100</f>
        <v>3.6297133832310501E-2</v>
      </c>
      <c r="AA5" s="90">
        <f>(VLOOKUP($A4,'RevPAR Raw Data'!$B$6:$BE$43,'RevPAR Raw Data'!W$1,FALSE))/100</f>
        <v>-1.48853069538591E-2</v>
      </c>
      <c r="AB5" s="90">
        <f>(VLOOKUP($A4,'RevPAR Raw Data'!$B$6:$BE$43,'RevPAR Raw Data'!X$1,FALSE))/100</f>
        <v>-5.3474679399878905E-2</v>
      </c>
      <c r="AC5" s="90">
        <f>(VLOOKUP($A4,'RevPAR Raw Data'!$B$6:$BE$43,'RevPAR Raw Data'!Y$1,FALSE))/100</f>
        <v>2.1619196119376797E-2</v>
      </c>
      <c r="AD5" s="91">
        <f>(VLOOKUP($A4,'RevPAR Raw Data'!$B$6:$BE$43,'RevPAR Raw Data'!AA$1,FALSE))/100</f>
        <v>-2.6961927679058001E-2</v>
      </c>
      <c r="AE5" s="91">
        <f>(VLOOKUP($A4,'RevPAR Raw Data'!$B$6:$BE$43,'RevPAR Raw Data'!AB$1,FALSE))/100</f>
        <v>-5.9818871748431503E-3</v>
      </c>
      <c r="AF5" s="90">
        <f>(VLOOKUP($A4,'RevPAR Raw Data'!$B$6:$BE$43,'RevPAR Raw Data'!AC$1,FALSE))/100</f>
        <v>-1.63674674377507E-2</v>
      </c>
      <c r="AG5" s="92">
        <f>(VLOOKUP($A4,'RevPAR Raw Data'!$B$6:$BE$43,'RevPAR Raw Data'!AE$1,FALSE))/100</f>
        <v>8.0342247660398908E-3</v>
      </c>
    </row>
    <row r="6" spans="1:34"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
      <c r="A7" s="134" t="s">
        <v>69</v>
      </c>
      <c r="B7" s="125">
        <f>(VLOOKUP($A7,'Occupancy Raw Data'!$B$8:$BE$45,'Occupancy Raw Data'!G$3,FALSE))/100</f>
        <v>0.52599114036824302</v>
      </c>
      <c r="C7" s="126">
        <f>(VLOOKUP($A7,'Occupancy Raw Data'!$B$8:$BE$45,'Occupancy Raw Data'!H$3,FALSE))/100</f>
        <v>0.60040091071074997</v>
      </c>
      <c r="D7" s="126">
        <f>(VLOOKUP($A7,'Occupancy Raw Data'!$B$8:$BE$45,'Occupancy Raw Data'!I$3,FALSE))/100</f>
        <v>0.64451000845611106</v>
      </c>
      <c r="E7" s="126">
        <f>(VLOOKUP($A7,'Occupancy Raw Data'!$B$8:$BE$45,'Occupancy Raw Data'!J$3,FALSE))/100</f>
        <v>0.65940584281314196</v>
      </c>
      <c r="F7" s="126">
        <f>(VLOOKUP($A7,'Occupancy Raw Data'!$B$8:$BE$45,'Occupancy Raw Data'!K$3,FALSE))/100</f>
        <v>0.66567084951021793</v>
      </c>
      <c r="G7" s="127">
        <f>(VLOOKUP($A7,'Occupancy Raw Data'!$B$8:$BE$45,'Occupancy Raw Data'!L$3,FALSE))/100</f>
        <v>0.61924826300291902</v>
      </c>
      <c r="H7" s="99">
        <f>(VLOOKUP($A7,'Occupancy Raw Data'!$B$8:$BE$45,'Occupancy Raw Data'!N$3,FALSE))/100</f>
        <v>0.76084957194264502</v>
      </c>
      <c r="I7" s="99">
        <f>(VLOOKUP($A7,'Occupancy Raw Data'!$B$8:$BE$45,'Occupancy Raw Data'!O$3,FALSE))/100</f>
        <v>0.76390492003629307</v>
      </c>
      <c r="J7" s="127">
        <f>(VLOOKUP($A7,'Occupancy Raw Data'!$B$8:$BE$45,'Occupancy Raw Data'!P$3,FALSE))/100</f>
        <v>0.76237724598946899</v>
      </c>
      <c r="K7" s="128">
        <f>(VLOOKUP($A7,'Occupancy Raw Data'!$B$8:$BE$45,'Occupancy Raw Data'!R$3,FALSE))/100</f>
        <v>0.66016953713908</v>
      </c>
      <c r="M7" s="121">
        <f>VLOOKUP($A7,'ADR Raw Data'!$B$6:$BE$43,'ADR Raw Data'!G$1,FALSE)</f>
        <v>118.593175523718</v>
      </c>
      <c r="N7" s="122">
        <f>VLOOKUP($A7,'ADR Raw Data'!$B$6:$BE$43,'ADR Raw Data'!H$1,FALSE)</f>
        <v>129.20143640925701</v>
      </c>
      <c r="O7" s="122">
        <f>VLOOKUP($A7,'ADR Raw Data'!$B$6:$BE$43,'ADR Raw Data'!I$1,FALSE)</f>
        <v>135.320925132399</v>
      </c>
      <c r="P7" s="122">
        <f>VLOOKUP($A7,'ADR Raw Data'!$B$6:$BE$43,'ADR Raw Data'!J$1,FALSE)</f>
        <v>136.275750508747</v>
      </c>
      <c r="Q7" s="122">
        <f>VLOOKUP($A7,'ADR Raw Data'!$B$6:$BE$43,'ADR Raw Data'!K$1,FALSE)</f>
        <v>132.057564946312</v>
      </c>
      <c r="R7" s="123">
        <f>VLOOKUP($A7,'ADR Raw Data'!$B$6:$BE$43,'ADR Raw Data'!L$1,FALSE)</f>
        <v>130.799511393834</v>
      </c>
      <c r="S7" s="122">
        <f>VLOOKUP($A7,'ADR Raw Data'!$B$6:$BE$43,'ADR Raw Data'!N$1,FALSE)</f>
        <v>142.96929712004899</v>
      </c>
      <c r="T7" s="122">
        <f>VLOOKUP($A7,'ADR Raw Data'!$B$6:$BE$43,'ADR Raw Data'!O$1,FALSE)</f>
        <v>143.53601892761</v>
      </c>
      <c r="U7" s="123">
        <f>VLOOKUP($A7,'ADR Raw Data'!$B$6:$BE$43,'ADR Raw Data'!P$1,FALSE)</f>
        <v>143.253225830779</v>
      </c>
      <c r="V7" s="124">
        <f>VLOOKUP($A7,'ADR Raw Data'!$B$6:$BE$43,'ADR Raw Data'!R$1,FALSE)</f>
        <v>134.91133912099099</v>
      </c>
      <c r="X7" s="121">
        <f>VLOOKUP($A7,'RevPAR Raw Data'!$B$6:$BE$43,'RevPAR Raw Data'!G$1,FALSE)</f>
        <v>62.378959633612098</v>
      </c>
      <c r="Y7" s="122">
        <f>VLOOKUP($A7,'RevPAR Raw Data'!$B$6:$BE$43,'RevPAR Raw Data'!H$1,FALSE)</f>
        <v>77.572660085255293</v>
      </c>
      <c r="Z7" s="122">
        <f>VLOOKUP($A7,'RevPAR Raw Data'!$B$6:$BE$43,'RevPAR Raw Data'!I$1,FALSE)</f>
        <v>87.215690601371406</v>
      </c>
      <c r="AA7" s="122">
        <f>VLOOKUP($A7,'RevPAR Raw Data'!$B$6:$BE$43,'RevPAR Raw Data'!J$1,FALSE)</f>
        <v>89.861026119214102</v>
      </c>
      <c r="AB7" s="122">
        <f>VLOOKUP($A7,'RevPAR Raw Data'!$B$6:$BE$43,'RevPAR Raw Data'!K$1,FALSE)</f>
        <v>87.906871442062496</v>
      </c>
      <c r="AC7" s="123">
        <f>VLOOKUP($A7,'RevPAR Raw Data'!$B$6:$BE$43,'RevPAR Raw Data'!L$1,FALSE)</f>
        <v>80.997370232262696</v>
      </c>
      <c r="AD7" s="122">
        <f>VLOOKUP($A7,'RevPAR Raw Data'!$B$6:$BE$43,'RevPAR Raw Data'!N$1,FALSE)</f>
        <v>108.77812851473</v>
      </c>
      <c r="AE7" s="122">
        <f>VLOOKUP($A7,'RevPAR Raw Data'!$B$6:$BE$43,'RevPAR Raw Data'!O$1,FALSE)</f>
        <v>109.647871061224</v>
      </c>
      <c r="AF7" s="123">
        <f>VLOOKUP($A7,'RevPAR Raw Data'!$B$6:$BE$43,'RevPAR Raw Data'!P$1,FALSE)</f>
        <v>109.212999787977</v>
      </c>
      <c r="AG7" s="124">
        <f>VLOOKUP($A7,'RevPAR Raw Data'!$B$6:$BE$43,'RevPAR Raw Data'!R$1,FALSE)</f>
        <v>89.064356302318501</v>
      </c>
    </row>
    <row r="8" spans="1:34" x14ac:dyDescent="0.2">
      <c r="A8" s="101" t="s">
        <v>123</v>
      </c>
      <c r="B8" s="89">
        <f>(VLOOKUP($A7,'Occupancy Raw Data'!$B$8:$BE$51,'Occupancy Raw Data'!T$3,FALSE))/100</f>
        <v>6.7903935550657601E-2</v>
      </c>
      <c r="C8" s="90">
        <f>(VLOOKUP($A7,'Occupancy Raw Data'!$B$8:$BE$51,'Occupancy Raw Data'!U$3,FALSE))/100</f>
        <v>1.2157482592035201E-2</v>
      </c>
      <c r="D8" s="90">
        <f>(VLOOKUP($A7,'Occupancy Raw Data'!$B$8:$BE$51,'Occupancy Raw Data'!V$3,FALSE))/100</f>
        <v>-4.86811700450431E-3</v>
      </c>
      <c r="E8" s="90">
        <f>(VLOOKUP($A7,'Occupancy Raw Data'!$B$8:$BE$51,'Occupancy Raw Data'!W$3,FALSE))/100</f>
        <v>-2.5761196465808302E-2</v>
      </c>
      <c r="F8" s="90">
        <f>(VLOOKUP($A7,'Occupancy Raw Data'!$B$8:$BE$51,'Occupancy Raw Data'!X$3,FALSE))/100</f>
        <v>-4.8266421970716698E-2</v>
      </c>
      <c r="G8" s="90">
        <f>(VLOOKUP($A7,'Occupancy Raw Data'!$B$8:$BE$51,'Occupancy Raw Data'!Y$3,FALSE))/100</f>
        <v>-4.39685732123468E-3</v>
      </c>
      <c r="H8" s="91">
        <f>(VLOOKUP($A7,'Occupancy Raw Data'!$B$8:$BE$51,'Occupancy Raw Data'!AA$3,FALSE))/100</f>
        <v>-4.4714029526363103E-3</v>
      </c>
      <c r="I8" s="91">
        <f>(VLOOKUP($A7,'Occupancy Raw Data'!$B$8:$BE$51,'Occupancy Raw Data'!AB$3,FALSE))/100</f>
        <v>2.31556330798296E-2</v>
      </c>
      <c r="J8" s="90">
        <f>(VLOOKUP($A7,'Occupancy Raw Data'!$B$8:$BE$51,'Occupancy Raw Data'!AC$3,FALSE))/100</f>
        <v>9.180743394165039E-3</v>
      </c>
      <c r="K8" s="92">
        <f>(VLOOKUP($A7,'Occupancy Raw Data'!$B$8:$BE$51,'Occupancy Raw Data'!AE$3,FALSE))/100</f>
        <v>6.8325155234147294E-5</v>
      </c>
      <c r="M8" s="89">
        <f>(VLOOKUP($A7,'ADR Raw Data'!$B$6:$BE$43,'ADR Raw Data'!T$1,FALSE))/100</f>
        <v>4.8436527946638101E-2</v>
      </c>
      <c r="N8" s="90">
        <f>(VLOOKUP($A7,'ADR Raw Data'!$B$6:$BE$43,'ADR Raw Data'!U$1,FALSE))/100</f>
        <v>4.2644387868283999E-2</v>
      </c>
      <c r="O8" s="90">
        <f>(VLOOKUP($A7,'ADR Raw Data'!$B$6:$BE$43,'ADR Raw Data'!V$1,FALSE))/100</f>
        <v>2.91630254679979E-2</v>
      </c>
      <c r="P8" s="90">
        <f>(VLOOKUP($A7,'ADR Raw Data'!$B$6:$BE$43,'ADR Raw Data'!W$1,FALSE))/100</f>
        <v>1.0313475456957998E-2</v>
      </c>
      <c r="Q8" s="90">
        <f>(VLOOKUP($A7,'ADR Raw Data'!$B$6:$BE$43,'ADR Raw Data'!X$1,FALSE))/100</f>
        <v>7.1072987595628603E-3</v>
      </c>
      <c r="R8" s="90">
        <f>(VLOOKUP($A7,'ADR Raw Data'!$B$6:$BE$43,'ADR Raw Data'!Y$1,FALSE))/100</f>
        <v>2.3506960371465501E-2</v>
      </c>
      <c r="S8" s="91">
        <f>(VLOOKUP($A7,'ADR Raw Data'!$B$6:$BE$43,'ADR Raw Data'!AA$1,FALSE))/100</f>
        <v>1.8489797683166301E-3</v>
      </c>
      <c r="T8" s="91">
        <f>(VLOOKUP($A7,'ADR Raw Data'!$B$6:$BE$43,'ADR Raw Data'!AB$1,FALSE))/100</f>
        <v>1.3648346143183301E-2</v>
      </c>
      <c r="U8" s="90">
        <f>(VLOOKUP($A7,'ADR Raw Data'!$B$6:$BE$43,'ADR Raw Data'!AC$1,FALSE))/100</f>
        <v>7.6841565391104006E-3</v>
      </c>
      <c r="V8" s="92">
        <f>(VLOOKUP($A7,'ADR Raw Data'!$B$6:$BE$43,'ADR Raw Data'!AE$1,FALSE))/100</f>
        <v>1.8246791337849799E-2</v>
      </c>
      <c r="X8" s="89">
        <f>(VLOOKUP($A7,'RevPAR Raw Data'!$B$6:$BE$43,'RevPAR Raw Data'!T$1,FALSE))/100</f>
        <v>0.11962949436928101</v>
      </c>
      <c r="Y8" s="90">
        <f>(VLOOKUP($A7,'RevPAR Raw Data'!$B$6:$BE$43,'RevPAR Raw Data'!U$1,FALSE))/100</f>
        <v>5.5320318863475902E-2</v>
      </c>
      <c r="Z8" s="90">
        <f>(VLOOKUP($A7,'RevPAR Raw Data'!$B$6:$BE$43,'RevPAR Raw Data'!V$1,FALSE))/100</f>
        <v>2.4152939443310002E-2</v>
      </c>
      <c r="AA8" s="90">
        <f>(VLOOKUP($A7,'RevPAR Raw Data'!$B$6:$BE$43,'RevPAR Raw Data'!W$1,FALSE))/100</f>
        <v>-1.5713408476342301E-2</v>
      </c>
      <c r="AB8" s="90">
        <f>(VLOOKUP($A7,'RevPAR Raw Data'!$B$6:$BE$43,'RevPAR Raw Data'!X$1,FALSE))/100</f>
        <v>-4.1502167092154797E-2</v>
      </c>
      <c r="AC8" s="90">
        <f>(VLOOKUP($A7,'RevPAR Raw Data'!$B$6:$BE$43,'RevPAR Raw Data'!Y$1,FALSE))/100</f>
        <v>1.90067462994216E-2</v>
      </c>
      <c r="AD8" s="91">
        <f>(VLOOKUP($A7,'RevPAR Raw Data'!$B$6:$BE$43,'RevPAR Raw Data'!AA$1,FALSE))/100</f>
        <v>-2.63069071791508E-3</v>
      </c>
      <c r="AE8" s="91">
        <f>(VLOOKUP($A7,'RevPAR Raw Data'!$B$6:$BE$43,'RevPAR Raw Data'!AB$1,FALSE))/100</f>
        <v>3.7120015318451001E-2</v>
      </c>
      <c r="AF8" s="90">
        <f>(VLOOKUP($A7,'RevPAR Raw Data'!$B$6:$BE$43,'RevPAR Raw Data'!AC$1,FALSE))/100</f>
        <v>1.6935446202661599E-2</v>
      </c>
      <c r="AG8" s="92">
        <f>(VLOOKUP($A7,'RevPAR Raw Data'!$B$6:$BE$43,'RevPAR Raw Data'!AE$1,FALSE))/100</f>
        <v>1.8316363207934699E-2</v>
      </c>
    </row>
    <row r="9" spans="1:34"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
      <c r="A11" s="116" t="s">
        <v>112</v>
      </c>
      <c r="B11" s="93">
        <f>(VLOOKUP($A11,'Occupancy Raw Data'!$B$8:$BE$51,'Occupancy Raw Data'!G$3,FALSE))/100</f>
        <v>0.47362942401110303</v>
      </c>
      <c r="C11" s="99">
        <f>(VLOOKUP($A11,'Occupancy Raw Data'!$B$8:$BE$51,'Occupancy Raw Data'!H$3,FALSE))/100</f>
        <v>0.57737682165162996</v>
      </c>
      <c r="D11" s="99">
        <f>(VLOOKUP($A11,'Occupancy Raw Data'!$B$8:$BE$51,'Occupancy Raw Data'!I$3,FALSE))/100</f>
        <v>0.65961138098542604</v>
      </c>
      <c r="E11" s="99">
        <f>(VLOOKUP($A11,'Occupancy Raw Data'!$B$8:$BE$51,'Occupancy Raw Data'!J$3,FALSE))/100</f>
        <v>0.74843858431644605</v>
      </c>
      <c r="F11" s="99">
        <f>(VLOOKUP($A11,'Occupancy Raw Data'!$B$8:$BE$51,'Occupancy Raw Data'!K$3,FALSE))/100</f>
        <v>0.76613462873004812</v>
      </c>
      <c r="G11" s="100">
        <f>(VLOOKUP($A11,'Occupancy Raw Data'!$B$8:$BE$51,'Occupancy Raw Data'!L$3,FALSE))/100</f>
        <v>0.64503816793893098</v>
      </c>
      <c r="H11" s="99">
        <f>(VLOOKUP($A11,'Occupancy Raw Data'!$B$8:$BE$51,'Occupancy Raw Data'!N$3,FALSE))/100</f>
        <v>0.808813324080499</v>
      </c>
      <c r="I11" s="99">
        <f>(VLOOKUP($A11,'Occupancy Raw Data'!$B$8:$BE$51,'Occupancy Raw Data'!O$3,FALSE))/100</f>
        <v>0.78834142956280306</v>
      </c>
      <c r="J11" s="100">
        <f>(VLOOKUP($A11,'Occupancy Raw Data'!$B$8:$BE$51,'Occupancy Raw Data'!P$3,FALSE))/100</f>
        <v>0.79857737682165097</v>
      </c>
      <c r="K11" s="94">
        <f>(VLOOKUP($A11,'Occupancy Raw Data'!$B$8:$BE$51,'Occupancy Raw Data'!R$3,FALSE))/100</f>
        <v>0.688906513333994</v>
      </c>
      <c r="M11" s="121">
        <f>VLOOKUP($A11,'ADR Raw Data'!$B$6:$BE$49,'ADR Raw Data'!G$1,FALSE)</f>
        <v>301.23453479853401</v>
      </c>
      <c r="N11" s="122">
        <f>VLOOKUP($A11,'ADR Raw Data'!$B$6:$BE$49,'ADR Raw Data'!H$1,FALSE)</f>
        <v>334.83946514423002</v>
      </c>
      <c r="O11" s="122">
        <f>VLOOKUP($A11,'ADR Raw Data'!$B$6:$BE$49,'ADR Raw Data'!I$1,FALSE)</f>
        <v>293.04911625460198</v>
      </c>
      <c r="P11" s="122">
        <f>VLOOKUP($A11,'ADR Raw Data'!$B$6:$BE$49,'ADR Raw Data'!J$1,FALSE)</f>
        <v>294.98496986555398</v>
      </c>
      <c r="Q11" s="122">
        <f>VLOOKUP($A11,'ADR Raw Data'!$B$6:$BE$49,'ADR Raw Data'!K$1,FALSE)</f>
        <v>298.86471920289802</v>
      </c>
      <c r="R11" s="123">
        <f>VLOOKUP($A11,'ADR Raw Data'!$B$6:$BE$49,'ADR Raw Data'!L$1,FALSE)</f>
        <v>303.563233996772</v>
      </c>
      <c r="S11" s="122">
        <f>VLOOKUP($A11,'ADR Raw Data'!$B$6:$BE$49,'ADR Raw Data'!N$1,FALSE)</f>
        <v>344.04851994851902</v>
      </c>
      <c r="T11" s="122">
        <f>VLOOKUP($A11,'ADR Raw Data'!$B$6:$BE$49,'ADR Raw Data'!O$1,FALSE)</f>
        <v>348.96374119718303</v>
      </c>
      <c r="U11" s="123">
        <f>VLOOKUP($A11,'ADR Raw Data'!$B$6:$BE$49,'ADR Raw Data'!P$1,FALSE)</f>
        <v>346.47462958939798</v>
      </c>
      <c r="V11" s="124">
        <f>VLOOKUP($A11,'ADR Raw Data'!$B$6:$BE$49,'ADR Raw Data'!R$1,FALSE)</f>
        <v>317.77543387537702</v>
      </c>
      <c r="X11" s="121">
        <f>VLOOKUP($A11,'RevPAR Raw Data'!$B$6:$BE$49,'RevPAR Raw Data'!G$1,FALSE)</f>
        <v>142.673539208882</v>
      </c>
      <c r="Y11" s="122">
        <f>VLOOKUP($A11,'RevPAR Raw Data'!$B$6:$BE$49,'RevPAR Raw Data'!H$1,FALSE)</f>
        <v>193.328546148507</v>
      </c>
      <c r="Z11" s="122">
        <f>VLOOKUP($A11,'RevPAR Raw Data'!$B$6:$BE$49,'RevPAR Raw Data'!I$1,FALSE)</f>
        <v>193.29853226925701</v>
      </c>
      <c r="AA11" s="122">
        <f>VLOOKUP($A11,'RevPAR Raw Data'!$B$6:$BE$49,'RevPAR Raw Data'!J$1,FALSE)</f>
        <v>220.77813324080401</v>
      </c>
      <c r="AB11" s="122">
        <f>VLOOKUP($A11,'RevPAR Raw Data'!$B$6:$BE$49,'RevPAR Raw Data'!K$1,FALSE)</f>
        <v>228.970610687022</v>
      </c>
      <c r="AC11" s="123">
        <f>VLOOKUP($A11,'RevPAR Raw Data'!$B$6:$BE$49,'RevPAR Raw Data'!L$1,FALSE)</f>
        <v>195.809872310895</v>
      </c>
      <c r="AD11" s="122">
        <f>VLOOKUP($A11,'RevPAR Raw Data'!$B$6:$BE$49,'RevPAR Raw Data'!N$1,FALSE)</f>
        <v>278.27102706453798</v>
      </c>
      <c r="AE11" s="122">
        <f>VLOOKUP($A11,'RevPAR Raw Data'!$B$6:$BE$49,'RevPAR Raw Data'!O$1,FALSE)</f>
        <v>275.10257460097102</v>
      </c>
      <c r="AF11" s="123">
        <f>VLOOKUP($A11,'RevPAR Raw Data'!$B$6:$BE$49,'RevPAR Raw Data'!P$1,FALSE)</f>
        <v>276.68680083275501</v>
      </c>
      <c r="AG11" s="124">
        <f>VLOOKUP($A11,'RevPAR Raw Data'!$B$6:$BE$49,'RevPAR Raw Data'!R$1,FALSE)</f>
        <v>218.917566174283</v>
      </c>
    </row>
    <row r="12" spans="1:34" x14ac:dyDescent="0.2">
      <c r="A12" s="101" t="s">
        <v>123</v>
      </c>
      <c r="B12" s="89">
        <f>(VLOOKUP($A11,'Occupancy Raw Data'!$B$8:$BE$51,'Occupancy Raw Data'!T$3,FALSE))/100</f>
        <v>0.17702677418809798</v>
      </c>
      <c r="C12" s="90">
        <f>(VLOOKUP($A11,'Occupancy Raw Data'!$B$8:$BE$51,'Occupancy Raw Data'!U$3,FALSE))/100</f>
        <v>0.12615040373099298</v>
      </c>
      <c r="D12" s="90">
        <f>(VLOOKUP($A11,'Occupancy Raw Data'!$B$8:$BE$51,'Occupancy Raw Data'!V$3,FALSE))/100</f>
        <v>3.9387630643702799E-2</v>
      </c>
      <c r="E12" s="90">
        <f>(VLOOKUP($A11,'Occupancy Raw Data'!$B$8:$BE$51,'Occupancy Raw Data'!W$3,FALSE))/100</f>
        <v>9.4268826724736104E-2</v>
      </c>
      <c r="F12" s="90">
        <f>(VLOOKUP($A11,'Occupancy Raw Data'!$B$8:$BE$51,'Occupancy Raw Data'!X$3,FALSE))/100</f>
        <v>0.17434206717464601</v>
      </c>
      <c r="G12" s="90">
        <f>(VLOOKUP($A11,'Occupancy Raw Data'!$B$8:$BE$51,'Occupancy Raw Data'!Y$3,FALSE))/100</f>
        <v>0.117503891651807</v>
      </c>
      <c r="H12" s="91">
        <f>(VLOOKUP($A11,'Occupancy Raw Data'!$B$8:$BE$51,'Occupancy Raw Data'!AA$3,FALSE))/100</f>
        <v>0.14665098825404099</v>
      </c>
      <c r="I12" s="91">
        <f>(VLOOKUP($A11,'Occupancy Raw Data'!$B$8:$BE$51,'Occupancy Raw Data'!AB$3,FALSE))/100</f>
        <v>0.10737460747965599</v>
      </c>
      <c r="J12" s="90">
        <f>(VLOOKUP($A11,'Occupancy Raw Data'!$B$8:$BE$51,'Occupancy Raw Data'!AC$3,FALSE))/100</f>
        <v>0.12692229929363599</v>
      </c>
      <c r="K12" s="92">
        <f>(VLOOKUP($A11,'Occupancy Raw Data'!$B$8:$BE$51,'Occupancy Raw Data'!AE$3,FALSE))/100</f>
        <v>0.120605771942615</v>
      </c>
      <c r="M12" s="89">
        <f>(VLOOKUP($A11,'ADR Raw Data'!$B$6:$BE$49,'ADR Raw Data'!T$1,FALSE))/100</f>
        <v>3.8037346549689002E-2</v>
      </c>
      <c r="N12" s="90">
        <f>(VLOOKUP($A11,'ADR Raw Data'!$B$6:$BE$49,'ADR Raw Data'!U$1,FALSE))/100</f>
        <v>0.15224433960188499</v>
      </c>
      <c r="O12" s="90">
        <f>(VLOOKUP($A11,'ADR Raw Data'!$B$6:$BE$49,'ADR Raw Data'!V$1,FALSE))/100</f>
        <v>-2.3852097443781899E-2</v>
      </c>
      <c r="P12" s="90">
        <f>(VLOOKUP($A11,'ADR Raw Data'!$B$6:$BE$49,'ADR Raw Data'!W$1,FALSE))/100</f>
        <v>-3.33926497722008E-2</v>
      </c>
      <c r="Q12" s="90">
        <f>(VLOOKUP($A11,'ADR Raw Data'!$B$6:$BE$49,'ADR Raw Data'!X$1,FALSE))/100</f>
        <v>-5.7687083762068402E-2</v>
      </c>
      <c r="R12" s="90">
        <f>(VLOOKUP($A11,'ADR Raw Data'!$B$6:$BE$49,'ADR Raw Data'!Y$1,FALSE))/100</f>
        <v>4.7947720229065795E-3</v>
      </c>
      <c r="S12" s="91">
        <f>(VLOOKUP($A11,'ADR Raw Data'!$B$6:$BE$49,'ADR Raw Data'!AA$1,FALSE))/100</f>
        <v>-6.8882473543117995E-2</v>
      </c>
      <c r="T12" s="91">
        <f>(VLOOKUP($A11,'ADR Raw Data'!$B$6:$BE$49,'ADR Raw Data'!AB$1,FALSE))/100</f>
        <v>-4.8392414556182199E-2</v>
      </c>
      <c r="U12" s="90">
        <f>(VLOOKUP($A11,'ADR Raw Data'!$B$6:$BE$49,'ADR Raw Data'!AC$1,FALSE))/100</f>
        <v>-5.87454148750719E-2</v>
      </c>
      <c r="V12" s="92">
        <f>(VLOOKUP($A11,'ADR Raw Data'!$B$6:$BE$49,'ADR Raw Data'!AE$1,FALSE))/100</f>
        <v>-1.8745265843827397E-2</v>
      </c>
      <c r="X12" s="89">
        <f>(VLOOKUP($A11,'RevPAR Raw Data'!$B$6:$BE$49,'RevPAR Raw Data'!T$1,FALSE))/100</f>
        <v>0.221797749496153</v>
      </c>
      <c r="Y12" s="90">
        <f>(VLOOKUP($A11,'RevPAR Raw Data'!$B$6:$BE$49,'RevPAR Raw Data'!U$1,FALSE))/100</f>
        <v>0.29760042823941601</v>
      </c>
      <c r="Z12" s="90">
        <f>(VLOOKUP($A11,'RevPAR Raw Data'!$B$6:$BE$49,'RevPAR Raw Data'!V$1,FALSE))/100</f>
        <v>1.4596055595727499E-2</v>
      </c>
      <c r="AA12" s="90">
        <f>(VLOOKUP($A11,'RevPAR Raw Data'!$B$6:$BE$49,'RevPAR Raw Data'!W$1,FALSE))/100</f>
        <v>5.7728291037279798E-2</v>
      </c>
      <c r="AB12" s="90">
        <f>(VLOOKUP($A11,'RevPAR Raw Data'!$B$6:$BE$49,'RevPAR Raw Data'!X$1,FALSE))/100</f>
        <v>0.10659769798022101</v>
      </c>
      <c r="AC12" s="90">
        <f>(VLOOKUP($A11,'RevPAR Raw Data'!$B$6:$BE$49,'RevPAR Raw Data'!Y$1,FALSE))/100</f>
        <v>0.122862068046988</v>
      </c>
      <c r="AD12" s="91">
        <f>(VLOOKUP($A11,'RevPAR Raw Data'!$B$6:$BE$49,'RevPAR Raw Data'!AA$1,FALSE))/100</f>
        <v>6.7666831892442506E-2</v>
      </c>
      <c r="AE12" s="91">
        <f>(VLOOKUP($A11,'RevPAR Raw Data'!$B$6:$BE$49,'RevPAR Raw Data'!AB$1,FALSE))/100</f>
        <v>5.3786076405511703E-2</v>
      </c>
      <c r="AF12" s="90">
        <f>(VLOOKUP($A11,'RevPAR Raw Data'!$B$6:$BE$49,'RevPAR Raw Data'!AC$1,FALSE))/100</f>
        <v>6.0720781289661699E-2</v>
      </c>
      <c r="AG12" s="92">
        <f>(VLOOKUP($A11,'RevPAR Raw Data'!$B$6:$BE$49,'RevPAR Raw Data'!AE$1,FALSE))/100</f>
        <v>9.9599718841423393E-2</v>
      </c>
    </row>
    <row r="13" spans="1:34"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
      <c r="A14" s="116" t="s">
        <v>113</v>
      </c>
      <c r="B14" s="93">
        <f>(VLOOKUP($A14,'Occupancy Raw Data'!$B$8:$BE$51,'Occupancy Raw Data'!G$3,FALSE))/100</f>
        <v>0.55952770208900904</v>
      </c>
      <c r="C14" s="99">
        <f>(VLOOKUP($A14,'Occupancy Raw Data'!$B$8:$BE$51,'Occupancy Raw Data'!H$3,FALSE))/100</f>
        <v>0.64581289736602998</v>
      </c>
      <c r="D14" s="99">
        <f>(VLOOKUP($A14,'Occupancy Raw Data'!$B$8:$BE$51,'Occupancy Raw Data'!I$3,FALSE))/100</f>
        <v>0.70961691075679889</v>
      </c>
      <c r="E14" s="99">
        <f>(VLOOKUP($A14,'Occupancy Raw Data'!$B$8:$BE$51,'Occupancy Raw Data'!J$3,FALSE))/100</f>
        <v>0.74090909090908996</v>
      </c>
      <c r="F14" s="99">
        <f>(VLOOKUP($A14,'Occupancy Raw Data'!$B$8:$BE$51,'Occupancy Raw Data'!K$3,FALSE))/100</f>
        <v>0.74404761904761896</v>
      </c>
      <c r="G14" s="100">
        <f>(VLOOKUP($A14,'Occupancy Raw Data'!$B$8:$BE$51,'Occupancy Raw Data'!L$3,FALSE))/100</f>
        <v>0.68020142968772601</v>
      </c>
      <c r="H14" s="99">
        <f>(VLOOKUP($A14,'Occupancy Raw Data'!$B$8:$BE$51,'Occupancy Raw Data'!N$3,FALSE))/100</f>
        <v>0.83189033189033101</v>
      </c>
      <c r="I14" s="99">
        <f>(VLOOKUP($A14,'Occupancy Raw Data'!$B$8:$BE$51,'Occupancy Raw Data'!O$3,FALSE))/100</f>
        <v>0.83506493506493495</v>
      </c>
      <c r="J14" s="100">
        <f>(VLOOKUP($A14,'Occupancy Raw Data'!$B$8:$BE$51,'Occupancy Raw Data'!P$3,FALSE))/100</f>
        <v>0.83347763347763304</v>
      </c>
      <c r="K14" s="94">
        <f>(VLOOKUP($A14,'Occupancy Raw Data'!$B$8:$BE$51,'Occupancy Raw Data'!R$3,FALSE))/100</f>
        <v>0.72408237456881397</v>
      </c>
      <c r="M14" s="121">
        <f>VLOOKUP($A14,'ADR Raw Data'!$B$6:$BE$49,'ADR Raw Data'!G$1,FALSE)</f>
        <v>181.26427374845699</v>
      </c>
      <c r="N14" s="122">
        <f>VLOOKUP($A14,'ADR Raw Data'!$B$6:$BE$49,'ADR Raw Data'!H$1,FALSE)</f>
        <v>206.680102385238</v>
      </c>
      <c r="O14" s="122">
        <f>VLOOKUP($A14,'ADR Raw Data'!$B$6:$BE$49,'ADR Raw Data'!I$1,FALSE)</f>
        <v>217.61495424969399</v>
      </c>
      <c r="P14" s="122">
        <f>VLOOKUP($A14,'ADR Raw Data'!$B$6:$BE$49,'ADR Raw Data'!J$1,FALSE)</f>
        <v>215.52356753335201</v>
      </c>
      <c r="Q14" s="122">
        <f>VLOOKUP($A14,'ADR Raw Data'!$B$6:$BE$49,'ADR Raw Data'!K$1,FALSE)</f>
        <v>202.60129406060599</v>
      </c>
      <c r="R14" s="123">
        <f>VLOOKUP($A14,'ADR Raw Data'!$B$6:$BE$49,'ADR Raw Data'!L$1,FALSE)</f>
        <v>205.841729566438</v>
      </c>
      <c r="S14" s="122">
        <f>VLOOKUP($A14,'ADR Raw Data'!$B$6:$BE$49,'ADR Raw Data'!N$1,FALSE)</f>
        <v>205.77500433651301</v>
      </c>
      <c r="T14" s="122">
        <f>VLOOKUP($A14,'ADR Raw Data'!$B$6:$BE$49,'ADR Raw Data'!O$1,FALSE)</f>
        <v>207.20315621219899</v>
      </c>
      <c r="U14" s="123">
        <f>VLOOKUP($A14,'ADR Raw Data'!$B$6:$BE$49,'ADR Raw Data'!P$1,FALSE)</f>
        <v>206.49044018351799</v>
      </c>
      <c r="V14" s="124">
        <f>VLOOKUP($A14,'ADR Raw Data'!$B$6:$BE$49,'ADR Raw Data'!R$1,FALSE)</f>
        <v>206.05550520610399</v>
      </c>
      <c r="X14" s="121">
        <f>VLOOKUP($A14,'RevPAR Raw Data'!$B$6:$BE$49,'RevPAR Raw Data'!G$1,FALSE)</f>
        <v>101.422382561307</v>
      </c>
      <c r="Y14" s="122">
        <f>VLOOKUP($A14,'RevPAR Raw Data'!$B$6:$BE$49,'RevPAR Raw Data'!H$1,FALSE)</f>
        <v>133.47667574931799</v>
      </c>
      <c r="Z14" s="122">
        <f>VLOOKUP($A14,'RevPAR Raw Data'!$B$6:$BE$49,'RevPAR Raw Data'!I$1,FALSE)</f>
        <v>154.42325156915001</v>
      </c>
      <c r="AA14" s="122">
        <f>VLOOKUP($A14,'RevPAR Raw Data'!$B$6:$BE$49,'RevPAR Raw Data'!J$1,FALSE)</f>
        <v>159.68337049062001</v>
      </c>
      <c r="AB14" s="122">
        <f>VLOOKUP($A14,'RevPAR Raw Data'!$B$6:$BE$49,'RevPAR Raw Data'!K$1,FALSE)</f>
        <v>150.74501046175999</v>
      </c>
      <c r="AC14" s="123">
        <f>VLOOKUP($A14,'RevPAR Raw Data'!$B$6:$BE$49,'RevPAR Raw Data'!L$1,FALSE)</f>
        <v>140.013838740485</v>
      </c>
      <c r="AD14" s="122">
        <f>VLOOKUP($A14,'RevPAR Raw Data'!$B$6:$BE$49,'RevPAR Raw Data'!N$1,FALSE)</f>
        <v>171.18223665223601</v>
      </c>
      <c r="AE14" s="122">
        <f>VLOOKUP($A14,'RevPAR Raw Data'!$B$6:$BE$49,'RevPAR Raw Data'!O$1,FALSE)</f>
        <v>173.02809018759001</v>
      </c>
      <c r="AF14" s="123">
        <f>VLOOKUP($A14,'RevPAR Raw Data'!$B$6:$BE$49,'RevPAR Raw Data'!P$1,FALSE)</f>
        <v>172.105163419913</v>
      </c>
      <c r="AG14" s="124">
        <f>VLOOKUP($A14,'RevPAR Raw Data'!$B$6:$BE$49,'RevPAR Raw Data'!R$1,FALSE)</f>
        <v>149.201159502612</v>
      </c>
    </row>
    <row r="15" spans="1:34" x14ac:dyDescent="0.2">
      <c r="A15" s="101" t="s">
        <v>123</v>
      </c>
      <c r="B15" s="89">
        <f>(VLOOKUP($A14,'Occupancy Raw Data'!$B$8:$BE$51,'Occupancy Raw Data'!T$3,FALSE))/100</f>
        <v>0.196682066195556</v>
      </c>
      <c r="C15" s="90">
        <f>(VLOOKUP($A14,'Occupancy Raw Data'!$B$8:$BE$51,'Occupancy Raw Data'!U$3,FALSE))/100</f>
        <v>0.10139512178017202</v>
      </c>
      <c r="D15" s="90">
        <f>(VLOOKUP($A14,'Occupancy Raw Data'!$B$8:$BE$51,'Occupancy Raw Data'!V$3,FALSE))/100</f>
        <v>2.0402418913233501E-2</v>
      </c>
      <c r="E15" s="90">
        <f>(VLOOKUP($A14,'Occupancy Raw Data'!$B$8:$BE$51,'Occupancy Raw Data'!W$3,FALSE))/100</f>
        <v>6.6715688944568498E-3</v>
      </c>
      <c r="F15" s="90">
        <f>(VLOOKUP($A14,'Occupancy Raw Data'!$B$8:$BE$51,'Occupancy Raw Data'!X$3,FALSE))/100</f>
        <v>4.2170325128364997E-3</v>
      </c>
      <c r="G15" s="90">
        <f>(VLOOKUP($A14,'Occupancy Raw Data'!$B$8:$BE$51,'Occupancy Raw Data'!Y$3,FALSE))/100</f>
        <v>5.4152609793864402E-2</v>
      </c>
      <c r="H15" s="91">
        <f>(VLOOKUP($A14,'Occupancy Raw Data'!$B$8:$BE$51,'Occupancy Raw Data'!AA$3,FALSE))/100</f>
        <v>6.5239269276726297E-2</v>
      </c>
      <c r="I15" s="91">
        <f>(VLOOKUP($A14,'Occupancy Raw Data'!$B$8:$BE$51,'Occupancy Raw Data'!AB$3,FALSE))/100</f>
        <v>0.10149234188012599</v>
      </c>
      <c r="J15" s="90">
        <f>(VLOOKUP($A14,'Occupancy Raw Data'!$B$8:$BE$51,'Occupancy Raw Data'!AC$3,FALSE))/100</f>
        <v>8.3097030261615606E-2</v>
      </c>
      <c r="K15" s="92">
        <f>(VLOOKUP($A14,'Occupancy Raw Data'!$B$8:$BE$51,'Occupancy Raw Data'!AE$3,FALSE))/100</f>
        <v>6.3628780010042796E-2</v>
      </c>
      <c r="M15" s="89">
        <f>(VLOOKUP($A14,'ADR Raw Data'!$B$6:$BE$49,'ADR Raw Data'!T$1,FALSE))/100</f>
        <v>6.2827736209504007E-2</v>
      </c>
      <c r="N15" s="90">
        <f>(VLOOKUP($A14,'ADR Raw Data'!$B$6:$BE$49,'ADR Raw Data'!U$1,FALSE))/100</f>
        <v>4.2736381170844495E-2</v>
      </c>
      <c r="O15" s="90">
        <f>(VLOOKUP($A14,'ADR Raw Data'!$B$6:$BE$49,'ADR Raw Data'!V$1,FALSE))/100</f>
        <v>4.5064329780253098E-2</v>
      </c>
      <c r="P15" s="90">
        <f>(VLOOKUP($A14,'ADR Raw Data'!$B$6:$BE$49,'ADR Raw Data'!W$1,FALSE))/100</f>
        <v>1.7653209188441099E-2</v>
      </c>
      <c r="Q15" s="90">
        <f>(VLOOKUP($A14,'ADR Raw Data'!$B$6:$BE$49,'ADR Raw Data'!X$1,FALSE))/100</f>
        <v>2.5195450303615797E-2</v>
      </c>
      <c r="R15" s="90">
        <f>(VLOOKUP($A14,'ADR Raw Data'!$B$6:$BE$49,'ADR Raw Data'!Y$1,FALSE))/100</f>
        <v>3.2701994177281E-2</v>
      </c>
      <c r="S15" s="91">
        <f>(VLOOKUP($A14,'ADR Raw Data'!$B$6:$BE$49,'ADR Raw Data'!AA$1,FALSE))/100</f>
        <v>2.9081523202188202E-2</v>
      </c>
      <c r="T15" s="91">
        <f>(VLOOKUP($A14,'ADR Raw Data'!$B$6:$BE$49,'ADR Raw Data'!AB$1,FALSE))/100</f>
        <v>4.7333498857118003E-2</v>
      </c>
      <c r="U15" s="90">
        <f>(VLOOKUP($A14,'ADR Raw Data'!$B$6:$BE$49,'ADR Raw Data'!AC$1,FALSE))/100</f>
        <v>3.8083613042595499E-2</v>
      </c>
      <c r="V15" s="92">
        <f>(VLOOKUP($A14,'ADR Raw Data'!$B$6:$BE$49,'ADR Raw Data'!AE$1,FALSE))/100</f>
        <v>3.4459085546221797E-2</v>
      </c>
      <c r="X15" s="89">
        <f>(VLOOKUP($A14,'RevPAR Raw Data'!$B$6:$BE$49,'RevPAR Raw Data'!T$1,FALSE))/100</f>
        <v>0.27186689137713499</v>
      </c>
      <c r="Y15" s="90">
        <f>(VLOOKUP($A14,'RevPAR Raw Data'!$B$6:$BE$49,'RevPAR Raw Data'!U$1,FALSE))/100</f>
        <v>0.14846476352427801</v>
      </c>
      <c r="Z15" s="90">
        <f>(VLOOKUP($A14,'RevPAR Raw Data'!$B$6:$BE$49,'RevPAR Raw Data'!V$1,FALSE))/100</f>
        <v>6.6386170027707497E-2</v>
      </c>
      <c r="AA15" s="90">
        <f>(VLOOKUP($A14,'RevPAR Raw Data'!$B$6:$BE$49,'RevPAR Raw Data'!W$1,FALSE))/100</f>
        <v>2.4442552684206902E-2</v>
      </c>
      <c r="AB15" s="90">
        <f>(VLOOKUP($A14,'RevPAR Raw Data'!$B$6:$BE$49,'RevPAR Raw Data'!X$1,FALSE))/100</f>
        <v>2.9518732849558197E-2</v>
      </c>
      <c r="AC15" s="90">
        <f>(VLOOKUP($A14,'RevPAR Raw Data'!$B$6:$BE$49,'RevPAR Raw Data'!Y$1,FALSE))/100</f>
        <v>8.8625502301309E-2</v>
      </c>
      <c r="AD15" s="91">
        <f>(VLOOKUP($A14,'RevPAR Raw Data'!$B$6:$BE$49,'RevPAR Raw Data'!AA$1,FALSE))/100</f>
        <v>9.62180498020795E-2</v>
      </c>
      <c r="AE15" s="91">
        <f>(VLOOKUP($A14,'RevPAR Raw Data'!$B$6:$BE$49,'RevPAR Raw Data'!AB$1,FALSE))/100</f>
        <v>0.15362982838563299</v>
      </c>
      <c r="AF15" s="90">
        <f>(VLOOKUP($A14,'RevPAR Raw Data'!$B$6:$BE$49,'RevPAR Raw Data'!AC$1,FALSE))/100</f>
        <v>0.124345278449683</v>
      </c>
      <c r="AG15" s="92">
        <f>(VLOOKUP($A14,'RevPAR Raw Data'!$B$6:$BE$49,'RevPAR Raw Data'!AE$1,FALSE))/100</f>
        <v>0.100280455129832</v>
      </c>
    </row>
    <row r="16" spans="1:34"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Data'!G$3,FALSE))/100</f>
        <v>0.54562851333572504</v>
      </c>
      <c r="C17" s="99">
        <f>(VLOOKUP($A17,'Occupancy Raw Data'!$B$8:$BE$51,'Occupancy Raw Data'!H$3,FALSE))/100</f>
        <v>0.64427102021289295</v>
      </c>
      <c r="D17" s="99">
        <f>(VLOOKUP($A17,'Occupancy Raw Data'!$B$8:$BE$51,'Occupancy Raw Data'!I$3,FALSE))/100</f>
        <v>0.70963401506996704</v>
      </c>
      <c r="E17" s="99">
        <f>(VLOOKUP($A17,'Occupancy Raw Data'!$B$8:$BE$51,'Occupancy Raw Data'!J$3,FALSE))/100</f>
        <v>0.72604951560817999</v>
      </c>
      <c r="F17" s="99">
        <f>(VLOOKUP($A17,'Occupancy Raw Data'!$B$8:$BE$51,'Occupancy Raw Data'!K$3,FALSE))/100</f>
        <v>0.70981341944743404</v>
      </c>
      <c r="G17" s="100">
        <f>(VLOOKUP($A17,'Occupancy Raw Data'!$B$8:$BE$51,'Occupancy Raw Data'!L$3,FALSE))/100</f>
        <v>0.66707929673484001</v>
      </c>
      <c r="H17" s="99">
        <f>(VLOOKUP($A17,'Occupancy Raw Data'!$B$8:$BE$51,'Occupancy Raw Data'!N$3,FALSE))/100</f>
        <v>0.815153689750029</v>
      </c>
      <c r="I17" s="99">
        <f>(VLOOKUP($A17,'Occupancy Raw Data'!$B$8:$BE$51,'Occupancy Raw Data'!O$3,FALSE))/100</f>
        <v>0.82457241956703697</v>
      </c>
      <c r="J17" s="100">
        <f>(VLOOKUP($A17,'Occupancy Raw Data'!$B$8:$BE$51,'Occupancy Raw Data'!P$3,FALSE))/100</f>
        <v>0.81986305465853304</v>
      </c>
      <c r="K17" s="94">
        <f>(VLOOKUP($A17,'Occupancy Raw Data'!$B$8:$BE$51,'Occupancy Raw Data'!R$3,FALSE))/100</f>
        <v>0.71073179899875205</v>
      </c>
      <c r="M17" s="121">
        <f>VLOOKUP($A17,'ADR Raw Data'!$B$6:$BE$49,'ADR Raw Data'!G$1,FALSE)</f>
        <v>137.54254219640501</v>
      </c>
      <c r="N17" s="122">
        <f>VLOOKUP($A17,'ADR Raw Data'!$B$6:$BE$49,'ADR Raw Data'!H$1,FALSE)</f>
        <v>149.76138627187001</v>
      </c>
      <c r="O17" s="122">
        <f>VLOOKUP($A17,'ADR Raw Data'!$B$6:$BE$49,'ADR Raw Data'!I$1,FALSE)</f>
        <v>159.00938482282001</v>
      </c>
      <c r="P17" s="122">
        <f>VLOOKUP($A17,'ADR Raw Data'!$B$6:$BE$49,'ADR Raw Data'!J$1,FALSE)</f>
        <v>159.150942261757</v>
      </c>
      <c r="Q17" s="122">
        <f>VLOOKUP($A17,'ADR Raw Data'!$B$6:$BE$49,'ADR Raw Data'!K$1,FALSE)</f>
        <v>151.370195880197</v>
      </c>
      <c r="R17" s="123">
        <f>VLOOKUP($A17,'ADR Raw Data'!$B$6:$BE$49,'ADR Raw Data'!L$1,FALSE)</f>
        <v>152.11642318622299</v>
      </c>
      <c r="S17" s="122">
        <f>VLOOKUP($A17,'ADR Raw Data'!$B$6:$BE$49,'ADR Raw Data'!N$1,FALSE)</f>
        <v>158.84875761132699</v>
      </c>
      <c r="T17" s="122">
        <f>VLOOKUP($A17,'ADR Raw Data'!$B$6:$BE$49,'ADR Raw Data'!O$1,FALSE)</f>
        <v>159.01716974290099</v>
      </c>
      <c r="U17" s="123">
        <f>VLOOKUP($A17,'ADR Raw Data'!$B$6:$BE$49,'ADR Raw Data'!P$1,FALSE)</f>
        <v>158.93344736410199</v>
      </c>
      <c r="V17" s="124">
        <f>VLOOKUP($A17,'ADR Raw Data'!$B$6:$BE$49,'ADR Raw Data'!R$1,FALSE)</f>
        <v>154.363212551385</v>
      </c>
      <c r="X17" s="121">
        <f>VLOOKUP($A17,'RevPAR Raw Data'!$B$6:$BE$49,'RevPAR Raw Data'!G$1,FALSE)</f>
        <v>75.047132819040698</v>
      </c>
      <c r="Y17" s="122">
        <f>VLOOKUP($A17,'RevPAR Raw Data'!$B$6:$BE$49,'RevPAR Raw Data'!H$1,FALSE)</f>
        <v>96.486921121875298</v>
      </c>
      <c r="Z17" s="122">
        <f>VLOOKUP($A17,'RevPAR Raw Data'!$B$6:$BE$49,'RevPAR Raw Data'!I$1,FALSE)</f>
        <v>112.838468185623</v>
      </c>
      <c r="AA17" s="122">
        <f>VLOOKUP($A17,'RevPAR Raw Data'!$B$6:$BE$49,'RevPAR Raw Data'!J$1,FALSE)</f>
        <v>115.55146453773401</v>
      </c>
      <c r="AB17" s="122">
        <f>VLOOKUP($A17,'RevPAR Raw Data'!$B$6:$BE$49,'RevPAR Raw Data'!K$1,FALSE)</f>
        <v>107.44459634015</v>
      </c>
      <c r="AC17" s="123">
        <f>VLOOKUP($A17,'RevPAR Raw Data'!$B$6:$BE$49,'RevPAR Raw Data'!L$1,FALSE)</f>
        <v>101.473716600885</v>
      </c>
      <c r="AD17" s="122">
        <f>VLOOKUP($A17,'RevPAR Raw Data'!$B$6:$BE$49,'RevPAR Raw Data'!N$1,FALSE)</f>
        <v>129.48615087908101</v>
      </c>
      <c r="AE17" s="122">
        <f>VLOOKUP($A17,'RevPAR Raw Data'!$B$6:$BE$49,'RevPAR Raw Data'!O$1,FALSE)</f>
        <v>131.121172407606</v>
      </c>
      <c r="AF17" s="123">
        <f>VLOOKUP($A17,'RevPAR Raw Data'!$B$6:$BE$49,'RevPAR Raw Data'!P$1,FALSE)</f>
        <v>130.30366164334399</v>
      </c>
      <c r="AG17" s="124">
        <f>VLOOKUP($A17,'RevPAR Raw Data'!$B$6:$BE$49,'RevPAR Raw Data'!R$1,FALSE)</f>
        <v>109.710843755873</v>
      </c>
    </row>
    <row r="18" spans="1:33" x14ac:dyDescent="0.2">
      <c r="A18" s="101" t="s">
        <v>123</v>
      </c>
      <c r="B18" s="89">
        <f>(VLOOKUP($A17,'Occupancy Raw Data'!$B$8:$BE$51,'Occupancy Raw Data'!T$3,FALSE))/100</f>
        <v>4.3271188614860297E-2</v>
      </c>
      <c r="C18" s="90">
        <f>(VLOOKUP($A17,'Occupancy Raw Data'!$B$8:$BE$51,'Occupancy Raw Data'!U$3,FALSE))/100</f>
        <v>8.7673268678210899E-3</v>
      </c>
      <c r="D18" s="90">
        <f>(VLOOKUP($A17,'Occupancy Raw Data'!$B$8:$BE$51,'Occupancy Raw Data'!V$3,FALSE))/100</f>
        <v>-6.6393800467228004E-3</v>
      </c>
      <c r="E18" s="90">
        <f>(VLOOKUP($A17,'Occupancy Raw Data'!$B$8:$BE$51,'Occupancy Raw Data'!W$3,FALSE))/100</f>
        <v>-3.6421741314412399E-2</v>
      </c>
      <c r="F18" s="90">
        <f>(VLOOKUP($A17,'Occupancy Raw Data'!$B$8:$BE$51,'Occupancy Raw Data'!X$3,FALSE))/100</f>
        <v>-5.5527536867930098E-2</v>
      </c>
      <c r="G18" s="90">
        <f>(VLOOKUP($A17,'Occupancy Raw Data'!$B$8:$BE$51,'Occupancy Raw Data'!Y$3,FALSE))/100</f>
        <v>-1.35127675275389E-2</v>
      </c>
      <c r="H18" s="91">
        <f>(VLOOKUP($A17,'Occupancy Raw Data'!$B$8:$BE$51,'Occupancy Raw Data'!AA$3,FALSE))/100</f>
        <v>-9.3735623713290805E-3</v>
      </c>
      <c r="I18" s="91">
        <f>(VLOOKUP($A17,'Occupancy Raw Data'!$B$8:$BE$51,'Occupancy Raw Data'!AB$3,FALSE))/100</f>
        <v>2.3386926411906202E-2</v>
      </c>
      <c r="J18" s="90">
        <f>(VLOOKUP($A17,'Occupancy Raw Data'!$B$8:$BE$51,'Occupancy Raw Data'!AC$3,FALSE))/100</f>
        <v>6.8343099600938094E-3</v>
      </c>
      <c r="K18" s="92">
        <f>(VLOOKUP($A17,'Occupancy Raw Data'!$B$8:$BE$51,'Occupancy Raw Data'!AE$3,FALSE))/100</f>
        <v>-6.89814062843736E-3</v>
      </c>
      <c r="M18" s="89">
        <f>(VLOOKUP($A17,'ADR Raw Data'!$B$6:$BE$49,'ADR Raw Data'!T$1,FALSE))/100</f>
        <v>3.9532146820929599E-2</v>
      </c>
      <c r="N18" s="90">
        <f>(VLOOKUP($A17,'ADR Raw Data'!$B$6:$BE$49,'ADR Raw Data'!U$1,FALSE))/100</f>
        <v>4.3238189391998701E-2</v>
      </c>
      <c r="O18" s="90">
        <f>(VLOOKUP($A17,'ADR Raw Data'!$B$6:$BE$49,'ADR Raw Data'!V$1,FALSE))/100</f>
        <v>4.6915096876488496E-2</v>
      </c>
      <c r="P18" s="90">
        <f>(VLOOKUP($A17,'ADR Raw Data'!$B$6:$BE$49,'ADR Raw Data'!W$1,FALSE))/100</f>
        <v>1.9431353691484302E-2</v>
      </c>
      <c r="Q18" s="90">
        <f>(VLOOKUP($A17,'ADR Raw Data'!$B$6:$BE$49,'ADR Raw Data'!X$1,FALSE))/100</f>
        <v>7.1097974107276795E-3</v>
      </c>
      <c r="R18" s="90">
        <f>(VLOOKUP($A17,'ADR Raw Data'!$B$6:$BE$49,'ADR Raw Data'!Y$1,FALSE))/100</f>
        <v>2.8684333050108202E-2</v>
      </c>
      <c r="S18" s="91">
        <f>(VLOOKUP($A17,'ADR Raw Data'!$B$6:$BE$49,'ADR Raw Data'!AA$1,FALSE))/100</f>
        <v>-9.5324355933369895E-3</v>
      </c>
      <c r="T18" s="91">
        <f>(VLOOKUP($A17,'ADR Raw Data'!$B$6:$BE$49,'ADR Raw Data'!AB$1,FALSE))/100</f>
        <v>1.84003886231936E-3</v>
      </c>
      <c r="U18" s="90">
        <f>(VLOOKUP($A17,'ADR Raw Data'!$B$6:$BE$49,'ADR Raw Data'!AC$1,FALSE))/100</f>
        <v>-3.9268913958920701E-3</v>
      </c>
      <c r="V18" s="92">
        <f>(VLOOKUP($A17,'ADR Raw Data'!$B$6:$BE$49,'ADR Raw Data'!AE$1,FALSE))/100</f>
        <v>1.7733552993259901E-2</v>
      </c>
      <c r="X18" s="89">
        <f>(VLOOKUP($A17,'RevPAR Raw Data'!$B$6:$BE$49,'RevPAR Raw Data'!T$1,FALSE))/100</f>
        <v>8.4513938417228707E-2</v>
      </c>
      <c r="Y18" s="90">
        <f>(VLOOKUP($A17,'RevPAR Raw Data'!$B$6:$BE$49,'RevPAR Raw Data'!U$1,FALSE))/100</f>
        <v>5.2384599599392206E-2</v>
      </c>
      <c r="Z18" s="90">
        <f>(VLOOKUP($A17,'RevPAR Raw Data'!$B$6:$BE$49,'RevPAR Raw Data'!V$1,FALSE))/100</f>
        <v>3.9964229671673797E-2</v>
      </c>
      <c r="AA18" s="90">
        <f>(VLOOKUP($A17,'RevPAR Raw Data'!$B$6:$BE$49,'RevPAR Raw Data'!W$1,FALSE))/100</f>
        <v>-1.7698111360468199E-2</v>
      </c>
      <c r="AB18" s="90">
        <f>(VLOOKUP($A17,'RevPAR Raw Data'!$B$6:$BE$49,'RevPAR Raw Data'!X$1,FALSE))/100</f>
        <v>-4.8812528995050196E-2</v>
      </c>
      <c r="AC18" s="90">
        <f>(VLOOKUP($A17,'RevPAR Raw Data'!$B$6:$BE$49,'RevPAR Raw Data'!Y$1,FALSE))/100</f>
        <v>1.4783960798380701E-2</v>
      </c>
      <c r="AD18" s="91">
        <f>(VLOOKUP($A17,'RevPAR Raw Data'!$B$6:$BE$49,'RevPAR Raw Data'!AA$1,FALSE))/100</f>
        <v>-1.8816645085081199E-2</v>
      </c>
      <c r="AE18" s="91">
        <f>(VLOOKUP($A17,'RevPAR Raw Data'!$B$6:$BE$49,'RevPAR Raw Data'!AB$1,FALSE))/100</f>
        <v>2.5269998127693701E-2</v>
      </c>
      <c r="AF18" s="90">
        <f>(VLOOKUP($A17,'RevPAR Raw Data'!$B$6:$BE$49,'RevPAR Raw Data'!AC$1,FALSE))/100</f>
        <v>2.88058097122258E-3</v>
      </c>
      <c r="AG18" s="92">
        <f>(VLOOKUP($A17,'RevPAR Raw Data'!$B$6:$BE$49,'RevPAR Raw Data'!AE$1,FALSE))/100</f>
        <v>1.07130838224332E-2</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Data'!G$3,FALSE))/100</f>
        <v>0.51140981556736398</v>
      </c>
      <c r="C20" s="99">
        <f>(VLOOKUP($A20,'Occupancy Raw Data'!$B$8:$BE$51,'Occupancy Raw Data'!H$3,FALSE))/100</f>
        <v>0.60956548921537901</v>
      </c>
      <c r="D20" s="99">
        <f>(VLOOKUP($A20,'Occupancy Raw Data'!$B$8:$BE$51,'Occupancy Raw Data'!I$3,FALSE))/100</f>
        <v>0.65476733850625701</v>
      </c>
      <c r="E20" s="99">
        <f>(VLOOKUP($A20,'Occupancy Raw Data'!$B$8:$BE$51,'Occupancy Raw Data'!J$3,FALSE))/100</f>
        <v>0.662598794051937</v>
      </c>
      <c r="F20" s="99">
        <f>(VLOOKUP($A20,'Occupancy Raw Data'!$B$8:$BE$51,'Occupancy Raw Data'!K$3,FALSE))/100</f>
        <v>0.67946284863189699</v>
      </c>
      <c r="G20" s="100">
        <f>(VLOOKUP($A20,'Occupancy Raw Data'!$B$8:$BE$51,'Occupancy Raw Data'!L$3,FALSE))/100</f>
        <v>0.623585109706567</v>
      </c>
      <c r="H20" s="99">
        <f>(VLOOKUP($A20,'Occupancy Raw Data'!$B$8:$BE$51,'Occupancy Raw Data'!N$3,FALSE))/100</f>
        <v>0.79107310159271604</v>
      </c>
      <c r="I20" s="99">
        <f>(VLOOKUP($A20,'Occupancy Raw Data'!$B$8:$BE$51,'Occupancy Raw Data'!O$3,FALSE))/100</f>
        <v>0.79162562759747201</v>
      </c>
      <c r="J20" s="100">
        <f>(VLOOKUP($A20,'Occupancy Raw Data'!$B$8:$BE$51,'Occupancy Raw Data'!P$3,FALSE))/100</f>
        <v>0.79134936459509408</v>
      </c>
      <c r="K20" s="94">
        <f>(VLOOKUP($A20,'Occupancy Raw Data'!$B$8:$BE$51,'Occupancy Raw Data'!R$3,FALSE))/100</f>
        <v>0.67153091734206594</v>
      </c>
      <c r="M20" s="121">
        <f>VLOOKUP($A20,'ADR Raw Data'!$B$6:$BE$49,'ADR Raw Data'!G$1,FALSE)</f>
        <v>110.758461068271</v>
      </c>
      <c r="N20" s="122">
        <f>VLOOKUP($A20,'ADR Raw Data'!$B$6:$BE$49,'ADR Raw Data'!H$1,FALSE)</f>
        <v>114.97043668639</v>
      </c>
      <c r="O20" s="122">
        <f>VLOOKUP($A20,'ADR Raw Data'!$B$6:$BE$49,'ADR Raw Data'!I$1,FALSE)</f>
        <v>118.378645802759</v>
      </c>
      <c r="P20" s="122">
        <f>VLOOKUP($A20,'ADR Raw Data'!$B$6:$BE$49,'ADR Raw Data'!J$1,FALSE)</f>
        <v>119.645940105866</v>
      </c>
      <c r="Q20" s="122">
        <f>VLOOKUP($A20,'ADR Raw Data'!$B$6:$BE$49,'ADR Raw Data'!K$1,FALSE)</f>
        <v>120.048608400509</v>
      </c>
      <c r="R20" s="123">
        <f>VLOOKUP($A20,'ADR Raw Data'!$B$6:$BE$49,'ADR Raw Data'!L$1,FALSE)</f>
        <v>117.097032911977</v>
      </c>
      <c r="S20" s="122">
        <f>VLOOKUP($A20,'ADR Raw Data'!$B$6:$BE$49,'ADR Raw Data'!N$1,FALSE)</f>
        <v>139.64815183722999</v>
      </c>
      <c r="T20" s="122">
        <f>VLOOKUP($A20,'ADR Raw Data'!$B$6:$BE$49,'ADR Raw Data'!O$1,FALSE)</f>
        <v>139.91822110278201</v>
      </c>
      <c r="U20" s="123">
        <f>VLOOKUP($A20,'ADR Raw Data'!$B$6:$BE$49,'ADR Raw Data'!P$1,FALSE)</f>
        <v>139.78323361109801</v>
      </c>
      <c r="V20" s="124">
        <f>VLOOKUP($A20,'ADR Raw Data'!$B$6:$BE$49,'ADR Raw Data'!R$1,FALSE)</f>
        <v>124.73741753270301</v>
      </c>
      <c r="X20" s="121">
        <f>VLOOKUP($A20,'RevPAR Raw Data'!$B$6:$BE$49,'RevPAR Raw Data'!G$1,FALSE)</f>
        <v>56.642964147449902</v>
      </c>
      <c r="Y20" s="122">
        <f>VLOOKUP($A20,'RevPAR Raw Data'!$B$6:$BE$49,'RevPAR Raw Data'!H$1,FALSE)</f>
        <v>70.082010484045398</v>
      </c>
      <c r="Z20" s="122">
        <f>VLOOKUP($A20,'RevPAR Raw Data'!$B$6:$BE$49,'RevPAR Raw Data'!I$1,FALSE)</f>
        <v>77.510470848247493</v>
      </c>
      <c r="AA20" s="122">
        <f>VLOOKUP($A20,'RevPAR Raw Data'!$B$6:$BE$49,'RevPAR Raw Data'!J$1,FALSE)</f>
        <v>79.277255627357206</v>
      </c>
      <c r="AB20" s="122">
        <f>VLOOKUP($A20,'RevPAR Raw Data'!$B$6:$BE$49,'RevPAR Raw Data'!K$1,FALSE)</f>
        <v>81.568569438105001</v>
      </c>
      <c r="AC20" s="123">
        <f>VLOOKUP($A20,'RevPAR Raw Data'!$B$6:$BE$49,'RevPAR Raw Data'!L$1,FALSE)</f>
        <v>73.019966114729201</v>
      </c>
      <c r="AD20" s="122">
        <f>VLOOKUP($A20,'RevPAR Raw Data'!$B$6:$BE$49,'RevPAR Raw Data'!N$1,FALSE)</f>
        <v>110.47189660556801</v>
      </c>
      <c r="AE20" s="122">
        <f>VLOOKUP($A20,'RevPAR Raw Data'!$B$6:$BE$49,'RevPAR Raw Data'!O$1,FALSE)</f>
        <v>110.762849592812</v>
      </c>
      <c r="AF20" s="123">
        <f>VLOOKUP($A20,'RevPAR Raw Data'!$B$6:$BE$49,'RevPAR Raw Data'!P$1,FALSE)</f>
        <v>110.61737309919</v>
      </c>
      <c r="AG20" s="124">
        <f>VLOOKUP($A20,'RevPAR Raw Data'!$B$6:$BE$49,'RevPAR Raw Data'!R$1,FALSE)</f>
        <v>83.7650324226165</v>
      </c>
    </row>
    <row r="21" spans="1:33" x14ac:dyDescent="0.2">
      <c r="A21" s="101" t="s">
        <v>123</v>
      </c>
      <c r="B21" s="89">
        <f>(VLOOKUP($A20,'Occupancy Raw Data'!$B$8:$BE$51,'Occupancy Raw Data'!T$3,FALSE))/100</f>
        <v>2.1703514281152598E-2</v>
      </c>
      <c r="C21" s="90">
        <f>(VLOOKUP($A20,'Occupancy Raw Data'!$B$8:$BE$51,'Occupancy Raw Data'!U$3,FALSE))/100</f>
        <v>-4.3311951913785798E-2</v>
      </c>
      <c r="D21" s="90">
        <f>(VLOOKUP($A20,'Occupancy Raw Data'!$B$8:$BE$51,'Occupancy Raw Data'!V$3,FALSE))/100</f>
        <v>-4.6023085275447996E-2</v>
      </c>
      <c r="E21" s="90">
        <f>(VLOOKUP($A20,'Occupancy Raw Data'!$B$8:$BE$51,'Occupancy Raw Data'!W$3,FALSE))/100</f>
        <v>-7.2306594192527107E-2</v>
      </c>
      <c r="F21" s="90">
        <f>(VLOOKUP($A20,'Occupancy Raw Data'!$B$8:$BE$51,'Occupancy Raw Data'!X$3,FALSE))/100</f>
        <v>-9.6315529408844996E-2</v>
      </c>
      <c r="G21" s="90">
        <f>(VLOOKUP($A20,'Occupancy Raw Data'!$B$8:$BE$51,'Occupancy Raw Data'!Y$3,FALSE))/100</f>
        <v>-5.2506871067538104E-2</v>
      </c>
      <c r="H21" s="91">
        <f>(VLOOKUP($A20,'Occupancy Raw Data'!$B$8:$BE$51,'Occupancy Raw Data'!AA$3,FALSE))/100</f>
        <v>-3.4523852936553204E-2</v>
      </c>
      <c r="I21" s="91">
        <f>(VLOOKUP($A20,'Occupancy Raw Data'!$B$8:$BE$51,'Occupancy Raw Data'!AB$3,FALSE))/100</f>
        <v>1.06940146037082E-3</v>
      </c>
      <c r="J21" s="90">
        <f>(VLOOKUP($A20,'Occupancy Raw Data'!$B$8:$BE$51,'Occupancy Raw Data'!AC$3,FALSE))/100</f>
        <v>-1.7043122776838102E-2</v>
      </c>
      <c r="K21" s="92">
        <f>(VLOOKUP($A20,'Occupancy Raw Data'!$B$8:$BE$51,'Occupancy Raw Data'!AE$3,FALSE))/100</f>
        <v>-4.0863956363653899E-2</v>
      </c>
      <c r="M21" s="89">
        <f>(VLOOKUP($A20,'ADR Raw Data'!$B$6:$BE$49,'ADR Raw Data'!T$1,FALSE))/100</f>
        <v>1.22797179319035E-2</v>
      </c>
      <c r="N21" s="90">
        <f>(VLOOKUP($A20,'ADR Raw Data'!$B$6:$BE$49,'ADR Raw Data'!U$1,FALSE))/100</f>
        <v>-4.8168667844239298E-3</v>
      </c>
      <c r="O21" s="90">
        <f>(VLOOKUP($A20,'ADR Raw Data'!$B$6:$BE$49,'ADR Raw Data'!V$1,FALSE))/100</f>
        <v>-5.8214493144284792E-3</v>
      </c>
      <c r="P21" s="90">
        <f>(VLOOKUP($A20,'ADR Raw Data'!$B$6:$BE$49,'ADR Raw Data'!W$1,FALSE))/100</f>
        <v>-2.0237399350837203E-2</v>
      </c>
      <c r="Q21" s="90">
        <f>(VLOOKUP($A20,'ADR Raw Data'!$B$6:$BE$49,'ADR Raw Data'!X$1,FALSE))/100</f>
        <v>-3.1992250111994198E-2</v>
      </c>
      <c r="R21" s="90">
        <f>(VLOOKUP($A20,'ADR Raw Data'!$B$6:$BE$49,'ADR Raw Data'!Y$1,FALSE))/100</f>
        <v>-1.3603144421669499E-2</v>
      </c>
      <c r="S21" s="91">
        <f>(VLOOKUP($A20,'ADR Raw Data'!$B$6:$BE$49,'ADR Raw Data'!AA$1,FALSE))/100</f>
        <v>-2.3724459859670199E-2</v>
      </c>
      <c r="T21" s="91">
        <f>(VLOOKUP($A20,'ADR Raw Data'!$B$6:$BE$49,'ADR Raw Data'!AB$1,FALSE))/100</f>
        <v>-1.6224604324274E-2</v>
      </c>
      <c r="U21" s="90">
        <f>(VLOOKUP($A20,'ADR Raw Data'!$B$6:$BE$49,'ADR Raw Data'!AC$1,FALSE))/100</f>
        <v>-2.0034682573608201E-2</v>
      </c>
      <c r="V21" s="92">
        <f>(VLOOKUP($A20,'ADR Raw Data'!$B$6:$BE$49,'ADR Raw Data'!AE$1,FALSE))/100</f>
        <v>-1.4534350697161899E-2</v>
      </c>
      <c r="X21" s="89">
        <f>(VLOOKUP($A20,'RevPAR Raw Data'!$B$6:$BE$49,'RevPAR Raw Data'!T$1,FALSE))/100</f>
        <v>3.4249745246559798E-2</v>
      </c>
      <c r="Y21" s="90">
        <f>(VLOOKUP($A20,'RevPAR Raw Data'!$B$6:$BE$49,'RevPAR Raw Data'!U$1,FALSE))/100</f>
        <v>-4.7920190795667603E-2</v>
      </c>
      <c r="Z21" s="90">
        <f>(VLOOKUP($A20,'RevPAR Raw Data'!$B$6:$BE$49,'RevPAR Raw Data'!V$1,FALSE))/100</f>
        <v>-5.1576613531651896E-2</v>
      </c>
      <c r="AA21" s="90">
        <f>(VLOOKUP($A20,'RevPAR Raw Data'!$B$6:$BE$49,'RevPAR Raw Data'!W$1,FALSE))/100</f>
        <v>-9.1080696120991206E-2</v>
      </c>
      <c r="AB21" s="90">
        <f>(VLOOKUP($A20,'RevPAR Raw Data'!$B$6:$BE$49,'RevPAR Raw Data'!X$1,FALSE))/100</f>
        <v>-0.12522642901432199</v>
      </c>
      <c r="AC21" s="90">
        <f>(VLOOKUP($A20,'RevPAR Raw Data'!$B$6:$BE$49,'RevPAR Raw Data'!Y$1,FALSE))/100</f>
        <v>-6.5395756938946004E-2</v>
      </c>
      <c r="AD21" s="91">
        <f>(VLOOKUP($A20,'RevPAR Raw Data'!$B$6:$BE$49,'RevPAR Raw Data'!AA$1,FALSE))/100</f>
        <v>-5.7429253033028996E-2</v>
      </c>
      <c r="AE21" s="91">
        <f>(VLOOKUP($A20,'RevPAR Raw Data'!$B$6:$BE$49,'RevPAR Raw Data'!AB$1,FALSE))/100</f>
        <v>-1.5172553479461498E-2</v>
      </c>
      <c r="AF21" s="90">
        <f>(VLOOKUP($A20,'RevPAR Raw Data'!$B$6:$BE$49,'RevPAR Raw Data'!AC$1,FALSE))/100</f>
        <v>-3.67363517955493E-2</v>
      </c>
      <c r="AG21" s="92">
        <f>(VLOOKUP($A20,'RevPAR Raw Data'!$B$6:$BE$49,'RevPAR Raw Data'!AE$1,FALSE))/100</f>
        <v>-5.4804375988152902E-2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Data'!G$3,FALSE))/100</f>
        <v>0.53731137916800398</v>
      </c>
      <c r="C23" s="99">
        <f>(VLOOKUP($A23,'Occupancy Raw Data'!$B$8:$BE$51,'Occupancy Raw Data'!H$3,FALSE))/100</f>
        <v>0.59693620144016801</v>
      </c>
      <c r="D23" s="99">
        <f>(VLOOKUP($A23,'Occupancy Raw Data'!$B$8:$BE$51,'Occupancy Raw Data'!I$3,FALSE))/100</f>
        <v>0.61688639808902501</v>
      </c>
      <c r="E23" s="99">
        <f>(VLOOKUP($A23,'Occupancy Raw Data'!$B$8:$BE$51,'Occupancy Raw Data'!J$3,FALSE))/100</f>
        <v>0.62409848867655804</v>
      </c>
      <c r="F23" s="99">
        <f>(VLOOKUP($A23,'Occupancy Raw Data'!$B$8:$BE$51,'Occupancy Raw Data'!K$3,FALSE))/100</f>
        <v>0.63668519454269801</v>
      </c>
      <c r="G23" s="100">
        <f>(VLOOKUP($A23,'Occupancy Raw Data'!$B$8:$BE$51,'Occupancy Raw Data'!L$3,FALSE))/100</f>
        <v>0.602361517908789</v>
      </c>
      <c r="H23" s="99">
        <f>(VLOOKUP($A23,'Occupancy Raw Data'!$B$8:$BE$51,'Occupancy Raw Data'!N$3,FALSE))/100</f>
        <v>0.71799347696265303</v>
      </c>
      <c r="I23" s="99">
        <f>(VLOOKUP($A23,'Occupancy Raw Data'!$B$8:$BE$51,'Occupancy Raw Data'!O$3,FALSE))/100</f>
        <v>0.71895815149983899</v>
      </c>
      <c r="J23" s="100">
        <f>(VLOOKUP($A23,'Occupancy Raw Data'!$B$8:$BE$51,'Occupancy Raw Data'!P$3,FALSE))/100</f>
        <v>0.71847581423124596</v>
      </c>
      <c r="K23" s="94">
        <f>(VLOOKUP($A23,'Occupancy Raw Data'!$B$8:$BE$51,'Occupancy Raw Data'!R$3,FALSE))/100</f>
        <v>0.63552223337334601</v>
      </c>
      <c r="M23" s="121">
        <f>VLOOKUP($A23,'ADR Raw Data'!$B$6:$BE$49,'ADR Raw Data'!G$1,FALSE)</f>
        <v>82.074992744344797</v>
      </c>
      <c r="N23" s="122">
        <f>VLOOKUP($A23,'ADR Raw Data'!$B$6:$BE$49,'ADR Raw Data'!H$1,FALSE)</f>
        <v>82.589384556281203</v>
      </c>
      <c r="O23" s="122">
        <f>VLOOKUP($A23,'ADR Raw Data'!$B$6:$BE$49,'ADR Raw Data'!I$1,FALSE)</f>
        <v>85.066141931640402</v>
      </c>
      <c r="P23" s="122">
        <f>VLOOKUP($A23,'ADR Raw Data'!$B$6:$BE$49,'ADR Raw Data'!J$1,FALSE)</f>
        <v>85.752914029147604</v>
      </c>
      <c r="Q23" s="122">
        <f>VLOOKUP($A23,'ADR Raw Data'!$B$6:$BE$49,'ADR Raw Data'!K$1,FALSE)</f>
        <v>87.422368686868595</v>
      </c>
      <c r="R23" s="123">
        <f>VLOOKUP($A23,'ADR Raw Data'!$B$6:$BE$49,'ADR Raw Data'!L$1,FALSE)</f>
        <v>84.680675558265307</v>
      </c>
      <c r="S23" s="122">
        <f>VLOOKUP($A23,'ADR Raw Data'!$B$6:$BE$49,'ADR Raw Data'!N$1,FALSE)</f>
        <v>99.616539987204007</v>
      </c>
      <c r="T23" s="122">
        <f>VLOOKUP($A23,'ADR Raw Data'!$B$6:$BE$49,'ADR Raw Data'!O$1,FALSE)</f>
        <v>99.211908504248896</v>
      </c>
      <c r="U23" s="123">
        <f>VLOOKUP($A23,'ADR Raw Data'!$B$6:$BE$49,'ADR Raw Data'!P$1,FALSE)</f>
        <v>99.414088424283094</v>
      </c>
      <c r="V23" s="124">
        <f>VLOOKUP($A23,'ADR Raw Data'!$B$6:$BE$49,'ADR Raw Data'!R$1,FALSE)</f>
        <v>89.437563941126598</v>
      </c>
      <c r="X23" s="121">
        <f>VLOOKUP($A23,'RevPAR Raw Data'!$B$6:$BE$49,'RevPAR Raw Data'!G$1,FALSE)</f>
        <v>44.099827546667797</v>
      </c>
      <c r="Y23" s="122">
        <f>VLOOKUP($A23,'RevPAR Raw Data'!$B$6:$BE$49,'RevPAR Raw Data'!H$1,FALSE)</f>
        <v>49.300593496307798</v>
      </c>
      <c r="Z23" s="122">
        <f>VLOOKUP($A23,'RevPAR Raw Data'!$B$6:$BE$49,'RevPAR Raw Data'!I$1,FALSE)</f>
        <v>52.476145895539503</v>
      </c>
      <c r="AA23" s="122">
        <f>VLOOKUP($A23,'RevPAR Raw Data'!$B$6:$BE$49,'RevPAR Raw Data'!J$1,FALSE)</f>
        <v>53.518264045201803</v>
      </c>
      <c r="AB23" s="122">
        <f>VLOOKUP($A23,'RevPAR Raw Data'!$B$6:$BE$49,'RevPAR Raw Data'!K$1,FALSE)</f>
        <v>55.660527814782398</v>
      </c>
      <c r="AC23" s="123">
        <f>VLOOKUP($A23,'RevPAR Raw Data'!$B$6:$BE$49,'RevPAR Raw Data'!L$1,FALSE)</f>
        <v>51.008380266818399</v>
      </c>
      <c r="AD23" s="122">
        <f>VLOOKUP($A23,'RevPAR Raw Data'!$B$6:$BE$49,'RevPAR Raw Data'!N$1,FALSE)</f>
        <v>71.524025908401796</v>
      </c>
      <c r="AE23" s="122">
        <f>VLOOKUP($A23,'RevPAR Raw Data'!$B$6:$BE$49,'RevPAR Raw Data'!O$1,FALSE)</f>
        <v>71.329210344985896</v>
      </c>
      <c r="AF23" s="123">
        <f>VLOOKUP($A23,'RevPAR Raw Data'!$B$6:$BE$49,'RevPAR Raw Data'!P$1,FALSE)</f>
        <v>71.426618126693896</v>
      </c>
      <c r="AG23" s="124">
        <f>VLOOKUP($A23,'RevPAR Raw Data'!$B$6:$BE$49,'RevPAR Raw Data'!R$1,FALSE)</f>
        <v>56.839560383336199</v>
      </c>
    </row>
    <row r="24" spans="1:33" x14ac:dyDescent="0.2">
      <c r="A24" s="101" t="s">
        <v>123</v>
      </c>
      <c r="B24" s="89">
        <f>(VLOOKUP($A23,'Occupancy Raw Data'!$B$8:$BE$51,'Occupancy Raw Data'!T$3,FALSE))/100</f>
        <v>5.6285320477617598E-2</v>
      </c>
      <c r="C24" s="90">
        <f>(VLOOKUP($A23,'Occupancy Raw Data'!$B$8:$BE$51,'Occupancy Raw Data'!U$3,FALSE))/100</f>
        <v>1.01680350024118E-3</v>
      </c>
      <c r="D24" s="90">
        <f>(VLOOKUP($A23,'Occupancy Raw Data'!$B$8:$BE$51,'Occupancy Raw Data'!V$3,FALSE))/100</f>
        <v>-6.4234413149209602E-3</v>
      </c>
      <c r="E24" s="90">
        <f>(VLOOKUP($A23,'Occupancy Raw Data'!$B$8:$BE$51,'Occupancy Raw Data'!W$3,FALSE))/100</f>
        <v>-3.4762174433180901E-2</v>
      </c>
      <c r="F24" s="90">
        <f>(VLOOKUP($A23,'Occupancy Raw Data'!$B$8:$BE$51,'Occupancy Raw Data'!X$3,FALSE))/100</f>
        <v>-6.4961815305360396E-2</v>
      </c>
      <c r="G24" s="90">
        <f>(VLOOKUP($A23,'Occupancy Raw Data'!$B$8:$BE$51,'Occupancy Raw Data'!Y$3,FALSE))/100</f>
        <v>-1.3664938490266801E-2</v>
      </c>
      <c r="H24" s="91">
        <f>(VLOOKUP($A23,'Occupancy Raw Data'!$B$8:$BE$51,'Occupancy Raw Data'!AA$3,FALSE))/100</f>
        <v>-3.51530604006434E-2</v>
      </c>
      <c r="I24" s="91">
        <f>(VLOOKUP($A23,'Occupancy Raw Data'!$B$8:$BE$51,'Occupancy Raw Data'!AB$3,FALSE))/100</f>
        <v>-2.0656047755476501E-2</v>
      </c>
      <c r="J24" s="90">
        <f>(VLOOKUP($A23,'Occupancy Raw Data'!$B$8:$BE$51,'Occupancy Raw Data'!AC$3,FALSE))/100</f>
        <v>-2.7953737214046898E-2</v>
      </c>
      <c r="K24" s="92">
        <f>(VLOOKUP($A23,'Occupancy Raw Data'!$B$8:$BE$51,'Occupancy Raw Data'!AE$3,FALSE))/100</f>
        <v>-1.8360925272222398E-2</v>
      </c>
      <c r="M24" s="89">
        <f>(VLOOKUP($A23,'ADR Raw Data'!$B$6:$BE$49,'ADR Raw Data'!T$1,FALSE))/100</f>
        <v>2.24360102839724E-2</v>
      </c>
      <c r="N24" s="90">
        <f>(VLOOKUP($A23,'ADR Raw Data'!$B$6:$BE$49,'ADR Raw Data'!U$1,FALSE))/100</f>
        <v>8.0368346072191791E-3</v>
      </c>
      <c r="O24" s="90">
        <f>(VLOOKUP($A23,'ADR Raw Data'!$B$6:$BE$49,'ADR Raw Data'!V$1,FALSE))/100</f>
        <v>2.3198365597092398E-2</v>
      </c>
      <c r="P24" s="90">
        <f>(VLOOKUP($A23,'ADR Raw Data'!$B$6:$BE$49,'ADR Raw Data'!W$1,FALSE))/100</f>
        <v>8.2127231833635603E-3</v>
      </c>
      <c r="Q24" s="90">
        <f>(VLOOKUP($A23,'ADR Raw Data'!$B$6:$BE$49,'ADR Raw Data'!X$1,FALSE))/100</f>
        <v>-2.9926402255682199E-3</v>
      </c>
      <c r="R24" s="90">
        <f>(VLOOKUP($A23,'ADR Raw Data'!$B$6:$BE$49,'ADR Raw Data'!Y$1,FALSE))/100</f>
        <v>9.9586527286307704E-3</v>
      </c>
      <c r="S24" s="91">
        <f>(VLOOKUP($A23,'ADR Raw Data'!$B$6:$BE$49,'ADR Raw Data'!AA$1,FALSE))/100</f>
        <v>-1.5519525403714001E-2</v>
      </c>
      <c r="T24" s="91">
        <f>(VLOOKUP($A23,'ADR Raw Data'!$B$6:$BE$49,'ADR Raw Data'!AB$1,FALSE))/100</f>
        <v>-2.2366698774877101E-2</v>
      </c>
      <c r="U24" s="90">
        <f>(VLOOKUP($A23,'ADR Raw Data'!$B$6:$BE$49,'ADR Raw Data'!AC$1,FALSE))/100</f>
        <v>-1.8939749356627501E-2</v>
      </c>
      <c r="V24" s="92">
        <f>(VLOOKUP($A23,'ADR Raw Data'!$B$6:$BE$49,'ADR Raw Data'!AE$1,FALSE))/100</f>
        <v>-1.27027904334438E-3</v>
      </c>
      <c r="X24" s="89">
        <f>(VLOOKUP($A23,'RevPAR Raw Data'!$B$6:$BE$49,'RevPAR Raw Data'!T$1,FALSE))/100</f>
        <v>7.9984148790662596E-2</v>
      </c>
      <c r="Y24" s="90">
        <f>(VLOOKUP($A23,'RevPAR Raw Data'!$B$6:$BE$49,'RevPAR Raw Data'!U$1,FALSE))/100</f>
        <v>9.0618099890198405E-3</v>
      </c>
      <c r="Z24" s="90">
        <f>(VLOOKUP($A23,'RevPAR Raw Data'!$B$6:$BE$49,'RevPAR Raw Data'!V$1,FALSE))/100</f>
        <v>1.6625910942156499E-2</v>
      </c>
      <c r="AA24" s="90">
        <f>(VLOOKUP($A23,'RevPAR Raw Data'!$B$6:$BE$49,'RevPAR Raw Data'!W$1,FALSE))/100</f>
        <v>-2.6834943365688903E-2</v>
      </c>
      <c r="AB24" s="90">
        <f>(VLOOKUP($A23,'RevPAR Raw Data'!$B$6:$BE$49,'RevPAR Raw Data'!X$1,FALSE))/100</f>
        <v>-6.7760048189319799E-2</v>
      </c>
      <c r="AC24" s="90">
        <f>(VLOOKUP($A23,'RevPAR Raw Data'!$B$6:$BE$49,'RevPAR Raw Data'!Y$1,FALSE))/100</f>
        <v>-3.8423701386186998E-3</v>
      </c>
      <c r="AD24" s="91">
        <f>(VLOOKUP($A23,'RevPAR Raw Data'!$B$6:$BE$49,'RevPAR Raw Data'!AA$1,FALSE))/100</f>
        <v>-5.01270269904514E-2</v>
      </c>
      <c r="AE24" s="91">
        <f>(VLOOKUP($A23,'RevPAR Raw Data'!$B$6:$BE$49,'RevPAR Raw Data'!AB$1,FALSE))/100</f>
        <v>-4.2560738932327397E-2</v>
      </c>
      <c r="AF24" s="90">
        <f>(VLOOKUP($A23,'RevPAR Raw Data'!$B$6:$BE$49,'RevPAR Raw Data'!AC$1,FALSE))/100</f>
        <v>-4.6364049794259399E-2</v>
      </c>
      <c r="AG24" s="92">
        <f>(VLOOKUP($A23,'RevPAR Raw Data'!$B$6:$BE$49,'RevPAR Raw Data'!AE$1,FALSE))/100</f>
        <v>-1.9607880816977098E-2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Data'!G$3,FALSE))/100</f>
        <v>0.494896920705998</v>
      </c>
      <c r="C26" s="99">
        <f>(VLOOKUP($A26,'Occupancy Raw Data'!$B$8:$BE$51,'Occupancy Raw Data'!H$3,FALSE))/100</f>
        <v>0.514436916635166</v>
      </c>
      <c r="D26" s="99">
        <f>(VLOOKUP($A26,'Occupancy Raw Data'!$B$8:$BE$51,'Occupancy Raw Data'!I$3,FALSE))/100</f>
        <v>0.53307876999623904</v>
      </c>
      <c r="E26" s="99">
        <f>(VLOOKUP($A26,'Occupancy Raw Data'!$B$8:$BE$51,'Occupancy Raw Data'!J$3,FALSE))/100</f>
        <v>0.54054210419740201</v>
      </c>
      <c r="F26" s="99">
        <f>(VLOOKUP($A26,'Occupancy Raw Data'!$B$8:$BE$51,'Occupancy Raw Data'!K$3,FALSE))/100</f>
        <v>0.55338598165986808</v>
      </c>
      <c r="G26" s="100">
        <f>(VLOOKUP($A26,'Occupancy Raw Data'!$B$8:$BE$51,'Occupancy Raw Data'!L$3,FALSE))/100</f>
        <v>0.52731478529065601</v>
      </c>
      <c r="H26" s="99">
        <f>(VLOOKUP($A26,'Occupancy Raw Data'!$B$8:$BE$51,'Occupancy Raw Data'!N$3,FALSE))/100</f>
        <v>0.63794150828777196</v>
      </c>
      <c r="I26" s="99">
        <f>(VLOOKUP($A26,'Occupancy Raw Data'!$B$8:$BE$51,'Occupancy Raw Data'!O$3,FALSE))/100</f>
        <v>0.64103676704561807</v>
      </c>
      <c r="J26" s="100">
        <f>(VLOOKUP($A26,'Occupancy Raw Data'!$B$8:$BE$51,'Occupancy Raw Data'!P$3,FALSE))/100</f>
        <v>0.63948913766669502</v>
      </c>
      <c r="K26" s="94">
        <f>(VLOOKUP($A26,'Occupancy Raw Data'!$B$8:$BE$51,'Occupancy Raw Data'!R$3,FALSE))/100</f>
        <v>0.55941182069884499</v>
      </c>
      <c r="M26" s="121">
        <f>VLOOKUP($A26,'ADR Raw Data'!$B$6:$BE$49,'ADR Raw Data'!G$1,FALSE)</f>
        <v>61.845122414806099</v>
      </c>
      <c r="N26" s="122">
        <f>VLOOKUP($A26,'ADR Raw Data'!$B$6:$BE$49,'ADR Raw Data'!H$1,FALSE)</f>
        <v>61.654749316074998</v>
      </c>
      <c r="O26" s="122">
        <f>VLOOKUP($A26,'ADR Raw Data'!$B$6:$BE$49,'ADR Raw Data'!I$1,FALSE)</f>
        <v>62.373378087692601</v>
      </c>
      <c r="P26" s="122">
        <f>VLOOKUP($A26,'ADR Raw Data'!$B$6:$BE$49,'ADR Raw Data'!J$1,FALSE)</f>
        <v>62.407818826929201</v>
      </c>
      <c r="Q26" s="122">
        <f>VLOOKUP($A26,'ADR Raw Data'!$B$6:$BE$49,'ADR Raw Data'!K$1,FALSE)</f>
        <v>62.876592221641403</v>
      </c>
      <c r="R26" s="123">
        <f>VLOOKUP($A26,'ADR Raw Data'!$B$6:$BE$49,'ADR Raw Data'!L$1,FALSE)</f>
        <v>62.247659655217902</v>
      </c>
      <c r="S26" s="122">
        <f>VLOOKUP($A26,'ADR Raw Data'!$B$6:$BE$49,'ADR Raw Data'!N$1,FALSE)</f>
        <v>72.096752768330802</v>
      </c>
      <c r="T26" s="122">
        <f>VLOOKUP($A26,'ADR Raw Data'!$B$6:$BE$49,'ADR Raw Data'!O$1,FALSE)</f>
        <v>73.387624029783296</v>
      </c>
      <c r="U26" s="123">
        <f>VLOOKUP($A26,'ADR Raw Data'!$B$6:$BE$49,'ADR Raw Data'!P$1,FALSE)</f>
        <v>72.743750419559802</v>
      </c>
      <c r="V26" s="124">
        <f>VLOOKUP($A26,'ADR Raw Data'!$B$6:$BE$49,'ADR Raw Data'!R$1,FALSE)</f>
        <v>65.680870383741805</v>
      </c>
      <c r="X26" s="121">
        <f>VLOOKUP($A26,'RevPAR Raw Data'!$B$6:$BE$49,'RevPAR Raw Data'!G$1,FALSE)</f>
        <v>30.606960643773</v>
      </c>
      <c r="Y26" s="122">
        <f>VLOOKUP($A26,'RevPAR Raw Data'!$B$6:$BE$49,'RevPAR Raw Data'!H$1,FALSE)</f>
        <v>31.717479134075699</v>
      </c>
      <c r="Z26" s="122">
        <f>VLOOKUP($A26,'RevPAR Raw Data'!$B$6:$BE$49,'RevPAR Raw Data'!I$1,FALSE)</f>
        <v>33.249923671497498</v>
      </c>
      <c r="AA26" s="122">
        <f>VLOOKUP($A26,'RevPAR Raw Data'!$B$6:$BE$49,'RevPAR Raw Data'!J$1,FALSE)</f>
        <v>33.734053707078502</v>
      </c>
      <c r="AB26" s="122">
        <f>VLOOKUP($A26,'RevPAR Raw Data'!$B$6:$BE$49,'RevPAR Raw Data'!K$1,FALSE)</f>
        <v>34.795024710000199</v>
      </c>
      <c r="AC26" s="123">
        <f>VLOOKUP($A26,'RevPAR Raw Data'!$B$6:$BE$49,'RevPAR Raw Data'!L$1,FALSE)</f>
        <v>32.824111285937001</v>
      </c>
      <c r="AD26" s="122">
        <f>VLOOKUP($A26,'RevPAR Raw Data'!$B$6:$BE$49,'RevPAR Raw Data'!N$1,FALSE)</f>
        <v>45.993511203679503</v>
      </c>
      <c r="AE26" s="122">
        <f>VLOOKUP($A26,'RevPAR Raw Data'!$B$6:$BE$49,'RevPAR Raw Data'!O$1,FALSE)</f>
        <v>47.044165249211702</v>
      </c>
      <c r="AF26" s="123">
        <f>VLOOKUP($A26,'RevPAR Raw Data'!$B$6:$BE$49,'RevPAR Raw Data'!P$1,FALSE)</f>
        <v>46.518838226445602</v>
      </c>
      <c r="AG26" s="124">
        <f>VLOOKUP($A26,'RevPAR Raw Data'!$B$6:$BE$49,'RevPAR Raw Data'!R$1,FALSE)</f>
        <v>36.742655286453903</v>
      </c>
    </row>
    <row r="27" spans="1:33" x14ac:dyDescent="0.2">
      <c r="A27" s="101" t="s">
        <v>123</v>
      </c>
      <c r="B27" s="89">
        <f>(VLOOKUP($A26,'Occupancy Raw Data'!$B$8:$BE$51,'Occupancy Raw Data'!T$3,FALSE))/100</f>
        <v>5.0578113513433401E-2</v>
      </c>
      <c r="C27" s="90">
        <f>(VLOOKUP($A26,'Occupancy Raw Data'!$B$8:$BE$51,'Occupancy Raw Data'!U$3,FALSE))/100</f>
        <v>1.10884569299211E-2</v>
      </c>
      <c r="D27" s="90">
        <f>(VLOOKUP($A26,'Occupancy Raw Data'!$B$8:$BE$51,'Occupancy Raw Data'!V$3,FALSE))/100</f>
        <v>2.5446700770857599E-2</v>
      </c>
      <c r="E27" s="90">
        <f>(VLOOKUP($A26,'Occupancy Raw Data'!$B$8:$BE$51,'Occupancy Raw Data'!W$3,FALSE))/100</f>
        <v>1.4575272306104401E-2</v>
      </c>
      <c r="F27" s="90">
        <f>(VLOOKUP($A26,'Occupancy Raw Data'!$B$8:$BE$51,'Occupancy Raw Data'!X$3,FALSE))/100</f>
        <v>-3.2326718034860098E-2</v>
      </c>
      <c r="G27" s="90">
        <f>(VLOOKUP($A26,'Occupancy Raw Data'!$B$8:$BE$51,'Occupancy Raw Data'!Y$3,FALSE))/100</f>
        <v>1.2292726426007301E-2</v>
      </c>
      <c r="H27" s="91">
        <f>(VLOOKUP($A26,'Occupancy Raw Data'!$B$8:$BE$51,'Occupancy Raw Data'!AA$3,FALSE))/100</f>
        <v>-1.6864178074636301E-2</v>
      </c>
      <c r="I27" s="91">
        <f>(VLOOKUP($A26,'Occupancy Raw Data'!$B$8:$BE$51,'Occupancy Raw Data'!AB$3,FALSE))/100</f>
        <v>2.8805495640488399E-4</v>
      </c>
      <c r="J27" s="90">
        <f>(VLOOKUP($A26,'Occupancy Raw Data'!$B$8:$BE$51,'Occupancy Raw Data'!AC$3,FALSE))/100</f>
        <v>-8.3414720483639612E-3</v>
      </c>
      <c r="K27" s="92">
        <f>(VLOOKUP($A26,'Occupancy Raw Data'!$B$8:$BE$51,'Occupancy Raw Data'!AE$3,FALSE))/100</f>
        <v>5.5088082875457698E-3</v>
      </c>
      <c r="M27" s="89">
        <f>(VLOOKUP($A26,'ADR Raw Data'!$B$6:$BE$49,'ADR Raw Data'!T$1,FALSE))/100</f>
        <v>-1.39080425268189E-2</v>
      </c>
      <c r="N27" s="90">
        <f>(VLOOKUP($A26,'ADR Raw Data'!$B$6:$BE$49,'ADR Raw Data'!U$1,FALSE))/100</f>
        <v>-2.2539720325989897E-2</v>
      </c>
      <c r="O27" s="90">
        <f>(VLOOKUP($A26,'ADR Raw Data'!$B$6:$BE$49,'ADR Raw Data'!V$1,FALSE))/100</f>
        <v>-1.3694829935531901E-2</v>
      </c>
      <c r="P27" s="90">
        <f>(VLOOKUP($A26,'ADR Raw Data'!$B$6:$BE$49,'ADR Raw Data'!W$1,FALSE))/100</f>
        <v>-1.70780764278421E-2</v>
      </c>
      <c r="Q27" s="90">
        <f>(VLOOKUP($A26,'ADR Raw Data'!$B$6:$BE$49,'ADR Raw Data'!X$1,FALSE))/100</f>
        <v>-4.8031454828364802E-2</v>
      </c>
      <c r="R27" s="90">
        <f>(VLOOKUP($A26,'ADR Raw Data'!$B$6:$BE$49,'ADR Raw Data'!Y$1,FALSE))/100</f>
        <v>-2.4064326057976301E-2</v>
      </c>
      <c r="S27" s="91">
        <f>(VLOOKUP($A26,'ADR Raw Data'!$B$6:$BE$49,'ADR Raw Data'!AA$1,FALSE))/100</f>
        <v>-6.5235003275997391E-2</v>
      </c>
      <c r="T27" s="91">
        <f>(VLOOKUP($A26,'ADR Raw Data'!$B$6:$BE$49,'ADR Raw Data'!AB$1,FALSE))/100</f>
        <v>-4.71377160458313E-2</v>
      </c>
      <c r="U27" s="90">
        <f>(VLOOKUP($A26,'ADR Raw Data'!$B$6:$BE$49,'ADR Raw Data'!AC$1,FALSE))/100</f>
        <v>-5.6176757405848605E-2</v>
      </c>
      <c r="V27" s="92">
        <f>(VLOOKUP($A26,'ADR Raw Data'!$B$6:$BE$49,'ADR Raw Data'!AE$1,FALSE))/100</f>
        <v>-3.6747815049032996E-2</v>
      </c>
      <c r="X27" s="89">
        <f>(VLOOKUP($A26,'RevPAR Raw Data'!$B$6:$BE$49,'RevPAR Raw Data'!T$1,FALSE))/100</f>
        <v>3.59666284329433E-2</v>
      </c>
      <c r="Y27" s="90">
        <f>(VLOOKUP($A26,'RevPAR Raw Data'!$B$6:$BE$49,'RevPAR Raw Data'!U$1,FALSE))/100</f>
        <v>-1.1701194114115999E-2</v>
      </c>
      <c r="Z27" s="90">
        <f>(VLOOKUP($A26,'RevPAR Raw Data'!$B$6:$BE$49,'RevPAR Raw Data'!V$1,FALSE))/100</f>
        <v>1.1403382595848399E-2</v>
      </c>
      <c r="AA27" s="90">
        <f>(VLOOKUP($A26,'RevPAR Raw Data'!$B$6:$BE$49,'RevPAR Raw Data'!W$1,FALSE))/100</f>
        <v>-2.7517217361379197E-3</v>
      </c>
      <c r="AB27" s="90">
        <f>(VLOOKUP($A26,'RevPAR Raw Data'!$B$6:$BE$49,'RevPAR Raw Data'!X$1,FALSE))/100</f>
        <v>-7.8805473566184198E-2</v>
      </c>
      <c r="AC27" s="90">
        <f>(VLOOKUP($A26,'RevPAR Raw Data'!$B$6:$BE$49,'RevPAR Raw Data'!Y$1,FALSE))/100</f>
        <v>-1.20674158088259E-2</v>
      </c>
      <c r="AD27" s="91">
        <f>(VLOOKUP($A26,'RevPAR Raw Data'!$B$6:$BE$49,'RevPAR Raw Data'!AA$1,FALSE))/100</f>
        <v>-8.0999046638687899E-2</v>
      </c>
      <c r="AE27" s="91">
        <f>(VLOOKUP($A26,'RevPAR Raw Data'!$B$6:$BE$49,'RevPAR Raw Data'!AB$1,FALSE))/100</f>
        <v>-4.6863239342167004E-2</v>
      </c>
      <c r="AF27" s="90">
        <f>(VLOOKUP($A26,'RevPAR Raw Data'!$B$6:$BE$49,'RevPAR Raw Data'!AC$1,FALSE))/100</f>
        <v>-6.4049632602543899E-2</v>
      </c>
      <c r="AG27" s="92">
        <f>(VLOOKUP($A26,'RevPAR Raw Data'!$B$6:$BE$49,'RevPAR Raw Data'!AE$1,FALSE))/100</f>
        <v>-3.1441443429578497E-2</v>
      </c>
    </row>
    <row r="28" spans="1:33" x14ac:dyDescent="0.2">
      <c r="A28" s="155" t="s">
        <v>124</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Data'!G$3,FALSE))/100</f>
        <v>0.474256884079995</v>
      </c>
      <c r="C29" s="118">
        <f>(VLOOKUP($A29,'Occupancy Raw Data'!$B$8:$BE$45,'Occupancy Raw Data'!H$3,FALSE))/100</f>
        <v>0.56431219986626902</v>
      </c>
      <c r="D29" s="118">
        <f>(VLOOKUP($A29,'Occupancy Raw Data'!$B$8:$BE$45,'Occupancy Raw Data'!I$3,FALSE))/100</f>
        <v>0.61178824813534594</v>
      </c>
      <c r="E29" s="118">
        <f>(VLOOKUP($A29,'Occupancy Raw Data'!$B$8:$BE$45,'Occupancy Raw Data'!J$3,FALSE))/100</f>
        <v>0.61918622278818702</v>
      </c>
      <c r="F29" s="118">
        <f>(VLOOKUP($A29,'Occupancy Raw Data'!$B$8:$BE$45,'Occupancy Raw Data'!K$3,FALSE))/100</f>
        <v>0.62722090837426403</v>
      </c>
      <c r="G29" s="119">
        <f>(VLOOKUP($A29,'Occupancy Raw Data'!$B$8:$BE$45,'Occupancy Raw Data'!L$3,FALSE))/100</f>
        <v>0.57941122913505305</v>
      </c>
      <c r="H29" s="99">
        <f>(VLOOKUP($A29,'Occupancy Raw Data'!$B$8:$BE$45,'Occupancy Raw Data'!N$3,FALSE))/100</f>
        <v>0.74198047419804691</v>
      </c>
      <c r="I29" s="99">
        <f>(VLOOKUP($A29,'Occupancy Raw Data'!$B$8:$BE$45,'Occupancy Raw Data'!O$3,FALSE))/100</f>
        <v>0.76993511612394594</v>
      </c>
      <c r="J29" s="119">
        <f>(VLOOKUP($A29,'Occupancy Raw Data'!$B$8:$BE$45,'Occupancy Raw Data'!P$3,FALSE))/100</f>
        <v>0.75595779516099593</v>
      </c>
      <c r="K29" s="120">
        <f>(VLOOKUP($A29,'Occupancy Raw Data'!$B$8:$BE$45,'Occupancy Raw Data'!R$3,FALSE))/100</f>
        <v>0.62988808654871298</v>
      </c>
      <c r="M29" s="121">
        <f>VLOOKUP($A29,'ADR Raw Data'!$B$6:$BE$43,'ADR Raw Data'!G$1,FALSE)</f>
        <v>105.46360420405</v>
      </c>
      <c r="N29" s="122">
        <f>VLOOKUP($A29,'ADR Raw Data'!$B$6:$BE$43,'ADR Raw Data'!H$1,FALSE)</f>
        <v>109.728340065707</v>
      </c>
      <c r="O29" s="122">
        <f>VLOOKUP($A29,'ADR Raw Data'!$B$6:$BE$43,'ADR Raw Data'!I$1,FALSE)</f>
        <v>110.04852909108899</v>
      </c>
      <c r="P29" s="122">
        <f>VLOOKUP($A29,'ADR Raw Data'!$B$6:$BE$43,'ADR Raw Data'!J$1,FALSE)</f>
        <v>113.245027421408</v>
      </c>
      <c r="Q29" s="122">
        <f>VLOOKUP($A29,'ADR Raw Data'!$B$6:$BE$43,'ADR Raw Data'!K$1,FALSE)</f>
        <v>121.08936530187999</v>
      </c>
      <c r="R29" s="123">
        <f>VLOOKUP($A29,'ADR Raw Data'!$B$6:$BE$43,'ADR Raw Data'!L$1,FALSE)</f>
        <v>112.31332146074701</v>
      </c>
      <c r="S29" s="122">
        <f>VLOOKUP($A29,'ADR Raw Data'!$B$6:$BE$43,'ADR Raw Data'!N$1,FALSE)</f>
        <v>147.15126716247099</v>
      </c>
      <c r="T29" s="122">
        <f>VLOOKUP($A29,'ADR Raw Data'!$B$6:$BE$43,'ADR Raw Data'!O$1,FALSE)</f>
        <v>147.093086162085</v>
      </c>
      <c r="U29" s="123">
        <f>VLOOKUP($A29,'ADR Raw Data'!$B$6:$BE$43,'ADR Raw Data'!P$1,FALSE)</f>
        <v>147.121638791962</v>
      </c>
      <c r="V29" s="124">
        <f>VLOOKUP($A29,'ADR Raw Data'!$B$6:$BE$43,'ADR Raw Data'!R$1,FALSE)</f>
        <v>124.257333131485</v>
      </c>
      <c r="X29" s="121">
        <f>VLOOKUP($A29,'RevPAR Raw Data'!$B$6:$BE$43,'RevPAR Raw Data'!G$1,FALSE)</f>
        <v>50.016840313658697</v>
      </c>
      <c r="Y29" s="122">
        <f>VLOOKUP($A29,'RevPAR Raw Data'!$B$6:$BE$43,'RevPAR Raw Data'!H$1,FALSE)</f>
        <v>61.921040970153697</v>
      </c>
      <c r="Z29" s="122">
        <f>VLOOKUP($A29,'RevPAR Raw Data'!$B$6:$BE$43,'RevPAR Raw Data'!I$1,FALSE)</f>
        <v>67.326396822509196</v>
      </c>
      <c r="AA29" s="122">
        <f>VLOOKUP($A29,'RevPAR Raw Data'!$B$6:$BE$43,'RevPAR Raw Data'!J$1,FALSE)</f>
        <v>70.119760778606505</v>
      </c>
      <c r="AB29" s="122">
        <f>VLOOKUP($A29,'RevPAR Raw Data'!$B$6:$BE$43,'RevPAR Raw Data'!K$1,FALSE)</f>
        <v>75.949781699108598</v>
      </c>
      <c r="AC29" s="123">
        <f>VLOOKUP($A29,'RevPAR Raw Data'!$B$6:$BE$43,'RevPAR Raw Data'!L$1,FALSE)</f>
        <v>65.075599635811798</v>
      </c>
      <c r="AD29" s="122">
        <f>VLOOKUP($A29,'RevPAR Raw Data'!$B$6:$BE$43,'RevPAR Raw Data'!N$1,FALSE)</f>
        <v>109.183366988054</v>
      </c>
      <c r="AE29" s="122">
        <f>VLOOKUP($A29,'RevPAR Raw Data'!$B$6:$BE$43,'RevPAR Raw Data'!O$1,FALSE)</f>
        <v>113.252132375234</v>
      </c>
      <c r="AF29" s="123">
        <f>VLOOKUP($A29,'RevPAR Raw Data'!$B$6:$BE$43,'RevPAR Raw Data'!P$1,FALSE)</f>
        <v>111.21774968164399</v>
      </c>
      <c r="AG29" s="124">
        <f>VLOOKUP($A29,'RevPAR Raw Data'!$B$6:$BE$43,'RevPAR Raw Data'!R$1,FALSE)</f>
        <v>78.268213805837505</v>
      </c>
    </row>
    <row r="30" spans="1:33" x14ac:dyDescent="0.2">
      <c r="A30" s="101" t="s">
        <v>123</v>
      </c>
      <c r="B30" s="89">
        <f>(VLOOKUP($A29,'Occupancy Raw Data'!$B$8:$BE$51,'Occupancy Raw Data'!T$3,FALSE))/100</f>
        <v>-7.0989419413744398E-2</v>
      </c>
      <c r="C30" s="90">
        <f>(VLOOKUP($A29,'Occupancy Raw Data'!$B$8:$BE$51,'Occupancy Raw Data'!U$3,FALSE))/100</f>
        <v>8.3197871318227493E-3</v>
      </c>
      <c r="D30" s="90">
        <f>(VLOOKUP($A29,'Occupancy Raw Data'!$B$8:$BE$51,'Occupancy Raw Data'!V$3,FALSE))/100</f>
        <v>4.17472166432903E-2</v>
      </c>
      <c r="E30" s="90">
        <f>(VLOOKUP($A29,'Occupancy Raw Data'!$B$8:$BE$51,'Occupancy Raw Data'!W$3,FALSE))/100</f>
        <v>6.8900713854597494E-3</v>
      </c>
      <c r="F30" s="90">
        <f>(VLOOKUP($A29,'Occupancy Raw Data'!$B$8:$BE$51,'Occupancy Raw Data'!X$3,FALSE))/100</f>
        <v>-5.0587552297523403E-2</v>
      </c>
      <c r="G30" s="90">
        <f>(VLOOKUP($A29,'Occupancy Raw Data'!$B$8:$BE$51,'Occupancy Raw Data'!Y$3,FALSE))/100</f>
        <v>-1.23464296131355E-2</v>
      </c>
      <c r="H30" s="91">
        <f>(VLOOKUP($A29,'Occupancy Raw Data'!$B$8:$BE$51,'Occupancy Raw Data'!AA$3,FALSE))/100</f>
        <v>-2.5634495770562801E-2</v>
      </c>
      <c r="I30" s="91">
        <f>(VLOOKUP($A29,'Occupancy Raw Data'!$B$8:$BE$51,'Occupancy Raw Data'!AB$3,FALSE))/100</f>
        <v>5.6867662834342997E-2</v>
      </c>
      <c r="J30" s="90">
        <f>(VLOOKUP($A29,'Occupancy Raw Data'!$B$8:$BE$51,'Occupancy Raw Data'!AC$3,FALSE))/100</f>
        <v>1.4703125339415E-2</v>
      </c>
      <c r="K30" s="92">
        <f>(VLOOKUP($A29,'Occupancy Raw Data'!$B$8:$BE$51,'Occupancy Raw Data'!AE$3,FALSE))/100</f>
        <v>-3.2137209299032397E-3</v>
      </c>
      <c r="M30" s="89">
        <f>(VLOOKUP($A29,'ADR Raw Data'!$B$6:$BE$49,'ADR Raw Data'!T$1,FALSE))/100</f>
        <v>-4.1705276771168906E-2</v>
      </c>
      <c r="N30" s="90">
        <f>(VLOOKUP($A29,'ADR Raw Data'!$B$6:$BE$49,'ADR Raw Data'!U$1,FALSE))/100</f>
        <v>3.2351583946911601E-2</v>
      </c>
      <c r="O30" s="90">
        <f>(VLOOKUP($A29,'ADR Raw Data'!$B$6:$BE$49,'ADR Raw Data'!V$1,FALSE))/100</f>
        <v>6.10868992156538E-3</v>
      </c>
      <c r="P30" s="90">
        <f>(VLOOKUP($A29,'ADR Raw Data'!$B$6:$BE$49,'ADR Raw Data'!W$1,FALSE))/100</f>
        <v>1.23580483459164E-2</v>
      </c>
      <c r="Q30" s="90">
        <f>(VLOOKUP($A29,'ADR Raw Data'!$B$6:$BE$49,'ADR Raw Data'!X$1,FALSE))/100</f>
        <v>2.4045396322968801E-2</v>
      </c>
      <c r="R30" s="90">
        <f>(VLOOKUP($A29,'ADR Raw Data'!$B$6:$BE$49,'ADR Raw Data'!Y$1,FALSE))/100</f>
        <v>7.9636597929640396E-3</v>
      </c>
      <c r="S30" s="91">
        <f>(VLOOKUP($A29,'ADR Raw Data'!$B$6:$BE$49,'ADR Raw Data'!AA$1,FALSE))/100</f>
        <v>1.55150361465128E-2</v>
      </c>
      <c r="T30" s="91">
        <f>(VLOOKUP($A29,'ADR Raw Data'!$B$6:$BE$49,'ADR Raw Data'!AB$1,FALSE))/100</f>
        <v>3.6353974431547899E-2</v>
      </c>
      <c r="U30" s="90">
        <f>(VLOOKUP($A29,'ADR Raw Data'!$B$6:$BE$49,'ADR Raw Data'!AC$1,FALSE))/100</f>
        <v>2.5587734603322702E-2</v>
      </c>
      <c r="V30" s="92">
        <f>(VLOOKUP($A29,'ADR Raw Data'!$B$6:$BE$49,'ADR Raw Data'!AE$1,FALSE))/100</f>
        <v>1.6680720457226902E-2</v>
      </c>
      <c r="X30" s="89">
        <f>(VLOOKUP($A29,'RevPAR Raw Data'!$B$6:$BE$43,'RevPAR Raw Data'!T$1,FALSE))/100</f>
        <v>-0.109734062800438</v>
      </c>
      <c r="Y30" s="90">
        <f>(VLOOKUP($A29,'RevPAR Raw Data'!$B$6:$BE$43,'RevPAR Raw Data'!U$1,FALSE))/100</f>
        <v>4.0940529370550004E-2</v>
      </c>
      <c r="Z30" s="90">
        <f>(VLOOKUP($A29,'RevPAR Raw Data'!$B$6:$BE$43,'RevPAR Raw Data'!V$1,FALSE))/100</f>
        <v>4.8110927366418005E-2</v>
      </c>
      <c r="AA30" s="90">
        <f>(VLOOKUP($A29,'RevPAR Raw Data'!$B$6:$BE$43,'RevPAR Raw Data'!W$1,FALSE))/100</f>
        <v>1.9333267566664501E-2</v>
      </c>
      <c r="AB30" s="90">
        <f>(VLOOKUP($A29,'RevPAR Raw Data'!$B$6:$BE$43,'RevPAR Raw Data'!X$1,FALSE))/100</f>
        <v>-2.7758553718557399E-2</v>
      </c>
      <c r="AC30" s="90">
        <f>(VLOOKUP($A29,'RevPAR Raw Data'!$B$6:$BE$43,'RevPAR Raw Data'!Y$1,FALSE))/100</f>
        <v>-4.4810925852682894E-3</v>
      </c>
      <c r="AD30" s="91">
        <f>(VLOOKUP($A29,'RevPAR Raw Data'!$B$6:$BE$43,'RevPAR Raw Data'!AA$1,FALSE))/100</f>
        <v>-1.05171797525278E-2</v>
      </c>
      <c r="AE30" s="91">
        <f>(VLOOKUP($A29,'RevPAR Raw Data'!$B$6:$BE$43,'RevPAR Raw Data'!AB$1,FALSE))/100</f>
        <v>9.5289002826552505E-2</v>
      </c>
      <c r="AF30" s="90">
        <f>(VLOOKUP($A29,'RevPAR Raw Data'!$B$6:$BE$43,'RevPAR Raw Data'!AC$1,FALSE))/100</f>
        <v>4.0667079611762198E-2</v>
      </c>
      <c r="AG30" s="92">
        <f>(VLOOKUP($A29,'RevPAR Raw Data'!$B$6:$BE$43,'RevPAR Raw Data'!AE$1,FALSE))/100</f>
        <v>1.34133923468644E-2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Data'!G$3,FALSE))/100</f>
        <v>0.46129788897576196</v>
      </c>
      <c r="C32" s="118">
        <f>(VLOOKUP($A32,'Occupancy Raw Data'!$B$8:$BE$45,'Occupancy Raw Data'!H$3,FALSE))/100</f>
        <v>0.56763096168881899</v>
      </c>
      <c r="D32" s="118">
        <f>(VLOOKUP($A32,'Occupancy Raw Data'!$B$8:$BE$45,'Occupancy Raw Data'!I$3,FALSE))/100</f>
        <v>0.60437842064112501</v>
      </c>
      <c r="E32" s="118">
        <f>(VLOOKUP($A32,'Occupancy Raw Data'!$B$8:$BE$45,'Occupancy Raw Data'!J$3,FALSE))/100</f>
        <v>0.60203283815480801</v>
      </c>
      <c r="F32" s="118">
        <f>(VLOOKUP($A32,'Occupancy Raw Data'!$B$8:$BE$45,'Occupancy Raw Data'!K$3,FALSE))/100</f>
        <v>0.55043002345582404</v>
      </c>
      <c r="G32" s="119">
        <f>(VLOOKUP($A32,'Occupancy Raw Data'!$B$8:$BE$45,'Occupancy Raw Data'!L$3,FALSE))/100</f>
        <v>0.55715402658326807</v>
      </c>
      <c r="H32" s="99">
        <f>(VLOOKUP($A32,'Occupancy Raw Data'!$B$8:$BE$45,'Occupancy Raw Data'!N$3,FALSE))/100</f>
        <v>0.67240031274433099</v>
      </c>
      <c r="I32" s="99">
        <f>(VLOOKUP($A32,'Occupancy Raw Data'!$B$8:$BE$45,'Occupancy Raw Data'!O$3,FALSE))/100</f>
        <v>0.64112587959343204</v>
      </c>
      <c r="J32" s="119">
        <f>(VLOOKUP($A32,'Occupancy Raw Data'!$B$8:$BE$45,'Occupancy Raw Data'!P$3,FALSE))/100</f>
        <v>0.65676309616888107</v>
      </c>
      <c r="K32" s="120">
        <f>(VLOOKUP($A32,'Occupancy Raw Data'!$B$8:$BE$45,'Occupancy Raw Data'!R$3,FALSE))/100</f>
        <v>0.58561376075058602</v>
      </c>
      <c r="M32" s="121">
        <f>VLOOKUP($A32,'ADR Raw Data'!$B$6:$BE$43,'ADR Raw Data'!G$1,FALSE)</f>
        <v>105.981830508474</v>
      </c>
      <c r="N32" s="122">
        <f>VLOOKUP($A32,'ADR Raw Data'!$B$6:$BE$43,'ADR Raw Data'!H$1,FALSE)</f>
        <v>99.610757575757503</v>
      </c>
      <c r="O32" s="122">
        <f>VLOOKUP($A32,'ADR Raw Data'!$B$6:$BE$43,'ADR Raw Data'!I$1,FALSE)</f>
        <v>100.26210866752901</v>
      </c>
      <c r="P32" s="122">
        <f>VLOOKUP($A32,'ADR Raw Data'!$B$6:$BE$43,'ADR Raw Data'!J$1,FALSE)</f>
        <v>102.94181818181799</v>
      </c>
      <c r="Q32" s="122">
        <f>VLOOKUP($A32,'ADR Raw Data'!$B$6:$BE$43,'ADR Raw Data'!K$1,FALSE)</f>
        <v>101.78487215909</v>
      </c>
      <c r="R32" s="123">
        <f>VLOOKUP($A32,'ADR Raw Data'!$B$6:$BE$43,'ADR Raw Data'!L$1,FALSE)</f>
        <v>101.956511366825</v>
      </c>
      <c r="S32" s="122">
        <f>VLOOKUP($A32,'ADR Raw Data'!$B$6:$BE$43,'ADR Raw Data'!N$1,FALSE)</f>
        <v>129.89301162790599</v>
      </c>
      <c r="T32" s="122">
        <f>VLOOKUP($A32,'ADR Raw Data'!$B$6:$BE$43,'ADR Raw Data'!O$1,FALSE)</f>
        <v>130.713207317073</v>
      </c>
      <c r="U32" s="123">
        <f>VLOOKUP($A32,'ADR Raw Data'!$B$6:$BE$43,'ADR Raw Data'!P$1,FALSE)</f>
        <v>130.29334523809499</v>
      </c>
      <c r="V32" s="124">
        <f>VLOOKUP($A32,'ADR Raw Data'!$B$6:$BE$43,'ADR Raw Data'!R$1,FALSE)</f>
        <v>111.036404730116</v>
      </c>
      <c r="X32" s="121">
        <f>VLOOKUP($A32,'RevPAR Raw Data'!$B$6:$BE$43,'RevPAR Raw Data'!G$1,FALSE)</f>
        <v>48.889194683346297</v>
      </c>
      <c r="Y32" s="122">
        <f>VLOOKUP($A32,'RevPAR Raw Data'!$B$6:$BE$43,'RevPAR Raw Data'!H$1,FALSE)</f>
        <v>56.5421501172791</v>
      </c>
      <c r="Z32" s="122">
        <f>VLOOKUP($A32,'RevPAR Raw Data'!$B$6:$BE$43,'RevPAR Raw Data'!I$1,FALSE)</f>
        <v>60.596254886630099</v>
      </c>
      <c r="AA32" s="122">
        <f>VLOOKUP($A32,'RevPAR Raw Data'!$B$6:$BE$43,'RevPAR Raw Data'!J$1,FALSE)</f>
        <v>61.9743549648162</v>
      </c>
      <c r="AB32" s="122">
        <f>VLOOKUP($A32,'RevPAR Raw Data'!$B$6:$BE$43,'RevPAR Raw Data'!K$1,FALSE)</f>
        <v>56.025449569976502</v>
      </c>
      <c r="AC32" s="123">
        <f>VLOOKUP($A32,'RevPAR Raw Data'!$B$6:$BE$43,'RevPAR Raw Data'!L$1,FALSE)</f>
        <v>56.805480844409601</v>
      </c>
      <c r="AD32" s="122">
        <f>VLOOKUP($A32,'RevPAR Raw Data'!$B$6:$BE$43,'RevPAR Raw Data'!N$1,FALSE)</f>
        <v>87.340101641907694</v>
      </c>
      <c r="AE32" s="122">
        <f>VLOOKUP($A32,'RevPAR Raw Data'!$B$6:$BE$43,'RevPAR Raw Data'!O$1,FALSE)</f>
        <v>83.803620015637193</v>
      </c>
      <c r="AF32" s="123">
        <f>VLOOKUP($A32,'RevPAR Raw Data'!$B$6:$BE$43,'RevPAR Raw Data'!P$1,FALSE)</f>
        <v>85.571860828772401</v>
      </c>
      <c r="AG32" s="124">
        <f>VLOOKUP($A32,'RevPAR Raw Data'!$B$6:$BE$43,'RevPAR Raw Data'!R$1,FALSE)</f>
        <v>65.024446554227595</v>
      </c>
    </row>
    <row r="33" spans="1:33" x14ac:dyDescent="0.2">
      <c r="A33" s="101" t="s">
        <v>123</v>
      </c>
      <c r="B33" s="89">
        <f>(VLOOKUP($A32,'Occupancy Raw Data'!$B$8:$BE$51,'Occupancy Raw Data'!T$3,FALSE))/100</f>
        <v>1.3745704467353901E-2</v>
      </c>
      <c r="C33" s="90">
        <f>(VLOOKUP($A32,'Occupancy Raw Data'!$B$8:$BE$51,'Occupancy Raw Data'!U$3,FALSE))/100</f>
        <v>-7.279693486590029E-2</v>
      </c>
      <c r="D33" s="90">
        <f>(VLOOKUP($A32,'Occupancy Raw Data'!$B$8:$BE$51,'Occupancy Raw Data'!V$3,FALSE))/100</f>
        <v>-3.6159600997506203E-2</v>
      </c>
      <c r="E33" s="90">
        <f>(VLOOKUP($A32,'Occupancy Raw Data'!$B$8:$BE$51,'Occupancy Raw Data'!W$3,FALSE))/100</f>
        <v>-5.4054054054054002E-2</v>
      </c>
      <c r="F33" s="90">
        <f>(VLOOKUP($A32,'Occupancy Raw Data'!$B$8:$BE$51,'Occupancy Raw Data'!X$3,FALSE))/100</f>
        <v>-0.15990453460620502</v>
      </c>
      <c r="G33" s="90">
        <f>(VLOOKUP($A32,'Occupancy Raw Data'!$B$8:$BE$51,'Occupancy Raw Data'!Y$3,FALSE))/100</f>
        <v>-6.7033254778737797E-2</v>
      </c>
      <c r="H33" s="91">
        <f>(VLOOKUP($A32,'Occupancy Raw Data'!$B$8:$BE$51,'Occupancy Raw Data'!AA$3,FALSE))/100</f>
        <v>-4.7619047619047603E-2</v>
      </c>
      <c r="I33" s="91">
        <f>(VLOOKUP($A32,'Occupancy Raw Data'!$B$8:$BE$51,'Occupancy Raw Data'!AB$3,FALSE))/100</f>
        <v>-1.79640718562874E-2</v>
      </c>
      <c r="J33" s="90">
        <f>(VLOOKUP($A32,'Occupancy Raw Data'!$B$8:$BE$51,'Occupancy Raw Data'!AC$3,FALSE))/100</f>
        <v>-3.3371691599539698E-2</v>
      </c>
      <c r="K33" s="92">
        <f>(VLOOKUP($A32,'Occupancy Raw Data'!$B$8:$BE$51,'Occupancy Raw Data'!AE$3,FALSE))/100</f>
        <v>-5.6505308619758797E-2</v>
      </c>
      <c r="M33" s="89">
        <f>(VLOOKUP($A32,'ADR Raw Data'!$B$6:$BE$49,'ADR Raw Data'!T$1,FALSE))/100</f>
        <v>5.5928062898376797E-2</v>
      </c>
      <c r="N33" s="90">
        <f>(VLOOKUP($A32,'ADR Raw Data'!$B$6:$BE$49,'ADR Raw Data'!U$1,FALSE))/100</f>
        <v>-3.0085805582742903E-2</v>
      </c>
      <c r="O33" s="90">
        <f>(VLOOKUP($A32,'ADR Raw Data'!$B$6:$BE$49,'ADR Raw Data'!V$1,FALSE))/100</f>
        <v>-3.4206590950892096E-2</v>
      </c>
      <c r="P33" s="90">
        <f>(VLOOKUP($A32,'ADR Raw Data'!$B$6:$BE$49,'ADR Raw Data'!W$1,FALSE))/100</f>
        <v>2.2426314307605697E-3</v>
      </c>
      <c r="Q33" s="90">
        <f>(VLOOKUP($A32,'ADR Raw Data'!$B$6:$BE$49,'ADR Raw Data'!X$1,FALSE))/100</f>
        <v>-7.1869086398977405E-2</v>
      </c>
      <c r="R33" s="90">
        <f>(VLOOKUP($A32,'ADR Raw Data'!$B$6:$BE$49,'ADR Raw Data'!Y$1,FALSE))/100</f>
        <v>-2.0681664505738002E-2</v>
      </c>
      <c r="S33" s="91">
        <f>(VLOOKUP($A32,'ADR Raw Data'!$B$6:$BE$49,'ADR Raw Data'!AA$1,FALSE))/100</f>
        <v>-1.5395205535452801E-2</v>
      </c>
      <c r="T33" s="91">
        <f>(VLOOKUP($A32,'ADR Raw Data'!$B$6:$BE$49,'ADR Raw Data'!AB$1,FALSE))/100</f>
        <v>-2.4304021714920097E-2</v>
      </c>
      <c r="U33" s="90">
        <f>(VLOOKUP($A32,'ADR Raw Data'!$B$6:$BE$49,'ADR Raw Data'!AC$1,FALSE))/100</f>
        <v>-1.96622941979397E-2</v>
      </c>
      <c r="V33" s="92">
        <f>(VLOOKUP($A32,'ADR Raw Data'!$B$6:$BE$49,'ADR Raw Data'!AE$1,FALSE))/100</f>
        <v>-1.8386011972486599E-2</v>
      </c>
      <c r="X33" s="89">
        <f>(VLOOKUP($A32,'RevPAR Raw Data'!$B$6:$BE$43,'RevPAR Raw Data'!T$1,FALSE))/100</f>
        <v>7.0442537989763396E-2</v>
      </c>
      <c r="Y33" s="90">
        <f>(VLOOKUP($A32,'RevPAR Raw Data'!$B$6:$BE$43,'RevPAR Raw Data'!U$1,FALSE))/100</f>
        <v>-0.10069258601924799</v>
      </c>
      <c r="Z33" s="90">
        <f>(VLOOKUP($A32,'RevPAR Raw Data'!$B$6:$BE$43,'RevPAR Raw Data'!V$1,FALSE))/100</f>
        <v>-6.9129295268129096E-2</v>
      </c>
      <c r="AA33" s="90">
        <f>(VLOOKUP($A32,'RevPAR Raw Data'!$B$6:$BE$43,'RevPAR Raw Data'!W$1,FALSE))/100</f>
        <v>-5.1932645943875103E-2</v>
      </c>
      <c r="AB33" s="90">
        <f>(VLOOKUP($A32,'RevPAR Raw Data'!$B$6:$BE$43,'RevPAR Raw Data'!X$1,FALSE))/100</f>
        <v>-0.22028142819198099</v>
      </c>
      <c r="AC33" s="90">
        <f>(VLOOKUP($A32,'RevPAR Raw Data'!$B$6:$BE$43,'RevPAR Raw Data'!Y$1,FALSE))/100</f>
        <v>-8.6328559998414392E-2</v>
      </c>
      <c r="AD33" s="91">
        <f>(VLOOKUP($A32,'RevPAR Raw Data'!$B$6:$BE$43,'RevPAR Raw Data'!AA$1,FALSE))/100</f>
        <v>-6.2281148129002706E-2</v>
      </c>
      <c r="AE33" s="91">
        <f>(VLOOKUP($A32,'RevPAR Raw Data'!$B$6:$BE$43,'RevPAR Raw Data'!AB$1,FALSE))/100</f>
        <v>-4.1831494378723903E-2</v>
      </c>
      <c r="AF33" s="90">
        <f>(VLOOKUP($A32,'RevPAR Raw Data'!$B$6:$BE$43,'RevPAR Raw Data'!AC$1,FALSE))/100</f>
        <v>-5.2377821779366396E-2</v>
      </c>
      <c r="AG33" s="92">
        <f>(VLOOKUP($A32,'RevPAR Raw Data'!$B$6:$BE$43,'RevPAR Raw Data'!AE$1,FALSE))/100</f>
        <v>-7.3852413311453494E-2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Data'!G$3,FALSE))/100</f>
        <v>0.37151248164464001</v>
      </c>
      <c r="C35" s="118">
        <f>(VLOOKUP($A35,'Occupancy Raw Data'!$B$8:$BE$45,'Occupancy Raw Data'!H$3,FALSE))/100</f>
        <v>0.44933920704845798</v>
      </c>
      <c r="D35" s="118">
        <f>(VLOOKUP($A35,'Occupancy Raw Data'!$B$8:$BE$45,'Occupancy Raw Data'!I$3,FALSE))/100</f>
        <v>0.476784476784476</v>
      </c>
      <c r="E35" s="118">
        <f>(VLOOKUP($A35,'Occupancy Raw Data'!$B$8:$BE$45,'Occupancy Raw Data'!J$3,FALSE))/100</f>
        <v>0.50242550242550199</v>
      </c>
      <c r="F35" s="118">
        <f>(VLOOKUP($A35,'Occupancy Raw Data'!$B$8:$BE$45,'Occupancy Raw Data'!K$3,FALSE))/100</f>
        <v>0.47955647955647895</v>
      </c>
      <c r="G35" s="119">
        <f>(VLOOKUP($A35,'Occupancy Raw Data'!$B$8:$BE$45,'Occupancy Raw Data'!L$3,FALSE))/100</f>
        <v>0.45696866581596401</v>
      </c>
      <c r="H35" s="99">
        <f>(VLOOKUP($A35,'Occupancy Raw Data'!$B$8:$BE$45,'Occupancy Raw Data'!N$3,FALSE))/100</f>
        <v>0.56687456687456605</v>
      </c>
      <c r="I35" s="99">
        <f>(VLOOKUP($A35,'Occupancy Raw Data'!$B$8:$BE$45,'Occupancy Raw Data'!O$3,FALSE))/100</f>
        <v>0.55994455994455894</v>
      </c>
      <c r="J35" s="119">
        <f>(VLOOKUP($A35,'Occupancy Raw Data'!$B$8:$BE$45,'Occupancy Raw Data'!P$3,FALSE))/100</f>
        <v>0.56340956340956305</v>
      </c>
      <c r="K35" s="120">
        <f>(VLOOKUP($A35,'Occupancy Raw Data'!$B$8:$BE$45,'Occupancy Raw Data'!R$3,FALSE))/100</f>
        <v>0.48787604386759198</v>
      </c>
      <c r="M35" s="121">
        <f>VLOOKUP($A35,'ADR Raw Data'!$B$6:$BE$43,'ADR Raw Data'!G$1,FALSE)</f>
        <v>100.310968379446</v>
      </c>
      <c r="N35" s="122">
        <f>VLOOKUP($A35,'ADR Raw Data'!$B$6:$BE$43,'ADR Raw Data'!H$1,FALSE)</f>
        <v>97.8094607843137</v>
      </c>
      <c r="O35" s="122">
        <f>VLOOKUP($A35,'ADR Raw Data'!$B$6:$BE$43,'ADR Raw Data'!I$1,FALSE)</f>
        <v>97.965116279069704</v>
      </c>
      <c r="P35" s="122">
        <f>VLOOKUP($A35,'ADR Raw Data'!$B$6:$BE$43,'ADR Raw Data'!J$1,FALSE)</f>
        <v>102.299737931034</v>
      </c>
      <c r="Q35" s="122">
        <f>VLOOKUP($A35,'ADR Raw Data'!$B$6:$BE$43,'ADR Raw Data'!K$1,FALSE)</f>
        <v>100.921141618497</v>
      </c>
      <c r="R35" s="123">
        <f>VLOOKUP($A35,'ADR Raw Data'!$B$6:$BE$43,'ADR Raw Data'!L$1,FALSE)</f>
        <v>99.913583617747406</v>
      </c>
      <c r="S35" s="122">
        <f>VLOOKUP($A35,'ADR Raw Data'!$B$6:$BE$43,'ADR Raw Data'!N$1,FALSE)</f>
        <v>117.372640586797</v>
      </c>
      <c r="T35" s="122">
        <f>VLOOKUP($A35,'ADR Raw Data'!$B$6:$BE$43,'ADR Raw Data'!O$1,FALSE)</f>
        <v>118.551361386138</v>
      </c>
      <c r="U35" s="123">
        <f>VLOOKUP($A35,'ADR Raw Data'!$B$6:$BE$43,'ADR Raw Data'!P$1,FALSE)</f>
        <v>117.958376383763</v>
      </c>
      <c r="V35" s="124">
        <f>VLOOKUP($A35,'ADR Raw Data'!$B$6:$BE$43,'ADR Raw Data'!R$1,FALSE)</f>
        <v>105.96448752320001</v>
      </c>
      <c r="X35" s="121">
        <f>VLOOKUP($A35,'RevPAR Raw Data'!$B$6:$BE$43,'RevPAR Raw Data'!G$1,FALSE)</f>
        <v>37.266776798825198</v>
      </c>
      <c r="Y35" s="122">
        <f>VLOOKUP($A35,'RevPAR Raw Data'!$B$6:$BE$43,'RevPAR Raw Data'!H$1,FALSE)</f>
        <v>43.949625550660699</v>
      </c>
      <c r="Z35" s="122">
        <f>VLOOKUP($A35,'RevPAR Raw Data'!$B$6:$BE$43,'RevPAR Raw Data'!I$1,FALSE)</f>
        <v>46.708246708246698</v>
      </c>
      <c r="AA35" s="122">
        <f>VLOOKUP($A35,'RevPAR Raw Data'!$B$6:$BE$43,'RevPAR Raw Data'!J$1,FALSE)</f>
        <v>51.397997227997202</v>
      </c>
      <c r="AB35" s="122">
        <f>VLOOKUP($A35,'RevPAR Raw Data'!$B$6:$BE$43,'RevPAR Raw Data'!K$1,FALSE)</f>
        <v>48.397387387387298</v>
      </c>
      <c r="AC35" s="123">
        <f>VLOOKUP($A35,'RevPAR Raw Data'!$B$6:$BE$43,'RevPAR Raw Data'!L$1,FALSE)</f>
        <v>45.657377002693799</v>
      </c>
      <c r="AD35" s="122">
        <f>VLOOKUP($A35,'RevPAR Raw Data'!$B$6:$BE$43,'RevPAR Raw Data'!N$1,FALSE)</f>
        <v>66.535564795564696</v>
      </c>
      <c r="AE35" s="122">
        <f>VLOOKUP($A35,'RevPAR Raw Data'!$B$6:$BE$43,'RevPAR Raw Data'!O$1,FALSE)</f>
        <v>66.382189882189806</v>
      </c>
      <c r="AF35" s="123">
        <f>VLOOKUP($A35,'RevPAR Raw Data'!$B$6:$BE$43,'RevPAR Raw Data'!P$1,FALSE)</f>
        <v>66.458877338877301</v>
      </c>
      <c r="AG35" s="124">
        <f>VLOOKUP($A35,'RevPAR Raw Data'!$B$6:$BE$43,'RevPAR Raw Data'!R$1,FALSE)</f>
        <v>51.697534963275899</v>
      </c>
    </row>
    <row r="36" spans="1:33" x14ac:dyDescent="0.2">
      <c r="A36" s="101" t="s">
        <v>123</v>
      </c>
      <c r="B36" s="89">
        <f>(VLOOKUP($A35,'Occupancy Raw Data'!$B$8:$BE$51,'Occupancy Raw Data'!T$3,FALSE))/100</f>
        <v>7.7890570133435401E-3</v>
      </c>
      <c r="C36" s="90">
        <f>(VLOOKUP($A35,'Occupancy Raw Data'!$B$8:$BE$51,'Occupancy Raw Data'!U$3,FALSE))/100</f>
        <v>-9.6554061159863896E-2</v>
      </c>
      <c r="D36" s="90">
        <f>(VLOOKUP($A35,'Occupancy Raw Data'!$B$8:$BE$51,'Occupancy Raw Data'!V$3,FALSE))/100</f>
        <v>-0.123872403872403</v>
      </c>
      <c r="E36" s="90">
        <f>(VLOOKUP($A35,'Occupancy Raw Data'!$B$8:$BE$51,'Occupancy Raw Data'!W$3,FALSE))/100</f>
        <v>-0.115357651943017</v>
      </c>
      <c r="F36" s="90">
        <f>(VLOOKUP($A35,'Occupancy Raw Data'!$B$8:$BE$51,'Occupancy Raw Data'!X$3,FALSE))/100</f>
        <v>-0.20021163585519999</v>
      </c>
      <c r="G36" s="90">
        <f>(VLOOKUP($A35,'Occupancy Raw Data'!$B$8:$BE$51,'Occupancy Raw Data'!Y$3,FALSE))/100</f>
        <v>-0.11634656396237199</v>
      </c>
      <c r="H36" s="91">
        <f>(VLOOKUP($A35,'Occupancy Raw Data'!$B$8:$BE$51,'Occupancy Raw Data'!AA$3,FALSE))/100</f>
        <v>-0.12664446810788199</v>
      </c>
      <c r="I36" s="91">
        <f>(VLOOKUP($A35,'Occupancy Raw Data'!$B$8:$BE$51,'Occupancy Raw Data'!AB$3,FALSE))/100</f>
        <v>-0.13025004828283498</v>
      </c>
      <c r="J36" s="90">
        <f>(VLOOKUP($A35,'Occupancy Raw Data'!$B$8:$BE$51,'Occupancy Raw Data'!AC$3,FALSE))/100</f>
        <v>-0.12843989986847101</v>
      </c>
      <c r="K36" s="92">
        <f>(VLOOKUP($A35,'Occupancy Raw Data'!$B$8:$BE$51,'Occupancy Raw Data'!AE$3,FALSE))/100</f>
        <v>-0.11993446077944199</v>
      </c>
      <c r="M36" s="89">
        <f>(VLOOKUP($A35,'ADR Raw Data'!$B$6:$BE$49,'ADR Raw Data'!T$1,FALSE))/100</f>
        <v>-1.2576536545481999E-2</v>
      </c>
      <c r="N36" s="90">
        <f>(VLOOKUP($A35,'ADR Raw Data'!$B$6:$BE$49,'ADR Raw Data'!U$1,FALSE))/100</f>
        <v>-5.4154338677695202E-2</v>
      </c>
      <c r="O36" s="90">
        <f>(VLOOKUP($A35,'ADR Raw Data'!$B$6:$BE$49,'ADR Raw Data'!V$1,FALSE))/100</f>
        <v>-6.9977220076720997E-2</v>
      </c>
      <c r="P36" s="90">
        <f>(VLOOKUP($A35,'ADR Raw Data'!$B$6:$BE$49,'ADR Raw Data'!W$1,FALSE))/100</f>
        <v>-6.4801867181584094E-2</v>
      </c>
      <c r="Q36" s="90">
        <f>(VLOOKUP($A35,'ADR Raw Data'!$B$6:$BE$49,'ADR Raw Data'!X$1,FALSE))/100</f>
        <v>-8.7093855036397105E-2</v>
      </c>
      <c r="R36" s="90">
        <f>(VLOOKUP($A35,'ADR Raw Data'!$B$6:$BE$49,'ADR Raw Data'!Y$1,FALSE))/100</f>
        <v>-6.2478111973768201E-2</v>
      </c>
      <c r="S36" s="91">
        <f>(VLOOKUP($A35,'ADR Raw Data'!$B$6:$BE$49,'ADR Raw Data'!AA$1,FALSE))/100</f>
        <v>-9.7660040003172591E-2</v>
      </c>
      <c r="T36" s="91">
        <f>(VLOOKUP($A35,'ADR Raw Data'!$B$6:$BE$49,'ADR Raw Data'!AB$1,FALSE))/100</f>
        <v>-0.110893667340379</v>
      </c>
      <c r="U36" s="90">
        <f>(VLOOKUP($A35,'ADR Raw Data'!$B$6:$BE$49,'ADR Raw Data'!AC$1,FALSE))/100</f>
        <v>-0.104341040318963</v>
      </c>
      <c r="V36" s="92">
        <f>(VLOOKUP($A35,'ADR Raw Data'!$B$6:$BE$49,'ADR Raw Data'!AE$1,FALSE))/100</f>
        <v>-7.8636123565919605E-2</v>
      </c>
      <c r="X36" s="89">
        <f>(VLOOKUP($A35,'RevPAR Raw Data'!$B$6:$BE$43,'RevPAR Raw Data'!T$1,FALSE))/100</f>
        <v>-4.8854388923216599E-3</v>
      </c>
      <c r="Y36" s="90">
        <f>(VLOOKUP($A35,'RevPAR Raw Data'!$B$6:$BE$43,'RevPAR Raw Data'!U$1,FALSE))/100</f>
        <v>-0.145479578508801</v>
      </c>
      <c r="Z36" s="90">
        <f>(VLOOKUP($A35,'RevPAR Raw Data'!$B$6:$BE$43,'RevPAR Raw Data'!V$1,FALSE))/100</f>
        <v>-0.18518137748191299</v>
      </c>
      <c r="AA36" s="90">
        <f>(VLOOKUP($A35,'RevPAR Raw Data'!$B$6:$BE$43,'RevPAR Raw Data'!W$1,FALSE))/100</f>
        <v>-0.17268412788501097</v>
      </c>
      <c r="AB36" s="90">
        <f>(VLOOKUP($A35,'RevPAR Raw Data'!$B$6:$BE$43,'RevPAR Raw Data'!X$1,FALSE))/100</f>
        <v>-0.26986828770182397</v>
      </c>
      <c r="AC36" s="90">
        <f>(VLOOKUP($A35,'RevPAR Raw Data'!$B$6:$BE$43,'RevPAR Raw Data'!Y$1,FALSE))/100</f>
        <v>-0.17155556228513599</v>
      </c>
      <c r="AD36" s="91">
        <f>(VLOOKUP($A35,'RevPAR Raw Data'!$B$6:$BE$43,'RevPAR Raw Data'!AA$1,FALSE))/100</f>
        <v>-0.21193640428945901</v>
      </c>
      <c r="AE36" s="91">
        <f>(VLOOKUP($A35,'RevPAR Raw Data'!$B$6:$BE$43,'RevPAR Raw Data'!AB$1,FALSE))/100</f>
        <v>-0.22669981009786899</v>
      </c>
      <c r="AF36" s="90">
        <f>(VLOOKUP($A35,'RevPAR Raw Data'!$B$6:$BE$43,'RevPAR Raw Data'!AC$1,FALSE))/100</f>
        <v>-0.21937938741669502</v>
      </c>
      <c r="AG36" s="92">
        <f>(VLOOKUP($A35,'RevPAR Raw Data'!$B$6:$BE$43,'RevPAR Raw Data'!AE$1,FALSE))/100</f>
        <v>-0.18913940326769701</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Data'!G$3,FALSE))/100</f>
        <v>0.49902887809864505</v>
      </c>
      <c r="C38" s="118">
        <f>(VLOOKUP($A38,'Occupancy Raw Data'!$B$8:$BE$45,'Occupancy Raw Data'!H$3,FALSE))/100</f>
        <v>0.53731152568361795</v>
      </c>
      <c r="D38" s="118">
        <f>(VLOOKUP($A38,'Occupancy Raw Data'!$B$8:$BE$45,'Occupancy Raw Data'!I$3,FALSE))/100</f>
        <v>0.572885254280603</v>
      </c>
      <c r="E38" s="118">
        <f>(VLOOKUP($A38,'Occupancy Raw Data'!$B$8:$BE$45,'Occupancy Raw Data'!J$3,FALSE))/100</f>
        <v>0.58895987733197008</v>
      </c>
      <c r="F38" s="118">
        <f>(VLOOKUP($A38,'Occupancy Raw Data'!$B$8:$BE$45,'Occupancy Raw Data'!K$3,FALSE))/100</f>
        <v>0.65241502683363095</v>
      </c>
      <c r="G38" s="119">
        <f>(VLOOKUP($A38,'Occupancy Raw Data'!$B$8:$BE$45,'Occupancy Raw Data'!L$3,FALSE))/100</f>
        <v>0.57012011244569305</v>
      </c>
      <c r="H38" s="99">
        <f>(VLOOKUP($A38,'Occupancy Raw Data'!$B$8:$BE$45,'Occupancy Raw Data'!N$3,FALSE))/100</f>
        <v>0.78645540506005607</v>
      </c>
      <c r="I38" s="99">
        <f>(VLOOKUP($A38,'Occupancy Raw Data'!$B$8:$BE$45,'Occupancy Raw Data'!O$3,FALSE))/100</f>
        <v>0.77569639662662893</v>
      </c>
      <c r="J38" s="119">
        <f>(VLOOKUP($A38,'Occupancy Raw Data'!$B$8:$BE$45,'Occupancy Raw Data'!P$3,FALSE))/100</f>
        <v>0.78107590084334211</v>
      </c>
      <c r="K38" s="120">
        <f>(VLOOKUP($A38,'Occupancy Raw Data'!$B$8:$BE$45,'Occupancy Raw Data'!R$3,FALSE))/100</f>
        <v>0.63039319484502199</v>
      </c>
      <c r="M38" s="121">
        <f>VLOOKUP($A38,'ADR Raw Data'!$B$6:$BE$43,'ADR Raw Data'!G$1,FALSE)</f>
        <v>104.06999590310799</v>
      </c>
      <c r="N38" s="122">
        <f>VLOOKUP($A38,'ADR Raw Data'!$B$6:$BE$43,'ADR Raw Data'!H$1,FALSE)</f>
        <v>105.560792865636</v>
      </c>
      <c r="O38" s="122">
        <f>VLOOKUP($A38,'ADR Raw Data'!$B$6:$BE$43,'ADR Raw Data'!I$1,FALSE)</f>
        <v>107.66355801400699</v>
      </c>
      <c r="P38" s="122">
        <f>VLOOKUP($A38,'ADR Raw Data'!$B$6:$BE$43,'ADR Raw Data'!J$1,FALSE)</f>
        <v>110.013131129046</v>
      </c>
      <c r="Q38" s="122">
        <f>VLOOKUP($A38,'ADR Raw Data'!$B$6:$BE$43,'ADR Raw Data'!K$1,FALSE)</f>
        <v>114.32230169611</v>
      </c>
      <c r="R38" s="123">
        <f>VLOOKUP($A38,'ADR Raw Data'!$B$6:$BE$43,'ADR Raw Data'!L$1,FALSE)</f>
        <v>108.64753926701501</v>
      </c>
      <c r="S38" s="122">
        <f>VLOOKUP($A38,'ADR Raw Data'!$B$6:$BE$43,'ADR Raw Data'!N$1,FALSE)</f>
        <v>141.172246701761</v>
      </c>
      <c r="T38" s="122">
        <f>VLOOKUP($A38,'ADR Raw Data'!$B$6:$BE$43,'ADR Raw Data'!O$1,FALSE)</f>
        <v>143.02163048133599</v>
      </c>
      <c r="U38" s="123">
        <f>VLOOKUP($A38,'ADR Raw Data'!$B$6:$BE$43,'ADR Raw Data'!P$1,FALSE)</f>
        <v>142.09056996090101</v>
      </c>
      <c r="V38" s="124">
        <f>VLOOKUP($A38,'ADR Raw Data'!$B$6:$BE$43,'ADR Raw Data'!R$1,FALSE)</f>
        <v>120.486656068477</v>
      </c>
      <c r="X38" s="121">
        <f>VLOOKUP($A38,'RevPAR Raw Data'!$B$6:$BE$43,'RevPAR Raw Data'!G$1,FALSE)</f>
        <v>51.933933299258797</v>
      </c>
      <c r="Y38" s="122">
        <f>VLOOKUP($A38,'RevPAR Raw Data'!$B$6:$BE$43,'RevPAR Raw Data'!H$1,FALSE)</f>
        <v>56.719030667007402</v>
      </c>
      <c r="Z38" s="122">
        <f>VLOOKUP($A38,'RevPAR Raw Data'!$B$6:$BE$43,'RevPAR Raw Data'!I$1,FALSE)</f>
        <v>61.678864809608903</v>
      </c>
      <c r="AA38" s="122">
        <f>VLOOKUP($A38,'RevPAR Raw Data'!$B$6:$BE$43,'RevPAR Raw Data'!J$1,FALSE)</f>
        <v>64.793320214668995</v>
      </c>
      <c r="AB38" s="122">
        <f>VLOOKUP($A38,'RevPAR Raw Data'!$B$6:$BE$43,'RevPAR Raw Data'!K$1,FALSE)</f>
        <v>74.585587528750295</v>
      </c>
      <c r="AC38" s="123">
        <f>VLOOKUP($A38,'RevPAR Raw Data'!$B$6:$BE$43,'RevPAR Raw Data'!L$1,FALSE)</f>
        <v>61.942147303858903</v>
      </c>
      <c r="AD38" s="122">
        <f>VLOOKUP($A38,'RevPAR Raw Data'!$B$6:$BE$43,'RevPAR Raw Data'!N$1,FALSE)</f>
        <v>111.02567646307099</v>
      </c>
      <c r="AE38" s="122">
        <f>VLOOKUP($A38,'RevPAR Raw Data'!$B$6:$BE$43,'RevPAR Raw Data'!O$1,FALSE)</f>
        <v>110.94136340403701</v>
      </c>
      <c r="AF38" s="123">
        <f>VLOOKUP($A38,'RevPAR Raw Data'!$B$6:$BE$43,'RevPAR Raw Data'!P$1,FALSE)</f>
        <v>110.98351993355401</v>
      </c>
      <c r="AG38" s="124">
        <f>VLOOKUP($A38,'RevPAR Raw Data'!$B$6:$BE$43,'RevPAR Raw Data'!R$1,FALSE)</f>
        <v>75.953968055200605</v>
      </c>
    </row>
    <row r="39" spans="1:33" x14ac:dyDescent="0.2">
      <c r="A39" s="101" t="s">
        <v>123</v>
      </c>
      <c r="B39" s="89">
        <f>(VLOOKUP($A38,'Occupancy Raw Data'!$B$8:$BE$51,'Occupancy Raw Data'!T$3,FALSE))/100</f>
        <v>-5.1280767834203898E-3</v>
      </c>
      <c r="C39" s="90">
        <f>(VLOOKUP($A38,'Occupancy Raw Data'!$B$8:$BE$51,'Occupancy Raw Data'!U$3,FALSE))/100</f>
        <v>-5.6756817545419301E-2</v>
      </c>
      <c r="D39" s="90">
        <f>(VLOOKUP($A38,'Occupancy Raw Data'!$B$8:$BE$51,'Occupancy Raw Data'!V$3,FALSE))/100</f>
        <v>-7.0549630056386398E-2</v>
      </c>
      <c r="E39" s="90">
        <f>(VLOOKUP($A38,'Occupancy Raw Data'!$B$8:$BE$51,'Occupancy Raw Data'!W$3,FALSE))/100</f>
        <v>-8.5846402972147406E-2</v>
      </c>
      <c r="F39" s="90">
        <f>(VLOOKUP($A38,'Occupancy Raw Data'!$B$8:$BE$51,'Occupancy Raw Data'!X$3,FALSE))/100</f>
        <v>-0.10701565368874</v>
      </c>
      <c r="G39" s="90">
        <f>(VLOOKUP($A38,'Occupancy Raw Data'!$B$8:$BE$51,'Occupancy Raw Data'!Y$3,FALSE))/100</f>
        <v>-6.9186300051961608E-2</v>
      </c>
      <c r="H39" s="91">
        <f>(VLOOKUP($A38,'Occupancy Raw Data'!$B$8:$BE$51,'Occupancy Raw Data'!AA$3,FALSE))/100</f>
        <v>-1.5322618067187498E-2</v>
      </c>
      <c r="I39" s="91">
        <f>(VLOOKUP($A38,'Occupancy Raw Data'!$B$8:$BE$51,'Occupancy Raw Data'!AB$3,FALSE))/100</f>
        <v>-1.5067158344445101E-3</v>
      </c>
      <c r="J39" s="90">
        <f>(VLOOKUP($A38,'Occupancy Raw Data'!$B$8:$BE$51,'Occupancy Raw Data'!AC$3,FALSE))/100</f>
        <v>-8.5103642346628511E-3</v>
      </c>
      <c r="K39" s="92">
        <f>(VLOOKUP($A38,'Occupancy Raw Data'!$B$8:$BE$51,'Occupancy Raw Data'!AE$3,FALSE))/100</f>
        <v>-4.8574458836825603E-2</v>
      </c>
      <c r="M39" s="89">
        <f>(VLOOKUP($A38,'ADR Raw Data'!$B$6:$BE$49,'ADR Raw Data'!T$1,FALSE))/100</f>
        <v>-2.8438598117072701E-2</v>
      </c>
      <c r="N39" s="90">
        <f>(VLOOKUP($A38,'ADR Raw Data'!$B$6:$BE$49,'ADR Raw Data'!U$1,FALSE))/100</f>
        <v>-8.35917017411449E-2</v>
      </c>
      <c r="O39" s="90">
        <f>(VLOOKUP($A38,'ADR Raw Data'!$B$6:$BE$49,'ADR Raw Data'!V$1,FALSE))/100</f>
        <v>-8.1631253500334205E-2</v>
      </c>
      <c r="P39" s="90">
        <f>(VLOOKUP($A38,'ADR Raw Data'!$B$6:$BE$49,'ADR Raw Data'!W$1,FALSE))/100</f>
        <v>-8.3446109043055508E-2</v>
      </c>
      <c r="Q39" s="90">
        <f>(VLOOKUP($A38,'ADR Raw Data'!$B$6:$BE$49,'ADR Raw Data'!X$1,FALSE))/100</f>
        <v>-9.3798433762603703E-2</v>
      </c>
      <c r="R39" s="90">
        <f>(VLOOKUP($A38,'ADR Raw Data'!$B$6:$BE$49,'ADR Raw Data'!Y$1,FALSE))/100</f>
        <v>-7.8577455227384199E-2</v>
      </c>
      <c r="S39" s="91">
        <f>(VLOOKUP($A38,'ADR Raw Data'!$B$6:$BE$49,'ADR Raw Data'!AA$1,FALSE))/100</f>
        <v>-5.5972527496218401E-2</v>
      </c>
      <c r="T39" s="91">
        <f>(VLOOKUP($A38,'ADR Raw Data'!$B$6:$BE$49,'ADR Raw Data'!AB$1,FALSE))/100</f>
        <v>-3.5472441347092501E-2</v>
      </c>
      <c r="U39" s="90">
        <f>(VLOOKUP($A38,'ADR Raw Data'!$B$6:$BE$49,'ADR Raw Data'!AC$1,FALSE))/100</f>
        <v>-4.5864614667794602E-2</v>
      </c>
      <c r="V39" s="92">
        <f>(VLOOKUP($A38,'ADR Raw Data'!$B$6:$BE$49,'ADR Raw Data'!AE$1,FALSE))/100</f>
        <v>-6.1968942604468696E-2</v>
      </c>
      <c r="X39" s="89">
        <f>(VLOOKUP($A38,'RevPAR Raw Data'!$B$6:$BE$43,'RevPAR Raw Data'!T$1,FALSE))/100</f>
        <v>-3.3420839585735898E-2</v>
      </c>
      <c r="Y39" s="90">
        <f>(VLOOKUP($A38,'RevPAR Raw Data'!$B$6:$BE$43,'RevPAR Raw Data'!U$1,FALSE))/100</f>
        <v>-0.13560412032253</v>
      </c>
      <c r="Z39" s="90">
        <f>(VLOOKUP($A38,'RevPAR Raw Data'!$B$6:$BE$43,'RevPAR Raw Data'!V$1,FALSE))/100</f>
        <v>-0.146421828821233</v>
      </c>
      <c r="AA39" s="90">
        <f>(VLOOKUP($A38,'RevPAR Raw Data'!$B$6:$BE$43,'RevPAR Raw Data'!W$1,FALSE))/100</f>
        <v>-0.16212896371183499</v>
      </c>
      <c r="AB39" s="90">
        <f>(VLOOKUP($A38,'RevPAR Raw Data'!$B$6:$BE$43,'RevPAR Raw Data'!X$1,FALSE))/100</f>
        <v>-0.19077618674725902</v>
      </c>
      <c r="AC39" s="90">
        <f>(VLOOKUP($A38,'RevPAR Raw Data'!$B$6:$BE$43,'RevPAR Raw Data'!Y$1,FALSE))/100</f>
        <v>-0.14232727188466401</v>
      </c>
      <c r="AD39" s="91">
        <f>(VLOOKUP($A38,'RevPAR Raw Data'!$B$6:$BE$43,'RevPAR Raw Data'!AA$1,FALSE))/100</f>
        <v>-7.0437499902326201E-2</v>
      </c>
      <c r="AE39" s="91">
        <f>(VLOOKUP($A38,'RevPAR Raw Data'!$B$6:$BE$43,'RevPAR Raw Data'!AB$1,FALSE))/100</f>
        <v>-3.6925710292472901E-2</v>
      </c>
      <c r="AF39" s="90">
        <f>(VLOOKUP($A38,'RevPAR Raw Data'!$B$6:$BE$43,'RevPAR Raw Data'!AC$1,FALSE))/100</f>
        <v>-5.3984654326152098E-2</v>
      </c>
      <c r="AG39" s="92">
        <f>(VLOOKUP($A38,'RevPAR Raw Data'!$B$6:$BE$43,'RevPAR Raw Data'!AE$1,FALSE))/100</f>
        <v>-0.10753329358959199</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Data'!G$3,FALSE))/100</f>
        <v>0.617600601729973</v>
      </c>
      <c r="C41" s="118">
        <f>(VLOOKUP($A41,'Occupancy Raw Data'!$B$8:$BE$45,'Occupancy Raw Data'!H$3,FALSE))/100</f>
        <v>0.71602106054907788</v>
      </c>
      <c r="D41" s="118">
        <f>(VLOOKUP($A41,'Occupancy Raw Data'!$B$8:$BE$45,'Occupancy Raw Data'!I$3,FALSE))/100</f>
        <v>0.76813420344911809</v>
      </c>
      <c r="E41" s="118">
        <f>(VLOOKUP($A41,'Occupancy Raw Data'!$B$8:$BE$45,'Occupancy Raw Data'!J$3,FALSE))/100</f>
        <v>0.786293280171522</v>
      </c>
      <c r="F41" s="118">
        <f>(VLOOKUP($A41,'Occupancy Raw Data'!$B$8:$BE$45,'Occupancy Raw Data'!K$3,FALSE))/100</f>
        <v>0.74886686351582599</v>
      </c>
      <c r="G41" s="119">
        <f>(VLOOKUP($A41,'Occupancy Raw Data'!$B$8:$BE$45,'Occupancy Raw Data'!L$3,FALSE))/100</f>
        <v>0.727379407616361</v>
      </c>
      <c r="H41" s="99">
        <f>(VLOOKUP($A41,'Occupancy Raw Data'!$B$8:$BE$45,'Occupancy Raw Data'!N$3,FALSE))/100</f>
        <v>0.79368452727990801</v>
      </c>
      <c r="I41" s="99">
        <f>(VLOOKUP($A41,'Occupancy Raw Data'!$B$8:$BE$45,'Occupancy Raw Data'!O$3,FALSE))/100</f>
        <v>0.80656748979706905</v>
      </c>
      <c r="J41" s="119">
        <f>(VLOOKUP($A41,'Occupancy Raw Data'!$B$8:$BE$45,'Occupancy Raw Data'!P$3,FALSE))/100</f>
        <v>0.80012600853848892</v>
      </c>
      <c r="K41" s="120">
        <f>(VLOOKUP($A41,'Occupancy Raw Data'!$B$8:$BE$45,'Occupancy Raw Data'!R$3,FALSE))/100</f>
        <v>0.74816303392913197</v>
      </c>
      <c r="M41" s="121">
        <f>VLOOKUP($A41,'ADR Raw Data'!$B$6:$BE$43,'ADR Raw Data'!G$1,FALSE)</f>
        <v>142.615466447448</v>
      </c>
      <c r="N41" s="122">
        <f>VLOOKUP($A41,'ADR Raw Data'!$B$6:$BE$43,'ADR Raw Data'!H$1,FALSE)</f>
        <v>167.113682178685</v>
      </c>
      <c r="O41" s="122">
        <f>VLOOKUP($A41,'ADR Raw Data'!$B$6:$BE$43,'ADR Raw Data'!I$1,FALSE)</f>
        <v>180.00179242973201</v>
      </c>
      <c r="P41" s="122">
        <f>VLOOKUP($A41,'ADR Raw Data'!$B$6:$BE$43,'ADR Raw Data'!J$1,FALSE)</f>
        <v>178.44451970914599</v>
      </c>
      <c r="Q41" s="122">
        <f>VLOOKUP($A41,'ADR Raw Data'!$B$6:$BE$43,'ADR Raw Data'!K$1,FALSE)</f>
        <v>162.70768145060001</v>
      </c>
      <c r="R41" s="123">
        <f>VLOOKUP($A41,'ADR Raw Data'!$B$6:$BE$43,'ADR Raw Data'!L$1,FALSE)</f>
        <v>167.217430503847</v>
      </c>
      <c r="S41" s="122">
        <f>VLOOKUP($A41,'ADR Raw Data'!$B$6:$BE$43,'ADR Raw Data'!N$1,FALSE)</f>
        <v>149.448512120565</v>
      </c>
      <c r="T41" s="122">
        <f>VLOOKUP($A41,'ADR Raw Data'!$B$6:$BE$43,'ADR Raw Data'!O$1,FALSE)</f>
        <v>149.49284568390601</v>
      </c>
      <c r="U41" s="123">
        <f>VLOOKUP($A41,'ADR Raw Data'!$B$6:$BE$43,'ADR Raw Data'!P$1,FALSE)</f>
        <v>149.47085735776301</v>
      </c>
      <c r="V41" s="124">
        <f>VLOOKUP($A41,'ADR Raw Data'!$B$6:$BE$43,'ADR Raw Data'!R$1,FALSE)</f>
        <v>161.79510900283299</v>
      </c>
      <c r="X41" s="121">
        <f>VLOOKUP($A41,'RevPAR Raw Data'!$B$6:$BE$43,'RevPAR Raw Data'!G$1,FALSE)</f>
        <v>88.079397893945</v>
      </c>
      <c r="Y41" s="122">
        <f>VLOOKUP($A41,'RevPAR Raw Data'!$B$6:$BE$43,'RevPAR Raw Data'!H$1,FALSE)</f>
        <v>119.65691594584401</v>
      </c>
      <c r="Z41" s="122">
        <f>VLOOKUP($A41,'RevPAR Raw Data'!$B$6:$BE$43,'RevPAR Raw Data'!I$1,FALSE)</f>
        <v>138.26553344742601</v>
      </c>
      <c r="AA41" s="122">
        <f>VLOOKUP($A41,'RevPAR Raw Data'!$B$6:$BE$43,'RevPAR Raw Data'!J$1,FALSE)</f>
        <v>140.309726730736</v>
      </c>
      <c r="AB41" s="122">
        <f>VLOOKUP($A41,'RevPAR Raw Data'!$B$6:$BE$43,'RevPAR Raw Data'!K$1,FALSE)</f>
        <v>121.84639107784299</v>
      </c>
      <c r="AC41" s="123">
        <f>VLOOKUP($A41,'RevPAR Raw Data'!$B$6:$BE$43,'RevPAR Raw Data'!L$1,FALSE)</f>
        <v>121.63051554301801</v>
      </c>
      <c r="AD41" s="122">
        <f>VLOOKUP($A41,'RevPAR Raw Data'!$B$6:$BE$43,'RevPAR Raw Data'!N$1,FALSE)</f>
        <v>118.614971695096</v>
      </c>
      <c r="AE41" s="122">
        <f>VLOOKUP($A41,'RevPAR Raw Data'!$B$6:$BE$43,'RevPAR Raw Data'!O$1,FALSE)</f>
        <v>120.576069285888</v>
      </c>
      <c r="AF41" s="123">
        <f>VLOOKUP($A41,'RevPAR Raw Data'!$B$6:$BE$43,'RevPAR Raw Data'!P$1,FALSE)</f>
        <v>119.59552049049201</v>
      </c>
      <c r="AG41" s="124">
        <f>VLOOKUP($A41,'RevPAR Raw Data'!$B$6:$BE$43,'RevPAR Raw Data'!R$1,FALSE)</f>
        <v>121.049119626454</v>
      </c>
    </row>
    <row r="42" spans="1:33" x14ac:dyDescent="0.2">
      <c r="A42" s="101" t="s">
        <v>123</v>
      </c>
      <c r="B42" s="89">
        <f>(VLOOKUP($A41,'Occupancy Raw Data'!$B$8:$BE$51,'Occupancy Raw Data'!T$3,FALSE))/100</f>
        <v>0.202818081703564</v>
      </c>
      <c r="C42" s="90">
        <f>(VLOOKUP($A41,'Occupancy Raw Data'!$B$8:$BE$51,'Occupancy Raw Data'!U$3,FALSE))/100</f>
        <v>9.5607066799401508E-2</v>
      </c>
      <c r="D42" s="90">
        <f>(VLOOKUP($A41,'Occupancy Raw Data'!$B$8:$BE$51,'Occupancy Raw Data'!V$3,FALSE))/100</f>
        <v>1.9263990574321498E-2</v>
      </c>
      <c r="E42" s="90">
        <f>(VLOOKUP($A41,'Occupancy Raw Data'!$B$8:$BE$51,'Occupancy Raw Data'!W$3,FALSE))/100</f>
        <v>-1.43504357864276E-2</v>
      </c>
      <c r="F42" s="90">
        <f>(VLOOKUP($A41,'Occupancy Raw Data'!$B$8:$BE$51,'Occupancy Raw Data'!X$3,FALSE))/100</f>
        <v>5.3994432850058803E-3</v>
      </c>
      <c r="G42" s="90">
        <f>(VLOOKUP($A41,'Occupancy Raw Data'!$B$8:$BE$51,'Occupancy Raw Data'!Y$3,FALSE))/100</f>
        <v>5.0160566919358801E-2</v>
      </c>
      <c r="H42" s="91">
        <f>(VLOOKUP($A41,'Occupancy Raw Data'!$B$8:$BE$51,'Occupancy Raw Data'!AA$3,FALSE))/100</f>
        <v>5.2580405191097294E-2</v>
      </c>
      <c r="I42" s="91">
        <f>(VLOOKUP($A41,'Occupancy Raw Data'!$B$8:$BE$51,'Occupancy Raw Data'!AB$3,FALSE))/100</f>
        <v>8.3310751099583302E-2</v>
      </c>
      <c r="J42" s="90">
        <f>(VLOOKUP($A41,'Occupancy Raw Data'!$B$8:$BE$51,'Occupancy Raw Data'!AC$3,FALSE))/100</f>
        <v>6.7848197523829396E-2</v>
      </c>
      <c r="K42" s="92">
        <f>(VLOOKUP($A41,'Occupancy Raw Data'!$B$8:$BE$51,'Occupancy Raw Data'!AE$3,FALSE))/100</f>
        <v>5.5501497394729302E-2</v>
      </c>
      <c r="M42" s="89">
        <f>(VLOOKUP($A41,'ADR Raw Data'!$B$6:$BE$49,'ADR Raw Data'!T$1,FALSE))/100</f>
        <v>0.109578627543261</v>
      </c>
      <c r="N42" s="90">
        <f>(VLOOKUP($A41,'ADR Raw Data'!$B$6:$BE$49,'ADR Raw Data'!U$1,FALSE))/100</f>
        <v>9.8022740092592694E-2</v>
      </c>
      <c r="O42" s="90">
        <f>(VLOOKUP($A41,'ADR Raw Data'!$B$6:$BE$49,'ADR Raw Data'!V$1,FALSE))/100</f>
        <v>8.6301477513094194E-2</v>
      </c>
      <c r="P42" s="90">
        <f>(VLOOKUP($A41,'ADR Raw Data'!$B$6:$BE$49,'ADR Raw Data'!W$1,FALSE))/100</f>
        <v>5.1189347916510898E-2</v>
      </c>
      <c r="Q42" s="90">
        <f>(VLOOKUP($A41,'ADR Raw Data'!$B$6:$BE$49,'ADR Raw Data'!X$1,FALSE))/100</f>
        <v>5.4101450093284098E-2</v>
      </c>
      <c r="R42" s="90">
        <f>(VLOOKUP($A41,'ADR Raw Data'!$B$6:$BE$49,'ADR Raw Data'!Y$1,FALSE))/100</f>
        <v>7.09795702075805E-2</v>
      </c>
      <c r="S42" s="91">
        <f>(VLOOKUP($A41,'ADR Raw Data'!$B$6:$BE$49,'ADR Raw Data'!AA$1,FALSE))/100</f>
        <v>5.3445963052429504E-2</v>
      </c>
      <c r="T42" s="91">
        <f>(VLOOKUP($A41,'ADR Raw Data'!$B$6:$BE$49,'ADR Raw Data'!AB$1,FALSE))/100</f>
        <v>6.3668648532285696E-2</v>
      </c>
      <c r="U42" s="90">
        <f>(VLOOKUP($A41,'ADR Raw Data'!$B$6:$BE$49,'ADR Raw Data'!AC$1,FALSE))/100</f>
        <v>5.8503249109927408E-2</v>
      </c>
      <c r="V42" s="92">
        <f>(VLOOKUP($A41,'ADR Raw Data'!$B$6:$BE$49,'ADR Raw Data'!AE$1,FALSE))/100</f>
        <v>6.7058201022316202E-2</v>
      </c>
      <c r="X42" s="89">
        <f>(VLOOKUP($A41,'RevPAR Raw Data'!$B$6:$BE$43,'RevPAR Raw Data'!T$1,FALSE))/100</f>
        <v>0.33462123628085799</v>
      </c>
      <c r="Y42" s="90">
        <f>(VLOOKUP($A41,'RevPAR Raw Data'!$B$6:$BE$43,'RevPAR Raw Data'!U$1,FALSE))/100</f>
        <v>0.203001473551887</v>
      </c>
      <c r="Z42" s="90">
        <f>(VLOOKUP($A41,'RevPAR Raw Data'!$B$6:$BE$43,'RevPAR Raw Data'!V$1,FALSE))/100</f>
        <v>0.107227978936778</v>
      </c>
      <c r="AA42" s="90">
        <f>(VLOOKUP($A41,'RevPAR Raw Data'!$B$6:$BE$43,'RevPAR Raw Data'!W$1,FALSE))/100</f>
        <v>3.6104322679858296E-2</v>
      </c>
      <c r="AB42" s="90">
        <f>(VLOOKUP($A41,'RevPAR Raw Data'!$B$6:$BE$43,'RevPAR Raw Data'!X$1,FALSE))/100</f>
        <v>5.9793011089705202E-2</v>
      </c>
      <c r="AC42" s="90">
        <f>(VLOOKUP($A41,'RevPAR Raw Data'!$B$6:$BE$43,'RevPAR Raw Data'!Y$1,FALSE))/100</f>
        <v>0.124700512608244</v>
      </c>
      <c r="AD42" s="91">
        <f>(VLOOKUP($A41,'RevPAR Raw Data'!$B$6:$BE$43,'RevPAR Raw Data'!AA$1,FALSE))/100</f>
        <v>0.108836578636652</v>
      </c>
      <c r="AE42" s="91">
        <f>(VLOOKUP($A41,'RevPAR Raw Data'!$B$6:$BE$43,'RevPAR Raw Data'!AB$1,FALSE))/100</f>
        <v>0.15228368256258901</v>
      </c>
      <c r="AF42" s="90">
        <f>(VLOOKUP($A41,'RevPAR Raw Data'!$B$6:$BE$43,'RevPAR Raw Data'!AC$1,FALSE))/100</f>
        <v>0.13032078663515301</v>
      </c>
      <c r="AG42" s="92">
        <f>(VLOOKUP($A41,'RevPAR Raw Data'!$B$6:$BE$43,'RevPAR Raw Data'!AE$1,FALSE))/100</f>
        <v>0.12628152898638001</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Data'!G$3,FALSE))/100</f>
        <v>0.43267610380855998</v>
      </c>
      <c r="C44" s="118">
        <f>(VLOOKUP($A44,'Occupancy Raw Data'!$B$8:$BE$45,'Occupancy Raw Data'!H$3,FALSE))/100</f>
        <v>0.51525109538254099</v>
      </c>
      <c r="D44" s="118">
        <f>(VLOOKUP($A44,'Occupancy Raw Data'!$B$8:$BE$45,'Occupancy Raw Data'!I$3,FALSE))/100</f>
        <v>0.55902374232110197</v>
      </c>
      <c r="E44" s="118">
        <f>(VLOOKUP($A44,'Occupancy Raw Data'!$B$8:$BE$45,'Occupancy Raw Data'!J$3,FALSE))/100</f>
        <v>0.55769550058110495</v>
      </c>
      <c r="F44" s="118">
        <f>(VLOOKUP($A44,'Occupancy Raw Data'!$B$8:$BE$45,'Occupancy Raw Data'!K$3,FALSE))/100</f>
        <v>0.59173169516851998</v>
      </c>
      <c r="G44" s="119">
        <f>(VLOOKUP($A44,'Occupancy Raw Data'!$B$8:$BE$45,'Occupancy Raw Data'!L$3,FALSE))/100</f>
        <v>0.531616394428299</v>
      </c>
      <c r="H44" s="99">
        <f>(VLOOKUP($A44,'Occupancy Raw Data'!$B$8:$BE$45,'Occupancy Raw Data'!N$3,FALSE))/100</f>
        <v>0.67873152913830292</v>
      </c>
      <c r="I44" s="99">
        <f>(VLOOKUP($A44,'Occupancy Raw Data'!$B$8:$BE$45,'Occupancy Raw Data'!O$3,FALSE))/100</f>
        <v>0.66353976423709105</v>
      </c>
      <c r="J44" s="119">
        <f>(VLOOKUP($A44,'Occupancy Raw Data'!$B$8:$BE$45,'Occupancy Raw Data'!P$3,FALSE))/100</f>
        <v>0.67113564668769699</v>
      </c>
      <c r="K44" s="120">
        <f>(VLOOKUP($A44,'Occupancy Raw Data'!$B$8:$BE$45,'Occupancy Raw Data'!R$3,FALSE))/100</f>
        <v>0.57164804801943603</v>
      </c>
      <c r="M44" s="121">
        <f>VLOOKUP($A44,'ADR Raw Data'!$B$6:$BE$43,'ADR Raw Data'!G$1,FALSE)</f>
        <v>89.876936708860697</v>
      </c>
      <c r="N44" s="122">
        <f>VLOOKUP($A44,'ADR Raw Data'!$B$6:$BE$43,'ADR Raw Data'!H$1,FALSE)</f>
        <v>92.636524938675294</v>
      </c>
      <c r="O44" s="122">
        <f>VLOOKUP($A44,'ADR Raw Data'!$B$6:$BE$43,'ADR Raw Data'!I$1,FALSE)</f>
        <v>95.3047594297594</v>
      </c>
      <c r="P44" s="122">
        <f>VLOOKUP($A44,'ADR Raw Data'!$B$6:$BE$43,'ADR Raw Data'!J$1,FALSE)</f>
        <v>96.249502828222603</v>
      </c>
      <c r="Q44" s="122">
        <f>VLOOKUP($A44,'ADR Raw Data'!$B$6:$BE$43,'ADR Raw Data'!K$1,FALSE)</f>
        <v>102.75727413019</v>
      </c>
      <c r="R44" s="123">
        <f>VLOOKUP($A44,'ADR Raw Data'!$B$6:$BE$43,'ADR Raw Data'!L$1,FALSE)</f>
        <v>95.784815582783494</v>
      </c>
      <c r="S44" s="122">
        <f>VLOOKUP($A44,'ADR Raw Data'!$B$6:$BE$43,'ADR Raw Data'!N$1,FALSE)</f>
        <v>117.023441780821</v>
      </c>
      <c r="T44" s="122">
        <f>VLOOKUP($A44,'ADR Raw Data'!$B$6:$BE$43,'ADR Raw Data'!O$1,FALSE)</f>
        <v>116.55865006881</v>
      </c>
      <c r="U44" s="123">
        <f>VLOOKUP($A44,'ADR Raw Data'!$B$6:$BE$43,'ADR Raw Data'!P$1,FALSE)</f>
        <v>116.793676170449</v>
      </c>
      <c r="V44" s="124">
        <f>VLOOKUP($A44,'ADR Raw Data'!$B$6:$BE$43,'ADR Raw Data'!R$1,FALSE)</f>
        <v>102.861885247609</v>
      </c>
      <c r="X44" s="121">
        <f>VLOOKUP($A44,'RevPAR Raw Data'!$B$6:$BE$43,'RevPAR Raw Data'!G$1,FALSE)</f>
        <v>38.887602797438397</v>
      </c>
      <c r="Y44" s="122">
        <f>VLOOKUP($A44,'RevPAR Raw Data'!$B$6:$BE$43,'RevPAR Raw Data'!H$1,FALSE)</f>
        <v>47.731070947084497</v>
      </c>
      <c r="Z44" s="122">
        <f>VLOOKUP($A44,'RevPAR Raw Data'!$B$6:$BE$43,'RevPAR Raw Data'!I$1,FALSE)</f>
        <v>53.277623277436398</v>
      </c>
      <c r="AA44" s="122">
        <f>VLOOKUP($A44,'RevPAR Raw Data'!$B$6:$BE$43,'RevPAR Raw Data'!J$1,FALSE)</f>
        <v>53.677914660468197</v>
      </c>
      <c r="AB44" s="122">
        <f>VLOOKUP($A44,'RevPAR Raw Data'!$B$6:$BE$43,'RevPAR Raw Data'!K$1,FALSE)</f>
        <v>60.804736011954098</v>
      </c>
      <c r="AC44" s="123">
        <f>VLOOKUP($A44,'RevPAR Raw Data'!$B$6:$BE$43,'RevPAR Raw Data'!L$1,FALSE)</f>
        <v>50.920778301098899</v>
      </c>
      <c r="AD44" s="122">
        <f>VLOOKUP($A44,'RevPAR Raw Data'!$B$6:$BE$43,'RevPAR Raw Data'!N$1,FALSE)</f>
        <v>79.427499584924405</v>
      </c>
      <c r="AE44" s="122">
        <f>VLOOKUP($A44,'RevPAR Raw Data'!$B$6:$BE$43,'RevPAR Raw Data'!O$1,FALSE)</f>
        <v>77.341299186451906</v>
      </c>
      <c r="AF44" s="123">
        <f>VLOOKUP($A44,'RevPAR Raw Data'!$B$6:$BE$43,'RevPAR Raw Data'!P$1,FALSE)</f>
        <v>78.384399385688099</v>
      </c>
      <c r="AG44" s="124">
        <f>VLOOKUP($A44,'RevPAR Raw Data'!$B$6:$BE$43,'RevPAR Raw Data'!R$1,FALSE)</f>
        <v>58.800795917395099</v>
      </c>
    </row>
    <row r="45" spans="1:33" x14ac:dyDescent="0.2">
      <c r="A45" s="101" t="s">
        <v>123</v>
      </c>
      <c r="B45" s="89">
        <f>(VLOOKUP($A44,'Occupancy Raw Data'!$B$8:$BE$51,'Occupancy Raw Data'!T$3,FALSE))/100</f>
        <v>-2.23420486642988E-2</v>
      </c>
      <c r="C45" s="90">
        <f>(VLOOKUP($A44,'Occupancy Raw Data'!$B$8:$BE$51,'Occupancy Raw Data'!U$3,FALSE))/100</f>
        <v>-7.8606169564873596E-2</v>
      </c>
      <c r="D45" s="90">
        <f>(VLOOKUP($A44,'Occupancy Raw Data'!$B$8:$BE$51,'Occupancy Raw Data'!V$3,FALSE))/100</f>
        <v>-3.9786934105902401E-2</v>
      </c>
      <c r="E45" s="90">
        <f>(VLOOKUP($A44,'Occupancy Raw Data'!$B$8:$BE$51,'Occupancy Raw Data'!W$3,FALSE))/100</f>
        <v>-8.2004258844684499E-2</v>
      </c>
      <c r="F45" s="90">
        <f>(VLOOKUP($A44,'Occupancy Raw Data'!$B$8:$BE$51,'Occupancy Raw Data'!X$3,FALSE))/100</f>
        <v>-0.14340066368951698</v>
      </c>
      <c r="G45" s="90">
        <f>(VLOOKUP($A44,'Occupancy Raw Data'!$B$8:$BE$51,'Occupancy Raw Data'!Y$3,FALSE))/100</f>
        <v>-7.77407495373134E-2</v>
      </c>
      <c r="H45" s="91">
        <f>(VLOOKUP($A44,'Occupancy Raw Data'!$B$8:$BE$51,'Occupancy Raw Data'!AA$3,FALSE))/100</f>
        <v>-0.103147744520708</v>
      </c>
      <c r="I45" s="91">
        <f>(VLOOKUP($A44,'Occupancy Raw Data'!$B$8:$BE$51,'Occupancy Raw Data'!AB$3,FALSE))/100</f>
        <v>-6.8184177509942809E-2</v>
      </c>
      <c r="J45" s="90">
        <f>(VLOOKUP($A44,'Occupancy Raw Data'!$B$8:$BE$51,'Occupancy Raw Data'!AC$3,FALSE))/100</f>
        <v>-8.6197950202215101E-2</v>
      </c>
      <c r="K45" s="92">
        <f>(VLOOKUP($A44,'Occupancy Raw Data'!$B$8:$BE$51,'Occupancy Raw Data'!AE$3,FALSE))/100</f>
        <v>-8.0315151853713102E-2</v>
      </c>
      <c r="M45" s="89">
        <f>(VLOOKUP($A44,'ADR Raw Data'!$B$6:$BE$49,'ADR Raw Data'!T$1,FALSE))/100</f>
        <v>-4.7886252042462801E-2</v>
      </c>
      <c r="N45" s="90">
        <f>(VLOOKUP($A44,'ADR Raw Data'!$B$6:$BE$49,'ADR Raw Data'!U$1,FALSE))/100</f>
        <v>-4.41911803311777E-2</v>
      </c>
      <c r="O45" s="90">
        <f>(VLOOKUP($A44,'ADR Raw Data'!$B$6:$BE$49,'ADR Raw Data'!V$1,FALSE))/100</f>
        <v>-2.79254965881078E-2</v>
      </c>
      <c r="P45" s="90">
        <f>(VLOOKUP($A44,'ADR Raw Data'!$B$6:$BE$49,'ADR Raw Data'!W$1,FALSE))/100</f>
        <v>-5.4237820767384794E-2</v>
      </c>
      <c r="Q45" s="90">
        <f>(VLOOKUP($A44,'ADR Raw Data'!$B$6:$BE$49,'ADR Raw Data'!X$1,FALSE))/100</f>
        <v>-3.9240745707827901E-2</v>
      </c>
      <c r="R45" s="90">
        <f>(VLOOKUP($A44,'ADR Raw Data'!$B$6:$BE$49,'ADR Raw Data'!Y$1,FALSE))/100</f>
        <v>-4.3925370537007506E-2</v>
      </c>
      <c r="S45" s="91">
        <f>(VLOOKUP($A44,'ADR Raw Data'!$B$6:$BE$49,'ADR Raw Data'!AA$1,FALSE))/100</f>
        <v>-1.31865196688126E-2</v>
      </c>
      <c r="T45" s="91">
        <f>(VLOOKUP($A44,'ADR Raw Data'!$B$6:$BE$49,'ADR Raw Data'!AB$1,FALSE))/100</f>
        <v>1.19981950905097E-3</v>
      </c>
      <c r="U45" s="90">
        <f>(VLOOKUP($A44,'ADR Raw Data'!$B$6:$BE$49,'ADR Raw Data'!AC$1,FALSE))/100</f>
        <v>-6.3163227734751408E-3</v>
      </c>
      <c r="V45" s="92">
        <f>(VLOOKUP($A44,'ADR Raw Data'!$B$6:$BE$49,'ADR Raw Data'!AE$1,FALSE))/100</f>
        <v>-2.9991531331593001E-2</v>
      </c>
      <c r="X45" s="89">
        <f>(VLOOKUP($A44,'RevPAR Raw Data'!$B$6:$BE$43,'RevPAR Raw Data'!T$1,FALSE))/100</f>
        <v>-6.9158423733278004E-2</v>
      </c>
      <c r="Y45" s="90">
        <f>(VLOOKUP($A44,'RevPAR Raw Data'!$B$6:$BE$43,'RevPAR Raw Data'!U$1,FALSE))/100</f>
        <v>-0.119323650481666</v>
      </c>
      <c r="Z45" s="90">
        <f>(VLOOKUP($A44,'RevPAR Raw Data'!$B$6:$BE$43,'RevPAR Raw Data'!V$1,FALSE))/100</f>
        <v>-6.6601360801384596E-2</v>
      </c>
      <c r="AA45" s="90">
        <f>(VLOOKUP($A44,'RevPAR Raw Data'!$B$6:$BE$43,'RevPAR Raw Data'!W$1,FALSE))/100</f>
        <v>-0.131794347318689</v>
      </c>
      <c r="AB45" s="90">
        <f>(VLOOKUP($A44,'RevPAR Raw Data'!$B$6:$BE$43,'RevPAR Raw Data'!X$1,FALSE))/100</f>
        <v>-0.17701426041917098</v>
      </c>
      <c r="AC45" s="90">
        <f>(VLOOKUP($A44,'RevPAR Raw Data'!$B$6:$BE$43,'RevPAR Raw Data'!Y$1,FALSE))/100</f>
        <v>-0.118251328845069</v>
      </c>
      <c r="AD45" s="91">
        <f>(VLOOKUP($A44,'RevPAR Raw Data'!$B$6:$BE$43,'RevPAR Raw Data'!AA$1,FALSE))/100</f>
        <v>-0.114974104427605</v>
      </c>
      <c r="AE45" s="91">
        <f>(VLOOKUP($A44,'RevPAR Raw Data'!$B$6:$BE$43,'RevPAR Raw Data'!AB$1,FALSE))/100</f>
        <v>-6.70661667072769E-2</v>
      </c>
      <c r="AF45" s="90">
        <f>(VLOOKUP($A44,'RevPAR Raw Data'!$B$6:$BE$43,'RevPAR Raw Data'!AC$1,FALSE))/100</f>
        <v>-9.1969818899801103E-2</v>
      </c>
      <c r="AG45" s="92">
        <f>(VLOOKUP($A44,'RevPAR Raw Data'!$B$6:$BE$43,'RevPAR Raw Data'!AE$1,FALSE))/100</f>
        <v>-0.10789790879208301</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Data'!G$3,FALSE))/100</f>
        <v>0.53120142127470504</v>
      </c>
      <c r="C47" s="118">
        <f>(VLOOKUP($A47,'Occupancy Raw Data'!$B$8:$BE$45,'Occupancy Raw Data'!H$3,FALSE))/100</f>
        <v>0.596047079724628</v>
      </c>
      <c r="D47" s="118">
        <f>(VLOOKUP($A47,'Occupancy Raw Data'!$B$8:$BE$45,'Occupancy Raw Data'!I$3,FALSE))/100</f>
        <v>0.63535420830557399</v>
      </c>
      <c r="E47" s="118">
        <f>(VLOOKUP($A47,'Occupancy Raw Data'!$B$8:$BE$45,'Occupancy Raw Data'!J$3,FALSE))/100</f>
        <v>0.62691538974017302</v>
      </c>
      <c r="F47" s="118">
        <f>(VLOOKUP($A47,'Occupancy Raw Data'!$B$8:$BE$45,'Occupancy Raw Data'!K$3,FALSE))/100</f>
        <v>0.57805907172995707</v>
      </c>
      <c r="G47" s="119">
        <f>(VLOOKUP($A47,'Occupancy Raw Data'!$B$8:$BE$45,'Occupancy Raw Data'!L$3,FALSE))/100</f>
        <v>0.59351543415500696</v>
      </c>
      <c r="H47" s="99">
        <f>(VLOOKUP($A47,'Occupancy Raw Data'!$B$8:$BE$45,'Occupancy Raw Data'!N$3,FALSE))/100</f>
        <v>0.62491672218520899</v>
      </c>
      <c r="I47" s="99">
        <f>(VLOOKUP($A47,'Occupancy Raw Data'!$B$8:$BE$45,'Occupancy Raw Data'!O$3,FALSE))/100</f>
        <v>0.646679991117033</v>
      </c>
      <c r="J47" s="119">
        <f>(VLOOKUP($A47,'Occupancy Raw Data'!$B$8:$BE$45,'Occupancy Raw Data'!P$3,FALSE))/100</f>
        <v>0.63579835665112094</v>
      </c>
      <c r="K47" s="120">
        <f>(VLOOKUP($A47,'Occupancy Raw Data'!$B$8:$BE$45,'Occupancy Raw Data'!R$3,FALSE))/100</f>
        <v>0.60559626915389697</v>
      </c>
      <c r="M47" s="121">
        <f>VLOOKUP($A47,'ADR Raw Data'!$B$6:$BE$43,'ADR Raw Data'!G$1,FALSE)</f>
        <v>124.444076086956</v>
      </c>
      <c r="N47" s="122">
        <f>VLOOKUP($A47,'ADR Raw Data'!$B$6:$BE$43,'ADR Raw Data'!H$1,FALSE)</f>
        <v>107.509500745156</v>
      </c>
      <c r="O47" s="122">
        <f>VLOOKUP($A47,'ADR Raw Data'!$B$6:$BE$43,'ADR Raw Data'!I$1,FALSE)</f>
        <v>107.63220202726301</v>
      </c>
      <c r="P47" s="122">
        <f>VLOOKUP($A47,'ADR Raw Data'!$B$6:$BE$43,'ADR Raw Data'!J$1,FALSE)</f>
        <v>107.374211831385</v>
      </c>
      <c r="Q47" s="122">
        <f>VLOOKUP($A47,'ADR Raw Data'!$B$6:$BE$43,'ADR Raw Data'!K$1,FALSE)</f>
        <v>107.52736457933101</v>
      </c>
      <c r="R47" s="123">
        <f>VLOOKUP($A47,'ADR Raw Data'!$B$6:$BE$43,'ADR Raw Data'!L$1,FALSE)</f>
        <v>110.541988325974</v>
      </c>
      <c r="S47" s="122">
        <f>VLOOKUP($A47,'ADR Raw Data'!$B$6:$BE$43,'ADR Raw Data'!N$1,FALSE)</f>
        <v>117.840447761194</v>
      </c>
      <c r="T47" s="122">
        <f>VLOOKUP($A47,'ADR Raw Data'!$B$6:$BE$43,'ADR Raw Data'!O$1,FALSE)</f>
        <v>119.013173076923</v>
      </c>
      <c r="U47" s="123">
        <f>VLOOKUP($A47,'ADR Raw Data'!$B$6:$BE$43,'ADR Raw Data'!P$1,FALSE)</f>
        <v>118.43684596577</v>
      </c>
      <c r="V47" s="124">
        <f>VLOOKUP($A47,'ADR Raw Data'!$B$6:$BE$43,'ADR Raw Data'!R$1,FALSE)</f>
        <v>112.910156110849</v>
      </c>
      <c r="X47" s="121">
        <f>VLOOKUP($A47,'RevPAR Raw Data'!$B$6:$BE$43,'RevPAR Raw Data'!G$1,FALSE)</f>
        <v>66.104870086608898</v>
      </c>
      <c r="Y47" s="122">
        <f>VLOOKUP($A47,'RevPAR Raw Data'!$B$6:$BE$43,'RevPAR Raw Data'!H$1,FALSE)</f>
        <v>64.080723961803201</v>
      </c>
      <c r="Z47" s="122">
        <f>VLOOKUP($A47,'RevPAR Raw Data'!$B$6:$BE$43,'RevPAR Raw Data'!I$1,FALSE)</f>
        <v>68.384572507217399</v>
      </c>
      <c r="AA47" s="122">
        <f>VLOOKUP($A47,'RevPAR Raw Data'!$B$6:$BE$43,'RevPAR Raw Data'!J$1,FALSE)</f>
        <v>67.314545858316606</v>
      </c>
      <c r="AB47" s="122">
        <f>VLOOKUP($A47,'RevPAR Raw Data'!$B$6:$BE$43,'RevPAR Raw Data'!K$1,FALSE)</f>
        <v>62.157168554297101</v>
      </c>
      <c r="AC47" s="123">
        <f>VLOOKUP($A47,'RevPAR Raw Data'!$B$6:$BE$43,'RevPAR Raw Data'!L$1,FALSE)</f>
        <v>65.608376193648596</v>
      </c>
      <c r="AD47" s="122">
        <f>VLOOKUP($A47,'RevPAR Raw Data'!$B$6:$BE$43,'RevPAR Raw Data'!N$1,FALSE)</f>
        <v>73.640466355762797</v>
      </c>
      <c r="AE47" s="122">
        <f>VLOOKUP($A47,'RevPAR Raw Data'!$B$6:$BE$43,'RevPAR Raw Data'!O$1,FALSE)</f>
        <v>76.963437708194505</v>
      </c>
      <c r="AF47" s="123">
        <f>VLOOKUP($A47,'RevPAR Raw Data'!$B$6:$BE$43,'RevPAR Raw Data'!P$1,FALSE)</f>
        <v>75.301952031978601</v>
      </c>
      <c r="AG47" s="124">
        <f>VLOOKUP($A47,'RevPAR Raw Data'!$B$6:$BE$43,'RevPAR Raw Data'!R$1,FALSE)</f>
        <v>68.377969290314297</v>
      </c>
    </row>
    <row r="48" spans="1:33" x14ac:dyDescent="0.2">
      <c r="A48" s="101" t="s">
        <v>123</v>
      </c>
      <c r="B48" s="89">
        <f>(VLOOKUP($A47,'Occupancy Raw Data'!$B$8:$BE$51,'Occupancy Raw Data'!T$3,FALSE))/100</f>
        <v>0.212061089785884</v>
      </c>
      <c r="C48" s="90">
        <f>(VLOOKUP($A47,'Occupancy Raw Data'!$B$8:$BE$51,'Occupancy Raw Data'!U$3,FALSE))/100</f>
        <v>-7.7528098370787798E-3</v>
      </c>
      <c r="D48" s="90">
        <f>(VLOOKUP($A47,'Occupancy Raw Data'!$B$8:$BE$51,'Occupancy Raw Data'!V$3,FALSE))/100</f>
        <v>-3.4576850582674801E-3</v>
      </c>
      <c r="E48" s="90">
        <f>(VLOOKUP($A47,'Occupancy Raw Data'!$B$8:$BE$51,'Occupancy Raw Data'!W$3,FALSE))/100</f>
        <v>-1.3060029455603099E-2</v>
      </c>
      <c r="F48" s="90">
        <f>(VLOOKUP($A47,'Occupancy Raw Data'!$B$8:$BE$51,'Occupancy Raw Data'!X$3,FALSE))/100</f>
        <v>-7.3190950105524899E-2</v>
      </c>
      <c r="G48" s="90">
        <f>(VLOOKUP($A47,'Occupancy Raw Data'!$B$8:$BE$51,'Occupancy Raw Data'!Y$3,FALSE))/100</f>
        <v>1.0945921431560599E-2</v>
      </c>
      <c r="H48" s="91">
        <f>(VLOOKUP($A47,'Occupancy Raw Data'!$B$8:$BE$51,'Occupancy Raw Data'!AA$3,FALSE))/100</f>
        <v>-9.4200327829535802E-2</v>
      </c>
      <c r="I48" s="91">
        <f>(VLOOKUP($A47,'Occupancy Raw Data'!$B$8:$BE$51,'Occupancy Raw Data'!AB$3,FALSE))/100</f>
        <v>-0.11248171322211301</v>
      </c>
      <c r="J48" s="90">
        <f>(VLOOKUP($A47,'Occupancy Raw Data'!$B$8:$BE$51,'Occupancy Raw Data'!AC$3,FALSE))/100</f>
        <v>-0.103590600915512</v>
      </c>
      <c r="K48" s="92">
        <f>(VLOOKUP($A47,'Occupancy Raw Data'!$B$8:$BE$51,'Occupancy Raw Data'!AE$3,FALSE))/100</f>
        <v>-2.6370457937824998E-2</v>
      </c>
      <c r="M48" s="89">
        <f>(VLOOKUP($A47,'ADR Raw Data'!$B$6:$BE$49,'ADR Raw Data'!T$1,FALSE))/100</f>
        <v>0.32805448815243698</v>
      </c>
      <c r="N48" s="90">
        <f>(VLOOKUP($A47,'ADR Raw Data'!$B$6:$BE$49,'ADR Raw Data'!U$1,FALSE))/100</f>
        <v>5.5899910669861101E-2</v>
      </c>
      <c r="O48" s="90">
        <f>(VLOOKUP($A47,'ADR Raw Data'!$B$6:$BE$49,'ADR Raw Data'!V$1,FALSE))/100</f>
        <v>-1.1178279973332601E-3</v>
      </c>
      <c r="P48" s="90">
        <f>(VLOOKUP($A47,'ADR Raw Data'!$B$6:$BE$49,'ADR Raw Data'!W$1,FALSE))/100</f>
        <v>-2.8184420755349899E-2</v>
      </c>
      <c r="Q48" s="90">
        <f>(VLOOKUP($A47,'ADR Raw Data'!$B$6:$BE$49,'ADR Raw Data'!X$1,FALSE))/100</f>
        <v>-8.6459764969693889E-2</v>
      </c>
      <c r="R48" s="90">
        <f>(VLOOKUP($A47,'ADR Raw Data'!$B$6:$BE$49,'ADR Raw Data'!Y$1,FALSE))/100</f>
        <v>3.1684389309363799E-2</v>
      </c>
      <c r="S48" s="91">
        <f>(VLOOKUP($A47,'ADR Raw Data'!$B$6:$BE$49,'ADR Raw Data'!AA$1,FALSE))/100</f>
        <v>-0.14104479262900399</v>
      </c>
      <c r="T48" s="91">
        <f>(VLOOKUP($A47,'ADR Raw Data'!$B$6:$BE$49,'ADR Raw Data'!AB$1,FALSE))/100</f>
        <v>-0.19197564552098398</v>
      </c>
      <c r="U48" s="90">
        <f>(VLOOKUP($A47,'ADR Raw Data'!$B$6:$BE$49,'ADR Raw Data'!AC$1,FALSE))/100</f>
        <v>-0.16814993902733899</v>
      </c>
      <c r="V48" s="92">
        <f>(VLOOKUP($A47,'ADR Raw Data'!$B$6:$BE$49,'ADR Raw Data'!AE$1,FALSE))/100</f>
        <v>-4.8178316674670797E-2</v>
      </c>
      <c r="X48" s="89">
        <f>(VLOOKUP($A47,'RevPAR Raw Data'!$B$6:$BE$43,'RevPAR Raw Data'!T$1,FALSE))/100</f>
        <v>0.60968317020507801</v>
      </c>
      <c r="Y48" s="90">
        <f>(VLOOKUP($A47,'RevPAR Raw Data'!$B$6:$BE$43,'RevPAR Raw Data'!U$1,FALSE))/100</f>
        <v>4.7713719455449201E-2</v>
      </c>
      <c r="Z48" s="90">
        <f>(VLOOKUP($A47,'RevPAR Raw Data'!$B$6:$BE$43,'RevPAR Raw Data'!V$1,FALSE))/100</f>
        <v>-4.5716479584366502E-3</v>
      </c>
      <c r="AA48" s="90">
        <f>(VLOOKUP($A47,'RevPAR Raw Data'!$B$6:$BE$43,'RevPAR Raw Data'!W$1,FALSE))/100</f>
        <v>-4.0876360845699004E-2</v>
      </c>
      <c r="AB48" s="90">
        <f>(VLOOKUP($A47,'RevPAR Raw Data'!$B$6:$BE$43,'RevPAR Raw Data'!X$1,FALSE))/100</f>
        <v>-0.15332264273118601</v>
      </c>
      <c r="AC48" s="90">
        <f>(VLOOKUP($A47,'RevPAR Raw Data'!$B$6:$BE$43,'RevPAR Raw Data'!Y$1,FALSE))/100</f>
        <v>4.2977125576911704E-2</v>
      </c>
      <c r="AD48" s="91">
        <f>(VLOOKUP($A47,'RevPAR Raw Data'!$B$6:$BE$43,'RevPAR Raw Data'!AA$1,FALSE))/100</f>
        <v>-0.22195865475423901</v>
      </c>
      <c r="AE48" s="91">
        <f>(VLOOKUP($A47,'RevPAR Raw Data'!$B$6:$BE$43,'RevPAR Raw Data'!AB$1,FALSE))/100</f>
        <v>-0.28286360923797599</v>
      </c>
      <c r="AF48" s="90">
        <f>(VLOOKUP($A47,'RevPAR Raw Data'!$B$6:$BE$43,'RevPAR Raw Data'!AC$1,FALSE))/100</f>
        <v>-0.25432178671510303</v>
      </c>
      <c r="AG48" s="92">
        <f>(VLOOKUP($A47,'RevPAR Raw Data'!$B$6:$BE$43,'RevPAR Raw Data'!AE$1,FALSE))/100</f>
        <v>-7.3278290339111304E-2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Data'!G$3,FALSE))/100</f>
        <v>0.51603794894962696</v>
      </c>
      <c r="C50" s="118">
        <f>(VLOOKUP($A50,'Occupancy Raw Data'!$B$8:$BE$45,'Occupancy Raw Data'!H$3,FALSE))/100</f>
        <v>0.54280551163315993</v>
      </c>
      <c r="D50" s="118">
        <f>(VLOOKUP($A50,'Occupancy Raw Data'!$B$8:$BE$45,'Occupancy Raw Data'!I$3,FALSE))/100</f>
        <v>0.57004885808430794</v>
      </c>
      <c r="E50" s="118">
        <f>(VLOOKUP($A50,'Occupancy Raw Data'!$B$8:$BE$45,'Occupancy Raw Data'!J$3,FALSE))/100</f>
        <v>0.59447790023860891</v>
      </c>
      <c r="F50" s="118">
        <f>(VLOOKUP($A50,'Occupancy Raw Data'!$B$8:$BE$45,'Occupancy Raw Data'!K$3,FALSE))/100</f>
        <v>0.628337688898988</v>
      </c>
      <c r="G50" s="119">
        <f>(VLOOKUP($A50,'Occupancy Raw Data'!$B$8:$BE$45,'Occupancy Raw Data'!L$3,FALSE))/100</f>
        <v>0.57024324998299702</v>
      </c>
      <c r="H50" s="99">
        <f>(VLOOKUP($A50,'Occupancy Raw Data'!$B$8:$BE$45,'Occupancy Raw Data'!N$3,FALSE))/100</f>
        <v>0.77434382456538997</v>
      </c>
      <c r="I50" s="99">
        <f>(VLOOKUP($A50,'Occupancy Raw Data'!$B$8:$BE$45,'Occupancy Raw Data'!O$3,FALSE))/100</f>
        <v>0.74184751732757603</v>
      </c>
      <c r="J50" s="119">
        <f>(VLOOKUP($A50,'Occupancy Raw Data'!$B$8:$BE$45,'Occupancy Raw Data'!P$3,FALSE))/100</f>
        <v>0.758095670946483</v>
      </c>
      <c r="K50" s="120">
        <f>(VLOOKUP($A50,'Occupancy Raw Data'!$B$8:$BE$45,'Occupancy Raw Data'!R$3,FALSE))/100</f>
        <v>0.62382318150146598</v>
      </c>
      <c r="M50" s="121">
        <f>VLOOKUP($A50,'ADR Raw Data'!$B$6:$BE$43,'ADR Raw Data'!G$1,FALSE)</f>
        <v>100.74792514773399</v>
      </c>
      <c r="N50" s="122">
        <f>VLOOKUP($A50,'ADR Raw Data'!$B$6:$BE$43,'ADR Raw Data'!H$1,FALSE)</f>
        <v>99.431096545984104</v>
      </c>
      <c r="O50" s="122">
        <f>VLOOKUP($A50,'ADR Raw Data'!$B$6:$BE$43,'ADR Raw Data'!I$1,FALSE)</f>
        <v>103.780378712377</v>
      </c>
      <c r="P50" s="122">
        <f>VLOOKUP($A50,'ADR Raw Data'!$B$6:$BE$43,'ADR Raw Data'!J$1,FALSE)</f>
        <v>105.904208715596</v>
      </c>
      <c r="Q50" s="122">
        <f>VLOOKUP($A50,'ADR Raw Data'!$B$6:$BE$43,'ADR Raw Data'!K$1,FALSE)</f>
        <v>112.236164556962</v>
      </c>
      <c r="R50" s="123">
        <f>VLOOKUP($A50,'ADR Raw Data'!$B$6:$BE$43,'ADR Raw Data'!L$1,FALSE)</f>
        <v>104.699295937027</v>
      </c>
      <c r="S50" s="122">
        <f>VLOOKUP($A50,'ADR Raw Data'!$B$6:$BE$43,'ADR Raw Data'!N$1,FALSE)</f>
        <v>154.95775495231101</v>
      </c>
      <c r="T50" s="122">
        <f>VLOOKUP($A50,'ADR Raw Data'!$B$6:$BE$43,'ADR Raw Data'!O$1,FALSE)</f>
        <v>154.51088834430999</v>
      </c>
      <c r="U50" s="123">
        <f>VLOOKUP($A50,'ADR Raw Data'!$B$6:$BE$43,'ADR Raw Data'!P$1,FALSE)</f>
        <v>154.73911046162999</v>
      </c>
      <c r="V50" s="124">
        <f>VLOOKUP($A50,'ADR Raw Data'!$B$6:$BE$43,'ADR Raw Data'!R$1,FALSE)</f>
        <v>122.04386669437299</v>
      </c>
      <c r="X50" s="121">
        <f>VLOOKUP($A50,'RevPAR Raw Data'!$B$6:$BE$43,'RevPAR Raw Data'!G$1,FALSE)</f>
        <v>51.989752654167603</v>
      </c>
      <c r="Y50" s="122">
        <f>VLOOKUP($A50,'RevPAR Raw Data'!$B$6:$BE$43,'RevPAR Raw Data'!H$1,FALSE)</f>
        <v>53.971747232889001</v>
      </c>
      <c r="Z50" s="122">
        <f>VLOOKUP($A50,'RevPAR Raw Data'!$B$6:$BE$43,'RevPAR Raw Data'!I$1,FALSE)</f>
        <v>59.159886376548101</v>
      </c>
      <c r="AA50" s="122">
        <f>VLOOKUP($A50,'RevPAR Raw Data'!$B$6:$BE$43,'RevPAR Raw Data'!J$1,FALSE)</f>
        <v>62.957711623679103</v>
      </c>
      <c r="AB50" s="122">
        <f>VLOOKUP($A50,'RevPAR Raw Data'!$B$6:$BE$43,'RevPAR Raw Data'!K$1,FALSE)</f>
        <v>70.522212248608099</v>
      </c>
      <c r="AC50" s="123">
        <f>VLOOKUP($A50,'RevPAR Raw Data'!$B$6:$BE$43,'RevPAR Raw Data'!L$1,FALSE)</f>
        <v>59.704066786062398</v>
      </c>
      <c r="AD50" s="122">
        <f>VLOOKUP($A50,'RevPAR Raw Data'!$B$6:$BE$43,'RevPAR Raw Data'!N$1,FALSE)</f>
        <v>119.99058061583899</v>
      </c>
      <c r="AE50" s="122">
        <f>VLOOKUP($A50,'RevPAR Raw Data'!$B$6:$BE$43,'RevPAR Raw Data'!O$1,FALSE)</f>
        <v>114.623518918304</v>
      </c>
      <c r="AF50" s="123">
        <f>VLOOKUP($A50,'RevPAR Raw Data'!$B$6:$BE$43,'RevPAR Raw Data'!P$1,FALSE)</f>
        <v>117.30704976707101</v>
      </c>
      <c r="AG50" s="124">
        <f>VLOOKUP($A50,'RevPAR Raw Data'!$B$6:$BE$43,'RevPAR Raw Data'!R$1,FALSE)</f>
        <v>76.133793204024997</v>
      </c>
    </row>
    <row r="51" spans="1:33" x14ac:dyDescent="0.2">
      <c r="A51" s="101" t="s">
        <v>123</v>
      </c>
      <c r="B51" s="89">
        <f>(VLOOKUP($A50,'Occupancy Raw Data'!$B$8:$BE$51,'Occupancy Raw Data'!T$3,FALSE))/100</f>
        <v>0.15386555817300801</v>
      </c>
      <c r="C51" s="90">
        <f>(VLOOKUP($A50,'Occupancy Raw Data'!$B$8:$BE$51,'Occupancy Raw Data'!U$3,FALSE))/100</f>
        <v>-8.5640956648333297E-3</v>
      </c>
      <c r="D51" s="90">
        <f>(VLOOKUP($A50,'Occupancy Raw Data'!$B$8:$BE$51,'Occupancy Raw Data'!V$3,FALSE))/100</f>
        <v>2.77266887023058E-2</v>
      </c>
      <c r="E51" s="90">
        <f>(VLOOKUP($A50,'Occupancy Raw Data'!$B$8:$BE$51,'Occupancy Raw Data'!W$3,FALSE))/100</f>
        <v>4.9993153107018504E-2</v>
      </c>
      <c r="F51" s="90">
        <f>(VLOOKUP($A50,'Occupancy Raw Data'!$B$8:$BE$51,'Occupancy Raw Data'!X$3,FALSE))/100</f>
        <v>3.1178487576284303E-2</v>
      </c>
      <c r="G51" s="90">
        <f>(VLOOKUP($A50,'Occupancy Raw Data'!$B$8:$BE$51,'Occupancy Raw Data'!Y$3,FALSE))/100</f>
        <v>4.6569125015773795E-2</v>
      </c>
      <c r="H51" s="91">
        <f>(VLOOKUP($A50,'Occupancy Raw Data'!$B$8:$BE$51,'Occupancy Raw Data'!AA$3,FALSE))/100</f>
        <v>-2.6387114465970599E-2</v>
      </c>
      <c r="I51" s="91">
        <f>(VLOOKUP($A50,'Occupancy Raw Data'!$B$8:$BE$51,'Occupancy Raw Data'!AB$3,FALSE))/100</f>
        <v>-5.6846046606411599E-2</v>
      </c>
      <c r="J51" s="90">
        <f>(VLOOKUP($A50,'Occupancy Raw Data'!$B$8:$BE$51,'Occupancy Raw Data'!AC$3,FALSE))/100</f>
        <v>-4.1532149051749699E-2</v>
      </c>
      <c r="K51" s="92">
        <f>(VLOOKUP($A50,'Occupancy Raw Data'!$B$8:$BE$51,'Occupancy Raw Data'!AE$3,FALSE))/100</f>
        <v>1.41495901827677E-2</v>
      </c>
      <c r="M51" s="89">
        <f>(VLOOKUP($A50,'ADR Raw Data'!$B$6:$BE$49,'ADR Raw Data'!T$1,FALSE))/100</f>
        <v>-6.9086529410917596E-3</v>
      </c>
      <c r="N51" s="90">
        <f>(VLOOKUP($A50,'ADR Raw Data'!$B$6:$BE$49,'ADR Raw Data'!U$1,FALSE))/100</f>
        <v>-4.8717404568187801E-2</v>
      </c>
      <c r="O51" s="90">
        <f>(VLOOKUP($A50,'ADR Raw Data'!$B$6:$BE$49,'ADR Raw Data'!V$1,FALSE))/100</f>
        <v>-1.9035568213689499E-2</v>
      </c>
      <c r="P51" s="90">
        <f>(VLOOKUP($A50,'ADR Raw Data'!$B$6:$BE$49,'ADR Raw Data'!W$1,FALSE))/100</f>
        <v>-1.9054732674055299E-2</v>
      </c>
      <c r="Q51" s="90">
        <f>(VLOOKUP($A50,'ADR Raw Data'!$B$6:$BE$49,'ADR Raw Data'!X$1,FALSE))/100</f>
        <v>1.55865746039588E-3</v>
      </c>
      <c r="R51" s="90">
        <f>(VLOOKUP($A50,'ADR Raw Data'!$B$6:$BE$49,'ADR Raw Data'!Y$1,FALSE))/100</f>
        <v>-1.8498130942344201E-2</v>
      </c>
      <c r="S51" s="91">
        <f>(VLOOKUP($A50,'ADR Raw Data'!$B$6:$BE$49,'ADR Raw Data'!AA$1,FALSE))/100</f>
        <v>-1.32697938136399E-2</v>
      </c>
      <c r="T51" s="91">
        <f>(VLOOKUP($A50,'ADR Raw Data'!$B$6:$BE$49,'ADR Raw Data'!AB$1,FALSE))/100</f>
        <v>-2.0948094000015696E-2</v>
      </c>
      <c r="U51" s="90">
        <f>(VLOOKUP($A50,'ADR Raw Data'!$B$6:$BE$49,'ADR Raw Data'!AC$1,FALSE))/100</f>
        <v>-1.7074560885734901E-2</v>
      </c>
      <c r="V51" s="92">
        <f>(VLOOKUP($A50,'ADR Raw Data'!$B$6:$BE$49,'ADR Raw Data'!AE$1,FALSE))/100</f>
        <v>-2.60157893844494E-2</v>
      </c>
      <c r="X51" s="89">
        <f>(VLOOKUP($A50,'RevPAR Raw Data'!$B$6:$BE$43,'RevPAR Raw Data'!T$1,FALSE))/100</f>
        <v>0.145893901490911</v>
      </c>
      <c r="Y51" s="90">
        <f>(VLOOKUP($A50,'RevPAR Raw Data'!$B$6:$BE$43,'RevPAR Raw Data'!U$1,FALSE))/100</f>
        <v>-5.68642797197568E-2</v>
      </c>
      <c r="Z51" s="90">
        <f>(VLOOKUP($A50,'RevPAR Raw Data'!$B$6:$BE$43,'RevPAR Raw Data'!V$1,FALSE))/100</f>
        <v>8.1633272144838401E-3</v>
      </c>
      <c r="AA51" s="90">
        <f>(VLOOKUP($A50,'RevPAR Raw Data'!$B$6:$BE$43,'RevPAR Raw Data'!W$1,FALSE))/100</f>
        <v>2.9985814264975801E-2</v>
      </c>
      <c r="AB51" s="90">
        <f>(VLOOKUP($A50,'RevPAR Raw Data'!$B$6:$BE$43,'RevPAR Raw Data'!X$1,FALSE))/100</f>
        <v>3.2785741618944798E-2</v>
      </c>
      <c r="AC51" s="90">
        <f>(VLOOKUP($A50,'RevPAR Raw Data'!$B$6:$BE$43,'RevPAR Raw Data'!Y$1,FALSE))/100</f>
        <v>2.7209552301017501E-2</v>
      </c>
      <c r="AD51" s="91">
        <f>(VLOOKUP($A50,'RevPAR Raw Data'!$B$6:$BE$43,'RevPAR Raw Data'!AA$1,FALSE))/100</f>
        <v>-3.9306756711310203E-2</v>
      </c>
      <c r="AE51" s="91">
        <f>(VLOOKUP($A50,'RevPAR Raw Data'!$B$6:$BE$43,'RevPAR Raw Data'!AB$1,FALSE))/100</f>
        <v>-7.6603324278587001E-2</v>
      </c>
      <c r="AF51" s="90">
        <f>(VLOOKUP($A50,'RevPAR Raw Data'!$B$6:$BE$43,'RevPAR Raw Data'!AC$1,FALSE))/100</f>
        <v>-5.7897566729785195E-2</v>
      </c>
      <c r="AG51" s="92">
        <f>(VLOOKUP($A50,'RevPAR Raw Data'!$B$6:$BE$43,'RevPAR Raw Data'!AE$1,FALSE))/100</f>
        <v>-1.2234311959752699E-2</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Data'!G$3,FALSE))/100</f>
        <v>0.41296928327644999</v>
      </c>
      <c r="C53" s="118">
        <f>(VLOOKUP($A53,'Occupancy Raw Data'!$B$8:$BE$45,'Occupancy Raw Data'!H$3,FALSE))/100</f>
        <v>0.53037542662116</v>
      </c>
      <c r="D53" s="118">
        <f>(VLOOKUP($A53,'Occupancy Raw Data'!$B$8:$BE$45,'Occupancy Raw Data'!I$3,FALSE))/100</f>
        <v>0.54909560723514195</v>
      </c>
      <c r="E53" s="118">
        <f>(VLOOKUP($A53,'Occupancy Raw Data'!$B$8:$BE$45,'Occupancy Raw Data'!J$3,FALSE))/100</f>
        <v>0.54844961240309997</v>
      </c>
      <c r="F53" s="118">
        <f>(VLOOKUP($A53,'Occupancy Raw Data'!$B$8:$BE$45,'Occupancy Raw Data'!K$3,FALSE))/100</f>
        <v>0.51550387596899194</v>
      </c>
      <c r="G53" s="119">
        <f>(VLOOKUP($A53,'Occupancy Raw Data'!$B$8:$BE$45,'Occupancy Raw Data'!L$3,FALSE))/100</f>
        <v>0.51214681806178997</v>
      </c>
      <c r="H53" s="99">
        <f>(VLOOKUP($A53,'Occupancy Raw Data'!$B$8:$BE$45,'Occupancy Raw Data'!N$3,FALSE))/100</f>
        <v>0.60012919896640804</v>
      </c>
      <c r="I53" s="99">
        <f>(VLOOKUP($A53,'Occupancy Raw Data'!$B$8:$BE$45,'Occupancy Raw Data'!O$3,FALSE))/100</f>
        <v>0.53488372093023206</v>
      </c>
      <c r="J53" s="119">
        <f>(VLOOKUP($A53,'Occupancy Raw Data'!$B$8:$BE$45,'Occupancy Raw Data'!P$3,FALSE))/100</f>
        <v>0.56750645994831994</v>
      </c>
      <c r="K53" s="120">
        <f>(VLOOKUP($A53,'Occupancy Raw Data'!$B$8:$BE$45,'Occupancy Raw Data'!R$3,FALSE))/100</f>
        <v>0.52820993439550101</v>
      </c>
      <c r="M53" s="121">
        <f>VLOOKUP($A53,'ADR Raw Data'!$B$6:$BE$43,'ADR Raw Data'!G$1,FALSE)</f>
        <v>85.890099173553693</v>
      </c>
      <c r="N53" s="122">
        <f>VLOOKUP($A53,'ADR Raw Data'!$B$6:$BE$43,'ADR Raw Data'!H$1,FALSE)</f>
        <v>89.040090090090004</v>
      </c>
      <c r="O53" s="122">
        <f>VLOOKUP($A53,'ADR Raw Data'!$B$6:$BE$43,'ADR Raw Data'!I$1,FALSE)</f>
        <v>88.836976470588198</v>
      </c>
      <c r="P53" s="122">
        <f>VLOOKUP($A53,'ADR Raw Data'!$B$6:$BE$43,'ADR Raw Data'!J$1,FALSE)</f>
        <v>88.403451118963403</v>
      </c>
      <c r="Q53" s="122">
        <f>VLOOKUP($A53,'ADR Raw Data'!$B$6:$BE$43,'ADR Raw Data'!K$1,FALSE)</f>
        <v>87.275601503759304</v>
      </c>
      <c r="R53" s="123">
        <f>VLOOKUP($A53,'ADR Raw Data'!$B$6:$BE$43,'ADR Raw Data'!L$1,FALSE)</f>
        <v>88.001946377932398</v>
      </c>
      <c r="S53" s="122">
        <f>VLOOKUP($A53,'ADR Raw Data'!$B$6:$BE$43,'ADR Raw Data'!N$1,FALSE)</f>
        <v>96.700161463939693</v>
      </c>
      <c r="T53" s="122">
        <f>VLOOKUP($A53,'ADR Raw Data'!$B$6:$BE$43,'ADR Raw Data'!O$1,FALSE)</f>
        <v>94.662874396135194</v>
      </c>
      <c r="U53" s="123">
        <f>VLOOKUP($A53,'ADR Raw Data'!$B$6:$BE$43,'ADR Raw Data'!P$1,FALSE)</f>
        <v>95.740073989755203</v>
      </c>
      <c r="V53" s="124">
        <f>VLOOKUP($A53,'ADR Raw Data'!$B$6:$BE$43,'ADR Raw Data'!R$1,FALSE)</f>
        <v>90.414276082327802</v>
      </c>
      <c r="X53" s="121">
        <f>VLOOKUP($A53,'RevPAR Raw Data'!$B$6:$BE$43,'RevPAR Raw Data'!G$1,FALSE)</f>
        <v>35.469972696245698</v>
      </c>
      <c r="Y53" s="122">
        <f>VLOOKUP($A53,'RevPAR Raw Data'!$B$6:$BE$43,'RevPAR Raw Data'!H$1,FALSE)</f>
        <v>47.224675767918001</v>
      </c>
      <c r="Z53" s="122">
        <f>VLOOKUP($A53,'RevPAR Raw Data'!$B$6:$BE$43,'RevPAR Raw Data'!I$1,FALSE)</f>
        <v>48.779993540051599</v>
      </c>
      <c r="AA53" s="122">
        <f>VLOOKUP($A53,'RevPAR Raw Data'!$B$6:$BE$43,'RevPAR Raw Data'!J$1,FALSE)</f>
        <v>48.484838501291897</v>
      </c>
      <c r="AB53" s="122">
        <f>VLOOKUP($A53,'RevPAR Raw Data'!$B$6:$BE$43,'RevPAR Raw Data'!K$1,FALSE)</f>
        <v>44.9909108527131</v>
      </c>
      <c r="AC53" s="123">
        <f>VLOOKUP($A53,'RevPAR Raw Data'!$B$6:$BE$43,'RevPAR Raw Data'!L$1,FALSE)</f>
        <v>45.069916820702403</v>
      </c>
      <c r="AD53" s="122">
        <f>VLOOKUP($A53,'RevPAR Raw Data'!$B$6:$BE$43,'RevPAR Raw Data'!N$1,FALSE)</f>
        <v>58.032590439276397</v>
      </c>
      <c r="AE53" s="122">
        <f>VLOOKUP($A53,'RevPAR Raw Data'!$B$6:$BE$43,'RevPAR Raw Data'!O$1,FALSE)</f>
        <v>50.633630490956001</v>
      </c>
      <c r="AF53" s="123">
        <f>VLOOKUP($A53,'RevPAR Raw Data'!$B$6:$BE$43,'RevPAR Raw Data'!P$1,FALSE)</f>
        <v>54.333110465116199</v>
      </c>
      <c r="AG53" s="124">
        <f>VLOOKUP($A53,'RevPAR Raw Data'!$B$6:$BE$43,'RevPAR Raw Data'!R$1,FALSE)</f>
        <v>47.757718837863102</v>
      </c>
    </row>
    <row r="54" spans="1:33" x14ac:dyDescent="0.2">
      <c r="A54" s="101" t="s">
        <v>123</v>
      </c>
      <c r="B54" s="89">
        <f>(VLOOKUP($A53,'Occupancy Raw Data'!$B$8:$BE$51,'Occupancy Raw Data'!T$3,FALSE))/100</f>
        <v>-3.45257370499365E-2</v>
      </c>
      <c r="C54" s="90">
        <f>(VLOOKUP($A53,'Occupancy Raw Data'!$B$8:$BE$51,'Occupancy Raw Data'!U$3,FALSE))/100</f>
        <v>-9.4794751477887101E-2</v>
      </c>
      <c r="D54" s="90">
        <f>(VLOOKUP($A53,'Occupancy Raw Data'!$B$8:$BE$51,'Occupancy Raw Data'!V$3,FALSE))/100</f>
        <v>-9.1880341880341804E-2</v>
      </c>
      <c r="E54" s="90">
        <f>(VLOOKUP($A53,'Occupancy Raw Data'!$B$8:$BE$51,'Occupancy Raw Data'!W$3,FALSE))/100</f>
        <v>-6.9078947368421004E-2</v>
      </c>
      <c r="F54" s="90">
        <f>(VLOOKUP($A53,'Occupancy Raw Data'!$B$8:$BE$51,'Occupancy Raw Data'!X$3,FALSE))/100</f>
        <v>-9.5238095238095205E-2</v>
      </c>
      <c r="G54" s="90">
        <f>(VLOOKUP($A53,'Occupancy Raw Data'!$B$8:$BE$51,'Occupancy Raw Data'!Y$3,FALSE))/100</f>
        <v>-8.2913985748695504E-2</v>
      </c>
      <c r="H54" s="91">
        <f>(VLOOKUP($A53,'Occupancy Raw Data'!$B$8:$BE$51,'Occupancy Raw Data'!AA$3,FALSE))/100</f>
        <v>-2.92580982236154E-2</v>
      </c>
      <c r="I54" s="91">
        <f>(VLOOKUP($A53,'Occupancy Raw Data'!$B$8:$BE$51,'Occupancy Raw Data'!AB$3,FALSE))/100</f>
        <v>-0.10871905274488601</v>
      </c>
      <c r="J54" s="90">
        <f>(VLOOKUP($A53,'Occupancy Raw Data'!$B$8:$BE$51,'Occupancy Raw Data'!AC$3,FALSE))/100</f>
        <v>-6.8398727465535505E-2</v>
      </c>
      <c r="K54" s="92">
        <f>(VLOOKUP($A53,'Occupancy Raw Data'!$B$8:$BE$51,'Occupancy Raw Data'!AE$3,FALSE))/100</f>
        <v>-7.8464318090153196E-2</v>
      </c>
      <c r="M54" s="89">
        <f>(VLOOKUP($A53,'ADR Raw Data'!$B$6:$BE$49,'ADR Raw Data'!T$1,FALSE))/100</f>
        <v>7.0238141491546904E-2</v>
      </c>
      <c r="N54" s="90">
        <f>(VLOOKUP($A53,'ADR Raw Data'!$B$6:$BE$49,'ADR Raw Data'!U$1,FALSE))/100</f>
        <v>1.63543187120503E-2</v>
      </c>
      <c r="O54" s="90">
        <f>(VLOOKUP($A53,'ADR Raw Data'!$B$6:$BE$49,'ADR Raw Data'!V$1,FALSE))/100</f>
        <v>-1.7274171880257802E-2</v>
      </c>
      <c r="P54" s="90">
        <f>(VLOOKUP($A53,'ADR Raw Data'!$B$6:$BE$49,'ADR Raw Data'!W$1,FALSE))/100</f>
        <v>-3.17686419785599E-2</v>
      </c>
      <c r="Q54" s="90">
        <f>(VLOOKUP($A53,'ADR Raw Data'!$B$6:$BE$49,'ADR Raw Data'!X$1,FALSE))/100</f>
        <v>-1.15791318655091E-2</v>
      </c>
      <c r="R54" s="90">
        <f>(VLOOKUP($A53,'ADR Raw Data'!$B$6:$BE$49,'ADR Raw Data'!Y$1,FALSE))/100</f>
        <v>-1.6580829402758298E-3</v>
      </c>
      <c r="S54" s="91">
        <f>(VLOOKUP($A53,'ADR Raw Data'!$B$6:$BE$49,'ADR Raw Data'!AA$1,FALSE))/100</f>
        <v>-1.5527338924473E-2</v>
      </c>
      <c r="T54" s="91">
        <f>(VLOOKUP($A53,'ADR Raw Data'!$B$6:$BE$49,'ADR Raw Data'!AB$1,FALSE))/100</f>
        <v>-2.9088540974350797E-2</v>
      </c>
      <c r="U54" s="90">
        <f>(VLOOKUP($A53,'ADR Raw Data'!$B$6:$BE$49,'ADR Raw Data'!AC$1,FALSE))/100</f>
        <v>-2.1738322593467498E-2</v>
      </c>
      <c r="V54" s="92">
        <f>(VLOOKUP($A53,'ADR Raw Data'!$B$6:$BE$49,'ADR Raw Data'!AE$1,FALSE))/100</f>
        <v>-8.0578388907901598E-3</v>
      </c>
      <c r="X54" s="89">
        <f>(VLOOKUP($A53,'RevPAR Raw Data'!$B$6:$BE$43,'RevPAR Raw Data'!T$1,FALSE))/100</f>
        <v>3.3287380837596997E-2</v>
      </c>
      <c r="Y54" s="90">
        <f>(VLOOKUP($A53,'RevPAR Raw Data'!$B$6:$BE$43,'RevPAR Raw Data'!U$1,FALSE))/100</f>
        <v>-7.999073634373581E-2</v>
      </c>
      <c r="Z54" s="90">
        <f>(VLOOKUP($A53,'RevPAR Raw Data'!$B$6:$BE$43,'RevPAR Raw Data'!V$1,FALSE))/100</f>
        <v>-0.10756735694254101</v>
      </c>
      <c r="AA54" s="90">
        <f>(VLOOKUP($A53,'RevPAR Raw Data'!$B$6:$BE$43,'RevPAR Raw Data'!W$1,FALSE))/100</f>
        <v>-9.8653044999777798E-2</v>
      </c>
      <c r="AB54" s="90">
        <f>(VLOOKUP($A53,'RevPAR Raw Data'!$B$6:$BE$43,'RevPAR Raw Data'!X$1,FALSE))/100</f>
        <v>-0.105714452640222</v>
      </c>
      <c r="AC54" s="90">
        <f>(VLOOKUP($A53,'RevPAR Raw Data'!$B$6:$BE$43,'RevPAR Raw Data'!Y$1,FALSE))/100</f>
        <v>-8.4434590423691211E-2</v>
      </c>
      <c r="AD54" s="91">
        <f>(VLOOKUP($A53,'RevPAR Raw Data'!$B$6:$BE$43,'RevPAR Raw Data'!AA$1,FALSE))/100</f>
        <v>-4.4331136740684798E-2</v>
      </c>
      <c r="AE54" s="91">
        <f>(VLOOKUP($A53,'RevPAR Raw Data'!$B$6:$BE$43,'RevPAR Raw Data'!AB$1,FALSE))/100</f>
        <v>-0.134645115098775</v>
      </c>
      <c r="AF54" s="90">
        <f>(VLOOKUP($A53,'RevPAR Raw Data'!$B$6:$BE$43,'RevPAR Raw Data'!AC$1,FALSE))/100</f>
        <v>-8.8650176456374491E-2</v>
      </c>
      <c r="AG54" s="92">
        <f>(VLOOKUP($A53,'RevPAR Raw Data'!$B$6:$BE$43,'RevPAR Raw Data'!AE$1,FALSE))/100</f>
        <v>-8.5889904147097199E-2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Data'!G$3,FALSE))/100</f>
        <v>0.45956688596491196</v>
      </c>
      <c r="C56" s="118">
        <f>(VLOOKUP($A56,'Occupancy Raw Data'!$B$8:$BE$45,'Occupancy Raw Data'!H$3,FALSE))/100</f>
        <v>0.51452850877192902</v>
      </c>
      <c r="D56" s="118">
        <f>(VLOOKUP($A56,'Occupancy Raw Data'!$B$8:$BE$45,'Occupancy Raw Data'!I$3,FALSE))/100</f>
        <v>0.56801093643198897</v>
      </c>
      <c r="E56" s="118">
        <f>(VLOOKUP($A56,'Occupancy Raw Data'!$B$8:$BE$45,'Occupancy Raw Data'!J$3,FALSE))/100</f>
        <v>0.61995898838004104</v>
      </c>
      <c r="F56" s="118">
        <f>(VLOOKUP($A56,'Occupancy Raw Data'!$B$8:$BE$45,'Occupancy Raw Data'!K$3,FALSE))/100</f>
        <v>0.60697197539302794</v>
      </c>
      <c r="G56" s="118">
        <f>(VLOOKUP($A56,'Occupancy Raw Data'!$B$8:$BE$45,'Occupancy Raw Data'!L$3,FALSE))/100</f>
        <v>0.553876891917781</v>
      </c>
      <c r="H56" s="99">
        <f>(VLOOKUP($A56,'Occupancy Raw Data'!$B$8:$BE$45,'Occupancy Raw Data'!N$3,FALSE))/100</f>
        <v>0.75187969924811993</v>
      </c>
      <c r="I56" s="99">
        <f>(VLOOKUP($A56,'Occupancy Raw Data'!$B$8:$BE$45,'Occupancy Raw Data'!O$3,FALSE))/100</f>
        <v>0.73123718386876202</v>
      </c>
      <c r="J56" s="118">
        <f>(VLOOKUP($A56,'Occupancy Raw Data'!$B$8:$BE$45,'Occupancy Raw Data'!P$3,FALSE))/100</f>
        <v>0.74155844155844097</v>
      </c>
      <c r="K56" s="141">
        <f>(VLOOKUP($A56,'Occupancy Raw Data'!$B$8:$BE$45,'Occupancy Raw Data'!R$3,FALSE))/100</f>
        <v>0.60754001602595398</v>
      </c>
      <c r="M56" s="121">
        <f>VLOOKUP($A56,'ADR Raw Data'!$B$6:$BE$43,'ADR Raw Data'!G$1,FALSE)</f>
        <v>102.32897703549</v>
      </c>
      <c r="N56" s="122">
        <f>VLOOKUP($A56,'ADR Raw Data'!$B$6:$BE$43,'ADR Raw Data'!H$1,FALSE)</f>
        <v>104.07473894512501</v>
      </c>
      <c r="O56" s="122">
        <f>VLOOKUP($A56,'ADR Raw Data'!$B$6:$BE$43,'ADR Raw Data'!I$1,FALSE)</f>
        <v>110.726991576413</v>
      </c>
      <c r="P56" s="122">
        <f>VLOOKUP($A56,'ADR Raw Data'!$B$6:$BE$43,'ADR Raw Data'!J$1,FALSE)</f>
        <v>115.617539140022</v>
      </c>
      <c r="Q56" s="122">
        <f>VLOOKUP($A56,'ADR Raw Data'!$B$6:$BE$43,'ADR Raw Data'!K$1,FALSE)</f>
        <v>112.980083333333</v>
      </c>
      <c r="R56" s="123">
        <f>VLOOKUP($A56,'ADR Raw Data'!$B$6:$BE$43,'ADR Raw Data'!L$1,FALSE)</f>
        <v>109.691821416217</v>
      </c>
      <c r="S56" s="122">
        <f>VLOOKUP($A56,'ADR Raw Data'!$B$6:$BE$43,'ADR Raw Data'!N$1,FALSE)</f>
        <v>133.724389090909</v>
      </c>
      <c r="T56" s="122">
        <f>VLOOKUP($A56,'ADR Raw Data'!$B$6:$BE$43,'ADR Raw Data'!O$1,FALSE)</f>
        <v>133.86213497849999</v>
      </c>
      <c r="U56" s="123">
        <f>VLOOKUP($A56,'ADR Raw Data'!$B$6:$BE$43,'ADR Raw Data'!P$1,FALSE)</f>
        <v>133.792303438104</v>
      </c>
      <c r="V56" s="124">
        <f>VLOOKUP($A56,'ADR Raw Data'!$B$6:$BE$43,'ADR Raw Data'!R$1,FALSE)</f>
        <v>118.102878787878</v>
      </c>
      <c r="X56" s="121">
        <f>VLOOKUP($A56,'RevPAR Raw Data'!$B$6:$BE$43,'RevPAR Raw Data'!G$1,FALSE)</f>
        <v>47.027009320175402</v>
      </c>
      <c r="Y56" s="122">
        <f>VLOOKUP($A56,'RevPAR Raw Data'!$B$6:$BE$43,'RevPAR Raw Data'!H$1,FALSE)</f>
        <v>53.549420230263102</v>
      </c>
      <c r="Z56" s="122">
        <f>VLOOKUP($A56,'RevPAR Raw Data'!$B$6:$BE$43,'RevPAR Raw Data'!I$1,FALSE)</f>
        <v>62.894142173615798</v>
      </c>
      <c r="AA56" s="122">
        <f>VLOOKUP($A56,'RevPAR Raw Data'!$B$6:$BE$43,'RevPAR Raw Data'!J$1,FALSE)</f>
        <v>71.678132604237803</v>
      </c>
      <c r="AB56" s="122">
        <f>VLOOKUP($A56,'RevPAR Raw Data'!$B$6:$BE$43,'RevPAR Raw Data'!K$1,FALSE)</f>
        <v>68.575744360902206</v>
      </c>
      <c r="AC56" s="123">
        <f>VLOOKUP($A56,'RevPAR Raw Data'!$B$6:$BE$43,'RevPAR Raw Data'!L$1,FALSE)</f>
        <v>60.755765114815098</v>
      </c>
      <c r="AD56" s="122">
        <f>VLOOKUP($A56,'RevPAR Raw Data'!$B$6:$BE$43,'RevPAR Raw Data'!N$1,FALSE)</f>
        <v>100.544653451811</v>
      </c>
      <c r="AE56" s="122">
        <f>VLOOKUP($A56,'RevPAR Raw Data'!$B$6:$BE$43,'RevPAR Raw Data'!O$1,FALSE)</f>
        <v>97.884970608339003</v>
      </c>
      <c r="AF56" s="123">
        <f>VLOOKUP($A56,'RevPAR Raw Data'!$B$6:$BE$43,'RevPAR Raw Data'!P$1,FALSE)</f>
        <v>99.214812030075095</v>
      </c>
      <c r="AG56" s="124">
        <f>VLOOKUP($A56,'RevPAR Raw Data'!$B$6:$BE$43,'RevPAR Raw Data'!R$1,FALSE)</f>
        <v>71.752224871499195</v>
      </c>
    </row>
    <row r="57" spans="1:33" ht="17.25" thickBot="1" x14ac:dyDescent="0.25">
      <c r="A57" s="105" t="s">
        <v>123</v>
      </c>
      <c r="B57" s="95">
        <f>(VLOOKUP($A56,'Occupancy Raw Data'!$B$8:$BE$51,'Occupancy Raw Data'!T$3,FALSE))/100</f>
        <v>8.3881307985779904E-2</v>
      </c>
      <c r="C57" s="96">
        <f>(VLOOKUP($A56,'Occupancy Raw Data'!$B$8:$BE$51,'Occupancy Raw Data'!U$3,FALSE))/100</f>
        <v>-7.4933805845897594E-2</v>
      </c>
      <c r="D57" s="96">
        <f>(VLOOKUP($A56,'Occupancy Raw Data'!$B$8:$BE$51,'Occupancy Raw Data'!V$3,FALSE))/100</f>
        <v>-1.7030856503268802E-2</v>
      </c>
      <c r="E57" s="96">
        <f>(VLOOKUP($A56,'Occupancy Raw Data'!$B$8:$BE$51,'Occupancy Raw Data'!W$3,FALSE))/100</f>
        <v>8.7319695270505399E-2</v>
      </c>
      <c r="F57" s="96">
        <f>(VLOOKUP($A56,'Occupancy Raw Data'!$B$8:$BE$51,'Occupancy Raw Data'!X$3,FALSE))/100</f>
        <v>1.98325471115611E-2</v>
      </c>
      <c r="G57" s="96">
        <f>(VLOOKUP($A56,'Occupancy Raw Data'!$B$8:$BE$51,'Occupancy Raw Data'!Y$3,FALSE))/100</f>
        <v>1.6865826595581199E-2</v>
      </c>
      <c r="H57" s="97">
        <f>(VLOOKUP($A56,'Occupancy Raw Data'!$B$8:$BE$51,'Occupancy Raw Data'!AA$3,FALSE))/100</f>
        <v>1.41666088370294E-2</v>
      </c>
      <c r="I57" s="97">
        <f>(VLOOKUP($A56,'Occupancy Raw Data'!$B$8:$BE$51,'Occupancy Raw Data'!AB$3,FALSE))/100</f>
        <v>-3.6188206573861403E-2</v>
      </c>
      <c r="J57" s="96">
        <f>(VLOOKUP($A56,'Occupancy Raw Data'!$B$8:$BE$51,'Occupancy Raw Data'!AC$3,FALSE))/100</f>
        <v>-1.1301433625023201E-2</v>
      </c>
      <c r="K57" s="98">
        <f>(VLOOKUP($A56,'Occupancy Raw Data'!$B$8:$BE$51,'Occupancy Raw Data'!AE$3,FALSE))/100</f>
        <v>6.9217922588674895E-3</v>
      </c>
      <c r="M57" s="95">
        <f>(VLOOKUP($A56,'ADR Raw Data'!$B$6:$BE$49,'ADR Raw Data'!T$1,FALSE))/100</f>
        <v>1.7755961245165E-2</v>
      </c>
      <c r="N57" s="96">
        <f>(VLOOKUP($A56,'ADR Raw Data'!$B$6:$BE$49,'ADR Raw Data'!U$1,FALSE))/100</f>
        <v>-2.1954025602740602E-2</v>
      </c>
      <c r="O57" s="96">
        <f>(VLOOKUP($A56,'ADR Raw Data'!$B$6:$BE$49,'ADR Raw Data'!V$1,FALSE))/100</f>
        <v>2.2805760814267398E-2</v>
      </c>
      <c r="P57" s="96">
        <f>(VLOOKUP($A56,'ADR Raw Data'!$B$6:$BE$49,'ADR Raw Data'!W$1,FALSE))/100</f>
        <v>7.2923077484853896E-2</v>
      </c>
      <c r="Q57" s="96">
        <f>(VLOOKUP($A56,'ADR Raw Data'!$B$6:$BE$49,'ADR Raw Data'!X$1,FALSE))/100</f>
        <v>2.5344892938812903E-2</v>
      </c>
      <c r="R57" s="96">
        <f>(VLOOKUP($A56,'ADR Raw Data'!$B$6:$BE$49,'ADR Raw Data'!Y$1,FALSE))/100</f>
        <v>2.5181775258314797E-2</v>
      </c>
      <c r="S57" s="97">
        <f>(VLOOKUP($A56,'ADR Raw Data'!$B$6:$BE$49,'ADR Raw Data'!AA$1,FALSE))/100</f>
        <v>-5.74266066748367E-3</v>
      </c>
      <c r="T57" s="97">
        <f>(VLOOKUP($A56,'ADR Raw Data'!$B$6:$BE$49,'ADR Raw Data'!AB$1,FALSE))/100</f>
        <v>-6.8581100535583805E-3</v>
      </c>
      <c r="U57" s="96">
        <f>(VLOOKUP($A56,'ADR Raw Data'!$B$6:$BE$49,'ADR Raw Data'!AC$1,FALSE))/100</f>
        <v>-6.3204477446383101E-3</v>
      </c>
      <c r="V57" s="98">
        <f>(VLOOKUP($A56,'ADR Raw Data'!$B$6:$BE$49,'ADR Raw Data'!AE$1,FALSE))/100</f>
        <v>1.10079491319159E-2</v>
      </c>
      <c r="X57" s="95">
        <f>(VLOOKUP($A56,'RevPAR Raw Data'!$B$6:$BE$43,'RevPAR Raw Data'!T$1,FALSE))/100</f>
        <v>0.103126662484734</v>
      </c>
      <c r="Y57" s="96">
        <f>(VLOOKUP($A56,'RevPAR Raw Data'!$B$6:$BE$43,'RevPAR Raw Data'!U$1,FALSE))/100</f>
        <v>-9.5242732756586707E-2</v>
      </c>
      <c r="Z57" s="96">
        <f>(VLOOKUP($A56,'RevPAR Raw Data'!$B$6:$BE$43,'RevPAR Raw Data'!V$1,FALSE))/100</f>
        <v>5.3865026711229502E-3</v>
      </c>
      <c r="AA57" s="96">
        <f>(VLOOKUP($A56,'RevPAR Raw Data'!$B$6:$BE$43,'RevPAR Raw Data'!W$1,FALSE))/100</f>
        <v>0.16661039365952401</v>
      </c>
      <c r="AB57" s="96">
        <f>(VLOOKUP($A56,'RevPAR Raw Data'!$B$6:$BE$43,'RevPAR Raw Data'!X$1,FALSE))/100</f>
        <v>4.5680093833620601E-2</v>
      </c>
      <c r="AC57" s="96">
        <f>(VLOOKUP($A56,'RevPAR Raw Data'!$B$6:$BE$43,'RevPAR Raw Data'!Y$1,FALSE))/100</f>
        <v>4.24723133087717E-2</v>
      </c>
      <c r="AD57" s="97">
        <f>(VLOOKUP($A56,'RevPAR Raw Data'!$B$6:$BE$43,'RevPAR Raw Data'!AA$1,FALSE))/100</f>
        <v>8.3425941421857597E-3</v>
      </c>
      <c r="AE57" s="97">
        <f>(VLOOKUP($A56,'RevPAR Raw Data'!$B$6:$BE$43,'RevPAR Raw Data'!AB$1,FALSE))/100</f>
        <v>-4.27981339240954E-2</v>
      </c>
      <c r="AF57" s="96">
        <f>(VLOOKUP($A56,'RevPAR Raw Data'!$B$6:$BE$43,'RevPAR Raw Data'!AC$1,FALSE))/100</f>
        <v>-1.75504512489951E-2</v>
      </c>
      <c r="AG57" s="98">
        <f>(VLOOKUP($A56,'RevPAR Raw Data'!$B$6:$BE$43,'RevPAR Raw Data'!AE$1,FALSE))/100</f>
        <v>1.80059361278707E-2</v>
      </c>
    </row>
    <row r="58" spans="1:33" x14ac:dyDescent="0.2">
      <c r="A58" s="155" t="s">
        <v>125</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Data'!G$3,FALSE))/100</f>
        <v>0.64037813355803608</v>
      </c>
      <c r="C59" s="118">
        <f>(VLOOKUP($A59,'Occupancy Raw Data'!$B$8:$BE$45,'Occupancy Raw Data'!H$3,FALSE))/100</f>
        <v>0.71827821079980292</v>
      </c>
      <c r="D59" s="118">
        <f>(VLOOKUP($A59,'Occupancy Raw Data'!$B$8:$BE$45,'Occupancy Raw Data'!I$3,FALSE))/100</f>
        <v>0.78119047410047304</v>
      </c>
      <c r="E59" s="118">
        <f>(VLOOKUP($A59,'Occupancy Raw Data'!$B$8:$BE$45,'Occupancy Raw Data'!J$3,FALSE))/100</f>
        <v>0.78598828992529701</v>
      </c>
      <c r="F59" s="118">
        <f>(VLOOKUP($A59,'Occupancy Raw Data'!$B$8:$BE$45,'Occupancy Raw Data'!K$3,FALSE))/100</f>
        <v>0.755586714573656</v>
      </c>
      <c r="G59" s="119">
        <f>(VLOOKUP($A59,'Occupancy Raw Data'!$B$8:$BE$45,'Occupancy Raw Data'!L$3,FALSE))/100</f>
        <v>0.73628272243096904</v>
      </c>
      <c r="H59" s="99">
        <f>(VLOOKUP($A59,'Occupancy Raw Data'!$B$8:$BE$45,'Occupancy Raw Data'!N$3,FALSE))/100</f>
        <v>0.7977598117961</v>
      </c>
      <c r="I59" s="99">
        <f>(VLOOKUP($A59,'Occupancy Raw Data'!$B$8:$BE$45,'Occupancy Raw Data'!O$3,FALSE))/100</f>
        <v>0.81503524434027597</v>
      </c>
      <c r="J59" s="119">
        <f>(VLOOKUP($A59,'Occupancy Raw Data'!$B$8:$BE$45,'Occupancy Raw Data'!P$3,FALSE))/100</f>
        <v>0.8063975280681881</v>
      </c>
      <c r="K59" s="120">
        <f>(VLOOKUP($A59,'Occupancy Raw Data'!$B$8:$BE$45,'Occupancy Raw Data'!R$3,FALSE))/100</f>
        <v>0.75631502162198405</v>
      </c>
      <c r="M59" s="121">
        <f>VLOOKUP($A59,'ADR Raw Data'!$B$6:$BE$43,'ADR Raw Data'!G$1,FALSE)</f>
        <v>187.161277738942</v>
      </c>
      <c r="N59" s="122">
        <f>VLOOKUP($A59,'ADR Raw Data'!$B$6:$BE$43,'ADR Raw Data'!H$1,FALSE)</f>
        <v>211.520489783947</v>
      </c>
      <c r="O59" s="122">
        <f>VLOOKUP($A59,'ADR Raw Data'!$B$6:$BE$43,'ADR Raw Data'!I$1,FALSE)</f>
        <v>239.534126457963</v>
      </c>
      <c r="P59" s="122">
        <f>VLOOKUP($A59,'ADR Raw Data'!$B$6:$BE$43,'ADR Raw Data'!J$1,FALSE)</f>
        <v>238.03074034778101</v>
      </c>
      <c r="Q59" s="122">
        <f>VLOOKUP($A59,'ADR Raw Data'!$B$6:$BE$43,'ADR Raw Data'!K$1,FALSE)</f>
        <v>216.300397239619</v>
      </c>
      <c r="R59" s="123">
        <f>VLOOKUP($A59,'ADR Raw Data'!$B$6:$BE$43,'ADR Raw Data'!L$1,FALSE)</f>
        <v>219.868188913658</v>
      </c>
      <c r="S59" s="122">
        <f>VLOOKUP($A59,'ADR Raw Data'!$B$6:$BE$43,'ADR Raw Data'!N$1,FALSE)</f>
        <v>198.064845290492</v>
      </c>
      <c r="T59" s="122">
        <f>VLOOKUP($A59,'ADR Raw Data'!$B$6:$BE$43,'ADR Raw Data'!O$1,FALSE)</f>
        <v>197.400189341719</v>
      </c>
      <c r="U59" s="123">
        <f>VLOOKUP($A59,'ADR Raw Data'!$B$6:$BE$43,'ADR Raw Data'!P$1,FALSE)</f>
        <v>197.72895758947999</v>
      </c>
      <c r="V59" s="124">
        <f>VLOOKUP($A59,'ADR Raw Data'!$B$6:$BE$43,'ADR Raw Data'!R$1,FALSE)</f>
        <v>213.123994779995</v>
      </c>
      <c r="X59" s="121">
        <f>VLOOKUP($A59,'RevPAR Raw Data'!$B$6:$BE$43,'RevPAR Raw Data'!G$1,FALSE)</f>
        <v>119.853989712801</v>
      </c>
      <c r="Y59" s="122">
        <f>VLOOKUP($A59,'RevPAR Raw Data'!$B$6:$BE$43,'RevPAR Raw Data'!H$1,FALSE)</f>
        <v>151.93055894951101</v>
      </c>
      <c r="Z59" s="122">
        <f>VLOOKUP($A59,'RevPAR Raw Data'!$B$6:$BE$43,'RevPAR Raw Data'!I$1,FALSE)</f>
        <v>187.12177781093899</v>
      </c>
      <c r="AA59" s="122">
        <f>VLOOKUP($A59,'RevPAR Raw Data'!$B$6:$BE$43,'RevPAR Raw Data'!J$1,FALSE)</f>
        <v>187.08937455560499</v>
      </c>
      <c r="AB59" s="122">
        <f>VLOOKUP($A59,'RevPAR Raw Data'!$B$6:$BE$43,'RevPAR Raw Data'!K$1,FALSE)</f>
        <v>163.43370651126099</v>
      </c>
      <c r="AC59" s="123">
        <f>VLOOKUP($A59,'RevPAR Raw Data'!$B$6:$BE$43,'RevPAR Raw Data'!L$1,FALSE)</f>
        <v>161.885148709314</v>
      </c>
      <c r="AD59" s="122">
        <f>VLOOKUP($A59,'RevPAR Raw Data'!$B$6:$BE$43,'RevPAR Raw Data'!N$1,FALSE)</f>
        <v>158.008173702367</v>
      </c>
      <c r="AE59" s="122">
        <f>VLOOKUP($A59,'RevPAR Raw Data'!$B$6:$BE$43,'RevPAR Raw Data'!O$1,FALSE)</f>
        <v>160.88811155294499</v>
      </c>
      <c r="AF59" s="123">
        <f>VLOOKUP($A59,'RevPAR Raw Data'!$B$6:$BE$43,'RevPAR Raw Data'!P$1,FALSE)</f>
        <v>159.44814262765601</v>
      </c>
      <c r="AG59" s="124">
        <f>VLOOKUP($A59,'RevPAR Raw Data'!$B$6:$BE$43,'RevPAR Raw Data'!R$1,FALSE)</f>
        <v>161.18887872019499</v>
      </c>
    </row>
    <row r="60" spans="1:33" x14ac:dyDescent="0.2">
      <c r="A60" s="101" t="s">
        <v>123</v>
      </c>
      <c r="B60" s="89">
        <f>(VLOOKUP($A59,'Occupancy Raw Data'!$B$8:$BE$51,'Occupancy Raw Data'!T$3,FALSE))/100</f>
        <v>0.20475187364330899</v>
      </c>
      <c r="C60" s="90">
        <f>(VLOOKUP($A59,'Occupancy Raw Data'!$B$8:$BE$51,'Occupancy Raw Data'!U$3,FALSE))/100</f>
        <v>6.5237687400896902E-2</v>
      </c>
      <c r="D60" s="90">
        <f>(VLOOKUP($A59,'Occupancy Raw Data'!$B$8:$BE$51,'Occupancy Raw Data'!V$3,FALSE))/100</f>
        <v>5.6601335020354101E-3</v>
      </c>
      <c r="E60" s="90">
        <f>(VLOOKUP($A59,'Occupancy Raw Data'!$B$8:$BE$51,'Occupancy Raw Data'!W$3,FALSE))/100</f>
        <v>-5.3695784766326096E-2</v>
      </c>
      <c r="F60" s="90">
        <f>(VLOOKUP($A59,'Occupancy Raw Data'!$B$8:$BE$51,'Occupancy Raw Data'!X$3,FALSE))/100</f>
        <v>-1.3930212199449199E-2</v>
      </c>
      <c r="G60" s="90">
        <f>(VLOOKUP($A59,'Occupancy Raw Data'!$B$8:$BE$51,'Occupancy Raw Data'!Y$3,FALSE))/100</f>
        <v>2.8375202366897299E-2</v>
      </c>
      <c r="H60" s="91">
        <f>(VLOOKUP($A59,'Occupancy Raw Data'!$B$8:$BE$51,'Occupancy Raw Data'!AA$3,FALSE))/100</f>
        <v>4.0304085061145398E-2</v>
      </c>
      <c r="I60" s="91">
        <f>(VLOOKUP($A59,'Occupancy Raw Data'!$B$8:$BE$51,'Occupancy Raw Data'!AB$3,FALSE))/100</f>
        <v>6.7611569649428396E-2</v>
      </c>
      <c r="J60" s="90">
        <f>(VLOOKUP($A59,'Occupancy Raw Data'!$B$8:$BE$51,'Occupancy Raw Data'!AC$3,FALSE))/100</f>
        <v>5.3927194394911497E-2</v>
      </c>
      <c r="K60" s="92">
        <f>(VLOOKUP($A59,'Occupancy Raw Data'!$B$8:$BE$51,'Occupancy Raw Data'!AE$3,FALSE))/100</f>
        <v>3.6020742313607503E-2</v>
      </c>
      <c r="M60" s="89">
        <f>(VLOOKUP($A59,'ADR Raw Data'!$B$6:$BE$49,'ADR Raw Data'!T$1,FALSE))/100</f>
        <v>0.13406723495074499</v>
      </c>
      <c r="N60" s="90">
        <f>(VLOOKUP($A59,'ADR Raw Data'!$B$6:$BE$49,'ADR Raw Data'!U$1,FALSE))/100</f>
        <v>7.159566539624701E-2</v>
      </c>
      <c r="O60" s="90">
        <f>(VLOOKUP($A59,'ADR Raw Data'!$B$6:$BE$49,'ADR Raw Data'!V$1,FALSE))/100</f>
        <v>8.1618059050747399E-2</v>
      </c>
      <c r="P60" s="90">
        <f>(VLOOKUP($A59,'ADR Raw Data'!$B$6:$BE$49,'ADR Raw Data'!W$1,FALSE))/100</f>
        <v>4.1975158556009598E-2</v>
      </c>
      <c r="Q60" s="90">
        <f>(VLOOKUP($A59,'ADR Raw Data'!$B$6:$BE$49,'ADR Raw Data'!X$1,FALSE))/100</f>
        <v>5.3549426552174602E-2</v>
      </c>
      <c r="R60" s="90">
        <f>(VLOOKUP($A59,'ADR Raw Data'!$B$6:$BE$49,'ADR Raw Data'!Y$1,FALSE))/100</f>
        <v>6.3601274586074799E-2</v>
      </c>
      <c r="S60" s="91">
        <f>(VLOOKUP($A59,'ADR Raw Data'!$B$6:$BE$49,'ADR Raw Data'!AA$1,FALSE))/100</f>
        <v>5.1333994618821002E-2</v>
      </c>
      <c r="T60" s="91">
        <f>(VLOOKUP($A59,'ADR Raw Data'!$B$6:$BE$49,'ADR Raw Data'!AB$1,FALSE))/100</f>
        <v>5.8627374817540198E-2</v>
      </c>
      <c r="U60" s="90">
        <f>(VLOOKUP($A59,'ADR Raw Data'!$B$6:$BE$49,'ADR Raw Data'!AC$1,FALSE))/100</f>
        <v>5.4930799383202895E-2</v>
      </c>
      <c r="V60" s="92">
        <f>(VLOOKUP($A59,'ADR Raw Data'!$B$6:$BE$49,'ADR Raw Data'!AE$1,FALSE))/100</f>
        <v>6.0618523052220395E-2</v>
      </c>
      <c r="X60" s="89">
        <f>(VLOOKUP($A59,'RevPAR Raw Data'!$B$6:$BE$43,'RevPAR Raw Data'!T$1,FALSE))/100</f>
        <v>0.36626962614439695</v>
      </c>
      <c r="Y60" s="90">
        <f>(VLOOKUP($A59,'RevPAR Raw Data'!$B$6:$BE$43,'RevPAR Raw Data'!U$1,FALSE))/100</f>
        <v>0.14150408843552301</v>
      </c>
      <c r="Z60" s="90">
        <f>(VLOOKUP($A59,'RevPAR Raw Data'!$B$6:$BE$43,'RevPAR Raw Data'!V$1,FALSE))/100</f>
        <v>8.77401616631871E-2</v>
      </c>
      <c r="AA60" s="90">
        <f>(VLOOKUP($A59,'RevPAR Raw Data'!$B$6:$BE$43,'RevPAR Raw Data'!W$1,FALSE))/100</f>
        <v>-1.39745152896723E-2</v>
      </c>
      <c r="AB60" s="90">
        <f>(VLOOKUP($A59,'RevPAR Raw Data'!$B$6:$BE$43,'RevPAR Raw Data'!X$1,FALSE))/100</f>
        <v>3.8873259477694801E-2</v>
      </c>
      <c r="AC60" s="90">
        <f>(VLOOKUP($A59,'RevPAR Raw Data'!$B$6:$BE$43,'RevPAR Raw Data'!Y$1,FALSE))/100</f>
        <v>9.3781175990144613E-2</v>
      </c>
      <c r="AD60" s="91">
        <f>(VLOOKUP($A59,'RevPAR Raw Data'!$B$6:$BE$43,'RevPAR Raw Data'!AA$1,FALSE))/100</f>
        <v>9.3707049365611805E-2</v>
      </c>
      <c r="AE60" s="91">
        <f>(VLOOKUP($A59,'RevPAR Raw Data'!$B$6:$BE$43,'RevPAR Raw Data'!AB$1,FALSE))/100</f>
        <v>0.13020283330280699</v>
      </c>
      <c r="AF60" s="90">
        <f>(VLOOKUP($A59,'RevPAR Raw Data'!$B$6:$BE$43,'RevPAR Raw Data'!AC$1,FALSE))/100</f>
        <v>0.11182025767471999</v>
      </c>
      <c r="AG60" s="92">
        <f>(VLOOKUP($A59,'RevPAR Raw Data'!$B$6:$BE$43,'RevPAR Raw Data'!AE$1,FALSE))/100</f>
        <v>9.8822789564123492E-2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Data'!G$3,FALSE))/100</f>
        <v>0.75480870851828297</v>
      </c>
      <c r="C62" s="118">
        <f>(VLOOKUP($A62,'Occupancy Raw Data'!$B$8:$BE$45,'Occupancy Raw Data'!H$3,FALSE))/100</f>
        <v>0.83502430775734493</v>
      </c>
      <c r="D62" s="118">
        <f>(VLOOKUP($A62,'Occupancy Raw Data'!$B$8:$BE$45,'Occupancy Raw Data'!I$3,FALSE))/100</f>
        <v>0.89632213062777399</v>
      </c>
      <c r="E62" s="118">
        <f>(VLOOKUP($A62,'Occupancy Raw Data'!$B$8:$BE$45,'Occupancy Raw Data'!J$3,FALSE))/100</f>
        <v>0.9101669837243711</v>
      </c>
      <c r="F62" s="118">
        <f>(VLOOKUP($A62,'Occupancy Raw Data'!$B$8:$BE$45,'Occupancy Raw Data'!K$3,FALSE))/100</f>
        <v>0.88311139294018104</v>
      </c>
      <c r="G62" s="119">
        <f>(VLOOKUP($A62,'Occupancy Raw Data'!$B$8:$BE$45,'Occupancy Raw Data'!L$3,FALSE))/100</f>
        <v>0.85588670471359096</v>
      </c>
      <c r="H62" s="99">
        <f>(VLOOKUP($A62,'Occupancy Raw Data'!$B$8:$BE$45,'Occupancy Raw Data'!N$3,FALSE))/100</f>
        <v>0.86134009723102911</v>
      </c>
      <c r="I62" s="99">
        <f>(VLOOKUP($A62,'Occupancy Raw Data'!$B$8:$BE$45,'Occupancy Raw Data'!O$3,FALSE))/100</f>
        <v>0.89082646374973506</v>
      </c>
      <c r="J62" s="119">
        <f>(VLOOKUP($A62,'Occupancy Raw Data'!$B$8:$BE$45,'Occupancy Raw Data'!P$3,FALSE))/100</f>
        <v>0.87608328049038209</v>
      </c>
      <c r="K62" s="120">
        <f>(VLOOKUP($A62,'Occupancy Raw Data'!$B$8:$BE$45,'Occupancy Raw Data'!R$3,FALSE))/100</f>
        <v>0.86165715493553097</v>
      </c>
      <c r="M62" s="121">
        <f>VLOOKUP($A62,'ADR Raw Data'!$B$6:$BE$43,'ADR Raw Data'!G$1,FALSE)</f>
        <v>204.03833380005599</v>
      </c>
      <c r="N62" s="122">
        <f>VLOOKUP($A62,'ADR Raw Data'!$B$6:$BE$43,'ADR Raw Data'!H$1,FALSE)</f>
        <v>238.205756233388</v>
      </c>
      <c r="O62" s="122">
        <f>VLOOKUP($A62,'ADR Raw Data'!$B$6:$BE$43,'ADR Raw Data'!I$1,FALSE)</f>
        <v>261.59776559367901</v>
      </c>
      <c r="P62" s="122">
        <f>VLOOKUP($A62,'ADR Raw Data'!$B$6:$BE$43,'ADR Raw Data'!J$1,FALSE)</f>
        <v>254.08768810961399</v>
      </c>
      <c r="Q62" s="122">
        <f>VLOOKUP($A62,'ADR Raw Data'!$B$6:$BE$43,'ADR Raw Data'!K$1,FALSE)</f>
        <v>231.80256223073201</v>
      </c>
      <c r="R62" s="123">
        <f>VLOOKUP($A62,'ADR Raw Data'!$B$6:$BE$43,'ADR Raw Data'!L$1,FALSE)</f>
        <v>239.13517460239001</v>
      </c>
      <c r="S62" s="122">
        <f>VLOOKUP($A62,'ADR Raw Data'!$B$6:$BE$43,'ADR Raw Data'!N$1,FALSE)</f>
        <v>197.934267484662</v>
      </c>
      <c r="T62" s="122">
        <f>VLOOKUP($A62,'ADR Raw Data'!$B$6:$BE$43,'ADR Raw Data'!O$1,FALSE)</f>
        <v>197.91575750385499</v>
      </c>
      <c r="U62" s="123">
        <f>VLOOKUP($A62,'ADR Raw Data'!$B$6:$BE$43,'ADR Raw Data'!P$1,FALSE)</f>
        <v>197.924856746486</v>
      </c>
      <c r="V62" s="124">
        <f>VLOOKUP($A62,'ADR Raw Data'!$B$6:$BE$43,'ADR Raw Data'!R$1,FALSE)</f>
        <v>227.16366788736801</v>
      </c>
      <c r="X62" s="121">
        <f>VLOOKUP($A62,'RevPAR Raw Data'!$B$6:$BE$43,'RevPAR Raw Data'!G$1,FALSE)</f>
        <v>154.00991122384201</v>
      </c>
      <c r="Y62" s="122">
        <f>VLOOKUP($A62,'RevPAR Raw Data'!$B$6:$BE$43,'RevPAR Raw Data'!H$1,FALSE)</f>
        <v>198.90759670259899</v>
      </c>
      <c r="Z62" s="122">
        <f>VLOOKUP($A62,'RevPAR Raw Data'!$B$6:$BE$43,'RevPAR Raw Data'!I$1,FALSE)</f>
        <v>234.47586662439201</v>
      </c>
      <c r="AA62" s="122">
        <f>VLOOKUP($A62,'RevPAR Raw Data'!$B$6:$BE$43,'RevPAR Raw Data'!J$1,FALSE)</f>
        <v>231.26222468822601</v>
      </c>
      <c r="AB62" s="122">
        <f>VLOOKUP($A62,'RevPAR Raw Data'!$B$6:$BE$43,'RevPAR Raw Data'!K$1,FALSE)</f>
        <v>204.70748361868499</v>
      </c>
      <c r="AC62" s="123">
        <f>VLOOKUP($A62,'RevPAR Raw Data'!$B$6:$BE$43,'RevPAR Raw Data'!L$1,FALSE)</f>
        <v>204.67261657154901</v>
      </c>
      <c r="AD62" s="122">
        <f>VLOOKUP($A62,'RevPAR Raw Data'!$B$6:$BE$43,'RevPAR Raw Data'!N$1,FALSE)</f>
        <v>170.48872120059099</v>
      </c>
      <c r="AE62" s="122">
        <f>VLOOKUP($A62,'RevPAR Raw Data'!$B$6:$BE$43,'RevPAR Raw Data'!O$1,FALSE)</f>
        <v>176.30859437750999</v>
      </c>
      <c r="AF62" s="123">
        <f>VLOOKUP($A62,'RevPAR Raw Data'!$B$6:$BE$43,'RevPAR Raw Data'!P$1,FALSE)</f>
        <v>173.39865778904999</v>
      </c>
      <c r="AG62" s="124">
        <f>VLOOKUP($A62,'RevPAR Raw Data'!$B$6:$BE$43,'RevPAR Raw Data'!R$1,FALSE)</f>
        <v>195.73719977654901</v>
      </c>
    </row>
    <row r="63" spans="1:33" x14ac:dyDescent="0.2">
      <c r="A63" s="101" t="s">
        <v>123</v>
      </c>
      <c r="B63" s="89">
        <f>(VLOOKUP($A62,'Occupancy Raw Data'!$B$8:$BE$51,'Occupancy Raw Data'!T$3,FALSE))/100</f>
        <v>0.36945076805675797</v>
      </c>
      <c r="C63" s="90">
        <f>(VLOOKUP($A62,'Occupancy Raw Data'!$B$8:$BE$51,'Occupancy Raw Data'!U$3,FALSE))/100</f>
        <v>0.150562352969034</v>
      </c>
      <c r="D63" s="90">
        <f>(VLOOKUP($A62,'Occupancy Raw Data'!$B$8:$BE$51,'Occupancy Raw Data'!V$3,FALSE))/100</f>
        <v>4.9934021035096393E-2</v>
      </c>
      <c r="E63" s="90">
        <f>(VLOOKUP($A62,'Occupancy Raw Data'!$B$8:$BE$51,'Occupancy Raw Data'!W$3,FALSE))/100</f>
        <v>-2.4296161236964302E-2</v>
      </c>
      <c r="F63" s="90">
        <f>(VLOOKUP($A62,'Occupancy Raw Data'!$B$8:$BE$51,'Occupancy Raw Data'!X$3,FALSE))/100</f>
        <v>4.6090884915209199E-2</v>
      </c>
      <c r="G63" s="90">
        <f>(VLOOKUP($A62,'Occupancy Raw Data'!$B$8:$BE$51,'Occupancy Raw Data'!Y$3,FALSE))/100</f>
        <v>9.5140857878188392E-2</v>
      </c>
      <c r="H63" s="91">
        <f>(VLOOKUP($A62,'Occupancy Raw Data'!$B$8:$BE$51,'Occupancy Raw Data'!AA$3,FALSE))/100</f>
        <v>9.0115986205685103E-2</v>
      </c>
      <c r="I63" s="91">
        <f>(VLOOKUP($A62,'Occupancy Raw Data'!$B$8:$BE$51,'Occupancy Raw Data'!AB$3,FALSE))/100</f>
        <v>0.206187494644096</v>
      </c>
      <c r="J63" s="90">
        <f>(VLOOKUP($A62,'Occupancy Raw Data'!$B$8:$BE$51,'Occupancy Raw Data'!AC$3,FALSE))/100</f>
        <v>0.14619319040399401</v>
      </c>
      <c r="K63" s="92">
        <f>(VLOOKUP($A62,'Occupancy Raw Data'!$B$8:$BE$51,'Occupancy Raw Data'!AE$3,FALSE))/100</f>
        <v>0.10949663154446201</v>
      </c>
      <c r="M63" s="89">
        <f>(VLOOKUP($A62,'ADR Raw Data'!$B$6:$BE$49,'ADR Raw Data'!T$1,FALSE))/100</f>
        <v>0.177423368386569</v>
      </c>
      <c r="N63" s="90">
        <f>(VLOOKUP($A62,'ADR Raw Data'!$B$6:$BE$49,'ADR Raw Data'!U$1,FALSE))/100</f>
        <v>0.135175130716299</v>
      </c>
      <c r="O63" s="90">
        <f>(VLOOKUP($A62,'ADR Raw Data'!$B$6:$BE$49,'ADR Raw Data'!V$1,FALSE))/100</f>
        <v>0.13480508430935201</v>
      </c>
      <c r="P63" s="90">
        <f>(VLOOKUP($A62,'ADR Raw Data'!$B$6:$BE$49,'ADR Raw Data'!W$1,FALSE))/100</f>
        <v>6.8443768947338501E-2</v>
      </c>
      <c r="Q63" s="90">
        <f>(VLOOKUP($A62,'ADR Raw Data'!$B$6:$BE$49,'ADR Raw Data'!X$1,FALSE))/100</f>
        <v>0.131623423518101</v>
      </c>
      <c r="R63" s="90">
        <f>(VLOOKUP($A62,'ADR Raw Data'!$B$6:$BE$49,'ADR Raw Data'!Y$1,FALSE))/100</f>
        <v>0.113289252479593</v>
      </c>
      <c r="S63" s="91">
        <f>(VLOOKUP($A62,'ADR Raw Data'!$B$6:$BE$49,'ADR Raw Data'!AA$1,FALSE))/100</f>
        <v>0.12404990346866</v>
      </c>
      <c r="T63" s="91">
        <f>(VLOOKUP($A62,'ADR Raw Data'!$B$6:$BE$49,'ADR Raw Data'!AB$1,FALSE))/100</f>
        <v>0.14004009419784999</v>
      </c>
      <c r="U63" s="90">
        <f>(VLOOKUP($A62,'ADR Raw Data'!$B$6:$BE$49,'ADR Raw Data'!AC$1,FALSE))/100</f>
        <v>0.131715748482687</v>
      </c>
      <c r="V63" s="92">
        <f>(VLOOKUP($A62,'ADR Raw Data'!$B$6:$BE$49,'ADR Raw Data'!AE$1,FALSE))/100</f>
        <v>0.115857828683036</v>
      </c>
      <c r="X63" s="89">
        <f>(VLOOKUP($A62,'RevPAR Raw Data'!$B$6:$BE$43,'RevPAR Raw Data'!T$1,FALSE))/100</f>
        <v>0.61242333616496303</v>
      </c>
      <c r="Y63" s="90">
        <f>(VLOOKUP($A62,'RevPAR Raw Data'!$B$6:$BE$43,'RevPAR Raw Data'!U$1,FALSE))/100</f>
        <v>0.306089769428876</v>
      </c>
      <c r="Z63" s="90">
        <f>(VLOOKUP($A62,'RevPAR Raw Data'!$B$6:$BE$43,'RevPAR Raw Data'!V$1,FALSE))/100</f>
        <v>0.19147046525998898</v>
      </c>
      <c r="AA63" s="90">
        <f>(VLOOKUP($A62,'RevPAR Raw Data'!$B$6:$BE$43,'RevPAR Raw Data'!W$1,FALSE))/100</f>
        <v>4.2484686864364102E-2</v>
      </c>
      <c r="AB63" s="90">
        <f>(VLOOKUP($A62,'RevPAR Raw Data'!$B$6:$BE$43,'RevPAR Raw Data'!X$1,FALSE))/100</f>
        <v>0.18378094849882898</v>
      </c>
      <c r="AC63" s="90">
        <f>(VLOOKUP($A62,'RevPAR Raw Data'!$B$6:$BE$43,'RevPAR Raw Data'!Y$1,FALSE))/100</f>
        <v>0.21920854702706902</v>
      </c>
      <c r="AD63" s="91">
        <f>(VLOOKUP($A62,'RevPAR Raw Data'!$B$6:$BE$43,'RevPAR Raw Data'!AA$1,FALSE))/100</f>
        <v>0.22534476906414302</v>
      </c>
      <c r="AE63" s="91">
        <f>(VLOOKUP($A62,'RevPAR Raw Data'!$B$6:$BE$43,'RevPAR Raw Data'!AB$1,FALSE))/100</f>
        <v>0.37510210501432395</v>
      </c>
      <c r="AF63" s="90">
        <f>(VLOOKUP($A62,'RevPAR Raw Data'!$B$6:$BE$43,'RevPAR Raw Data'!AC$1,FALSE))/100</f>
        <v>0.297164884383816</v>
      </c>
      <c r="AG63" s="92">
        <f>(VLOOKUP($A62,'RevPAR Raw Data'!$B$6:$BE$43,'RevPAR Raw Data'!AE$1,FALSE))/100</f>
        <v>0.23804050220634701</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Data'!G$3,FALSE))/100</f>
        <v>0.65393988627132404</v>
      </c>
      <c r="C65" s="118">
        <f>(VLOOKUP($A65,'Occupancy Raw Data'!$B$8:$BE$45,'Occupancy Raw Data'!H$3,FALSE))/100</f>
        <v>0.69293257514216</v>
      </c>
      <c r="D65" s="118">
        <f>(VLOOKUP($A65,'Occupancy Raw Data'!$B$8:$BE$45,'Occupancy Raw Data'!I$3,FALSE))/100</f>
        <v>0.71950794940234397</v>
      </c>
      <c r="E65" s="118">
        <f>(VLOOKUP($A65,'Occupancy Raw Data'!$B$8:$BE$45,'Occupancy Raw Data'!J$3,FALSE))/100</f>
        <v>0.76204294834590802</v>
      </c>
      <c r="F65" s="118">
        <f>(VLOOKUP($A65,'Occupancy Raw Data'!$B$8:$BE$45,'Occupancy Raw Data'!K$3,FALSE))/100</f>
        <v>0.76448055716773</v>
      </c>
      <c r="G65" s="119">
        <f>(VLOOKUP($A65,'Occupancy Raw Data'!$B$8:$BE$45,'Occupancy Raw Data'!L$3,FALSE))/100</f>
        <v>0.71857663471135691</v>
      </c>
      <c r="H65" s="99">
        <f>(VLOOKUP($A65,'Occupancy Raw Data'!$B$8:$BE$45,'Occupancy Raw Data'!N$3,FALSE))/100</f>
        <v>0.83575159605339489</v>
      </c>
      <c r="I65" s="99">
        <f>(VLOOKUP($A65,'Occupancy Raw Data'!$B$8:$BE$45,'Occupancy Raw Data'!O$3,FALSE))/100</f>
        <v>0.85966337782936708</v>
      </c>
      <c r="J65" s="119">
        <f>(VLOOKUP($A65,'Occupancy Raw Data'!$B$8:$BE$45,'Occupancy Raw Data'!P$3,FALSE))/100</f>
        <v>0.84770748694138109</v>
      </c>
      <c r="K65" s="120">
        <f>(VLOOKUP($A65,'Occupancy Raw Data'!$B$8:$BE$45,'Occupancy Raw Data'!R$3,FALSE))/100</f>
        <v>0.7554674934920661</v>
      </c>
      <c r="M65" s="121">
        <f>VLOOKUP($A65,'ADR Raw Data'!$B$6:$BE$43,'ADR Raw Data'!G$1,FALSE)</f>
        <v>143.62996983140999</v>
      </c>
      <c r="N65" s="122">
        <f>VLOOKUP($A65,'ADR Raw Data'!$B$6:$BE$43,'ADR Raw Data'!H$1,FALSE)</f>
        <v>162.816705744431</v>
      </c>
      <c r="O65" s="122">
        <f>VLOOKUP($A65,'ADR Raw Data'!$B$6:$BE$43,'ADR Raw Data'!I$1,FALSE)</f>
        <v>174.66887903225799</v>
      </c>
      <c r="P65" s="122">
        <f>VLOOKUP($A65,'ADR Raw Data'!$B$6:$BE$43,'ADR Raw Data'!J$1,FALSE)</f>
        <v>174.40112109672501</v>
      </c>
      <c r="Q65" s="122">
        <f>VLOOKUP($A65,'ADR Raw Data'!$B$6:$BE$43,'ADR Raw Data'!K$1,FALSE)</f>
        <v>172.20192225933701</v>
      </c>
      <c r="R65" s="123">
        <f>VLOOKUP($A65,'ADR Raw Data'!$B$6:$BE$43,'ADR Raw Data'!L$1,FALSE)</f>
        <v>166.15129696029899</v>
      </c>
      <c r="S65" s="122">
        <f>VLOOKUP($A65,'ADR Raw Data'!$B$6:$BE$43,'ADR Raw Data'!N$1,FALSE)</f>
        <v>164.32114722222201</v>
      </c>
      <c r="T65" s="122">
        <f>VLOOKUP($A65,'ADR Raw Data'!$B$6:$BE$43,'ADR Raw Data'!O$1,FALSE)</f>
        <v>168.36152849041301</v>
      </c>
      <c r="U65" s="123">
        <f>VLOOKUP($A65,'ADR Raw Data'!$B$6:$BE$43,'ADR Raw Data'!P$1,FALSE)</f>
        <v>166.36983020676399</v>
      </c>
      <c r="V65" s="124">
        <f>VLOOKUP($A65,'ADR Raw Data'!$B$6:$BE$43,'ADR Raw Data'!R$1,FALSE)</f>
        <v>166.22135153523601</v>
      </c>
      <c r="X65" s="121">
        <f>VLOOKUP($A65,'RevPAR Raw Data'!$B$6:$BE$43,'RevPAR Raw Data'!G$1,FALSE)</f>
        <v>93.925366136706501</v>
      </c>
      <c r="Y65" s="122">
        <f>VLOOKUP($A65,'RevPAR Raw Data'!$B$6:$BE$43,'RevPAR Raw Data'!H$1,FALSE)</f>
        <v>112.82099918765201</v>
      </c>
      <c r="Z65" s="122">
        <f>VLOOKUP($A65,'RevPAR Raw Data'!$B$6:$BE$43,'RevPAR Raw Data'!I$1,FALSE)</f>
        <v>125.67564697690599</v>
      </c>
      <c r="AA65" s="122">
        <f>VLOOKUP($A65,'RevPAR Raw Data'!$B$6:$BE$43,'RevPAR Raw Data'!J$1,FALSE)</f>
        <v>132.90114451538</v>
      </c>
      <c r="AB65" s="122">
        <f>VLOOKUP($A65,'RevPAR Raw Data'!$B$6:$BE$43,'RevPAR Raw Data'!K$1,FALSE)</f>
        <v>131.64502147417201</v>
      </c>
      <c r="AC65" s="123">
        <f>VLOOKUP($A65,'RevPAR Raw Data'!$B$6:$BE$43,'RevPAR Raw Data'!L$1,FALSE)</f>
        <v>119.392439822659</v>
      </c>
      <c r="AD65" s="122">
        <f>VLOOKUP($A65,'RevPAR Raw Data'!$B$6:$BE$43,'RevPAR Raw Data'!N$1,FALSE)</f>
        <v>137.33166105629701</v>
      </c>
      <c r="AE65" s="122">
        <f>VLOOKUP($A65,'RevPAR Raw Data'!$B$6:$BE$43,'RevPAR Raw Data'!O$1,FALSE)</f>
        <v>144.734240278583</v>
      </c>
      <c r="AF65" s="123">
        <f>VLOOKUP($A65,'RevPAR Raw Data'!$B$6:$BE$43,'RevPAR Raw Data'!P$1,FALSE)</f>
        <v>141.03295066743999</v>
      </c>
      <c r="AG65" s="124">
        <f>VLOOKUP($A65,'RevPAR Raw Data'!$B$6:$BE$43,'RevPAR Raw Data'!R$1,FALSE)</f>
        <v>125.574827809189</v>
      </c>
    </row>
    <row r="66" spans="1:33" x14ac:dyDescent="0.2">
      <c r="A66" s="101" t="s">
        <v>123</v>
      </c>
      <c r="B66" s="89">
        <f>(VLOOKUP($A65,'Occupancy Raw Data'!$B$8:$BE$51,'Occupancy Raw Data'!T$3,FALSE))/100</f>
        <v>0.16729915521292699</v>
      </c>
      <c r="C66" s="90">
        <f>(VLOOKUP($A65,'Occupancy Raw Data'!$B$8:$BE$51,'Occupancy Raw Data'!U$3,FALSE))/100</f>
        <v>4.6040388992559099E-2</v>
      </c>
      <c r="D66" s="90">
        <f>(VLOOKUP($A65,'Occupancy Raw Data'!$B$8:$BE$51,'Occupancy Raw Data'!V$3,FALSE))/100</f>
        <v>-3.5857080562952899E-2</v>
      </c>
      <c r="E66" s="90">
        <f>(VLOOKUP($A65,'Occupancy Raw Data'!$B$8:$BE$51,'Occupancy Raw Data'!W$3,FALSE))/100</f>
        <v>-3.3525905803467003E-2</v>
      </c>
      <c r="F66" s="90">
        <f>(VLOOKUP($A65,'Occupancy Raw Data'!$B$8:$BE$51,'Occupancy Raw Data'!X$3,FALSE))/100</f>
        <v>-4.2287945395264398E-2</v>
      </c>
      <c r="G66" s="90">
        <f>(VLOOKUP($A65,'Occupancy Raw Data'!$B$8:$BE$51,'Occupancy Raw Data'!Y$3,FALSE))/100</f>
        <v>1.05073023048787E-2</v>
      </c>
      <c r="H66" s="91">
        <f>(VLOOKUP($A65,'Occupancy Raw Data'!$B$8:$BE$51,'Occupancy Raw Data'!AA$3,FALSE))/100</f>
        <v>9.4896383923925798E-2</v>
      </c>
      <c r="I66" s="91">
        <f>(VLOOKUP($A65,'Occupancy Raw Data'!$B$8:$BE$51,'Occupancy Raw Data'!AB$3,FALSE))/100</f>
        <v>0.14348405199229999</v>
      </c>
      <c r="J66" s="90">
        <f>(VLOOKUP($A65,'Occupancy Raw Data'!$B$8:$BE$51,'Occupancy Raw Data'!AC$3,FALSE))/100</f>
        <v>0.11900545963626299</v>
      </c>
      <c r="K66" s="92">
        <f>(VLOOKUP($A65,'Occupancy Raw Data'!$B$8:$BE$51,'Occupancy Raw Data'!AE$3,FALSE))/100</f>
        <v>4.2923487827755798E-2</v>
      </c>
      <c r="M66" s="89">
        <f>(VLOOKUP($A65,'ADR Raw Data'!$B$6:$BE$49,'ADR Raw Data'!T$1,FALSE))/100</f>
        <v>-1.4382088821529302E-3</v>
      </c>
      <c r="N66" s="90">
        <f>(VLOOKUP($A65,'ADR Raw Data'!$B$6:$BE$49,'ADR Raw Data'!U$1,FALSE))/100</f>
        <v>-1.55511078815739E-2</v>
      </c>
      <c r="O66" s="90">
        <f>(VLOOKUP($A65,'ADR Raw Data'!$B$6:$BE$49,'ADR Raw Data'!V$1,FALSE))/100</f>
        <v>-2.4939328348482E-3</v>
      </c>
      <c r="P66" s="90">
        <f>(VLOOKUP($A65,'ADR Raw Data'!$B$6:$BE$49,'ADR Raw Data'!W$1,FALSE))/100</f>
        <v>-3.3222713570955402E-2</v>
      </c>
      <c r="Q66" s="90">
        <f>(VLOOKUP($A65,'ADR Raw Data'!$B$6:$BE$49,'ADR Raw Data'!X$1,FALSE))/100</f>
        <v>-3.5356243876861399E-3</v>
      </c>
      <c r="R66" s="90">
        <f>(VLOOKUP($A65,'ADR Raw Data'!$B$6:$BE$49,'ADR Raw Data'!Y$1,FALSE))/100</f>
        <v>-1.6995506943227701E-2</v>
      </c>
      <c r="S66" s="91">
        <f>(VLOOKUP($A65,'ADR Raw Data'!$B$6:$BE$49,'ADR Raw Data'!AA$1,FALSE))/100</f>
        <v>2.7756853222443197E-2</v>
      </c>
      <c r="T66" s="91">
        <f>(VLOOKUP($A65,'ADR Raw Data'!$B$6:$BE$49,'ADR Raw Data'!AB$1,FALSE))/100</f>
        <v>6.4708358733393395E-2</v>
      </c>
      <c r="U66" s="90">
        <f>(VLOOKUP($A65,'ADR Raw Data'!$B$6:$BE$49,'ADR Raw Data'!AC$1,FALSE))/100</f>
        <v>4.6266002223237998E-2</v>
      </c>
      <c r="V66" s="92">
        <f>(VLOOKUP($A65,'ADR Raw Data'!$B$6:$BE$49,'ADR Raw Data'!AE$1,FALSE))/100</f>
        <v>1.1347578138296401E-3</v>
      </c>
      <c r="X66" s="89">
        <f>(VLOOKUP($A65,'RevPAR Raw Data'!$B$6:$BE$43,'RevPAR Raw Data'!T$1,FALSE))/100</f>
        <v>0.16562033519976999</v>
      </c>
      <c r="Y66" s="90">
        <f>(VLOOKUP($A65,'RevPAR Raw Data'!$B$6:$BE$43,'RevPAR Raw Data'!U$1,FALSE))/100</f>
        <v>2.97733020548521E-2</v>
      </c>
      <c r="Z66" s="90">
        <f>(VLOOKUP($A65,'RevPAR Raw Data'!$B$6:$BE$43,'RevPAR Raw Data'!V$1,FALSE))/100</f>
        <v>-3.8261588247223401E-2</v>
      </c>
      <c r="AA66" s="90">
        <f>(VLOOKUP($A65,'RevPAR Raw Data'!$B$6:$BE$43,'RevPAR Raw Data'!W$1,FALSE))/100</f>
        <v>-6.5634797808706999E-2</v>
      </c>
      <c r="AB66" s="90">
        <f>(VLOOKUP($A65,'RevPAR Raw Data'!$B$6:$BE$43,'RevPAR Raw Data'!X$1,FALSE))/100</f>
        <v>-4.5674055491905896E-2</v>
      </c>
      <c r="AC66" s="90">
        <f>(VLOOKUP($A65,'RevPAR Raw Data'!$B$6:$BE$43,'RevPAR Raw Data'!Y$1,FALSE))/100</f>
        <v>-6.6667815676261302E-3</v>
      </c>
      <c r="AD66" s="91">
        <f>(VLOOKUP($A65,'RevPAR Raw Data'!$B$6:$BE$43,'RevPAR Raw Data'!AA$1,FALSE))/100</f>
        <v>0.12528726214628599</v>
      </c>
      <c r="AE66" s="91">
        <f>(VLOOKUP($A65,'RevPAR Raw Data'!$B$6:$BE$43,'RevPAR Raw Data'!AB$1,FALSE))/100</f>
        <v>0.21747702823453199</v>
      </c>
      <c r="AF66" s="90">
        <f>(VLOOKUP($A65,'RevPAR Raw Data'!$B$6:$BE$43,'RevPAR Raw Data'!AC$1,FALSE))/100</f>
        <v>0.17077736871961002</v>
      </c>
      <c r="AG66" s="92">
        <f>(VLOOKUP($A65,'RevPAR Raw Data'!$B$6:$BE$43,'RevPAR Raw Data'!AE$1,FALSE))/100</f>
        <v>4.4106953404794799E-2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Data'!G$3,FALSE))/100</f>
        <v>0.58421903881700499</v>
      </c>
      <c r="C68" s="118">
        <f>(VLOOKUP($A68,'Occupancy Raw Data'!$B$8:$BE$45,'Occupancy Raw Data'!H$3,FALSE))/100</f>
        <v>0.69593345656192196</v>
      </c>
      <c r="D68" s="118">
        <f>(VLOOKUP($A68,'Occupancy Raw Data'!$B$8:$BE$45,'Occupancy Raw Data'!I$3,FALSE))/100</f>
        <v>0.78512014787430606</v>
      </c>
      <c r="E68" s="118">
        <f>(VLOOKUP($A68,'Occupancy Raw Data'!$B$8:$BE$45,'Occupancy Raw Data'!J$3,FALSE))/100</f>
        <v>0.78858595194085002</v>
      </c>
      <c r="F68" s="118">
        <f>(VLOOKUP($A68,'Occupancy Raw Data'!$B$8:$BE$45,'Occupancy Raw Data'!K$3,FALSE))/100</f>
        <v>0.69304528650646902</v>
      </c>
      <c r="G68" s="119">
        <f>(VLOOKUP($A68,'Occupancy Raw Data'!$B$8:$BE$45,'Occupancy Raw Data'!L$3,FALSE))/100</f>
        <v>0.70938077634010999</v>
      </c>
      <c r="H68" s="99">
        <f>(VLOOKUP($A68,'Occupancy Raw Data'!$B$8:$BE$45,'Occupancy Raw Data'!N$3,FALSE))/100</f>
        <v>0.757162661737523</v>
      </c>
      <c r="I68" s="99">
        <f>(VLOOKUP($A68,'Occupancy Raw Data'!$B$8:$BE$45,'Occupancy Raw Data'!O$3,FALSE))/100</f>
        <v>0.77530036968576699</v>
      </c>
      <c r="J68" s="119">
        <f>(VLOOKUP($A68,'Occupancy Raw Data'!$B$8:$BE$45,'Occupancy Raw Data'!P$3,FALSE))/100</f>
        <v>0.76623151571164494</v>
      </c>
      <c r="K68" s="120">
        <f>(VLOOKUP($A68,'Occupancy Raw Data'!$B$8:$BE$45,'Occupancy Raw Data'!R$3,FALSE))/100</f>
        <v>0.72562384473197694</v>
      </c>
      <c r="M68" s="121">
        <f>VLOOKUP($A68,'ADR Raw Data'!$B$6:$BE$43,'ADR Raw Data'!G$1,FALSE)</f>
        <v>145.053128336958</v>
      </c>
      <c r="N68" s="122">
        <f>VLOOKUP($A68,'ADR Raw Data'!$B$6:$BE$43,'ADR Raw Data'!H$1,FALSE)</f>
        <v>176.14134628154</v>
      </c>
      <c r="O68" s="122">
        <f>VLOOKUP($A68,'ADR Raw Data'!$B$6:$BE$43,'ADR Raw Data'!I$1,FALSE)</f>
        <v>200.28534873454899</v>
      </c>
      <c r="P68" s="122">
        <f>VLOOKUP($A68,'ADR Raw Data'!$B$6:$BE$43,'ADR Raw Data'!J$1,FALSE)</f>
        <v>197.095172868444</v>
      </c>
      <c r="Q68" s="122">
        <f>VLOOKUP($A68,'ADR Raw Data'!$B$6:$BE$43,'ADR Raw Data'!K$1,FALSE)</f>
        <v>160.39870811801899</v>
      </c>
      <c r="R68" s="123">
        <f>VLOOKUP($A68,'ADR Raw Data'!$B$6:$BE$43,'ADR Raw Data'!L$1,FALSE)</f>
        <v>177.94775161227199</v>
      </c>
      <c r="S68" s="122">
        <f>VLOOKUP($A68,'ADR Raw Data'!$B$6:$BE$43,'ADR Raw Data'!N$1,FALSE)</f>
        <v>140.469829111992</v>
      </c>
      <c r="T68" s="122">
        <f>VLOOKUP($A68,'ADR Raw Data'!$B$6:$BE$43,'ADR Raw Data'!O$1,FALSE)</f>
        <v>139.66000596036301</v>
      </c>
      <c r="U68" s="123">
        <f>VLOOKUP($A68,'ADR Raw Data'!$B$6:$BE$43,'ADR Raw Data'!P$1,FALSE)</f>
        <v>140.060125141349</v>
      </c>
      <c r="V68" s="124">
        <f>VLOOKUP($A68,'ADR Raw Data'!$B$6:$BE$43,'ADR Raw Data'!R$1,FALSE)</f>
        <v>166.516920190142</v>
      </c>
      <c r="X68" s="121">
        <f>VLOOKUP($A68,'RevPAR Raw Data'!$B$6:$BE$43,'RevPAR Raw Data'!G$1,FALSE)</f>
        <v>84.742799214417701</v>
      </c>
      <c r="Y68" s="122">
        <f>VLOOKUP($A68,'RevPAR Raw Data'!$B$6:$BE$43,'RevPAR Raw Data'!H$1,FALSE)</f>
        <v>122.582655961182</v>
      </c>
      <c r="Z68" s="122">
        <f>VLOOKUP($A68,'RevPAR Raw Data'!$B$6:$BE$43,'RevPAR Raw Data'!I$1,FALSE)</f>
        <v>157.24806261552601</v>
      </c>
      <c r="AA68" s="122">
        <f>VLOOKUP($A68,'RevPAR Raw Data'!$B$6:$BE$43,'RevPAR Raw Data'!J$1,FALSE)</f>
        <v>155.42648451940801</v>
      </c>
      <c r="AB68" s="122">
        <f>VLOOKUP($A68,'RevPAR Raw Data'!$B$6:$BE$43,'RevPAR Raw Data'!K$1,FALSE)</f>
        <v>111.16356862292</v>
      </c>
      <c r="AC68" s="123">
        <f>VLOOKUP($A68,'RevPAR Raw Data'!$B$6:$BE$43,'RevPAR Raw Data'!L$1,FALSE)</f>
        <v>126.232714186691</v>
      </c>
      <c r="AD68" s="122">
        <f>VLOOKUP($A68,'RevPAR Raw Data'!$B$6:$BE$43,'RevPAR Raw Data'!N$1,FALSE)</f>
        <v>106.35850970425101</v>
      </c>
      <c r="AE68" s="122">
        <f>VLOOKUP($A68,'RevPAR Raw Data'!$B$6:$BE$43,'RevPAR Raw Data'!O$1,FALSE)</f>
        <v>108.27845425138599</v>
      </c>
      <c r="AF68" s="123">
        <f>VLOOKUP($A68,'RevPAR Raw Data'!$B$6:$BE$43,'RevPAR Raw Data'!P$1,FALSE)</f>
        <v>107.318481977818</v>
      </c>
      <c r="AG68" s="124">
        <f>VLOOKUP($A68,'RevPAR Raw Data'!$B$6:$BE$43,'RevPAR Raw Data'!R$1,FALSE)</f>
        <v>120.828647841299</v>
      </c>
    </row>
    <row r="69" spans="1:33" x14ac:dyDescent="0.2">
      <c r="A69" s="101" t="s">
        <v>123</v>
      </c>
      <c r="B69" s="89">
        <f>(VLOOKUP($A68,'Occupancy Raw Data'!$B$8:$BE$51,'Occupancy Raw Data'!T$3,FALSE))/100</f>
        <v>0.149863867570981</v>
      </c>
      <c r="C69" s="90">
        <f>(VLOOKUP($A68,'Occupancy Raw Data'!$B$8:$BE$51,'Occupancy Raw Data'!U$3,FALSE))/100</f>
        <v>5.6546823167844297E-2</v>
      </c>
      <c r="D69" s="90">
        <f>(VLOOKUP($A68,'Occupancy Raw Data'!$B$8:$BE$51,'Occupancy Raw Data'!V$3,FALSE))/100</f>
        <v>1.16739850941015E-2</v>
      </c>
      <c r="E69" s="90">
        <f>(VLOOKUP($A68,'Occupancy Raw Data'!$B$8:$BE$51,'Occupancy Raw Data'!W$3,FALSE))/100</f>
        <v>-1.0963107936012699E-2</v>
      </c>
      <c r="F69" s="90">
        <f>(VLOOKUP($A68,'Occupancy Raw Data'!$B$8:$BE$51,'Occupancy Raw Data'!X$3,FALSE))/100</f>
        <v>-5.9063633577126795E-2</v>
      </c>
      <c r="G69" s="90">
        <f>(VLOOKUP($A68,'Occupancy Raw Data'!$B$8:$BE$51,'Occupancy Raw Data'!Y$3,FALSE))/100</f>
        <v>2.0192796805604499E-2</v>
      </c>
      <c r="H69" s="91">
        <f>(VLOOKUP($A68,'Occupancy Raw Data'!$B$8:$BE$51,'Occupancy Raw Data'!AA$3,FALSE))/100</f>
        <v>2.4109510256426599E-2</v>
      </c>
      <c r="I69" s="91">
        <f>(VLOOKUP($A68,'Occupancy Raw Data'!$B$8:$BE$51,'Occupancy Raw Data'!AB$3,FALSE))/100</f>
        <v>7.1376213448855891E-2</v>
      </c>
      <c r="J69" s="90">
        <f>(VLOOKUP($A68,'Occupancy Raw Data'!$B$8:$BE$51,'Occupancy Raw Data'!AC$3,FALSE))/100</f>
        <v>4.7489426117833897E-2</v>
      </c>
      <c r="K69" s="92">
        <f>(VLOOKUP($A68,'Occupancy Raw Data'!$B$8:$BE$51,'Occupancy Raw Data'!AE$3,FALSE))/100</f>
        <v>2.8277238211797902E-2</v>
      </c>
      <c r="M69" s="89">
        <f>(VLOOKUP($A68,'ADR Raw Data'!$B$6:$BE$49,'ADR Raw Data'!T$1,FALSE))/100</f>
        <v>0.14665248197321501</v>
      </c>
      <c r="N69" s="90">
        <f>(VLOOKUP($A68,'ADR Raw Data'!$B$6:$BE$49,'ADR Raw Data'!U$1,FALSE))/100</f>
        <v>9.9848546620214904E-2</v>
      </c>
      <c r="O69" s="90">
        <f>(VLOOKUP($A68,'ADR Raw Data'!$B$6:$BE$49,'ADR Raw Data'!V$1,FALSE))/100</f>
        <v>0.15543826407514499</v>
      </c>
      <c r="P69" s="90">
        <f>(VLOOKUP($A68,'ADR Raw Data'!$B$6:$BE$49,'ADR Raw Data'!W$1,FALSE))/100</f>
        <v>0.119628091621636</v>
      </c>
      <c r="Q69" s="90">
        <f>(VLOOKUP($A68,'ADR Raw Data'!$B$6:$BE$49,'ADR Raw Data'!X$1,FALSE))/100</f>
        <v>1.2819199910838099E-2</v>
      </c>
      <c r="R69" s="90">
        <f>(VLOOKUP($A68,'ADR Raw Data'!$B$6:$BE$49,'ADR Raw Data'!Y$1,FALSE))/100</f>
        <v>0.10223127185863101</v>
      </c>
      <c r="S69" s="91">
        <f>(VLOOKUP($A68,'ADR Raw Data'!$B$6:$BE$49,'ADR Raw Data'!AA$1,FALSE))/100</f>
        <v>1.8265854972884198E-2</v>
      </c>
      <c r="T69" s="91">
        <f>(VLOOKUP($A68,'ADR Raw Data'!$B$6:$BE$49,'ADR Raw Data'!AB$1,FALSE))/100</f>
        <v>1.7085148884298101E-2</v>
      </c>
      <c r="U69" s="90">
        <f>(VLOOKUP($A68,'ADR Raw Data'!$B$6:$BE$49,'ADR Raw Data'!AC$1,FALSE))/100</f>
        <v>1.7616829122672099E-2</v>
      </c>
      <c r="V69" s="92">
        <f>(VLOOKUP($A68,'ADR Raw Data'!$B$6:$BE$49,'ADR Raw Data'!AE$1,FALSE))/100</f>
        <v>7.8532942609813E-2</v>
      </c>
      <c r="X69" s="89">
        <f>(VLOOKUP($A68,'RevPAR Raw Data'!$B$6:$BE$43,'RevPAR Raw Data'!T$1,FALSE))/100</f>
        <v>0.31849425768158701</v>
      </c>
      <c r="Y69" s="90">
        <f>(VLOOKUP($A68,'RevPAR Raw Data'!$B$6:$BE$43,'RevPAR Raw Data'!U$1,FALSE))/100</f>
        <v>0.16204148789735801</v>
      </c>
      <c r="Z69" s="90">
        <f>(VLOOKUP($A68,'RevPAR Raw Data'!$B$6:$BE$43,'RevPAR Raw Data'!V$1,FALSE))/100</f>
        <v>0.16892683314711299</v>
      </c>
      <c r="AA69" s="90">
        <f>(VLOOKUP($A68,'RevPAR Raw Data'!$B$6:$BE$43,'RevPAR Raw Data'!W$1,FALSE))/100</f>
        <v>0.10735348800499599</v>
      </c>
      <c r="AB69" s="90">
        <f>(VLOOKUP($A68,'RevPAR Raw Data'!$B$6:$BE$43,'RevPAR Raw Data'!X$1,FALSE))/100</f>
        <v>-4.7001582192574401E-2</v>
      </c>
      <c r="AC69" s="90">
        <f>(VLOOKUP($A68,'RevPAR Raw Data'!$B$6:$BE$43,'RevPAR Raw Data'!Y$1,FALSE))/100</f>
        <v>0.124488403964056</v>
      </c>
      <c r="AD69" s="91">
        <f>(VLOOKUP($A68,'RevPAR Raw Data'!$B$6:$BE$43,'RevPAR Raw Data'!AA$1,FALSE))/100</f>
        <v>4.2815746047122002E-2</v>
      </c>
      <c r="AE69" s="91">
        <f>(VLOOKUP($A68,'RevPAR Raw Data'!$B$6:$BE$43,'RevPAR Raw Data'!AB$1,FALSE))/100</f>
        <v>8.9680835566725195E-2</v>
      </c>
      <c r="AF69" s="90">
        <f>(VLOOKUP($A68,'RevPAR Raw Data'!$B$6:$BE$43,'RevPAR Raw Data'!AC$1,FALSE))/100</f>
        <v>6.5942868345557695E-2</v>
      </c>
      <c r="AG69" s="92">
        <f>(VLOOKUP($A68,'RevPAR Raw Data'!$B$6:$BE$43,'RevPAR Raw Data'!AE$1,FALSE))/100</f>
        <v>0.109030875547262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Data'!G$3,FALSE))/100</f>
        <v>0.50409165302782299</v>
      </c>
      <c r="C71" s="118">
        <f>(VLOOKUP($A71,'Occupancy Raw Data'!$B$8:$BE$45,'Occupancy Raw Data'!H$3,FALSE))/100</f>
        <v>0.63338788870703699</v>
      </c>
      <c r="D71" s="118">
        <f>(VLOOKUP($A71,'Occupancy Raw Data'!$B$8:$BE$45,'Occupancy Raw Data'!I$3,FALSE))/100</f>
        <v>0.688052373158756</v>
      </c>
      <c r="E71" s="118">
        <f>(VLOOKUP($A71,'Occupancy Raw Data'!$B$8:$BE$45,'Occupancy Raw Data'!J$3,FALSE))/100</f>
        <v>0.743207855973813</v>
      </c>
      <c r="F71" s="118">
        <f>(VLOOKUP($A71,'Occupancy Raw Data'!$B$8:$BE$45,'Occupancy Raw Data'!K$3,FALSE))/100</f>
        <v>0.70180032733224196</v>
      </c>
      <c r="G71" s="119">
        <f>(VLOOKUP($A71,'Occupancy Raw Data'!$B$8:$BE$45,'Occupancy Raw Data'!L$3,FALSE))/100</f>
        <v>0.65410801963993404</v>
      </c>
      <c r="H71" s="99">
        <f>(VLOOKUP($A71,'Occupancy Raw Data'!$B$8:$BE$45,'Occupancy Raw Data'!N$3,FALSE))/100</f>
        <v>0.75220949263502401</v>
      </c>
      <c r="I71" s="99">
        <f>(VLOOKUP($A71,'Occupancy Raw Data'!$B$8:$BE$45,'Occupancy Raw Data'!O$3,FALSE))/100</f>
        <v>0.760392798690671</v>
      </c>
      <c r="J71" s="119">
        <f>(VLOOKUP($A71,'Occupancy Raw Data'!$B$8:$BE$45,'Occupancy Raw Data'!P$3,FALSE))/100</f>
        <v>0.75630114566284701</v>
      </c>
      <c r="K71" s="120">
        <f>(VLOOKUP($A71,'Occupancy Raw Data'!$B$8:$BE$45,'Occupancy Raw Data'!R$3,FALSE))/100</f>
        <v>0.68330605564648095</v>
      </c>
      <c r="M71" s="121">
        <f>VLOOKUP($A71,'ADR Raw Data'!$B$6:$BE$43,'ADR Raw Data'!G$1,FALSE)</f>
        <v>141.79669480519399</v>
      </c>
      <c r="N71" s="122">
        <f>VLOOKUP($A71,'ADR Raw Data'!$B$6:$BE$43,'ADR Raw Data'!H$1,FALSE)</f>
        <v>165.01781912144699</v>
      </c>
      <c r="O71" s="122">
        <f>VLOOKUP($A71,'ADR Raw Data'!$B$6:$BE$43,'ADR Raw Data'!I$1,FALSE)</f>
        <v>155.088772597526</v>
      </c>
      <c r="P71" s="122">
        <f>VLOOKUP($A71,'ADR Raw Data'!$B$6:$BE$43,'ADR Raw Data'!J$1,FALSE)</f>
        <v>162.34103941863</v>
      </c>
      <c r="Q71" s="122">
        <f>VLOOKUP($A71,'ADR Raw Data'!$B$6:$BE$43,'ADR Raw Data'!K$1,FALSE)</f>
        <v>159.649153451492</v>
      </c>
      <c r="R71" s="123">
        <f>VLOOKUP($A71,'ADR Raw Data'!$B$6:$BE$43,'ADR Raw Data'!L$1,FALSE)</f>
        <v>157.58956162738301</v>
      </c>
      <c r="S71" s="122">
        <f>VLOOKUP($A71,'ADR Raw Data'!$B$6:$BE$43,'ADR Raw Data'!N$1,FALSE)</f>
        <v>165.40597911227101</v>
      </c>
      <c r="T71" s="122">
        <f>VLOOKUP($A71,'ADR Raw Data'!$B$6:$BE$43,'ADR Raw Data'!O$1,FALSE)</f>
        <v>161.816084804132</v>
      </c>
      <c r="U71" s="123">
        <f>VLOOKUP($A71,'ADR Raw Data'!$B$6:$BE$43,'ADR Raw Data'!P$1,FALSE)</f>
        <v>163.60132114260901</v>
      </c>
      <c r="V71" s="124">
        <f>VLOOKUP($A71,'ADR Raw Data'!$B$6:$BE$43,'ADR Raw Data'!R$1,FALSE)</f>
        <v>159.49069700598801</v>
      </c>
      <c r="X71" s="121">
        <f>VLOOKUP($A71,'RevPAR Raw Data'!$B$6:$BE$43,'RevPAR Raw Data'!G$1,FALSE)</f>
        <v>71.478530278232398</v>
      </c>
      <c r="Y71" s="122">
        <f>VLOOKUP($A71,'RevPAR Raw Data'!$B$6:$BE$43,'RevPAR Raw Data'!H$1,FALSE)</f>
        <v>104.520288052373</v>
      </c>
      <c r="Z71" s="122">
        <f>VLOOKUP($A71,'RevPAR Raw Data'!$B$6:$BE$43,'RevPAR Raw Data'!I$1,FALSE)</f>
        <v>106.709198036006</v>
      </c>
      <c r="AA71" s="122">
        <f>VLOOKUP($A71,'RevPAR Raw Data'!$B$6:$BE$43,'RevPAR Raw Data'!J$1,FALSE)</f>
        <v>120.65313584288</v>
      </c>
      <c r="AB71" s="122">
        <f>VLOOKUP($A71,'RevPAR Raw Data'!$B$6:$BE$43,'RevPAR Raw Data'!K$1,FALSE)</f>
        <v>112.041828150572</v>
      </c>
      <c r="AC71" s="123">
        <f>VLOOKUP($A71,'RevPAR Raw Data'!$B$6:$BE$43,'RevPAR Raw Data'!L$1,FALSE)</f>
        <v>103.08059607201299</v>
      </c>
      <c r="AD71" s="122">
        <f>VLOOKUP($A71,'RevPAR Raw Data'!$B$6:$BE$43,'RevPAR Raw Data'!N$1,FALSE)</f>
        <v>124.41994762684099</v>
      </c>
      <c r="AE71" s="122">
        <f>VLOOKUP($A71,'RevPAR Raw Data'!$B$6:$BE$43,'RevPAR Raw Data'!O$1,FALSE)</f>
        <v>123.043785597381</v>
      </c>
      <c r="AF71" s="123">
        <f>VLOOKUP($A71,'RevPAR Raw Data'!$B$6:$BE$43,'RevPAR Raw Data'!P$1,FALSE)</f>
        <v>123.73186661211101</v>
      </c>
      <c r="AG71" s="124">
        <f>VLOOKUP($A71,'RevPAR Raw Data'!$B$6:$BE$43,'RevPAR Raw Data'!R$1,FALSE)</f>
        <v>108.980959083469</v>
      </c>
    </row>
    <row r="72" spans="1:33" x14ac:dyDescent="0.2">
      <c r="A72" s="101" t="s">
        <v>123</v>
      </c>
      <c r="B72" s="89">
        <f>(VLOOKUP($A71,'Occupancy Raw Data'!$B$8:$BE$51,'Occupancy Raw Data'!T$3,FALSE))/100</f>
        <v>0.146377823118994</v>
      </c>
      <c r="C72" s="90">
        <f>(VLOOKUP($A71,'Occupancy Raw Data'!$B$8:$BE$51,'Occupancy Raw Data'!U$3,FALSE))/100</f>
        <v>4.8566969893046007E-2</v>
      </c>
      <c r="D72" s="90">
        <f>(VLOOKUP($A71,'Occupancy Raw Data'!$B$8:$BE$51,'Occupancy Raw Data'!V$3,FALSE))/100</f>
        <v>1.11033673734769E-2</v>
      </c>
      <c r="E72" s="90">
        <f>(VLOOKUP($A71,'Occupancy Raw Data'!$B$8:$BE$51,'Occupancy Raw Data'!W$3,FALSE))/100</f>
        <v>5.5420666729688095E-2</v>
      </c>
      <c r="F72" s="90">
        <f>(VLOOKUP($A71,'Occupancy Raw Data'!$B$8:$BE$51,'Occupancy Raw Data'!X$3,FALSE))/100</f>
        <v>7.5449713123400902E-2</v>
      </c>
      <c r="G72" s="90">
        <f>(VLOOKUP($A71,'Occupancy Raw Data'!$B$8:$BE$51,'Occupancy Raw Data'!Y$3,FALSE))/100</f>
        <v>6.15123783892692E-2</v>
      </c>
      <c r="H72" s="91">
        <f>(VLOOKUP($A71,'Occupancy Raw Data'!$B$8:$BE$51,'Occupancy Raw Data'!AA$3,FALSE))/100</f>
        <v>2.4477533684453899E-2</v>
      </c>
      <c r="I72" s="91">
        <f>(VLOOKUP($A71,'Occupancy Raw Data'!$B$8:$BE$51,'Occupancy Raw Data'!AB$3,FALSE))/100</f>
        <v>-4.8899714441453497E-3</v>
      </c>
      <c r="J72" s="90">
        <f>(VLOOKUP($A71,'Occupancy Raw Data'!$B$8:$BE$51,'Occupancy Raw Data'!AC$3,FALSE))/100</f>
        <v>9.5008424175197104E-3</v>
      </c>
      <c r="K72" s="92">
        <f>(VLOOKUP($A71,'Occupancy Raw Data'!$B$8:$BE$51,'Occupancy Raw Data'!AE$3,FALSE))/100</f>
        <v>4.4494300291574904E-2</v>
      </c>
      <c r="M72" s="89">
        <f>(VLOOKUP($A71,'ADR Raw Data'!$B$6:$BE$49,'ADR Raw Data'!T$1,FALSE))/100</f>
        <v>0.16336010148001201</v>
      </c>
      <c r="N72" s="90">
        <f>(VLOOKUP($A71,'ADR Raw Data'!$B$6:$BE$49,'ADR Raw Data'!U$1,FALSE))/100</f>
        <v>0.18218314785484702</v>
      </c>
      <c r="O72" s="90">
        <f>(VLOOKUP($A71,'ADR Raw Data'!$B$6:$BE$49,'ADR Raw Data'!V$1,FALSE))/100</f>
        <v>2.83201885318283E-2</v>
      </c>
      <c r="P72" s="90">
        <f>(VLOOKUP($A71,'ADR Raw Data'!$B$6:$BE$49,'ADR Raw Data'!W$1,FALSE))/100</f>
        <v>4.9133801295415704E-2</v>
      </c>
      <c r="Q72" s="90">
        <f>(VLOOKUP($A71,'ADR Raw Data'!$B$6:$BE$49,'ADR Raw Data'!X$1,FALSE))/100</f>
        <v>9.8412213422198691E-2</v>
      </c>
      <c r="R72" s="90">
        <f>(VLOOKUP($A71,'ADR Raw Data'!$B$6:$BE$49,'ADR Raw Data'!Y$1,FALSE))/100</f>
        <v>9.2674736912853994E-2</v>
      </c>
      <c r="S72" s="91">
        <f>(VLOOKUP($A71,'ADR Raw Data'!$B$6:$BE$49,'ADR Raw Data'!AA$1,FALSE))/100</f>
        <v>4.69474641388547E-2</v>
      </c>
      <c r="T72" s="91">
        <f>(VLOOKUP($A71,'ADR Raw Data'!$B$6:$BE$49,'ADR Raw Data'!AB$1,FALSE))/100</f>
        <v>2.7504345809599599E-2</v>
      </c>
      <c r="U72" s="90">
        <f>(VLOOKUP($A71,'ADR Raw Data'!$B$6:$BE$49,'ADR Raw Data'!AC$1,FALSE))/100</f>
        <v>3.7212952832333702E-2</v>
      </c>
      <c r="V72" s="92">
        <f>(VLOOKUP($A71,'ADR Raw Data'!$B$6:$BE$49,'ADR Raw Data'!AE$1,FALSE))/100</f>
        <v>7.2974869180843699E-2</v>
      </c>
      <c r="X72" s="89">
        <f>(VLOOKUP($A71,'RevPAR Raw Data'!$B$6:$BE$43,'RevPAR Raw Data'!T$1,FALSE))/100</f>
        <v>0.33365022063814898</v>
      </c>
      <c r="Y72" s="90">
        <f>(VLOOKUP($A71,'RevPAR Raw Data'!$B$6:$BE$43,'RevPAR Raw Data'!U$1,FALSE))/100</f>
        <v>0.23959820120478001</v>
      </c>
      <c r="Z72" s="90">
        <f>(VLOOKUP($A71,'RevPAR Raw Data'!$B$6:$BE$43,'RevPAR Raw Data'!V$1,FALSE))/100</f>
        <v>3.9738005362660297E-2</v>
      </c>
      <c r="AA72" s="90">
        <f>(VLOOKUP($A71,'RevPAR Raw Data'!$B$6:$BE$43,'RevPAR Raw Data'!W$1,FALSE))/100</f>
        <v>0.107277496051859</v>
      </c>
      <c r="AB72" s="90">
        <f>(VLOOKUP($A71,'RevPAR Raw Data'!$B$6:$BE$43,'RevPAR Raw Data'!X$1,FALSE))/100</f>
        <v>0.18128709981614299</v>
      </c>
      <c r="AC72" s="90">
        <f>(VLOOKUP($A71,'RevPAR Raw Data'!$B$6:$BE$43,'RevPAR Raw Data'!Y$1,FALSE))/100</f>
        <v>0.15988775878623199</v>
      </c>
      <c r="AD72" s="91">
        <f>(VLOOKUP($A71,'RevPAR Raw Data'!$B$6:$BE$43,'RevPAR Raw Data'!AA$1,FALSE))/100</f>
        <v>7.2574155958167103E-2</v>
      </c>
      <c r="AE72" s="91">
        <f>(VLOOKUP($A71,'RevPAR Raw Data'!$B$6:$BE$43,'RevPAR Raw Data'!AB$1,FALSE))/100</f>
        <v>2.24798788998554E-2</v>
      </c>
      <c r="AF72" s="90">
        <f>(VLOOKUP($A71,'RevPAR Raw Data'!$B$6:$BE$43,'RevPAR Raw Data'!AC$1,FALSE))/100</f>
        <v>4.7067349650603996E-2</v>
      </c>
      <c r="AG72" s="92">
        <f>(VLOOKUP($A71,'RevPAR Raw Data'!$B$6:$BE$43,'RevPAR Raw Data'!AE$1,FALSE))/100</f>
        <v>0.12071613521548899</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Data'!G$3,FALSE))/100</f>
        <v>0.55479452054794498</v>
      </c>
      <c r="C74" s="118">
        <f>(VLOOKUP($A74,'Occupancy Raw Data'!$B$8:$BE$45,'Occupancy Raw Data'!H$3,FALSE))/100</f>
        <v>0.608705258506407</v>
      </c>
      <c r="D74" s="118">
        <f>(VLOOKUP($A74,'Occupancy Raw Data'!$B$8:$BE$45,'Occupancy Raw Data'!I$3,FALSE))/100</f>
        <v>0.65074626865671603</v>
      </c>
      <c r="E74" s="118">
        <f>(VLOOKUP($A74,'Occupancy Raw Data'!$B$8:$BE$45,'Occupancy Raw Data'!J$3,FALSE))/100</f>
        <v>0.65760088446655596</v>
      </c>
      <c r="F74" s="118">
        <f>(VLOOKUP($A74,'Occupancy Raw Data'!$B$8:$BE$45,'Occupancy Raw Data'!K$3,FALSE))/100</f>
        <v>0.63095632946379199</v>
      </c>
      <c r="G74" s="119">
        <f>(VLOOKUP($A74,'Occupancy Raw Data'!$B$8:$BE$45,'Occupancy Raw Data'!L$3,FALSE))/100</f>
        <v>0.62054864165874501</v>
      </c>
      <c r="H74" s="99">
        <f>(VLOOKUP($A74,'Occupancy Raw Data'!$B$8:$BE$45,'Occupancy Raw Data'!N$3,FALSE))/100</f>
        <v>0.681260364842454</v>
      </c>
      <c r="I74" s="99">
        <f>(VLOOKUP($A74,'Occupancy Raw Data'!$B$8:$BE$45,'Occupancy Raw Data'!O$3,FALSE))/100</f>
        <v>0.719845218352681</v>
      </c>
      <c r="J74" s="119">
        <f>(VLOOKUP($A74,'Occupancy Raw Data'!$B$8:$BE$45,'Occupancy Raw Data'!P$3,FALSE))/100</f>
        <v>0.70055279159756689</v>
      </c>
      <c r="K74" s="120">
        <f>(VLOOKUP($A74,'Occupancy Raw Data'!$B$8:$BE$45,'Occupancy Raw Data'!R$3,FALSE))/100</f>
        <v>0.64340191697326599</v>
      </c>
      <c r="M74" s="121">
        <f>VLOOKUP($A74,'ADR Raw Data'!$B$6:$BE$43,'ADR Raw Data'!G$1,FALSE)</f>
        <v>96.140649143767405</v>
      </c>
      <c r="N74" s="122">
        <f>VLOOKUP($A74,'ADR Raw Data'!$B$6:$BE$43,'ADR Raw Data'!H$1,FALSE)</f>
        <v>100.389433756805</v>
      </c>
      <c r="O74" s="122">
        <f>VLOOKUP($A74,'ADR Raw Data'!$B$6:$BE$43,'ADR Raw Data'!I$1,FALSE)</f>
        <v>100.511253822629</v>
      </c>
      <c r="P74" s="122">
        <f>VLOOKUP($A74,'ADR Raw Data'!$B$6:$BE$43,'ADR Raw Data'!J$1,FALSE)</f>
        <v>101.48323301950199</v>
      </c>
      <c r="Q74" s="122">
        <f>VLOOKUP($A74,'ADR Raw Data'!$B$6:$BE$43,'ADR Raw Data'!K$1,FALSE)</f>
        <v>100.98365516032899</v>
      </c>
      <c r="R74" s="123">
        <f>VLOOKUP($A74,'ADR Raw Data'!$B$6:$BE$43,'ADR Raw Data'!L$1,FALSE)</f>
        <v>100.00745734335401</v>
      </c>
      <c r="S74" s="122">
        <f>VLOOKUP($A74,'ADR Raw Data'!$B$6:$BE$43,'ADR Raw Data'!N$1,FALSE)</f>
        <v>110.375723790976</v>
      </c>
      <c r="T74" s="122">
        <f>VLOOKUP($A74,'ADR Raw Data'!$B$6:$BE$43,'ADR Raw Data'!O$1,FALSE)</f>
        <v>112.272764552296</v>
      </c>
      <c r="U74" s="123">
        <f>VLOOKUP($A74,'ADR Raw Data'!$B$6:$BE$43,'ADR Raw Data'!P$1,FALSE)</f>
        <v>111.35036534364301</v>
      </c>
      <c r="V74" s="124">
        <f>VLOOKUP($A74,'ADR Raw Data'!$B$6:$BE$43,'ADR Raw Data'!R$1,FALSE)</f>
        <v>103.53537844205501</v>
      </c>
      <c r="X74" s="121">
        <f>VLOOKUP($A74,'RevPAR Raw Data'!$B$6:$BE$43,'RevPAR Raw Data'!G$1,FALSE)</f>
        <v>53.338305346884603</v>
      </c>
      <c r="Y74" s="122">
        <f>VLOOKUP($A74,'RevPAR Raw Data'!$B$6:$BE$43,'RevPAR Raw Data'!H$1,FALSE)</f>
        <v>61.107576226248298</v>
      </c>
      <c r="Z74" s="122">
        <f>VLOOKUP($A74,'RevPAR Raw Data'!$B$6:$BE$43,'RevPAR Raw Data'!I$1,FALSE)</f>
        <v>65.407323383084503</v>
      </c>
      <c r="AA74" s="122">
        <f>VLOOKUP($A74,'RevPAR Raw Data'!$B$6:$BE$43,'RevPAR Raw Data'!J$1,FALSE)</f>
        <v>66.735463792150298</v>
      </c>
      <c r="AB74" s="122">
        <f>VLOOKUP($A74,'RevPAR Raw Data'!$B$6:$BE$43,'RevPAR Raw Data'!K$1,FALSE)</f>
        <v>63.716276395798701</v>
      </c>
      <c r="AC74" s="123">
        <f>VLOOKUP($A74,'RevPAR Raw Data'!$B$6:$BE$43,'RevPAR Raw Data'!L$1,FALSE)</f>
        <v>62.059491810163699</v>
      </c>
      <c r="AD74" s="122">
        <f>VLOOKUP($A74,'RevPAR Raw Data'!$B$6:$BE$43,'RevPAR Raw Data'!N$1,FALSE)</f>
        <v>75.194605859590894</v>
      </c>
      <c r="AE74" s="122">
        <f>VLOOKUP($A74,'RevPAR Raw Data'!$B$6:$BE$43,'RevPAR Raw Data'!O$1,FALSE)</f>
        <v>80.819012714206707</v>
      </c>
      <c r="AF74" s="123">
        <f>VLOOKUP($A74,'RevPAR Raw Data'!$B$6:$BE$43,'RevPAR Raw Data'!P$1,FALSE)</f>
        <v>78.0068092868988</v>
      </c>
      <c r="AG74" s="124">
        <f>VLOOKUP($A74,'RevPAR Raw Data'!$B$6:$BE$43,'RevPAR Raw Data'!R$1,FALSE)</f>
        <v>66.6148609641712</v>
      </c>
    </row>
    <row r="75" spans="1:33" x14ac:dyDescent="0.2">
      <c r="A75" s="101" t="s">
        <v>123</v>
      </c>
      <c r="B75" s="89">
        <f>(VLOOKUP($A74,'Occupancy Raw Data'!$B$8:$BE$51,'Occupancy Raw Data'!T$3,FALSE))/100</f>
        <v>6.1637587666546895E-2</v>
      </c>
      <c r="C75" s="90">
        <f>(VLOOKUP($A74,'Occupancy Raw Data'!$B$8:$BE$51,'Occupancy Raw Data'!U$3,FALSE))/100</f>
        <v>1.5638461747318401E-2</v>
      </c>
      <c r="D75" s="90">
        <f>(VLOOKUP($A74,'Occupancy Raw Data'!$B$8:$BE$51,'Occupancy Raw Data'!V$3,FALSE))/100</f>
        <v>1.7594472660922001E-2</v>
      </c>
      <c r="E75" s="90">
        <f>(VLOOKUP($A74,'Occupancy Raw Data'!$B$8:$BE$51,'Occupancy Raw Data'!W$3,FALSE))/100</f>
        <v>-2.1296732607507498E-2</v>
      </c>
      <c r="F75" s="90">
        <f>(VLOOKUP($A74,'Occupancy Raw Data'!$B$8:$BE$51,'Occupancy Raw Data'!X$3,FALSE))/100</f>
        <v>-2.7309468945309501E-2</v>
      </c>
      <c r="G75" s="90">
        <f>(VLOOKUP($A74,'Occupancy Raw Data'!$B$8:$BE$51,'Occupancy Raw Data'!Y$3,FALSE))/100</f>
        <v>6.73285104182664E-3</v>
      </c>
      <c r="H75" s="91">
        <f>(VLOOKUP($A74,'Occupancy Raw Data'!$B$8:$BE$51,'Occupancy Raw Data'!AA$3,FALSE))/100</f>
        <v>-6.6091207091482598E-2</v>
      </c>
      <c r="I75" s="91">
        <f>(VLOOKUP($A74,'Occupancy Raw Data'!$B$8:$BE$51,'Occupancy Raw Data'!AB$3,FALSE))/100</f>
        <v>-4.2146966825666501E-2</v>
      </c>
      <c r="J75" s="90">
        <f>(VLOOKUP($A74,'Occupancy Raw Data'!$B$8:$BE$51,'Occupancy Raw Data'!AC$3,FALSE))/100</f>
        <v>-5.3940858727739398E-2</v>
      </c>
      <c r="K75" s="92">
        <f>(VLOOKUP($A74,'Occupancy Raw Data'!$B$8:$BE$51,'Occupancy Raw Data'!AE$3,FALSE))/100</f>
        <v>-1.29675512625689E-2</v>
      </c>
      <c r="M75" s="89">
        <f>(VLOOKUP($A74,'ADR Raw Data'!$B$6:$BE$49,'ADR Raw Data'!T$1,FALSE))/100</f>
        <v>3.3497933565314802E-2</v>
      </c>
      <c r="N75" s="90">
        <f>(VLOOKUP($A74,'ADR Raw Data'!$B$6:$BE$49,'ADR Raw Data'!U$1,FALSE))/100</f>
        <v>4.5551400634283701E-2</v>
      </c>
      <c r="O75" s="90">
        <f>(VLOOKUP($A74,'ADR Raw Data'!$B$6:$BE$49,'ADR Raw Data'!V$1,FALSE))/100</f>
        <v>1.7833169191889E-3</v>
      </c>
      <c r="P75" s="90">
        <f>(VLOOKUP($A74,'ADR Raw Data'!$B$6:$BE$49,'ADR Raw Data'!W$1,FALSE))/100</f>
        <v>-4.9247840852891496E-3</v>
      </c>
      <c r="Q75" s="90">
        <f>(VLOOKUP($A74,'ADR Raw Data'!$B$6:$BE$49,'ADR Raw Data'!X$1,FALSE))/100</f>
        <v>6.5358610678907803E-3</v>
      </c>
      <c r="R75" s="90">
        <f>(VLOOKUP($A74,'ADR Raw Data'!$B$6:$BE$49,'ADR Raw Data'!Y$1,FALSE))/100</f>
        <v>1.4137739623542599E-2</v>
      </c>
      <c r="S75" s="91">
        <f>(VLOOKUP($A74,'ADR Raw Data'!$B$6:$BE$49,'ADR Raw Data'!AA$1,FALSE))/100</f>
        <v>-2.1037058636710699E-2</v>
      </c>
      <c r="T75" s="91">
        <f>(VLOOKUP($A74,'ADR Raw Data'!$B$6:$BE$49,'ADR Raw Data'!AB$1,FALSE))/100</f>
        <v>-2.3664442407567699E-2</v>
      </c>
      <c r="U75" s="90">
        <f>(VLOOKUP($A74,'ADR Raw Data'!$B$6:$BE$49,'ADR Raw Data'!AC$1,FALSE))/100</f>
        <v>-2.2277888368016599E-2</v>
      </c>
      <c r="V75" s="92">
        <f>(VLOOKUP($A74,'ADR Raw Data'!$B$6:$BE$49,'ADR Raw Data'!AE$1,FALSE))/100</f>
        <v>-3.4198053600726101E-4</v>
      </c>
      <c r="X75" s="89">
        <f>(VLOOKUP($A74,'RevPAR Raw Data'!$B$6:$BE$43,'RevPAR Raw Data'!T$1,FALSE))/100</f>
        <v>9.720025304864191E-2</v>
      </c>
      <c r="Y75" s="90">
        <f>(VLOOKUP($A74,'RevPAR Raw Data'!$B$6:$BE$43,'RevPAR Raw Data'!U$1,FALSE))/100</f>
        <v>6.19022162179583E-2</v>
      </c>
      <c r="Z75" s="90">
        <f>(VLOOKUP($A74,'RevPAR Raw Data'!$B$6:$BE$43,'RevPAR Raw Data'!V$1,FALSE))/100</f>
        <v>1.9409166100891301E-2</v>
      </c>
      <c r="AA75" s="90">
        <f>(VLOOKUP($A74,'RevPAR Raw Data'!$B$6:$BE$43,'RevPAR Raw Data'!W$1,FALSE))/100</f>
        <v>-2.61166348829826E-2</v>
      </c>
      <c r="AB75" s="90">
        <f>(VLOOKUP($A74,'RevPAR Raw Data'!$B$6:$BE$43,'RevPAR Raw Data'!X$1,FALSE))/100</f>
        <v>-2.0952098772283198E-2</v>
      </c>
      <c r="AC75" s="90">
        <f>(VLOOKUP($A74,'RevPAR Raw Data'!$B$6:$BE$43,'RevPAR Raw Data'!Y$1,FALSE))/100</f>
        <v>2.0965777960322698E-2</v>
      </c>
      <c r="AD75" s="91">
        <f>(VLOOKUP($A74,'RevPAR Raw Data'!$B$6:$BE$43,'RevPAR Raw Data'!AA$1,FALSE))/100</f>
        <v>-8.5737901129238903E-2</v>
      </c>
      <c r="AE75" s="91">
        <f>(VLOOKUP($A74,'RevPAR Raw Data'!$B$6:$BE$43,'RevPAR Raw Data'!AB$1,FALSE))/100</f>
        <v>-6.4814024764134601E-2</v>
      </c>
      <c r="AF75" s="90">
        <f>(VLOOKUP($A74,'RevPAR Raw Data'!$B$6:$BE$43,'RevPAR Raw Data'!AC$1,FALSE))/100</f>
        <v>-7.5017058666544595E-2</v>
      </c>
      <c r="AG75" s="92">
        <f>(VLOOKUP($A74,'RevPAR Raw Data'!$B$6:$BE$43,'RevPAR Raw Data'!AE$1,FALSE))/100</f>
        <v>-1.3305097148444699E-2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Data'!G$3,FALSE))/100</f>
        <v>0.62029414485246503</v>
      </c>
      <c r="C77" s="118">
        <f>(VLOOKUP($A77,'Occupancy Raw Data'!$B$8:$BE$45,'Occupancy Raw Data'!H$3,FALSE))/100</f>
        <v>0.79622606604384405</v>
      </c>
      <c r="D77" s="118">
        <f>(VLOOKUP($A77,'Occupancy Raw Data'!$B$8:$BE$45,'Occupancy Raw Data'!I$3,FALSE))/100</f>
        <v>0.83840532790676092</v>
      </c>
      <c r="E77" s="118">
        <f>(VLOOKUP($A77,'Occupancy Raw Data'!$B$8:$BE$45,'Occupancy Raw Data'!J$3,FALSE))/100</f>
        <v>0.8414577744889461</v>
      </c>
      <c r="F77" s="118">
        <f>(VLOOKUP($A77,'Occupancy Raw Data'!$B$8:$BE$45,'Occupancy Raw Data'!K$3,FALSE))/100</f>
        <v>0.80307094625844</v>
      </c>
      <c r="G77" s="119">
        <f>(VLOOKUP($A77,'Occupancy Raw Data'!$B$8:$BE$45,'Occupancy Raw Data'!L$3,FALSE))/100</f>
        <v>0.779890851910091</v>
      </c>
      <c r="H77" s="99">
        <f>(VLOOKUP($A77,'Occupancy Raw Data'!$B$8:$BE$45,'Occupancy Raw Data'!N$3,FALSE))/100</f>
        <v>0.85912496531310689</v>
      </c>
      <c r="I77" s="99">
        <f>(VLOOKUP($A77,'Occupancy Raw Data'!$B$8:$BE$45,'Occupancy Raw Data'!O$3,FALSE))/100</f>
        <v>0.82545555452779495</v>
      </c>
      <c r="J77" s="119">
        <f>(VLOOKUP($A77,'Occupancy Raw Data'!$B$8:$BE$45,'Occupancy Raw Data'!P$3,FALSE))/100</f>
        <v>0.84229025992045092</v>
      </c>
      <c r="K77" s="120">
        <f>(VLOOKUP($A77,'Occupancy Raw Data'!$B$8:$BE$45,'Occupancy Raw Data'!R$3,FALSE))/100</f>
        <v>0.79771925419876499</v>
      </c>
      <c r="M77" s="121">
        <f>VLOOKUP($A77,'ADR Raw Data'!$B$6:$BE$43,'ADR Raw Data'!G$1,FALSE)</f>
        <v>112.420775424992</v>
      </c>
      <c r="N77" s="122">
        <f>VLOOKUP($A77,'ADR Raw Data'!$B$6:$BE$43,'ADR Raw Data'!H$1,FALSE)</f>
        <v>144.753849907063</v>
      </c>
      <c r="O77" s="122">
        <f>VLOOKUP($A77,'ADR Raw Data'!$B$6:$BE$43,'ADR Raw Data'!I$1,FALSE)</f>
        <v>158.21816306266501</v>
      </c>
      <c r="P77" s="122">
        <f>VLOOKUP($A77,'ADR Raw Data'!$B$6:$BE$43,'ADR Raw Data'!J$1,FALSE)</f>
        <v>157.11042761349799</v>
      </c>
      <c r="Q77" s="122">
        <f>VLOOKUP($A77,'ADR Raw Data'!$B$6:$BE$43,'ADR Raw Data'!K$1,FALSE)</f>
        <v>135.065885740612</v>
      </c>
      <c r="R77" s="123">
        <f>VLOOKUP($A77,'ADR Raw Data'!$B$6:$BE$43,'ADR Raw Data'!L$1,FALSE)</f>
        <v>143.1766935503</v>
      </c>
      <c r="S77" s="122">
        <f>VLOOKUP($A77,'ADR Raw Data'!$B$6:$BE$43,'ADR Raw Data'!N$1,FALSE)</f>
        <v>122.068031869078</v>
      </c>
      <c r="T77" s="122">
        <f>VLOOKUP($A77,'ADR Raw Data'!$B$6:$BE$43,'ADR Raw Data'!O$1,FALSE)</f>
        <v>118.762376736889</v>
      </c>
      <c r="U77" s="123">
        <f>VLOOKUP($A77,'ADR Raw Data'!$B$6:$BE$43,'ADR Raw Data'!P$1,FALSE)</f>
        <v>120.448239073138</v>
      </c>
      <c r="V77" s="124">
        <f>VLOOKUP($A77,'ADR Raw Data'!$B$6:$BE$43,'ADR Raw Data'!R$1,FALSE)</f>
        <v>136.320018552568</v>
      </c>
      <c r="X77" s="121">
        <f>VLOOKUP($A77,'RevPAR Raw Data'!$B$6:$BE$43,'RevPAR Raw Data'!G$1,FALSE)</f>
        <v>69.733948755896705</v>
      </c>
      <c r="Y77" s="122">
        <f>VLOOKUP($A77,'RevPAR Raw Data'!$B$6:$BE$43,'RevPAR Raw Data'!H$1,FALSE)</f>
        <v>115.256788456202</v>
      </c>
      <c r="Z77" s="122">
        <f>VLOOKUP($A77,'RevPAR Raw Data'!$B$6:$BE$43,'RevPAR Raw Data'!I$1,FALSE)</f>
        <v>132.650950883359</v>
      </c>
      <c r="AA77" s="122">
        <f>VLOOKUP($A77,'RevPAR Raw Data'!$B$6:$BE$43,'RevPAR Raw Data'!J$1,FALSE)</f>
        <v>132.201790768661</v>
      </c>
      <c r="AB77" s="122">
        <f>VLOOKUP($A77,'RevPAR Raw Data'!$B$6:$BE$43,'RevPAR Raw Data'!K$1,FALSE)</f>
        <v>108.46748866894799</v>
      </c>
      <c r="AC77" s="123">
        <f>VLOOKUP($A77,'RevPAR Raw Data'!$B$6:$BE$43,'RevPAR Raw Data'!L$1,FALSE)</f>
        <v>111.66219350661299</v>
      </c>
      <c r="AD77" s="122">
        <f>VLOOKUP($A77,'RevPAR Raw Data'!$B$6:$BE$43,'RevPAR Raw Data'!N$1,FALSE)</f>
        <v>104.87169364536101</v>
      </c>
      <c r="AE77" s="122">
        <f>VLOOKUP($A77,'RevPAR Raw Data'!$B$6:$BE$43,'RevPAR Raw Data'!O$1,FALSE)</f>
        <v>98.033063546387893</v>
      </c>
      <c r="AF77" s="123">
        <f>VLOOKUP($A77,'RevPAR Raw Data'!$B$6:$BE$43,'RevPAR Raw Data'!P$1,FALSE)</f>
        <v>101.45237859587399</v>
      </c>
      <c r="AG77" s="124">
        <f>VLOOKUP($A77,'RevPAR Raw Data'!$B$6:$BE$43,'RevPAR Raw Data'!R$1,FALSE)</f>
        <v>108.745103532116</v>
      </c>
    </row>
    <row r="78" spans="1:33" x14ac:dyDescent="0.2">
      <c r="A78" s="101" t="s">
        <v>123</v>
      </c>
      <c r="B78" s="89">
        <f>(VLOOKUP($A77,'Occupancy Raw Data'!$B$8:$BE$51,'Occupancy Raw Data'!T$3,FALSE))/100</f>
        <v>0.28799308155105097</v>
      </c>
      <c r="C78" s="90">
        <f>(VLOOKUP($A77,'Occupancy Raw Data'!$B$8:$BE$51,'Occupancy Raw Data'!U$3,FALSE))/100</f>
        <v>0.21879122814494001</v>
      </c>
      <c r="D78" s="90">
        <f>(VLOOKUP($A77,'Occupancy Raw Data'!$B$8:$BE$51,'Occupancy Raw Data'!V$3,FALSE))/100</f>
        <v>5.5591659714926599E-2</v>
      </c>
      <c r="E78" s="90">
        <f>(VLOOKUP($A77,'Occupancy Raw Data'!$B$8:$BE$51,'Occupancy Raw Data'!W$3,FALSE))/100</f>
        <v>-1.0193276203696301E-2</v>
      </c>
      <c r="F78" s="90">
        <f>(VLOOKUP($A77,'Occupancy Raw Data'!$B$8:$BE$51,'Occupancy Raw Data'!X$3,FALSE))/100</f>
        <v>6.0500302575031799E-2</v>
      </c>
      <c r="G78" s="90">
        <f>(VLOOKUP($A77,'Occupancy Raw Data'!$B$8:$BE$51,'Occupancy Raw Data'!Y$3,FALSE))/100</f>
        <v>0.102624505235259</v>
      </c>
      <c r="H78" s="91">
        <f>(VLOOKUP($A77,'Occupancy Raw Data'!$B$8:$BE$51,'Occupancy Raw Data'!AA$3,FALSE))/100</f>
        <v>0.12243095604545401</v>
      </c>
      <c r="I78" s="91">
        <f>(VLOOKUP($A77,'Occupancy Raw Data'!$B$8:$BE$51,'Occupancy Raw Data'!AB$3,FALSE))/100</f>
        <v>9.6239916330564695E-2</v>
      </c>
      <c r="J78" s="90">
        <f>(VLOOKUP($A77,'Occupancy Raw Data'!$B$8:$BE$51,'Occupancy Raw Data'!AC$3,FALSE))/100</f>
        <v>0.10944260886879401</v>
      </c>
      <c r="K78" s="92">
        <f>(VLOOKUP($A77,'Occupancy Raw Data'!$B$8:$BE$51,'Occupancy Raw Data'!AE$3,FALSE))/100</f>
        <v>0.10467253362501999</v>
      </c>
      <c r="M78" s="89">
        <f>(VLOOKUP($A77,'ADR Raw Data'!$B$6:$BE$49,'ADR Raw Data'!T$1,FALSE))/100</f>
        <v>5.6363500272506598E-2</v>
      </c>
      <c r="N78" s="90">
        <f>(VLOOKUP($A77,'ADR Raw Data'!$B$6:$BE$49,'ADR Raw Data'!U$1,FALSE))/100</f>
        <v>0.13808679895710399</v>
      </c>
      <c r="O78" s="90">
        <f>(VLOOKUP($A77,'ADR Raw Data'!$B$6:$BE$49,'ADR Raw Data'!V$1,FALSE))/100</f>
        <v>0.124471683428549</v>
      </c>
      <c r="P78" s="90">
        <f>(VLOOKUP($A77,'ADR Raw Data'!$B$6:$BE$49,'ADR Raw Data'!W$1,FALSE))/100</f>
        <v>0.113961895874159</v>
      </c>
      <c r="Q78" s="90">
        <f>(VLOOKUP($A77,'ADR Raw Data'!$B$6:$BE$49,'ADR Raw Data'!X$1,FALSE))/100</f>
        <v>5.5246855705039899E-2</v>
      </c>
      <c r="R78" s="90">
        <f>(VLOOKUP($A77,'ADR Raw Data'!$B$6:$BE$49,'ADR Raw Data'!Y$1,FALSE))/100</f>
        <v>9.3802188484127205E-2</v>
      </c>
      <c r="S78" s="91">
        <f>(VLOOKUP($A77,'ADR Raw Data'!$B$6:$BE$49,'ADR Raw Data'!AA$1,FALSE))/100</f>
        <v>7.6048610309885106E-2</v>
      </c>
      <c r="T78" s="91">
        <f>(VLOOKUP($A77,'ADR Raw Data'!$B$6:$BE$49,'ADR Raw Data'!AB$1,FALSE))/100</f>
        <v>6.3000329811256903E-2</v>
      </c>
      <c r="U78" s="90">
        <f>(VLOOKUP($A77,'ADR Raw Data'!$B$6:$BE$49,'ADR Raw Data'!AC$1,FALSE))/100</f>
        <v>6.9800882327926195E-2</v>
      </c>
      <c r="V78" s="92">
        <f>(VLOOKUP($A77,'ADR Raw Data'!$B$6:$BE$49,'ADR Raw Data'!AE$1,FALSE))/100</f>
        <v>8.7093996062632101E-2</v>
      </c>
      <c r="X78" s="89">
        <f>(VLOOKUP($A77,'RevPAR Raw Data'!$B$6:$BE$43,'RevPAR Raw Data'!T$1,FALSE))/100</f>
        <v>0.36058887995403999</v>
      </c>
      <c r="Y78" s="90">
        <f>(VLOOKUP($A77,'RevPAR Raw Data'!$B$6:$BE$43,'RevPAR Raw Data'!U$1,FALSE))/100</f>
        <v>0.38709020743647299</v>
      </c>
      <c r="Z78" s="90">
        <f>(VLOOKUP($A77,'RevPAR Raw Data'!$B$6:$BE$43,'RevPAR Raw Data'!V$1,FALSE))/100</f>
        <v>0.18698293061278001</v>
      </c>
      <c r="AA78" s="90">
        <f>(VLOOKUP($A77,'RevPAR Raw Data'!$B$6:$BE$43,'RevPAR Raw Data'!W$1,FALSE))/100</f>
        <v>0.10260697458912001</v>
      </c>
      <c r="AB78" s="90">
        <f>(VLOOKUP($A77,'RevPAR Raw Data'!$B$6:$BE$43,'RevPAR Raw Data'!X$1,FALSE))/100</f>
        <v>0.11908960976654499</v>
      </c>
      <c r="AC78" s="90">
        <f>(VLOOKUP($A77,'RevPAR Raw Data'!$B$6:$BE$43,'RevPAR Raw Data'!Y$1,FALSE))/100</f>
        <v>0.20605309690255399</v>
      </c>
      <c r="AD78" s="91">
        <f>(VLOOKUP($A77,'RevPAR Raw Data'!$B$6:$BE$43,'RevPAR Raw Data'!AA$1,FALSE))/100</f>
        <v>0.20779027042150702</v>
      </c>
      <c r="AE78" s="91">
        <f>(VLOOKUP($A77,'RevPAR Raw Data'!$B$6:$BE$43,'RevPAR Raw Data'!AB$1,FALSE))/100</f>
        <v>0.16530339261165503</v>
      </c>
      <c r="AF78" s="90">
        <f>(VLOOKUP($A77,'RevPAR Raw Data'!$B$6:$BE$43,'RevPAR Raw Data'!AC$1,FALSE))/100</f>
        <v>0.18688268186003199</v>
      </c>
      <c r="AG78" s="92">
        <f>(VLOOKUP($A77,'RevPAR Raw Data'!$B$6:$BE$43,'RevPAR Raw Data'!AE$1,FALSE))/100</f>
        <v>0.20088287891905601</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Data'!G$3,FALSE))/100</f>
        <v>0.49896231007712205</v>
      </c>
      <c r="C80" s="118">
        <f>(VLOOKUP($A80,'Occupancy Raw Data'!$B$8:$BE$45,'Occupancy Raw Data'!H$3,FALSE))/100</f>
        <v>0.53821517333265001</v>
      </c>
      <c r="D80" s="118">
        <f>(VLOOKUP($A80,'Occupancy Raw Data'!$B$8:$BE$45,'Occupancy Raw Data'!I$3,FALSE))/100</f>
        <v>0.57418842399241499</v>
      </c>
      <c r="E80" s="118">
        <f>(VLOOKUP($A80,'Occupancy Raw Data'!$B$8:$BE$45,'Occupancy Raw Data'!J$3,FALSE))/100</f>
        <v>0.59007404750313808</v>
      </c>
      <c r="F80" s="118">
        <f>(VLOOKUP($A80,'Occupancy Raw Data'!$B$8:$BE$45,'Occupancy Raw Data'!K$3,FALSE))/100</f>
        <v>0.65394962720028604</v>
      </c>
      <c r="G80" s="119">
        <f>(VLOOKUP($A80,'Occupancy Raw Data'!$B$8:$BE$45,'Occupancy Raw Data'!L$3,FALSE))/100</f>
        <v>0.57107791642112193</v>
      </c>
      <c r="H80" s="99">
        <f>(VLOOKUP($A80,'Occupancy Raw Data'!$B$8:$BE$45,'Occupancy Raw Data'!N$3,FALSE))/100</f>
        <v>0.7886955853339821</v>
      </c>
      <c r="I80" s="99">
        <f>(VLOOKUP($A80,'Occupancy Raw Data'!$B$8:$BE$45,'Occupancy Raw Data'!O$3,FALSE))/100</f>
        <v>0.77770375874349795</v>
      </c>
      <c r="J80" s="119">
        <f>(VLOOKUP($A80,'Occupancy Raw Data'!$B$8:$BE$45,'Occupancy Raw Data'!P$3,FALSE))/100</f>
        <v>0.78319967203873997</v>
      </c>
      <c r="K80" s="120">
        <f>(VLOOKUP($A80,'Occupancy Raw Data'!$B$8:$BE$45,'Occupancy Raw Data'!R$3,FALSE))/100</f>
        <v>0.63168413231187004</v>
      </c>
      <c r="M80" s="121">
        <f>VLOOKUP($A80,'ADR Raw Data'!$B$6:$BE$43,'ADR Raw Data'!G$1,FALSE)</f>
        <v>104.310603825613</v>
      </c>
      <c r="N80" s="122">
        <f>VLOOKUP($A80,'ADR Raw Data'!$B$6:$BE$43,'ADR Raw Data'!H$1,FALSE)</f>
        <v>105.828225844996</v>
      </c>
      <c r="O80" s="122">
        <f>VLOOKUP($A80,'ADR Raw Data'!$B$6:$BE$43,'ADR Raw Data'!I$1,FALSE)</f>
        <v>107.963218616688</v>
      </c>
      <c r="P80" s="122">
        <f>VLOOKUP($A80,'ADR Raw Data'!$B$6:$BE$43,'ADR Raw Data'!J$1,FALSE)</f>
        <v>110.352955666521</v>
      </c>
      <c r="Q80" s="122">
        <f>VLOOKUP($A80,'ADR Raw Data'!$B$6:$BE$43,'ADR Raw Data'!K$1,FALSE)</f>
        <v>114.530892465619</v>
      </c>
      <c r="R80" s="123">
        <f>VLOOKUP($A80,'ADR Raw Data'!$B$6:$BE$43,'ADR Raw Data'!L$1,FALSE)</f>
        <v>108.92051252748</v>
      </c>
      <c r="S80" s="122">
        <f>VLOOKUP($A80,'ADR Raw Data'!$B$6:$BE$43,'ADR Raw Data'!N$1,FALSE)</f>
        <v>141.493779751153</v>
      </c>
      <c r="T80" s="122">
        <f>VLOOKUP($A80,'ADR Raw Data'!$B$6:$BE$43,'ADR Raw Data'!O$1,FALSE)</f>
        <v>143.41392917668699</v>
      </c>
      <c r="U80" s="123">
        <f>VLOOKUP($A80,'ADR Raw Data'!$B$6:$BE$43,'ADR Raw Data'!P$1,FALSE)</f>
        <v>142.447117373026</v>
      </c>
      <c r="V80" s="124">
        <f>VLOOKUP($A80,'ADR Raw Data'!$B$6:$BE$43,'ADR Raw Data'!R$1,FALSE)</f>
        <v>120.7971653293</v>
      </c>
      <c r="X80" s="121">
        <f>VLOOKUP($A80,'RevPAR Raw Data'!$B$6:$BE$43,'RevPAR Raw Data'!G$1,FALSE)</f>
        <v>52.047059850367603</v>
      </c>
      <c r="Y80" s="122">
        <f>VLOOKUP($A80,'RevPAR Raw Data'!$B$6:$BE$43,'RevPAR Raw Data'!H$1,FALSE)</f>
        <v>56.958356916651702</v>
      </c>
      <c r="Z80" s="122">
        <f>VLOOKUP($A80,'RevPAR Raw Data'!$B$6:$BE$43,'RevPAR Raw Data'!I$1,FALSE)</f>
        <v>61.991230346665297</v>
      </c>
      <c r="AA80" s="122">
        <f>VLOOKUP($A80,'RevPAR Raw Data'!$B$6:$BE$43,'RevPAR Raw Data'!J$1,FALSE)</f>
        <v>65.116415204079004</v>
      </c>
      <c r="AB80" s="122">
        <f>VLOOKUP($A80,'RevPAR Raw Data'!$B$6:$BE$43,'RevPAR Raw Data'!K$1,FALSE)</f>
        <v>74.897434430807806</v>
      </c>
      <c r="AC80" s="123">
        <f>VLOOKUP($A80,'RevPAR Raw Data'!$B$6:$BE$43,'RevPAR Raw Data'!L$1,FALSE)</f>
        <v>62.202099349714302</v>
      </c>
      <c r="AD80" s="122">
        <f>VLOOKUP($A80,'RevPAR Raw Data'!$B$6:$BE$43,'RevPAR Raw Data'!N$1,FALSE)</f>
        <v>111.595519441953</v>
      </c>
      <c r="AE80" s="122">
        <f>VLOOKUP($A80,'RevPAR Raw Data'!$B$6:$BE$43,'RevPAR Raw Data'!O$1,FALSE)</f>
        <v>111.533551776883</v>
      </c>
      <c r="AF80" s="123">
        <f>VLOOKUP($A80,'RevPAR Raw Data'!$B$6:$BE$43,'RevPAR Raw Data'!P$1,FALSE)</f>
        <v>111.564535609418</v>
      </c>
      <c r="AG80" s="124">
        <f>VLOOKUP($A80,'RevPAR Raw Data'!$B$6:$BE$43,'RevPAR Raw Data'!R$1,FALSE)</f>
        <v>76.305652566772594</v>
      </c>
    </row>
    <row r="81" spans="1:33" x14ac:dyDescent="0.2">
      <c r="A81" s="101" t="s">
        <v>123</v>
      </c>
      <c r="B81" s="89">
        <f>(VLOOKUP($A80,'Occupancy Raw Data'!$B$8:$BE$51,'Occupancy Raw Data'!T$3,FALSE))/100</f>
        <v>-7.2768879072679501E-3</v>
      </c>
      <c r="C81" s="90">
        <f>(VLOOKUP($A80,'Occupancy Raw Data'!$B$8:$BE$51,'Occupancy Raw Data'!U$3,FALSE))/100</f>
        <v>-5.7657527610136296E-2</v>
      </c>
      <c r="D81" s="90">
        <f>(VLOOKUP($A80,'Occupancy Raw Data'!$B$8:$BE$51,'Occupancy Raw Data'!V$3,FALSE))/100</f>
        <v>-7.0343406673567491E-2</v>
      </c>
      <c r="E81" s="90">
        <f>(VLOOKUP($A80,'Occupancy Raw Data'!$B$8:$BE$51,'Occupancy Raw Data'!W$3,FALSE))/100</f>
        <v>-8.6268823708896991E-2</v>
      </c>
      <c r="F81" s="90">
        <f>(VLOOKUP($A80,'Occupancy Raw Data'!$B$8:$BE$51,'Occupancy Raw Data'!X$3,FALSE))/100</f>
        <v>-0.10719984622287701</v>
      </c>
      <c r="G81" s="90">
        <f>(VLOOKUP($A80,'Occupancy Raw Data'!$B$8:$BE$51,'Occupancy Raw Data'!Y$3,FALSE))/100</f>
        <v>-6.9801546348545199E-2</v>
      </c>
      <c r="H81" s="91">
        <f>(VLOOKUP($A80,'Occupancy Raw Data'!$B$8:$BE$51,'Occupancy Raw Data'!AA$3,FALSE))/100</f>
        <v>-1.5483362635675799E-2</v>
      </c>
      <c r="I81" s="91">
        <f>(VLOOKUP($A80,'Occupancy Raw Data'!$B$8:$BE$51,'Occupancy Raw Data'!AB$3,FALSE))/100</f>
        <v>-2.4012209106692201E-3</v>
      </c>
      <c r="J81" s="90">
        <f>(VLOOKUP($A80,'Occupancy Raw Data'!$B$8:$BE$51,'Occupancy Raw Data'!AC$3,FALSE))/100</f>
        <v>-9.0313596842377594E-3</v>
      </c>
      <c r="K81" s="92">
        <f>(VLOOKUP($A80,'Occupancy Raw Data'!$B$8:$BE$51,'Occupancy Raw Data'!AE$3,FALSE))/100</f>
        <v>-4.9145402240121198E-2</v>
      </c>
      <c r="M81" s="89">
        <f>(VLOOKUP($A80,'ADR Raw Data'!$B$6:$BE$49,'ADR Raw Data'!T$1,FALSE))/100</f>
        <v>-2.9444931427234401E-2</v>
      </c>
      <c r="N81" s="90">
        <f>(VLOOKUP($A80,'ADR Raw Data'!$B$6:$BE$49,'ADR Raw Data'!U$1,FALSE))/100</f>
        <v>-8.3468699183798095E-2</v>
      </c>
      <c r="O81" s="90">
        <f>(VLOOKUP($A80,'ADR Raw Data'!$B$6:$BE$49,'ADR Raw Data'!V$1,FALSE))/100</f>
        <v>-8.1387435970571603E-2</v>
      </c>
      <c r="P81" s="90">
        <f>(VLOOKUP($A80,'ADR Raw Data'!$B$6:$BE$49,'ADR Raw Data'!W$1,FALSE))/100</f>
        <v>-8.3067110503747696E-2</v>
      </c>
      <c r="Q81" s="90">
        <f>(VLOOKUP($A80,'ADR Raw Data'!$B$6:$BE$49,'ADR Raw Data'!X$1,FALSE))/100</f>
        <v>-9.4058604197243503E-2</v>
      </c>
      <c r="R81" s="90">
        <f>(VLOOKUP($A80,'ADR Raw Data'!$B$6:$BE$49,'ADR Raw Data'!Y$1,FALSE))/100</f>
        <v>-7.8618771717965802E-2</v>
      </c>
      <c r="S81" s="91">
        <f>(VLOOKUP($A80,'ADR Raw Data'!$B$6:$BE$49,'ADR Raw Data'!AA$1,FALSE))/100</f>
        <v>-5.5824922424690504E-2</v>
      </c>
      <c r="T81" s="91">
        <f>(VLOOKUP($A80,'ADR Raw Data'!$B$6:$BE$49,'ADR Raw Data'!AB$1,FALSE))/100</f>
        <v>-3.4699664100003101E-2</v>
      </c>
      <c r="U81" s="90">
        <f>(VLOOKUP($A80,'ADR Raw Data'!$B$6:$BE$49,'ADR Raw Data'!AC$1,FALSE))/100</f>
        <v>-4.5409325198118203E-2</v>
      </c>
      <c r="V81" s="92">
        <f>(VLOOKUP($A80,'ADR Raw Data'!$B$6:$BE$49,'ADR Raw Data'!AE$1,FALSE))/100</f>
        <v>-6.1802211928109002E-2</v>
      </c>
      <c r="X81" s="89">
        <f>(VLOOKUP($A80,'RevPAR Raw Data'!$B$6:$BE$43,'RevPAR Raw Data'!T$1,FALSE))/100</f>
        <v>-3.6507551869069198E-2</v>
      </c>
      <c r="Y81" s="90">
        <f>(VLOOKUP($A80,'RevPAR Raw Data'!$B$6:$BE$43,'RevPAR Raw Data'!U$1,FALSE))/100</f>
        <v>-0.136313627966162</v>
      </c>
      <c r="Z81" s="90">
        <f>(VLOOKUP($A80,'RevPAR Raw Data'!$B$6:$BE$43,'RevPAR Raw Data'!V$1,FALSE))/100</f>
        <v>-0.14600577313754201</v>
      </c>
      <c r="AA81" s="90">
        <f>(VLOOKUP($A80,'RevPAR Raw Data'!$B$6:$BE$43,'RevPAR Raw Data'!W$1,FALSE))/100</f>
        <v>-0.16216983230058901</v>
      </c>
      <c r="AB81" s="90">
        <f>(VLOOKUP($A80,'RevPAR Raw Data'!$B$6:$BE$43,'RevPAR Raw Data'!X$1,FALSE))/100</f>
        <v>-0.19117538251423799</v>
      </c>
      <c r="AC81" s="90">
        <f>(VLOOKUP($A80,'RevPAR Raw Data'!$B$6:$BE$43,'RevPAR Raw Data'!Y$1,FALSE))/100</f>
        <v>-0.14293260622857301</v>
      </c>
      <c r="AD81" s="91">
        <f>(VLOOKUP($A80,'RevPAR Raw Data'!$B$6:$BE$43,'RevPAR Raw Data'!AA$1,FALSE))/100</f>
        <v>-7.0443927542356302E-2</v>
      </c>
      <c r="AE81" s="91">
        <f>(VLOOKUP($A80,'RevPAR Raw Data'!$B$6:$BE$43,'RevPAR Raw Data'!AB$1,FALSE))/100</f>
        <v>-3.7017563451642199E-2</v>
      </c>
      <c r="AF81" s="90">
        <f>(VLOOKUP($A80,'RevPAR Raw Data'!$B$6:$BE$43,'RevPAR Raw Data'!AC$1,FALSE))/100</f>
        <v>-5.4030576933473302E-2</v>
      </c>
      <c r="AG81" s="92">
        <f>(VLOOKUP($A80,'RevPAR Raw Data'!$B$6:$BE$43,'RevPAR Raw Data'!AE$1,FALSE))/100</f>
        <v>-0.107910319603694</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Data'!G$3,FALSE))/100</f>
        <v>0.54705291359678399</v>
      </c>
      <c r="C83" s="118">
        <f>(VLOOKUP($A83,'Occupancy Raw Data'!$B$8:$BE$45,'Occupancy Raw Data'!H$3,FALSE))/100</f>
        <v>0.66426657736101802</v>
      </c>
      <c r="D83" s="118">
        <f>(VLOOKUP($A83,'Occupancy Raw Data'!$B$8:$BE$45,'Occupancy Raw Data'!I$3,FALSE))/100</f>
        <v>0.72538513060951104</v>
      </c>
      <c r="E83" s="118">
        <f>(VLOOKUP($A83,'Occupancy Raw Data'!$B$8:$BE$45,'Occupancy Raw Data'!J$3,FALSE))/100</f>
        <v>0.70545880776959091</v>
      </c>
      <c r="F83" s="118">
        <f>(VLOOKUP($A83,'Occupancy Raw Data'!$B$8:$BE$45,'Occupancy Raw Data'!K$3,FALSE))/100</f>
        <v>0.7024447421299389</v>
      </c>
      <c r="G83" s="119">
        <f>(VLOOKUP($A83,'Occupancy Raw Data'!$B$8:$BE$45,'Occupancy Raw Data'!L$3,FALSE))/100</f>
        <v>0.66892163429336904</v>
      </c>
      <c r="H83" s="99">
        <f>(VLOOKUP($A83,'Occupancy Raw Data'!$B$8:$BE$45,'Occupancy Raw Data'!N$3,FALSE))/100</f>
        <v>0.79671801741460102</v>
      </c>
      <c r="I83" s="99">
        <f>(VLOOKUP($A83,'Occupancy Raw Data'!$B$8:$BE$45,'Occupancy Raw Data'!O$3,FALSE))/100</f>
        <v>0.801574012056262</v>
      </c>
      <c r="J83" s="119">
        <f>(VLOOKUP($A83,'Occupancy Raw Data'!$B$8:$BE$45,'Occupancy Raw Data'!P$3,FALSE))/100</f>
        <v>0.79914601473543201</v>
      </c>
      <c r="K83" s="120">
        <f>(VLOOKUP($A83,'Occupancy Raw Data'!$B$8:$BE$45,'Occupancy Raw Data'!R$3,FALSE))/100</f>
        <v>0.70612860013395806</v>
      </c>
      <c r="M83" s="121">
        <f>VLOOKUP($A83,'ADR Raw Data'!$B$6:$BE$43,'ADR Raw Data'!G$1,FALSE)</f>
        <v>85.284559595959493</v>
      </c>
      <c r="N83" s="122">
        <f>VLOOKUP($A83,'ADR Raw Data'!$B$6:$BE$43,'ADR Raw Data'!H$1,FALSE)</f>
        <v>91.361075724729005</v>
      </c>
      <c r="O83" s="122">
        <f>VLOOKUP($A83,'ADR Raw Data'!$B$6:$BE$43,'ADR Raw Data'!I$1,FALSE)</f>
        <v>94.263863388734904</v>
      </c>
      <c r="P83" s="122">
        <f>VLOOKUP($A83,'ADR Raw Data'!$B$6:$BE$43,'ADR Raw Data'!J$1,FALSE)</f>
        <v>92.486708236411104</v>
      </c>
      <c r="Q83" s="122">
        <f>VLOOKUP($A83,'ADR Raw Data'!$B$6:$BE$43,'ADR Raw Data'!K$1,FALSE)</f>
        <v>90.816152300357501</v>
      </c>
      <c r="R83" s="123">
        <f>VLOOKUP($A83,'ADR Raw Data'!$B$6:$BE$43,'ADR Raw Data'!L$1,FALSE)</f>
        <v>91.119723665765406</v>
      </c>
      <c r="S83" s="122">
        <f>VLOOKUP($A83,'ADR Raw Data'!$B$6:$BE$43,'ADR Raw Data'!N$1,FALSE)</f>
        <v>104.651330811265</v>
      </c>
      <c r="T83" s="122">
        <f>VLOOKUP($A83,'ADR Raw Data'!$B$6:$BE$43,'ADR Raw Data'!O$1,FALSE)</f>
        <v>105.641166931272</v>
      </c>
      <c r="U83" s="123">
        <f>VLOOKUP($A83,'ADR Raw Data'!$B$6:$BE$43,'ADR Raw Data'!P$1,FALSE)</f>
        <v>105.147752551073</v>
      </c>
      <c r="V83" s="124">
        <f>VLOOKUP($A83,'ADR Raw Data'!$B$6:$BE$43,'ADR Raw Data'!R$1,FALSE)</f>
        <v>95.655701703987205</v>
      </c>
      <c r="X83" s="121">
        <f>VLOOKUP($A83,'RevPAR Raw Data'!$B$6:$BE$43,'RevPAR Raw Data'!G$1,FALSE)</f>
        <v>46.655166811788298</v>
      </c>
      <c r="Y83" s="122">
        <f>VLOOKUP($A83,'RevPAR Raw Data'!$B$6:$BE$43,'RevPAR Raw Data'!H$1,FALSE)</f>
        <v>60.688109075686498</v>
      </c>
      <c r="Z83" s="122">
        <f>VLOOKUP($A83,'RevPAR Raw Data'!$B$6:$BE$43,'RevPAR Raw Data'!I$1,FALSE)</f>
        <v>68.377604855994605</v>
      </c>
      <c r="AA83" s="122">
        <f>VLOOKUP($A83,'RevPAR Raw Data'!$B$6:$BE$43,'RevPAR Raw Data'!J$1,FALSE)</f>
        <v>65.245562926992605</v>
      </c>
      <c r="AB83" s="122">
        <f>VLOOKUP($A83,'RevPAR Raw Data'!$B$6:$BE$43,'RevPAR Raw Data'!K$1,FALSE)</f>
        <v>63.793328683858</v>
      </c>
      <c r="AC83" s="123">
        <f>VLOOKUP($A83,'RevPAR Raw Data'!$B$6:$BE$43,'RevPAR Raw Data'!L$1,FALSE)</f>
        <v>60.951954470864003</v>
      </c>
      <c r="AD83" s="122">
        <f>VLOOKUP($A83,'RevPAR Raw Data'!$B$6:$BE$43,'RevPAR Raw Data'!N$1,FALSE)</f>
        <v>83.377600803750795</v>
      </c>
      <c r="AE83" s="122">
        <f>VLOOKUP($A83,'RevPAR Raw Data'!$B$6:$BE$43,'RevPAR Raw Data'!O$1,FALSE)</f>
        <v>84.679214015405194</v>
      </c>
      <c r="AF83" s="123">
        <f>VLOOKUP($A83,'RevPAR Raw Data'!$B$6:$BE$43,'RevPAR Raw Data'!P$1,FALSE)</f>
        <v>84.028407409577994</v>
      </c>
      <c r="AG83" s="124">
        <f>VLOOKUP($A83,'RevPAR Raw Data'!$B$6:$BE$43,'RevPAR Raw Data'!R$1,FALSE)</f>
        <v>67.545226739067999</v>
      </c>
    </row>
    <row r="84" spans="1:33" x14ac:dyDescent="0.2">
      <c r="A84" s="101" t="s">
        <v>123</v>
      </c>
      <c r="B84" s="89">
        <f>(VLOOKUP($A83,'Occupancy Raw Data'!$B$8:$BE$51,'Occupancy Raw Data'!T$3,FALSE))/100</f>
        <v>5.1259977714905702E-2</v>
      </c>
      <c r="C84" s="90">
        <f>(VLOOKUP($A83,'Occupancy Raw Data'!$B$8:$BE$51,'Occupancy Raw Data'!U$3,FALSE))/100</f>
        <v>6.1184106416021997E-2</v>
      </c>
      <c r="D84" s="90">
        <f>(VLOOKUP($A83,'Occupancy Raw Data'!$B$8:$BE$51,'Occupancy Raw Data'!V$3,FALSE))/100</f>
        <v>7.30385485866972E-2</v>
      </c>
      <c r="E84" s="90">
        <f>(VLOOKUP($A83,'Occupancy Raw Data'!$B$8:$BE$51,'Occupancy Raw Data'!W$3,FALSE))/100</f>
        <v>-9.5985110622466997E-3</v>
      </c>
      <c r="F84" s="90">
        <f>(VLOOKUP($A83,'Occupancy Raw Data'!$B$8:$BE$51,'Occupancy Raw Data'!X$3,FALSE))/100</f>
        <v>-2.5592515389885603E-2</v>
      </c>
      <c r="G84" s="90">
        <f>(VLOOKUP($A83,'Occupancy Raw Data'!$B$8:$BE$51,'Occupancy Raw Data'!Y$3,FALSE))/100</f>
        <v>2.73570607511333E-2</v>
      </c>
      <c r="H84" s="91">
        <f>(VLOOKUP($A83,'Occupancy Raw Data'!$B$8:$BE$51,'Occupancy Raw Data'!AA$3,FALSE))/100</f>
        <v>-4.4977966215586397E-4</v>
      </c>
      <c r="I84" s="91">
        <f>(VLOOKUP($A83,'Occupancy Raw Data'!$B$8:$BE$51,'Occupancy Raw Data'!AB$3,FALSE))/100</f>
        <v>1.3073870920923001E-2</v>
      </c>
      <c r="J84" s="90">
        <f>(VLOOKUP($A83,'Occupancy Raw Data'!$B$8:$BE$51,'Occupancy Raw Data'!AC$3,FALSE))/100</f>
        <v>6.2871536783319906E-3</v>
      </c>
      <c r="K84" s="92">
        <f>(VLOOKUP($A83,'Occupancy Raw Data'!$B$8:$BE$51,'Occupancy Raw Data'!AE$3,FALSE))/100</f>
        <v>2.0448207776929701E-2</v>
      </c>
      <c r="M84" s="89">
        <f>(VLOOKUP($A83,'ADR Raw Data'!$B$6:$BE$49,'ADR Raw Data'!T$1,FALSE))/100</f>
        <v>9.4035466514738805E-3</v>
      </c>
      <c r="N84" s="90">
        <f>(VLOOKUP($A83,'ADR Raw Data'!$B$6:$BE$49,'ADR Raw Data'!U$1,FALSE))/100</f>
        <v>-1.2018239731981599E-3</v>
      </c>
      <c r="O84" s="90">
        <f>(VLOOKUP($A83,'ADR Raw Data'!$B$6:$BE$49,'ADR Raw Data'!V$1,FALSE))/100</f>
        <v>9.7858633211198292E-4</v>
      </c>
      <c r="P84" s="90">
        <f>(VLOOKUP($A83,'ADR Raw Data'!$B$6:$BE$49,'ADR Raw Data'!W$1,FALSE))/100</f>
        <v>-3.6157828361814796E-2</v>
      </c>
      <c r="Q84" s="90">
        <f>(VLOOKUP($A83,'ADR Raw Data'!$B$6:$BE$49,'ADR Raw Data'!X$1,FALSE))/100</f>
        <v>-4.2692778004001904E-2</v>
      </c>
      <c r="R84" s="90">
        <f>(VLOOKUP($A83,'ADR Raw Data'!$B$6:$BE$49,'ADR Raw Data'!Y$1,FALSE))/100</f>
        <v>-1.6507468917777299E-2</v>
      </c>
      <c r="S84" s="91">
        <f>(VLOOKUP($A83,'ADR Raw Data'!$B$6:$BE$49,'ADR Raw Data'!AA$1,FALSE))/100</f>
        <v>-3.6969229127331096E-2</v>
      </c>
      <c r="T84" s="91">
        <f>(VLOOKUP($A83,'ADR Raw Data'!$B$6:$BE$49,'ADR Raw Data'!AB$1,FALSE))/100</f>
        <v>-4.2147087067652897E-2</v>
      </c>
      <c r="U84" s="90">
        <f>(VLOOKUP($A83,'ADR Raw Data'!$B$6:$BE$49,'ADR Raw Data'!AC$1,FALSE))/100</f>
        <v>-3.9537414850397301E-2</v>
      </c>
      <c r="V84" s="92">
        <f>(VLOOKUP($A83,'ADR Raw Data'!$B$6:$BE$49,'ADR Raw Data'!AE$1,FALSE))/100</f>
        <v>-2.55792574836507E-2</v>
      </c>
      <c r="X84" s="89">
        <f>(VLOOKUP($A83,'RevPAR Raw Data'!$B$6:$BE$43,'RevPAR Raw Data'!T$1,FALSE))/100</f>
        <v>6.1145549958175199E-2</v>
      </c>
      <c r="Y84" s="90">
        <f>(VLOOKUP($A83,'RevPAR Raw Data'!$B$6:$BE$43,'RevPAR Raw Data'!U$1,FALSE))/100</f>
        <v>5.9908749916954294E-2</v>
      </c>
      <c r="Z84" s="90">
        <f>(VLOOKUP($A83,'RevPAR Raw Data'!$B$6:$BE$43,'RevPAR Raw Data'!V$1,FALSE))/100</f>
        <v>7.4088609444173392E-2</v>
      </c>
      <c r="AA84" s="90">
        <f>(VLOOKUP($A83,'RevPAR Raw Data'!$B$6:$BE$43,'RevPAR Raw Data'!W$1,FALSE))/100</f>
        <v>-4.5409278108543803E-2</v>
      </c>
      <c r="AB84" s="90">
        <f>(VLOOKUP($A83,'RevPAR Raw Data'!$B$6:$BE$43,'RevPAR Raw Data'!X$1,FALSE))/100</f>
        <v>-6.71926778157831E-2</v>
      </c>
      <c r="AC84" s="90">
        <f>(VLOOKUP($A83,'RevPAR Raw Data'!$B$6:$BE$43,'RevPAR Raw Data'!Y$1,FALSE))/100</f>
        <v>1.0397996003324901E-2</v>
      </c>
      <c r="AD84" s="91">
        <f>(VLOOKUP($A83,'RevPAR Raw Data'!$B$6:$BE$43,'RevPAR Raw Data'!AA$1,FALSE))/100</f>
        <v>-3.7402380782099905E-2</v>
      </c>
      <c r="AE84" s="91">
        <f>(VLOOKUP($A83,'RevPAR Raw Data'!$B$6:$BE$43,'RevPAR Raw Data'!AB$1,FALSE))/100</f>
        <v>-2.96242417227452E-2</v>
      </c>
      <c r="AF84" s="90">
        <f>(VLOOKUP($A83,'RevPAR Raw Data'!$B$6:$BE$43,'RevPAR Raw Data'!AC$1,FALSE))/100</f>
        <v>-3.3498838975273698E-2</v>
      </c>
      <c r="AG84" s="92">
        <f>(VLOOKUP($A83,'RevPAR Raw Data'!$B$6:$BE$43,'RevPAR Raw Data'!AE$1,FALSE))/100</f>
        <v>-5.6540996785263394E-3</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Data'!G$3,FALSE))/100</f>
        <v>0.49356344603197</v>
      </c>
      <c r="C86" s="118">
        <f>(VLOOKUP($A86,'Occupancy Raw Data'!$B$8:$BE$45,'Occupancy Raw Data'!H$3,FALSE))/100</f>
        <v>0.55425095487339004</v>
      </c>
      <c r="D86" s="118">
        <f>(VLOOKUP($A86,'Occupancy Raw Data'!$B$8:$BE$45,'Occupancy Raw Data'!I$3,FALSE))/100</f>
        <v>0.59824586221530607</v>
      </c>
      <c r="E86" s="118">
        <f>(VLOOKUP($A86,'Occupancy Raw Data'!$B$8:$BE$45,'Occupancy Raw Data'!J$3,FALSE))/100</f>
        <v>0.614372612816522</v>
      </c>
      <c r="F86" s="118">
        <f>(VLOOKUP($A86,'Occupancy Raw Data'!$B$8:$BE$45,'Occupancy Raw Data'!K$3,FALSE))/100</f>
        <v>0.66374310369217693</v>
      </c>
      <c r="G86" s="119">
        <f>(VLOOKUP($A86,'Occupancy Raw Data'!$B$8:$BE$45,'Occupancy Raw Data'!L$3,FALSE))/100</f>
        <v>0.58483519592587296</v>
      </c>
      <c r="H86" s="99">
        <f>(VLOOKUP($A86,'Occupancy Raw Data'!$B$8:$BE$45,'Occupancy Raw Data'!N$3,FALSE))/100</f>
        <v>0.73744518319422792</v>
      </c>
      <c r="I86" s="99">
        <f>(VLOOKUP($A86,'Occupancy Raw Data'!$B$8:$BE$45,'Occupancy Raw Data'!O$3,FALSE))/100</f>
        <v>0.75413778469373294</v>
      </c>
      <c r="J86" s="119">
        <f>(VLOOKUP($A86,'Occupancy Raw Data'!$B$8:$BE$45,'Occupancy Raw Data'!P$3,FALSE))/100</f>
        <v>0.74579148394398009</v>
      </c>
      <c r="K86" s="120">
        <f>(VLOOKUP($A86,'Occupancy Raw Data'!$B$8:$BE$45,'Occupancy Raw Data'!R$3,FALSE))/100</f>
        <v>0.63082270678818897</v>
      </c>
      <c r="M86" s="121">
        <f>VLOOKUP($A86,'ADR Raw Data'!$B$6:$BE$43,'ADR Raw Data'!G$1,FALSE)</f>
        <v>74.244198509601603</v>
      </c>
      <c r="N86" s="122">
        <f>VLOOKUP($A86,'ADR Raw Data'!$B$6:$BE$43,'ADR Raw Data'!H$1,FALSE)</f>
        <v>79.901154211332297</v>
      </c>
      <c r="O86" s="122">
        <f>VLOOKUP($A86,'ADR Raw Data'!$B$6:$BE$43,'ADR Raw Data'!I$1,FALSE)</f>
        <v>83.531078127216801</v>
      </c>
      <c r="P86" s="122">
        <f>VLOOKUP($A86,'ADR Raw Data'!$B$6:$BE$43,'ADR Raw Data'!J$1,FALSE)</f>
        <v>86.3516541100621</v>
      </c>
      <c r="Q86" s="122">
        <f>VLOOKUP($A86,'ADR Raw Data'!$B$6:$BE$43,'ADR Raw Data'!K$1,FALSE)</f>
        <v>88.014498017902795</v>
      </c>
      <c r="R86" s="123">
        <f>VLOOKUP($A86,'ADR Raw Data'!$B$6:$BE$43,'ADR Raw Data'!L$1,FALSE)</f>
        <v>82.885826457355705</v>
      </c>
      <c r="S86" s="122">
        <f>VLOOKUP($A86,'ADR Raw Data'!$B$6:$BE$43,'ADR Raw Data'!N$1,FALSE)</f>
        <v>98.208358526759994</v>
      </c>
      <c r="T86" s="122">
        <f>VLOOKUP($A86,'ADR Raw Data'!$B$6:$BE$43,'ADR Raw Data'!O$1,FALSE)</f>
        <v>100.84213207653301</v>
      </c>
      <c r="U86" s="123">
        <f>VLOOKUP($A86,'ADR Raw Data'!$B$6:$BE$43,'ADR Raw Data'!P$1,FALSE)</f>
        <v>99.539982843323202</v>
      </c>
      <c r="V86" s="124">
        <f>VLOOKUP($A86,'ADR Raw Data'!$B$6:$BE$43,'ADR Raw Data'!R$1,FALSE)</f>
        <v>88.511372666987</v>
      </c>
      <c r="X86" s="121">
        <f>VLOOKUP($A86,'RevPAR Raw Data'!$B$6:$BE$43,'RevPAR Raw Data'!G$1,FALSE)</f>
        <v>36.644222464280602</v>
      </c>
      <c r="Y86" s="122">
        <f>VLOOKUP($A86,'RevPAR Raw Data'!$B$6:$BE$43,'RevPAR Raw Data'!H$1,FALSE)</f>
        <v>44.285291017116897</v>
      </c>
      <c r="Z86" s="122">
        <f>VLOOKUP($A86,'RevPAR Raw Data'!$B$6:$BE$43,'RevPAR Raw Data'!I$1,FALSE)</f>
        <v>49.972121855990899</v>
      </c>
      <c r="AA86" s="122">
        <f>VLOOKUP($A86,'RevPAR Raw Data'!$B$6:$BE$43,'RevPAR Raw Data'!J$1,FALSE)</f>
        <v>53.0520913566275</v>
      </c>
      <c r="AB86" s="122">
        <f>VLOOKUP($A86,'RevPAR Raw Data'!$B$6:$BE$43,'RevPAR Raw Data'!K$1,FALSE)</f>
        <v>58.4190160843117</v>
      </c>
      <c r="AC86" s="123">
        <f>VLOOKUP($A86,'RevPAR Raw Data'!$B$6:$BE$43,'RevPAR Raw Data'!L$1,FALSE)</f>
        <v>48.4745485556655</v>
      </c>
      <c r="AD86" s="122">
        <f>VLOOKUP($A86,'RevPAR Raw Data'!$B$6:$BE$43,'RevPAR Raw Data'!N$1,FALSE)</f>
        <v>72.423280944970998</v>
      </c>
      <c r="AE86" s="122">
        <f>VLOOKUP($A86,'RevPAR Raw Data'!$B$6:$BE$43,'RevPAR Raw Data'!O$1,FALSE)</f>
        <v>76.048862087989804</v>
      </c>
      <c r="AF86" s="123">
        <f>VLOOKUP($A86,'RevPAR Raw Data'!$B$6:$BE$43,'RevPAR Raw Data'!P$1,FALSE)</f>
        <v>74.236071516480393</v>
      </c>
      <c r="AG86" s="124">
        <f>VLOOKUP($A86,'RevPAR Raw Data'!$B$6:$BE$43,'RevPAR Raw Data'!R$1,FALSE)</f>
        <v>55.834983687326897</v>
      </c>
    </row>
    <row r="87" spans="1:33" x14ac:dyDescent="0.2">
      <c r="A87" s="101" t="s">
        <v>123</v>
      </c>
      <c r="B87" s="89">
        <f>(VLOOKUP($A86,'Occupancy Raw Data'!$B$8:$BE$51,'Occupancy Raw Data'!T$3,FALSE))/100</f>
        <v>-0.10377600821988101</v>
      </c>
      <c r="C87" s="90">
        <f>(VLOOKUP($A86,'Occupancy Raw Data'!$B$8:$BE$51,'Occupancy Raw Data'!U$3,FALSE))/100</f>
        <v>-7.7249175694771507E-2</v>
      </c>
      <c r="D87" s="90">
        <f>(VLOOKUP($A86,'Occupancy Raw Data'!$B$8:$BE$51,'Occupancy Raw Data'!V$3,FALSE))/100</f>
        <v>-5.5816030363920494E-2</v>
      </c>
      <c r="E87" s="90">
        <f>(VLOOKUP($A86,'Occupancy Raw Data'!$B$8:$BE$51,'Occupancy Raw Data'!W$3,FALSE))/100</f>
        <v>-0.12262626262626201</v>
      </c>
      <c r="F87" s="90">
        <f>(VLOOKUP($A86,'Occupancy Raw Data'!$B$8:$BE$51,'Occupancy Raw Data'!X$3,FALSE))/100</f>
        <v>-0.12068965517241301</v>
      </c>
      <c r="G87" s="90">
        <f>(VLOOKUP($A86,'Occupancy Raw Data'!$B$8:$BE$51,'Occupancy Raw Data'!Y$3,FALSE))/100</f>
        <v>-9.7493887530562304E-2</v>
      </c>
      <c r="H87" s="91">
        <f>(VLOOKUP($A86,'Occupancy Raw Data'!$B$8:$BE$51,'Occupancy Raw Data'!AA$3,FALSE))/100</f>
        <v>-5.7664497469269695E-2</v>
      </c>
      <c r="I87" s="91">
        <f>(VLOOKUP($A86,'Occupancy Raw Data'!$B$8:$BE$51,'Occupancy Raw Data'!AB$3,FALSE))/100</f>
        <v>-5.0916859533558796E-2</v>
      </c>
      <c r="J87" s="90">
        <f>(VLOOKUP($A86,'Occupancy Raw Data'!$B$8:$BE$51,'Occupancy Raw Data'!AC$3,FALSE))/100</f>
        <v>-5.4264956498340601E-2</v>
      </c>
      <c r="K87" s="92">
        <f>(VLOOKUP($A86,'Occupancy Raw Data'!$B$8:$BE$51,'Occupancy Raw Data'!AE$3,FALSE))/100</f>
        <v>-8.334067483041141E-2</v>
      </c>
      <c r="M87" s="89">
        <f>(VLOOKUP($A86,'ADR Raw Data'!$B$6:$BE$49,'ADR Raw Data'!T$1,FALSE))/100</f>
        <v>-0.10344925489281601</v>
      </c>
      <c r="N87" s="90">
        <f>(VLOOKUP($A86,'ADR Raw Data'!$B$6:$BE$49,'ADR Raw Data'!U$1,FALSE))/100</f>
        <v>-7.3268420921907107E-2</v>
      </c>
      <c r="O87" s="90">
        <f>(VLOOKUP($A86,'ADR Raw Data'!$B$6:$BE$49,'ADR Raw Data'!V$1,FALSE))/100</f>
        <v>-6.2984129559160495E-2</v>
      </c>
      <c r="P87" s="90">
        <f>(VLOOKUP($A86,'ADR Raw Data'!$B$6:$BE$49,'ADR Raw Data'!W$1,FALSE))/100</f>
        <v>-0.10483628544246899</v>
      </c>
      <c r="Q87" s="90">
        <f>(VLOOKUP($A86,'ADR Raw Data'!$B$6:$BE$49,'ADR Raw Data'!X$1,FALSE))/100</f>
        <v>-0.13304416740258199</v>
      </c>
      <c r="R87" s="90">
        <f>(VLOOKUP($A86,'ADR Raw Data'!$B$6:$BE$49,'ADR Raw Data'!Y$1,FALSE))/100</f>
        <v>-9.8981400169349296E-2</v>
      </c>
      <c r="S87" s="91">
        <f>(VLOOKUP($A86,'ADR Raw Data'!$B$6:$BE$49,'ADR Raw Data'!AA$1,FALSE))/100</f>
        <v>-0.11099375206346901</v>
      </c>
      <c r="T87" s="91">
        <f>(VLOOKUP($A86,'ADR Raw Data'!$B$6:$BE$49,'ADR Raw Data'!AB$1,FALSE))/100</f>
        <v>-0.115246707150401</v>
      </c>
      <c r="U87" s="90">
        <f>(VLOOKUP($A86,'ADR Raw Data'!$B$6:$BE$49,'ADR Raw Data'!AC$1,FALSE))/100</f>
        <v>-0.113127816291339</v>
      </c>
      <c r="V87" s="92">
        <f>(VLOOKUP($A86,'ADR Raw Data'!$B$6:$BE$49,'ADR Raw Data'!AE$1,FALSE))/100</f>
        <v>-0.102498752958689</v>
      </c>
      <c r="X87" s="89">
        <f>(VLOOKUP($A86,'RevPAR Raw Data'!$B$6:$BE$43,'RevPAR Raw Data'!T$1,FALSE))/100</f>
        <v>-0.19648971238660098</v>
      </c>
      <c r="Y87" s="90">
        <f>(VLOOKUP($A86,'RevPAR Raw Data'!$B$6:$BE$43,'RevPAR Raw Data'!U$1,FALSE))/100</f>
        <v>-0.14485767149600298</v>
      </c>
      <c r="Z87" s="90">
        <f>(VLOOKUP($A86,'RevPAR Raw Data'!$B$6:$BE$43,'RevPAR Raw Data'!V$1,FALSE))/100</f>
        <v>-0.11528463583516099</v>
      </c>
      <c r="AA87" s="90">
        <f>(VLOOKUP($A86,'RevPAR Raw Data'!$B$6:$BE$43,'RevPAR Raw Data'!W$1,FALSE))/100</f>
        <v>-0.21460686619730102</v>
      </c>
      <c r="AB87" s="90">
        <f>(VLOOKUP($A86,'RevPAR Raw Data'!$B$6:$BE$43,'RevPAR Raw Data'!X$1,FALSE))/100</f>
        <v>-0.23767676788847703</v>
      </c>
      <c r="AC87" s="90">
        <f>(VLOOKUP($A86,'RevPAR Raw Data'!$B$6:$BE$43,'RevPAR Raw Data'!Y$1,FALSE))/100</f>
        <v>-0.18682520620418297</v>
      </c>
      <c r="AD87" s="91">
        <f>(VLOOKUP($A86,'RevPAR Raw Data'!$B$6:$BE$43,'RevPAR Raw Data'!AA$1,FALSE))/100</f>
        <v>-0.16225785059776998</v>
      </c>
      <c r="AE87" s="91">
        <f>(VLOOKUP($A86,'RevPAR Raw Data'!$B$6:$BE$43,'RevPAR Raw Data'!AB$1,FALSE))/100</f>
        <v>-0.16029556628427802</v>
      </c>
      <c r="AF87" s="90">
        <f>(VLOOKUP($A86,'RevPAR Raw Data'!$B$6:$BE$43,'RevPAR Raw Data'!AC$1,FALSE))/100</f>
        <v>-0.161253896759878</v>
      </c>
      <c r="AG87" s="92">
        <f>(VLOOKUP($A86,'RevPAR Raw Data'!$B$6:$BE$43,'RevPAR Raw Data'!AE$1,FALSE))/100</f>
        <v>-0.17729711254824798</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Data'!G$3,FALSE))/100</f>
        <v>0.57318357318357305</v>
      </c>
      <c r="C89" s="118">
        <f>(VLOOKUP($A89,'Occupancy Raw Data'!$B$8:$BE$45,'Occupancy Raw Data'!H$3,FALSE))/100</f>
        <v>0.60477360477360398</v>
      </c>
      <c r="D89" s="118">
        <f>(VLOOKUP($A89,'Occupancy Raw Data'!$B$8:$BE$45,'Occupancy Raw Data'!I$3,FALSE))/100</f>
        <v>0.64268164268164196</v>
      </c>
      <c r="E89" s="118">
        <f>(VLOOKUP($A89,'Occupancy Raw Data'!$B$8:$BE$45,'Occupancy Raw Data'!J$3,FALSE))/100</f>
        <v>0.656195156195156</v>
      </c>
      <c r="F89" s="118">
        <f>(VLOOKUP($A89,'Occupancy Raw Data'!$B$8:$BE$45,'Occupancy Raw Data'!K$3,FALSE))/100</f>
        <v>0.68515268515268501</v>
      </c>
      <c r="G89" s="119">
        <f>(VLOOKUP($A89,'Occupancy Raw Data'!$B$8:$BE$45,'Occupancy Raw Data'!L$3,FALSE))/100</f>
        <v>0.63239733239733198</v>
      </c>
      <c r="H89" s="99">
        <f>(VLOOKUP($A89,'Occupancy Raw Data'!$B$8:$BE$45,'Occupancy Raw Data'!N$3,FALSE))/100</f>
        <v>0.80975780975780909</v>
      </c>
      <c r="I89" s="99">
        <f>(VLOOKUP($A89,'Occupancy Raw Data'!$B$8:$BE$45,'Occupancy Raw Data'!O$3,FALSE))/100</f>
        <v>0.74534924534924496</v>
      </c>
      <c r="J89" s="119">
        <f>(VLOOKUP($A89,'Occupancy Raw Data'!$B$8:$BE$45,'Occupancy Raw Data'!P$3,FALSE))/100</f>
        <v>0.77755352755352702</v>
      </c>
      <c r="K89" s="120">
        <f>(VLOOKUP($A89,'Occupancy Raw Data'!$B$8:$BE$45,'Occupancy Raw Data'!R$3,FALSE))/100</f>
        <v>0.6738705310133879</v>
      </c>
      <c r="M89" s="121">
        <f>VLOOKUP($A89,'ADR Raw Data'!$B$6:$BE$43,'ADR Raw Data'!G$1,FALSE)</f>
        <v>104.72508095529599</v>
      </c>
      <c r="N89" s="122">
        <f>VLOOKUP($A89,'ADR Raw Data'!$B$6:$BE$43,'ADR Raw Data'!H$1,FALSE)</f>
        <v>109.548227742309</v>
      </c>
      <c r="O89" s="122">
        <f>VLOOKUP($A89,'ADR Raw Data'!$B$6:$BE$43,'ADR Raw Data'!I$1,FALSE)</f>
        <v>112.551563134898</v>
      </c>
      <c r="P89" s="122">
        <f>VLOOKUP($A89,'ADR Raw Data'!$B$6:$BE$43,'ADR Raw Data'!J$1,FALSE)</f>
        <v>116.191824739235</v>
      </c>
      <c r="Q89" s="122">
        <f>VLOOKUP($A89,'ADR Raw Data'!$B$6:$BE$43,'ADR Raw Data'!K$1,FALSE)</f>
        <v>113.536819697745</v>
      </c>
      <c r="R89" s="123">
        <f>VLOOKUP($A89,'ADR Raw Data'!$B$6:$BE$43,'ADR Raw Data'!L$1,FALSE)</f>
        <v>111.52734129988301</v>
      </c>
      <c r="S89" s="122">
        <f>VLOOKUP($A89,'ADR Raw Data'!$B$6:$BE$43,'ADR Raw Data'!N$1,FALSE)</f>
        <v>133.66716571304701</v>
      </c>
      <c r="T89" s="122">
        <f>VLOOKUP($A89,'ADR Raw Data'!$B$6:$BE$43,'ADR Raw Data'!O$1,FALSE)</f>
        <v>127.067159948198</v>
      </c>
      <c r="U89" s="123">
        <f>VLOOKUP($A89,'ADR Raw Data'!$B$6:$BE$43,'ADR Raw Data'!P$1,FALSE)</f>
        <v>130.50384052589999</v>
      </c>
      <c r="V89" s="124">
        <f>VLOOKUP($A89,'ADR Raw Data'!$B$6:$BE$43,'ADR Raw Data'!R$1,FALSE)</f>
        <v>117.78341539921099</v>
      </c>
      <c r="X89" s="121">
        <f>VLOOKUP($A89,'RevPAR Raw Data'!$B$6:$BE$43,'RevPAR Raw Data'!G$1,FALSE)</f>
        <v>60.0266961038961</v>
      </c>
      <c r="Y89" s="122">
        <f>VLOOKUP($A89,'RevPAR Raw Data'!$B$6:$BE$43,'RevPAR Raw Data'!H$1,FALSE)</f>
        <v>66.251876588276502</v>
      </c>
      <c r="Z89" s="122">
        <f>VLOOKUP($A89,'RevPAR Raw Data'!$B$6:$BE$43,'RevPAR Raw Data'!I$1,FALSE)</f>
        <v>72.334823481923394</v>
      </c>
      <c r="AA89" s="122">
        <f>VLOOKUP($A89,'RevPAR Raw Data'!$B$6:$BE$43,'RevPAR Raw Data'!J$1,FALSE)</f>
        <v>76.244512583362507</v>
      </c>
      <c r="AB89" s="122">
        <f>VLOOKUP($A89,'RevPAR Raw Data'!$B$6:$BE$43,'RevPAR Raw Data'!K$1,FALSE)</f>
        <v>77.790056879606794</v>
      </c>
      <c r="AC89" s="123">
        <f>VLOOKUP($A89,'RevPAR Raw Data'!$B$6:$BE$43,'RevPAR Raw Data'!L$1,FALSE)</f>
        <v>70.529593127413094</v>
      </c>
      <c r="AD89" s="122">
        <f>VLOOKUP($A89,'RevPAR Raw Data'!$B$6:$BE$43,'RevPAR Raw Data'!N$1,FALSE)</f>
        <v>108.23803134433101</v>
      </c>
      <c r="AE89" s="122">
        <f>VLOOKUP($A89,'RevPAR Raw Data'!$B$6:$BE$43,'RevPAR Raw Data'!O$1,FALSE)</f>
        <v>94.7094117760617</v>
      </c>
      <c r="AF89" s="123">
        <f>VLOOKUP($A89,'RevPAR Raw Data'!$B$6:$BE$43,'RevPAR Raw Data'!P$1,FALSE)</f>
        <v>101.473721560196</v>
      </c>
      <c r="AG89" s="124">
        <f>VLOOKUP($A89,'RevPAR Raw Data'!$B$6:$BE$43,'RevPAR Raw Data'!R$1,FALSE)</f>
        <v>79.3707726796369</v>
      </c>
    </row>
    <row r="90" spans="1:33" x14ac:dyDescent="0.2">
      <c r="A90" s="101" t="s">
        <v>123</v>
      </c>
      <c r="B90" s="89">
        <f>(VLOOKUP($A89,'Occupancy Raw Data'!$B$8:$BE$51,'Occupancy Raw Data'!T$3,FALSE))/100</f>
        <v>7.1776053701784803E-2</v>
      </c>
      <c r="C90" s="90">
        <f>(VLOOKUP($A89,'Occupancy Raw Data'!$B$8:$BE$51,'Occupancy Raw Data'!U$3,FALSE))/100</f>
        <v>4.0254477376605501E-2</v>
      </c>
      <c r="D90" s="90">
        <f>(VLOOKUP($A89,'Occupancy Raw Data'!$B$8:$BE$51,'Occupancy Raw Data'!V$3,FALSE))/100</f>
        <v>-3.71620466407196E-2</v>
      </c>
      <c r="E90" s="90">
        <f>(VLOOKUP($A89,'Occupancy Raw Data'!$B$8:$BE$51,'Occupancy Raw Data'!W$3,FALSE))/100</f>
        <v>-2.2066412061173702E-2</v>
      </c>
      <c r="F90" s="90">
        <f>(VLOOKUP($A89,'Occupancy Raw Data'!$B$8:$BE$51,'Occupancy Raw Data'!X$3,FALSE))/100</f>
        <v>5.0319099042996892E-3</v>
      </c>
      <c r="G90" s="90">
        <f>(VLOOKUP($A89,'Occupancy Raw Data'!$B$8:$BE$51,'Occupancy Raw Data'!Y$3,FALSE))/100</f>
        <v>8.1645246388045798E-3</v>
      </c>
      <c r="H90" s="91">
        <f>(VLOOKUP($A89,'Occupancy Raw Data'!$B$8:$BE$51,'Occupancy Raw Data'!AA$3,FALSE))/100</f>
        <v>2.7089152367796999E-2</v>
      </c>
      <c r="I90" s="91">
        <f>(VLOOKUP($A89,'Occupancy Raw Data'!$B$8:$BE$51,'Occupancy Raw Data'!AB$3,FALSE))/100</f>
        <v>-5.2070360742689697E-2</v>
      </c>
      <c r="J90" s="90">
        <f>(VLOOKUP($A89,'Occupancy Raw Data'!$B$8:$BE$51,'Occupancy Raw Data'!AC$3,FALSE))/100</f>
        <v>-1.2437595584917001E-2</v>
      </c>
      <c r="K90" s="92">
        <f>(VLOOKUP($A89,'Occupancy Raw Data'!$B$8:$BE$51,'Occupancy Raw Data'!AE$3,FALSE))/100</f>
        <v>1.2781933247500599E-3</v>
      </c>
      <c r="M90" s="89">
        <f>(VLOOKUP($A89,'ADR Raw Data'!$B$6:$BE$49,'ADR Raw Data'!T$1,FALSE))/100</f>
        <v>4.80570719713172E-2</v>
      </c>
      <c r="N90" s="90">
        <f>(VLOOKUP($A89,'ADR Raw Data'!$B$6:$BE$49,'ADR Raw Data'!U$1,FALSE))/100</f>
        <v>2.1647686687861E-2</v>
      </c>
      <c r="O90" s="90">
        <f>(VLOOKUP($A89,'ADR Raw Data'!$B$6:$BE$49,'ADR Raw Data'!V$1,FALSE))/100</f>
        <v>-1.1192733250662199E-2</v>
      </c>
      <c r="P90" s="90">
        <f>(VLOOKUP($A89,'ADR Raw Data'!$B$6:$BE$49,'ADR Raw Data'!W$1,FALSE))/100</f>
        <v>-2.1592022775397301E-2</v>
      </c>
      <c r="Q90" s="90">
        <f>(VLOOKUP($A89,'ADR Raw Data'!$B$6:$BE$49,'ADR Raw Data'!X$1,FALSE))/100</f>
        <v>-3.2034671929178804E-2</v>
      </c>
      <c r="R90" s="90">
        <f>(VLOOKUP($A89,'ADR Raw Data'!$B$6:$BE$49,'ADR Raw Data'!Y$1,FALSE))/100</f>
        <v>-4.5814608780492001E-3</v>
      </c>
      <c r="S90" s="91">
        <f>(VLOOKUP($A89,'ADR Raw Data'!$B$6:$BE$49,'ADR Raw Data'!AA$1,FALSE))/100</f>
        <v>-3.9018532689236898E-2</v>
      </c>
      <c r="T90" s="91">
        <f>(VLOOKUP($A89,'ADR Raw Data'!$B$6:$BE$49,'ADR Raw Data'!AB$1,FALSE))/100</f>
        <v>-8.3130940611392201E-2</v>
      </c>
      <c r="U90" s="90">
        <f>(VLOOKUP($A89,'ADR Raw Data'!$B$6:$BE$49,'ADR Raw Data'!AC$1,FALSE))/100</f>
        <v>-6.0052399449768597E-2</v>
      </c>
      <c r="V90" s="92">
        <f>(VLOOKUP($A89,'ADR Raw Data'!$B$6:$BE$49,'ADR Raw Data'!AE$1,FALSE))/100</f>
        <v>-2.6575033253508299E-2</v>
      </c>
      <c r="X90" s="89">
        <f>(VLOOKUP($A89,'RevPAR Raw Data'!$B$6:$BE$43,'RevPAR Raw Data'!T$1,FALSE))/100</f>
        <v>0.12328247265166499</v>
      </c>
      <c r="Y90" s="90">
        <f>(VLOOKUP($A89,'RevPAR Raw Data'!$B$6:$BE$43,'RevPAR Raw Data'!U$1,FALSE))/100</f>
        <v>6.2773580378498894E-2</v>
      </c>
      <c r="Z90" s="90">
        <f>(VLOOKUP($A89,'RevPAR Raw Data'!$B$6:$BE$43,'RevPAR Raw Data'!V$1,FALSE))/100</f>
        <v>-4.7938835016283605E-2</v>
      </c>
      <c r="AA90" s="90">
        <f>(VLOOKUP($A89,'RevPAR Raw Data'!$B$6:$BE$43,'RevPAR Raw Data'!W$1,FALSE))/100</f>
        <v>-4.3181976364774902E-2</v>
      </c>
      <c r="AB90" s="90">
        <f>(VLOOKUP($A89,'RevPAR Raw Data'!$B$6:$BE$43,'RevPAR Raw Data'!X$1,FALSE))/100</f>
        <v>-2.71639576078406E-2</v>
      </c>
      <c r="AC90" s="90">
        <f>(VLOOKUP($A89,'RevPAR Raw Data'!$B$6:$BE$43,'RevPAR Raw Data'!Y$1,FALSE))/100</f>
        <v>3.5456583105348298E-3</v>
      </c>
      <c r="AD90" s="91">
        <f>(VLOOKUP($A89,'RevPAR Raw Data'!$B$6:$BE$43,'RevPAR Raw Data'!AA$1,FALSE))/100</f>
        <v>-1.2986359298626399E-2</v>
      </c>
      <c r="AE90" s="91">
        <f>(VLOOKUP($A89,'RevPAR Raw Data'!$B$6:$BE$43,'RevPAR Raw Data'!AB$1,FALSE))/100</f>
        <v>-0.13087264328756698</v>
      </c>
      <c r="AF90" s="90">
        <f>(VLOOKUP($A89,'RevPAR Raw Data'!$B$6:$BE$43,'RevPAR Raw Data'!AC$1,FALSE))/100</f>
        <v>-7.1743087576425502E-2</v>
      </c>
      <c r="AG90" s="92">
        <f>(VLOOKUP($A89,'RevPAR Raw Data'!$B$6:$BE$43,'RevPAR Raw Data'!AE$1,FALSE))/100</f>
        <v>-2.5330807958867899E-2</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Data'!G$3,FALSE))/100</f>
        <v>0.49952807928268</v>
      </c>
      <c r="C92" s="118">
        <f>(VLOOKUP($A92,'Occupancy Raw Data'!$B$8:$BE$45,'Occupancy Raw Data'!H$3,FALSE))/100</f>
        <v>0.493393109957527</v>
      </c>
      <c r="D92" s="118">
        <f>(VLOOKUP($A92,'Occupancy Raw Data'!$B$8:$BE$45,'Occupancy Raw Data'!I$3,FALSE))/100</f>
        <v>0.53515809344030207</v>
      </c>
      <c r="E92" s="118">
        <f>(VLOOKUP($A92,'Occupancy Raw Data'!$B$8:$BE$45,'Occupancy Raw Data'!J$3,FALSE))/100</f>
        <v>0.57220386974988202</v>
      </c>
      <c r="F92" s="118">
        <f>(VLOOKUP($A92,'Occupancy Raw Data'!$B$8:$BE$45,'Occupancy Raw Data'!K$3,FALSE))/100</f>
        <v>0.64645272927481501</v>
      </c>
      <c r="G92" s="119">
        <f>(VLOOKUP($A92,'Occupancy Raw Data'!$B$8:$BE$45,'Occupancy Raw Data'!L$3,FALSE))/100</f>
        <v>0.54934717634104102</v>
      </c>
      <c r="H92" s="99">
        <f>(VLOOKUP($A92,'Occupancy Raw Data'!$B$8:$BE$45,'Occupancy Raw Data'!N$3,FALSE))/100</f>
        <v>0.85197420166745308</v>
      </c>
      <c r="I92" s="99">
        <f>(VLOOKUP($A92,'Occupancy Raw Data'!$B$8:$BE$45,'Occupancy Raw Data'!O$3,FALSE))/100</f>
        <v>0.86573855592260496</v>
      </c>
      <c r="J92" s="119">
        <f>(VLOOKUP($A92,'Occupancy Raw Data'!$B$8:$BE$45,'Occupancy Raw Data'!P$3,FALSE))/100</f>
        <v>0.85885637879502896</v>
      </c>
      <c r="K92" s="120">
        <f>(VLOOKUP($A92,'Occupancy Raw Data'!$B$8:$BE$45,'Occupancy Raw Data'!R$3,FALSE))/100</f>
        <v>0.63777837704217999</v>
      </c>
      <c r="M92" s="121">
        <f>VLOOKUP($A92,'ADR Raw Data'!$B$6:$BE$43,'ADR Raw Data'!G$1,FALSE)</f>
        <v>116.14452679892899</v>
      </c>
      <c r="N92" s="122">
        <f>VLOOKUP($A92,'ADR Raw Data'!$B$6:$BE$43,'ADR Raw Data'!H$1,FALSE)</f>
        <v>116.131876247409</v>
      </c>
      <c r="O92" s="122">
        <f>VLOOKUP($A92,'ADR Raw Data'!$B$6:$BE$43,'ADR Raw Data'!I$1,FALSE)</f>
        <v>118.831097795414</v>
      </c>
      <c r="P92" s="122">
        <f>VLOOKUP($A92,'ADR Raw Data'!$B$6:$BE$43,'ADR Raw Data'!J$1,FALSE)</f>
        <v>121.653953360824</v>
      </c>
      <c r="Q92" s="122">
        <f>VLOOKUP($A92,'ADR Raw Data'!$B$6:$BE$43,'ADR Raw Data'!K$1,FALSE)</f>
        <v>125.82712017276999</v>
      </c>
      <c r="R92" s="123">
        <f>VLOOKUP($A92,'ADR Raw Data'!$B$6:$BE$43,'ADR Raw Data'!L$1,FALSE)</f>
        <v>120.092249876868</v>
      </c>
      <c r="S92" s="122">
        <f>VLOOKUP($A92,'ADR Raw Data'!$B$6:$BE$43,'ADR Raw Data'!N$1,FALSE)</f>
        <v>169.51138854320499</v>
      </c>
      <c r="T92" s="122">
        <f>VLOOKUP($A92,'ADR Raw Data'!$B$6:$BE$43,'ADR Raw Data'!O$1,FALSE)</f>
        <v>173.031650022712</v>
      </c>
      <c r="U92" s="123">
        <f>VLOOKUP($A92,'ADR Raw Data'!$B$6:$BE$43,'ADR Raw Data'!P$1,FALSE)</f>
        <v>171.28562354045499</v>
      </c>
      <c r="V92" s="124">
        <f>VLOOKUP($A92,'ADR Raw Data'!$B$6:$BE$43,'ADR Raw Data'!R$1,FALSE)</f>
        <v>139.789085511178</v>
      </c>
      <c r="X92" s="121">
        <f>VLOOKUP($A92,'RevPAR Raw Data'!$B$6:$BE$43,'RevPAR Raw Data'!G$1,FALSE)</f>
        <v>58.0174523910649</v>
      </c>
      <c r="Y92" s="122">
        <f>VLOOKUP($A92,'RevPAR Raw Data'!$B$6:$BE$43,'RevPAR Raw Data'!H$1,FALSE)</f>
        <v>57.298667586912003</v>
      </c>
      <c r="Z92" s="122">
        <f>VLOOKUP($A92,'RevPAR Raw Data'!$B$6:$BE$43,'RevPAR Raw Data'!I$1,FALSE)</f>
        <v>63.593423737612</v>
      </c>
      <c r="AA92" s="122">
        <f>VLOOKUP($A92,'RevPAR Raw Data'!$B$6:$BE$43,'RevPAR Raw Data'!J$1,FALSE)</f>
        <v>69.610862883435502</v>
      </c>
      <c r="AB92" s="122">
        <f>VLOOKUP($A92,'RevPAR Raw Data'!$B$6:$BE$43,'RevPAR Raw Data'!K$1,FALSE)</f>
        <v>81.341285252477505</v>
      </c>
      <c r="AC92" s="123">
        <f>VLOOKUP($A92,'RevPAR Raw Data'!$B$6:$BE$43,'RevPAR Raw Data'!L$1,FALSE)</f>
        <v>65.972338370300406</v>
      </c>
      <c r="AD92" s="122">
        <f>VLOOKUP($A92,'RevPAR Raw Data'!$B$6:$BE$43,'RevPAR Raw Data'!N$1,FALSE)</f>
        <v>144.41932992763799</v>
      </c>
      <c r="AE92" s="122">
        <f>VLOOKUP($A92,'RevPAR Raw Data'!$B$6:$BE$43,'RevPAR Raw Data'!O$1,FALSE)</f>
        <v>149.800170819568</v>
      </c>
      <c r="AF92" s="123">
        <f>VLOOKUP($A92,'RevPAR Raw Data'!$B$6:$BE$43,'RevPAR Raw Data'!P$1,FALSE)</f>
        <v>147.10975037360299</v>
      </c>
      <c r="AG92" s="124">
        <f>VLOOKUP($A92,'RevPAR Raw Data'!$B$6:$BE$43,'RevPAR Raw Data'!R$1,FALSE)</f>
        <v>89.154456085530001</v>
      </c>
    </row>
    <row r="93" spans="1:33" x14ac:dyDescent="0.2">
      <c r="A93" s="101" t="s">
        <v>123</v>
      </c>
      <c r="B93" s="89">
        <f>(VLOOKUP($A92,'Occupancy Raw Data'!$B$8:$BE$51,'Occupancy Raw Data'!T$3,FALSE))/100</f>
        <v>4.4206601228544896E-2</v>
      </c>
      <c r="C93" s="90">
        <f>(VLOOKUP($A92,'Occupancy Raw Data'!$B$8:$BE$51,'Occupancy Raw Data'!U$3,FALSE))/100</f>
        <v>-7.5024265488615308E-2</v>
      </c>
      <c r="D93" s="90">
        <f>(VLOOKUP($A92,'Occupancy Raw Data'!$B$8:$BE$51,'Occupancy Raw Data'!V$3,FALSE))/100</f>
        <v>-9.0795919786210502E-2</v>
      </c>
      <c r="E93" s="90">
        <f>(VLOOKUP($A92,'Occupancy Raw Data'!$B$8:$BE$51,'Occupancy Raw Data'!W$3,FALSE))/100</f>
        <v>-6.8539387865561907E-2</v>
      </c>
      <c r="F93" s="90">
        <f>(VLOOKUP($A92,'Occupancy Raw Data'!$B$8:$BE$51,'Occupancy Raw Data'!X$3,FALSE))/100</f>
        <v>-0.16764057937284602</v>
      </c>
      <c r="G93" s="90">
        <f>(VLOOKUP($A92,'Occupancy Raw Data'!$B$8:$BE$51,'Occupancy Raw Data'!Y$3,FALSE))/100</f>
        <v>-8.1774496313003112E-2</v>
      </c>
      <c r="H93" s="91">
        <f>(VLOOKUP($A92,'Occupancy Raw Data'!$B$8:$BE$51,'Occupancy Raw Data'!AA$3,FALSE))/100</f>
        <v>4.8318817997222699E-3</v>
      </c>
      <c r="I93" s="91">
        <f>(VLOOKUP($A92,'Occupancy Raw Data'!$B$8:$BE$51,'Occupancy Raw Data'!AB$3,FALSE))/100</f>
        <v>2.4390179659119503E-2</v>
      </c>
      <c r="J93" s="90">
        <f>(VLOOKUP($A92,'Occupancy Raw Data'!$B$8:$BE$51,'Occupancy Raw Data'!AC$3,FALSE))/100</f>
        <v>1.45951370580701E-2</v>
      </c>
      <c r="K93" s="92">
        <f>(VLOOKUP($A92,'Occupancy Raw Data'!$B$8:$BE$51,'Occupancy Raw Data'!AE$3,FALSE))/100</f>
        <v>-4.6944924195086397E-2</v>
      </c>
      <c r="M93" s="89">
        <f>(VLOOKUP($A92,'ADR Raw Data'!$B$6:$BE$49,'ADR Raw Data'!T$1,FALSE))/100</f>
        <v>3.7694147571786803E-2</v>
      </c>
      <c r="N93" s="90">
        <f>(VLOOKUP($A92,'ADR Raw Data'!$B$6:$BE$49,'ADR Raw Data'!U$1,FALSE))/100</f>
        <v>-1.9025714283270601E-2</v>
      </c>
      <c r="O93" s="90">
        <f>(VLOOKUP($A92,'ADR Raw Data'!$B$6:$BE$49,'ADR Raw Data'!V$1,FALSE))/100</f>
        <v>-9.6608706099179393E-3</v>
      </c>
      <c r="P93" s="90">
        <f>(VLOOKUP($A92,'ADR Raw Data'!$B$6:$BE$49,'ADR Raw Data'!W$1,FALSE))/100</f>
        <v>-3.7296574995486398E-3</v>
      </c>
      <c r="Q93" s="90">
        <f>(VLOOKUP($A92,'ADR Raw Data'!$B$6:$BE$49,'ADR Raw Data'!X$1,FALSE))/100</f>
        <v>-6.3370991664707901E-2</v>
      </c>
      <c r="R93" s="90">
        <f>(VLOOKUP($A92,'ADR Raw Data'!$B$6:$BE$49,'ADR Raw Data'!Y$1,FALSE))/100</f>
        <v>-2.02558663735934E-2</v>
      </c>
      <c r="S93" s="91">
        <f>(VLOOKUP($A92,'ADR Raw Data'!$B$6:$BE$49,'ADR Raw Data'!AA$1,FALSE))/100</f>
        <v>-2.25092148333563E-2</v>
      </c>
      <c r="T93" s="91">
        <f>(VLOOKUP($A92,'ADR Raw Data'!$B$6:$BE$49,'ADR Raw Data'!AB$1,FALSE))/100</f>
        <v>-9.1179001878301906E-3</v>
      </c>
      <c r="U93" s="90">
        <f>(VLOOKUP($A92,'ADR Raw Data'!$B$6:$BE$49,'ADR Raw Data'!AC$1,FALSE))/100</f>
        <v>-1.57036906349107E-2</v>
      </c>
      <c r="V93" s="92">
        <f>(VLOOKUP($A92,'ADR Raw Data'!$B$6:$BE$49,'ADR Raw Data'!AE$1,FALSE))/100</f>
        <v>-9.76473011816157E-3</v>
      </c>
      <c r="X93" s="89">
        <f>(VLOOKUP($A92,'RevPAR Raw Data'!$B$6:$BE$43,'RevPAR Raw Data'!T$1,FALSE))/100</f>
        <v>8.3567078950687698E-2</v>
      </c>
      <c r="Y93" s="90">
        <f>(VLOOKUP($A92,'RevPAR Raw Data'!$B$6:$BE$43,'RevPAR Raw Data'!U$1,FALSE))/100</f>
        <v>-9.2622589532387292E-2</v>
      </c>
      <c r="Z93" s="90">
        <f>(VLOOKUP($A92,'RevPAR Raw Data'!$B$6:$BE$43,'RevPAR Raw Data'!V$1,FALSE))/100</f>
        <v>-9.9579622763165399E-2</v>
      </c>
      <c r="AA93" s="90">
        <f>(VLOOKUP($A92,'RevPAR Raw Data'!$B$6:$BE$43,'RevPAR Raw Data'!W$1,FALSE))/100</f>
        <v>-7.2013416923143198E-2</v>
      </c>
      <c r="AB93" s="90">
        <f>(VLOOKUP($A92,'RevPAR Raw Data'!$B$6:$BE$43,'RevPAR Raw Data'!X$1,FALSE))/100</f>
        <v>-0.22038802127945101</v>
      </c>
      <c r="AC93" s="90">
        <f>(VLOOKUP($A92,'RevPAR Raw Data'!$B$6:$BE$43,'RevPAR Raw Data'!Y$1,FALSE))/100</f>
        <v>-0.10037394941651201</v>
      </c>
      <c r="AD93" s="91">
        <f>(VLOOKUP($A92,'RevPAR Raw Data'!$B$6:$BE$43,'RevPAR Raw Data'!AA$1,FALSE))/100</f>
        <v>-1.7786094899113401E-2</v>
      </c>
      <c r="AE93" s="91">
        <f>(VLOOKUP($A92,'RevPAR Raw Data'!$B$6:$BE$43,'RevPAR Raw Data'!AB$1,FALSE))/100</f>
        <v>1.5049892247594301E-2</v>
      </c>
      <c r="AF93" s="90">
        <f>(VLOOKUP($A92,'RevPAR Raw Data'!$B$6:$BE$43,'RevPAR Raw Data'!AC$1,FALSE))/100</f>
        <v>-1.3377510939746101E-3</v>
      </c>
      <c r="AG93" s="92">
        <f>(VLOOKUP($A92,'RevPAR Raw Data'!$B$6:$BE$43,'RevPAR Raw Data'!AE$1,FALSE))/100</f>
        <v>-5.6251249798065402E-2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Data'!G$3,FALSE))/100</f>
        <v>0.40931890179514197</v>
      </c>
      <c r="C95" s="118">
        <f>(VLOOKUP($A95,'Occupancy Raw Data'!$B$8:$BE$45,'Occupancy Raw Data'!H$3,FALSE))/100</f>
        <v>0.449049630411826</v>
      </c>
      <c r="D95" s="118">
        <f>(VLOOKUP($A95,'Occupancy Raw Data'!$B$8:$BE$45,'Occupancy Raw Data'!I$3,FALSE))/100</f>
        <v>0.446541710665258</v>
      </c>
      <c r="E95" s="118">
        <f>(VLOOKUP($A95,'Occupancy Raw Data'!$B$8:$BE$45,'Occupancy Raw Data'!J$3,FALSE))/100</f>
        <v>0.45670538542766598</v>
      </c>
      <c r="F95" s="118">
        <f>(VLOOKUP($A95,'Occupancy Raw Data'!$B$8:$BE$45,'Occupancy Raw Data'!K$3,FALSE))/100</f>
        <v>0.59569693769799303</v>
      </c>
      <c r="G95" s="119">
        <f>(VLOOKUP($A95,'Occupancy Raw Data'!$B$8:$BE$45,'Occupancy Raw Data'!L$3,FALSE))/100</f>
        <v>0.47146251319957699</v>
      </c>
      <c r="H95" s="99">
        <f>(VLOOKUP($A95,'Occupancy Raw Data'!$B$8:$BE$45,'Occupancy Raw Data'!N$3,FALSE))/100</f>
        <v>0.70815733896515298</v>
      </c>
      <c r="I95" s="99">
        <f>(VLOOKUP($A95,'Occupancy Raw Data'!$B$8:$BE$45,'Occupancy Raw Data'!O$3,FALSE))/100</f>
        <v>0.65747096092925006</v>
      </c>
      <c r="J95" s="119">
        <f>(VLOOKUP($A95,'Occupancy Raw Data'!$B$8:$BE$45,'Occupancy Raw Data'!P$3,FALSE))/100</f>
        <v>0.68281414994720091</v>
      </c>
      <c r="K95" s="120">
        <f>(VLOOKUP($A95,'Occupancy Raw Data'!$B$8:$BE$45,'Occupancy Raw Data'!R$3,FALSE))/100</f>
        <v>0.53184869512747002</v>
      </c>
      <c r="M95" s="121">
        <f>VLOOKUP($A95,'ADR Raw Data'!$B$6:$BE$43,'ADR Raw Data'!G$1,FALSE)</f>
        <v>133.51049016446299</v>
      </c>
      <c r="N95" s="122">
        <f>VLOOKUP($A95,'ADR Raw Data'!$B$6:$BE$43,'ADR Raw Data'!H$1,FALSE)</f>
        <v>129.79046149323901</v>
      </c>
      <c r="O95" s="122">
        <f>VLOOKUP($A95,'ADR Raw Data'!$B$6:$BE$43,'ADR Raw Data'!I$1,FALSE)</f>
        <v>129.22291752882001</v>
      </c>
      <c r="P95" s="122">
        <f>VLOOKUP($A95,'ADR Raw Data'!$B$6:$BE$43,'ADR Raw Data'!J$1,FALSE)</f>
        <v>132.162742774566</v>
      </c>
      <c r="Q95" s="122">
        <f>VLOOKUP($A95,'ADR Raw Data'!$B$6:$BE$43,'ADR Raw Data'!K$1,FALSE)</f>
        <v>144.430166186572</v>
      </c>
      <c r="R95" s="123">
        <f>VLOOKUP($A95,'ADR Raw Data'!$B$6:$BE$43,'ADR Raw Data'!L$1,FALSE)</f>
        <v>134.487974690632</v>
      </c>
      <c r="S95" s="122">
        <f>VLOOKUP($A95,'ADR Raw Data'!$B$6:$BE$43,'ADR Raw Data'!N$1,FALSE)</f>
        <v>166.39005778191901</v>
      </c>
      <c r="T95" s="122">
        <f>VLOOKUP($A95,'ADR Raw Data'!$B$6:$BE$43,'ADR Raw Data'!O$1,FALSE)</f>
        <v>173.767460349327</v>
      </c>
      <c r="U95" s="123">
        <f>VLOOKUP($A95,'ADR Raw Data'!$B$6:$BE$43,'ADR Raw Data'!P$1,FALSE)</f>
        <v>169.94184999033399</v>
      </c>
      <c r="V95" s="124">
        <f>VLOOKUP($A95,'ADR Raw Data'!$B$6:$BE$43,'ADR Raw Data'!R$1,FALSE)</f>
        <v>147.492966495302</v>
      </c>
      <c r="X95" s="121">
        <f>VLOOKUP($A95,'RevPAR Raw Data'!$B$6:$BE$43,'RevPAR Raw Data'!G$1,FALSE)</f>
        <v>54.648367212249198</v>
      </c>
      <c r="Y95" s="122">
        <f>VLOOKUP($A95,'RevPAR Raw Data'!$B$6:$BE$43,'RevPAR Raw Data'!H$1,FALSE)</f>
        <v>58.2823587645195</v>
      </c>
      <c r="Z95" s="122">
        <f>VLOOKUP($A95,'RevPAR Raw Data'!$B$6:$BE$43,'RevPAR Raw Data'!I$1,FALSE)</f>
        <v>57.703422650475098</v>
      </c>
      <c r="AA95" s="122">
        <f>VLOOKUP($A95,'RevPAR Raw Data'!$B$6:$BE$43,'RevPAR Raw Data'!J$1,FALSE)</f>
        <v>60.359436378035902</v>
      </c>
      <c r="AB95" s="122">
        <f>VLOOKUP($A95,'RevPAR Raw Data'!$B$6:$BE$43,'RevPAR Raw Data'!K$1,FALSE)</f>
        <v>86.036607708553305</v>
      </c>
      <c r="AC95" s="123">
        <f>VLOOKUP($A95,'RevPAR Raw Data'!$B$6:$BE$43,'RevPAR Raw Data'!L$1,FALSE)</f>
        <v>63.406038542766602</v>
      </c>
      <c r="AD95" s="122">
        <f>VLOOKUP($A95,'RevPAR Raw Data'!$B$6:$BE$43,'RevPAR Raw Data'!N$1,FALSE)</f>
        <v>117.830340549102</v>
      </c>
      <c r="AE95" s="122">
        <f>VLOOKUP($A95,'RevPAR Raw Data'!$B$6:$BE$43,'RevPAR Raw Data'!O$1,FALSE)</f>
        <v>114.247059134107</v>
      </c>
      <c r="AF95" s="123">
        <f>VLOOKUP($A95,'RevPAR Raw Data'!$B$6:$BE$43,'RevPAR Raw Data'!P$1,FALSE)</f>
        <v>116.03869984160499</v>
      </c>
      <c r="AG95" s="124">
        <f>VLOOKUP($A95,'RevPAR Raw Data'!$B$6:$BE$43,'RevPAR Raw Data'!R$1,FALSE)</f>
        <v>78.443941771006095</v>
      </c>
    </row>
    <row r="96" spans="1:33" x14ac:dyDescent="0.2">
      <c r="A96" s="101" t="s">
        <v>123</v>
      </c>
      <c r="B96" s="89">
        <f>(VLOOKUP($A95,'Occupancy Raw Data'!$B$8:$BE$51,'Occupancy Raw Data'!T$3,FALSE))/100</f>
        <v>-0.112096419728878</v>
      </c>
      <c r="C96" s="90">
        <f>(VLOOKUP($A95,'Occupancy Raw Data'!$B$8:$BE$51,'Occupancy Raw Data'!U$3,FALSE))/100</f>
        <v>-0.19428389470494201</v>
      </c>
      <c r="D96" s="90">
        <f>(VLOOKUP($A95,'Occupancy Raw Data'!$B$8:$BE$51,'Occupancy Raw Data'!V$3,FALSE))/100</f>
        <v>-0.21608946013727501</v>
      </c>
      <c r="E96" s="90">
        <f>(VLOOKUP($A95,'Occupancy Raw Data'!$B$8:$BE$51,'Occupancy Raw Data'!W$3,FALSE))/100</f>
        <v>-0.210402999622681</v>
      </c>
      <c r="F96" s="90">
        <f>(VLOOKUP($A95,'Occupancy Raw Data'!$B$8:$BE$51,'Occupancy Raw Data'!X$3,FALSE))/100</f>
        <v>-0.130136734707058</v>
      </c>
      <c r="G96" s="90">
        <f>(VLOOKUP($A95,'Occupancy Raw Data'!$B$8:$BE$51,'Occupancy Raw Data'!Y$3,FALSE))/100</f>
        <v>-0.17321452489446501</v>
      </c>
      <c r="H96" s="91">
        <f>(VLOOKUP($A95,'Occupancy Raw Data'!$B$8:$BE$51,'Occupancy Raw Data'!AA$3,FALSE))/100</f>
        <v>-5.9401587327230498E-2</v>
      </c>
      <c r="I96" s="91">
        <f>(VLOOKUP($A95,'Occupancy Raw Data'!$B$8:$BE$51,'Occupancy Raw Data'!AB$3,FALSE))/100</f>
        <v>2.3030171384821097E-2</v>
      </c>
      <c r="J96" s="90">
        <f>(VLOOKUP($A95,'Occupancy Raw Data'!$B$8:$BE$51,'Occupancy Raw Data'!AC$3,FALSE))/100</f>
        <v>-2.14406104677132E-2</v>
      </c>
      <c r="K96" s="92">
        <f>(VLOOKUP($A95,'Occupancy Raw Data'!$B$8:$BE$51,'Occupancy Raw Data'!AE$3,FALSE))/100</f>
        <v>-0.12333893618686601</v>
      </c>
      <c r="M96" s="89">
        <f>(VLOOKUP($A95,'ADR Raw Data'!$B$6:$BE$49,'ADR Raw Data'!T$1,FALSE))/100</f>
        <v>-0.129213817603994</v>
      </c>
      <c r="N96" s="90">
        <f>(VLOOKUP($A95,'ADR Raw Data'!$B$6:$BE$49,'ADR Raw Data'!U$1,FALSE))/100</f>
        <v>-0.22232060259874298</v>
      </c>
      <c r="O96" s="90">
        <f>(VLOOKUP($A95,'ADR Raw Data'!$B$6:$BE$49,'ADR Raw Data'!V$1,FALSE))/100</f>
        <v>-0.22543762673150097</v>
      </c>
      <c r="P96" s="90">
        <f>(VLOOKUP($A95,'ADR Raw Data'!$B$6:$BE$49,'ADR Raw Data'!W$1,FALSE))/100</f>
        <v>-0.21442412673137198</v>
      </c>
      <c r="Q96" s="90">
        <f>(VLOOKUP($A95,'ADR Raw Data'!$B$6:$BE$49,'ADR Raw Data'!X$1,FALSE))/100</f>
        <v>-0.14496111590511102</v>
      </c>
      <c r="R96" s="90">
        <f>(VLOOKUP($A95,'ADR Raw Data'!$B$6:$BE$49,'ADR Raw Data'!Y$1,FALSE))/100</f>
        <v>-0.18711740678427202</v>
      </c>
      <c r="S96" s="91">
        <f>(VLOOKUP($A95,'ADR Raw Data'!$B$6:$BE$49,'ADR Raw Data'!AA$1,FALSE))/100</f>
        <v>-0.10139529294935701</v>
      </c>
      <c r="T96" s="91">
        <f>(VLOOKUP($A95,'ADR Raw Data'!$B$6:$BE$49,'ADR Raw Data'!AB$1,FALSE))/100</f>
        <v>-1.3037532500800699E-2</v>
      </c>
      <c r="U96" s="90">
        <f>(VLOOKUP($A95,'ADR Raw Data'!$B$6:$BE$49,'ADR Raw Data'!AC$1,FALSE))/100</f>
        <v>-6.0956227269578903E-2</v>
      </c>
      <c r="V96" s="92">
        <f>(VLOOKUP($A95,'ADR Raw Data'!$B$6:$BE$49,'ADR Raw Data'!AE$1,FALSE))/100</f>
        <v>-0.13518401090519699</v>
      </c>
      <c r="X96" s="89">
        <f>(VLOOKUP($A95,'RevPAR Raw Data'!$B$6:$BE$43,'RevPAR Raw Data'!T$1,FALSE))/100</f>
        <v>-0.22682583099996501</v>
      </c>
      <c r="Y96" s="90">
        <f>(VLOOKUP($A95,'RevPAR Raw Data'!$B$6:$BE$43,'RevPAR Raw Data'!U$1,FALSE))/100</f>
        <v>-0.373411184757651</v>
      </c>
      <c r="Z96" s="90">
        <f>(VLOOKUP($A95,'RevPAR Raw Data'!$B$6:$BE$43,'RevPAR Raw Data'!V$1,FALSE))/100</f>
        <v>-0.392812391813738</v>
      </c>
      <c r="AA96" s="90">
        <f>(VLOOKUP($A95,'RevPAR Raw Data'!$B$6:$BE$43,'RevPAR Raw Data'!W$1,FALSE))/100</f>
        <v>-0.37971164689829801</v>
      </c>
      <c r="AB96" s="90">
        <f>(VLOOKUP($A95,'RevPAR Raw Data'!$B$6:$BE$43,'RevPAR Raw Data'!X$1,FALSE))/100</f>
        <v>-0.256233084328787</v>
      </c>
      <c r="AC96" s="90">
        <f>(VLOOKUP($A95,'RevPAR Raw Data'!$B$6:$BE$43,'RevPAR Raw Data'!Y$1,FALSE))/100</f>
        <v>-0.32792047896311499</v>
      </c>
      <c r="AD96" s="91">
        <f>(VLOOKUP($A95,'RevPAR Raw Data'!$B$6:$BE$43,'RevPAR Raw Data'!AA$1,FALSE))/100</f>
        <v>-0.15477383892788599</v>
      </c>
      <c r="AE96" s="91">
        <f>(VLOOKUP($A95,'RevPAR Raw Data'!$B$6:$BE$43,'RevPAR Raw Data'!AB$1,FALSE))/100</f>
        <v>9.6923822760918103E-3</v>
      </c>
      <c r="AF96" s="90">
        <f>(VLOOKUP($A95,'RevPAR Raw Data'!$B$6:$BE$43,'RevPAR Raw Data'!AC$1,FALSE))/100</f>
        <v>-8.1089899012823707E-2</v>
      </c>
      <c r="AG96" s="92">
        <f>(VLOOKUP($A95,'RevPAR Raw Data'!$B$6:$BE$43,'RevPAR Raw Data'!AE$1,FALSE))/100</f>
        <v>-0.24184949499754299</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Data'!G$3,FALSE))/100</f>
        <v>0.46172135045173496</v>
      </c>
      <c r="C98" s="118">
        <f>(VLOOKUP($A98,'Occupancy Raw Data'!$B$8:$BE$45,'Occupancy Raw Data'!H$3,FALSE))/100</f>
        <v>0.531395059212462</v>
      </c>
      <c r="D98" s="118">
        <f>(VLOOKUP($A98,'Occupancy Raw Data'!$B$8:$BE$45,'Occupancy Raw Data'!I$3,FALSE))/100</f>
        <v>0.56902250905084206</v>
      </c>
      <c r="E98" s="118">
        <f>(VLOOKUP($A98,'Occupancy Raw Data'!$B$8:$BE$45,'Occupancy Raw Data'!J$3,FALSE))/100</f>
        <v>0.58064806278248704</v>
      </c>
      <c r="F98" s="118">
        <f>(VLOOKUP($A98,'Occupancy Raw Data'!$B$8:$BE$45,'Occupancy Raw Data'!K$3,FALSE))/100</f>
        <v>0.59715320096242397</v>
      </c>
      <c r="G98" s="119">
        <f>(VLOOKUP($A98,'Occupancy Raw Data'!$B$8:$BE$45,'Occupancy Raw Data'!L$3,FALSE))/100</f>
        <v>0.548130910665241</v>
      </c>
      <c r="H98" s="99">
        <f>(VLOOKUP($A98,'Occupancy Raw Data'!$B$8:$BE$45,'Occupancy Raw Data'!N$3,FALSE))/100</f>
        <v>0.72064941197634402</v>
      </c>
      <c r="I98" s="99">
        <f>(VLOOKUP($A98,'Occupancy Raw Data'!$B$8:$BE$45,'Occupancy Raw Data'!O$3,FALSE))/100</f>
        <v>0.70562838703874409</v>
      </c>
      <c r="J98" s="119">
        <f>(VLOOKUP($A98,'Occupancy Raw Data'!$B$8:$BE$45,'Occupancy Raw Data'!P$3,FALSE))/100</f>
        <v>0.71313889950754406</v>
      </c>
      <c r="K98" s="120">
        <f>(VLOOKUP($A98,'Occupancy Raw Data'!$B$8:$BE$45,'Occupancy Raw Data'!R$3,FALSE))/100</f>
        <v>0.59536952694242595</v>
      </c>
      <c r="M98" s="121">
        <f>VLOOKUP($A98,'ADR Raw Data'!$B$6:$BE$43,'ADR Raw Data'!G$1,FALSE)</f>
        <v>105.153267127654</v>
      </c>
      <c r="N98" s="122">
        <f>VLOOKUP($A98,'ADR Raw Data'!$B$6:$BE$43,'ADR Raw Data'!H$1,FALSE)</f>
        <v>103.587916311573</v>
      </c>
      <c r="O98" s="122">
        <f>VLOOKUP($A98,'ADR Raw Data'!$B$6:$BE$43,'ADR Raw Data'!I$1,FALSE)</f>
        <v>105.07859553447901</v>
      </c>
      <c r="P98" s="122">
        <f>VLOOKUP($A98,'ADR Raw Data'!$B$6:$BE$43,'ADR Raw Data'!J$1,FALSE)</f>
        <v>108.020446518472</v>
      </c>
      <c r="Q98" s="122">
        <f>VLOOKUP($A98,'ADR Raw Data'!$B$6:$BE$43,'ADR Raw Data'!K$1,FALSE)</f>
        <v>115.489996987498</v>
      </c>
      <c r="R98" s="123">
        <f>VLOOKUP($A98,'ADR Raw Data'!$B$6:$BE$43,'ADR Raw Data'!L$1,FALSE)</f>
        <v>107.703112339767</v>
      </c>
      <c r="S98" s="122">
        <f>VLOOKUP($A98,'ADR Raw Data'!$B$6:$BE$43,'ADR Raw Data'!N$1,FALSE)</f>
        <v>147.56348820519199</v>
      </c>
      <c r="T98" s="122">
        <f>VLOOKUP($A98,'ADR Raw Data'!$B$6:$BE$43,'ADR Raw Data'!O$1,FALSE)</f>
        <v>147.637199808795</v>
      </c>
      <c r="U98" s="123">
        <f>VLOOKUP($A98,'ADR Raw Data'!$B$6:$BE$43,'ADR Raw Data'!P$1,FALSE)</f>
        <v>147.59995585545801</v>
      </c>
      <c r="V98" s="124">
        <f>VLOOKUP($A98,'ADR Raw Data'!$B$6:$BE$43,'ADR Raw Data'!R$1,FALSE)</f>
        <v>121.384125425744</v>
      </c>
      <c r="X98" s="121">
        <f>VLOOKUP($A98,'RevPAR Raw Data'!$B$6:$BE$43,'RevPAR Raw Data'!G$1,FALSE)</f>
        <v>48.551508502592597</v>
      </c>
      <c r="Y98" s="122">
        <f>VLOOKUP($A98,'RevPAR Raw Data'!$B$6:$BE$43,'RevPAR Raw Data'!H$1,FALSE)</f>
        <v>55.046106922084</v>
      </c>
      <c r="Z98" s="122">
        <f>VLOOKUP($A98,'RevPAR Raw Data'!$B$6:$BE$43,'RevPAR Raw Data'!I$1,FALSE)</f>
        <v>59.792086078567998</v>
      </c>
      <c r="AA98" s="122">
        <f>VLOOKUP($A98,'RevPAR Raw Data'!$B$6:$BE$43,'RevPAR Raw Data'!J$1,FALSE)</f>
        <v>62.721863011850402</v>
      </c>
      <c r="AB98" s="122">
        <f>VLOOKUP($A98,'RevPAR Raw Data'!$B$6:$BE$43,'RevPAR Raw Data'!K$1,FALSE)</f>
        <v>68.965221380225302</v>
      </c>
      <c r="AC98" s="123">
        <f>VLOOKUP($A98,'RevPAR Raw Data'!$B$6:$BE$43,'RevPAR Raw Data'!L$1,FALSE)</f>
        <v>59.035405048277397</v>
      </c>
      <c r="AD98" s="122">
        <f>VLOOKUP($A98,'RevPAR Raw Data'!$B$6:$BE$43,'RevPAR Raw Data'!N$1,FALSE)</f>
        <v>106.341541004249</v>
      </c>
      <c r="AE98" s="122">
        <f>VLOOKUP($A98,'RevPAR Raw Data'!$B$6:$BE$43,'RevPAR Raw Data'!O$1,FALSE)</f>
        <v>104.176999167997</v>
      </c>
      <c r="AF98" s="123">
        <f>VLOOKUP($A98,'RevPAR Raw Data'!$B$6:$BE$43,'RevPAR Raw Data'!P$1,FALSE)</f>
        <v>105.259270086123</v>
      </c>
      <c r="AG98" s="124">
        <f>VLOOKUP($A98,'RevPAR Raw Data'!$B$6:$BE$43,'RevPAR Raw Data'!R$1,FALSE)</f>
        <v>72.268409333045696</v>
      </c>
    </row>
    <row r="99" spans="1:33" x14ac:dyDescent="0.2">
      <c r="A99" s="101" t="s">
        <v>123</v>
      </c>
      <c r="B99" s="89">
        <f>(VLOOKUP($A98,'Occupancy Raw Data'!$B$8:$BE$51,'Occupancy Raw Data'!T$3,FALSE))/100</f>
        <v>5.7858410786093301E-2</v>
      </c>
      <c r="C99" s="90">
        <f>(VLOOKUP($A98,'Occupancy Raw Data'!$B$8:$BE$51,'Occupancy Raw Data'!U$3,FALSE))/100</f>
        <v>-5.1229900173724301E-2</v>
      </c>
      <c r="D99" s="90">
        <f>(VLOOKUP($A98,'Occupancy Raw Data'!$B$8:$BE$51,'Occupancy Raw Data'!V$3,FALSE))/100</f>
        <v>-2.2889966964686898E-2</v>
      </c>
      <c r="E99" s="90">
        <f>(VLOOKUP($A98,'Occupancy Raw Data'!$B$8:$BE$51,'Occupancy Raw Data'!W$3,FALSE))/100</f>
        <v>-2.6817984133453102E-2</v>
      </c>
      <c r="F99" s="90">
        <f>(VLOOKUP($A98,'Occupancy Raw Data'!$B$8:$BE$51,'Occupancy Raw Data'!X$3,FALSE))/100</f>
        <v>-8.0930988449022703E-2</v>
      </c>
      <c r="G99" s="90">
        <f>(VLOOKUP($A98,'Occupancy Raw Data'!$B$8:$BE$51,'Occupancy Raw Data'!Y$3,FALSE))/100</f>
        <v>-3.0160231489395797E-2</v>
      </c>
      <c r="H99" s="91">
        <f>(VLOOKUP($A98,'Occupancy Raw Data'!$B$8:$BE$51,'Occupancy Raw Data'!AA$3,FALSE))/100</f>
        <v>-4.8255713301317699E-2</v>
      </c>
      <c r="I99" s="91">
        <f>(VLOOKUP($A98,'Occupancy Raw Data'!$B$8:$BE$51,'Occupancy Raw Data'!AB$3,FALSE))/100</f>
        <v>-2.5431908270683101E-2</v>
      </c>
      <c r="J99" s="90">
        <f>(VLOOKUP($A98,'Occupancy Raw Data'!$B$8:$BE$51,'Occupancy Raw Data'!AC$3,FALSE))/100</f>
        <v>-3.7099178106295198E-2</v>
      </c>
      <c r="K99" s="92">
        <f>(VLOOKUP($A98,'Occupancy Raw Data'!$B$8:$BE$51,'Occupancy Raw Data'!AE$3,FALSE))/100</f>
        <v>-3.2446195123439998E-2</v>
      </c>
      <c r="M99" s="89">
        <f>(VLOOKUP($A98,'ADR Raw Data'!$B$6:$BE$49,'ADR Raw Data'!T$1,FALSE))/100</f>
        <v>4.0925015414846E-2</v>
      </c>
      <c r="N99" s="90">
        <f>(VLOOKUP($A98,'ADR Raw Data'!$B$6:$BE$49,'ADR Raw Data'!U$1,FALSE))/100</f>
        <v>-6.7891684340118201E-4</v>
      </c>
      <c r="O99" s="90">
        <f>(VLOOKUP($A98,'ADR Raw Data'!$B$6:$BE$49,'ADR Raw Data'!V$1,FALSE))/100</f>
        <v>-1.40144807247745E-2</v>
      </c>
      <c r="P99" s="90">
        <f>(VLOOKUP($A98,'ADR Raw Data'!$B$6:$BE$49,'ADR Raw Data'!W$1,FALSE))/100</f>
        <v>-8.09256910728204E-3</v>
      </c>
      <c r="Q99" s="90">
        <f>(VLOOKUP($A98,'ADR Raw Data'!$B$6:$BE$49,'ADR Raw Data'!X$1,FALSE))/100</f>
        <v>-3.4997848085619996E-3</v>
      </c>
      <c r="R99" s="90">
        <f>(VLOOKUP($A98,'ADR Raw Data'!$B$6:$BE$49,'ADR Raw Data'!Y$1,FALSE))/100</f>
        <v>-6.9022179686435497E-4</v>
      </c>
      <c r="S99" s="91">
        <f>(VLOOKUP($A98,'ADR Raw Data'!$B$6:$BE$49,'ADR Raw Data'!AA$1,FALSE))/100</f>
        <v>1.11215848511401E-3</v>
      </c>
      <c r="T99" s="91">
        <f>(VLOOKUP($A98,'ADR Raw Data'!$B$6:$BE$49,'ADR Raw Data'!AB$1,FALSE))/100</f>
        <v>9.4188498143072692E-3</v>
      </c>
      <c r="U99" s="90">
        <f>(VLOOKUP($A98,'ADR Raw Data'!$B$6:$BE$49,'ADR Raw Data'!AC$1,FALSE))/100</f>
        <v>5.1594233271179905E-3</v>
      </c>
      <c r="V99" s="92">
        <f>(VLOOKUP($A98,'ADR Raw Data'!$B$6:$BE$49,'ADR Raw Data'!AE$1,FALSE))/100</f>
        <v>1.3531726156230501E-3</v>
      </c>
      <c r="X99" s="89">
        <f>(VLOOKUP($A98,'RevPAR Raw Data'!$B$6:$BE$43,'RevPAR Raw Data'!T$1,FALSE))/100</f>
        <v>0.101151282554238</v>
      </c>
      <c r="Y99" s="90">
        <f>(VLOOKUP($A98,'RevPAR Raw Data'!$B$6:$BE$43,'RevPAR Raw Data'!U$1,FALSE))/100</f>
        <v>-5.1874036175011795E-2</v>
      </c>
      <c r="Z99" s="90">
        <f>(VLOOKUP($A98,'RevPAR Raw Data'!$B$6:$BE$43,'RevPAR Raw Data'!V$1,FALSE))/100</f>
        <v>-3.6583656688644203E-2</v>
      </c>
      <c r="AA99" s="90">
        <f>(VLOOKUP($A98,'RevPAR Raw Data'!$B$6:$BE$43,'RevPAR Raw Data'!W$1,FALSE))/100</f>
        <v>-3.4693526850817197E-2</v>
      </c>
      <c r="AB99" s="90">
        <f>(VLOOKUP($A98,'RevPAR Raw Data'!$B$6:$BE$43,'RevPAR Raw Data'!X$1,FALSE))/100</f>
        <v>-8.4147532213668899E-2</v>
      </c>
      <c r="AC99" s="90">
        <f>(VLOOKUP($A98,'RevPAR Raw Data'!$B$6:$BE$43,'RevPAR Raw Data'!Y$1,FALSE))/100</f>
        <v>-3.0829636037087702E-2</v>
      </c>
      <c r="AD99" s="91">
        <f>(VLOOKUP($A98,'RevPAR Raw Data'!$B$6:$BE$43,'RevPAR Raw Data'!AA$1,FALSE))/100</f>
        <v>-4.7197222817207E-2</v>
      </c>
      <c r="AE99" s="91">
        <f>(VLOOKUP($A98,'RevPAR Raw Data'!$B$6:$BE$43,'RevPAR Raw Data'!AB$1,FALSE))/100</f>
        <v>-1.62525977808686E-2</v>
      </c>
      <c r="AF99" s="90">
        <f>(VLOOKUP($A98,'RevPAR Raw Data'!$B$6:$BE$43,'RevPAR Raw Data'!AC$1,FALSE))/100</f>
        <v>-3.2131165144115799E-2</v>
      </c>
      <c r="AG99" s="92">
        <f>(VLOOKUP($A98,'RevPAR Raw Data'!$B$6:$BE$43,'RevPAR Raw Data'!AE$1,FALSE))/100</f>
        <v>-3.1136927810539099E-2</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Data'!G$3,FALSE))/100</f>
        <v>0.43128898128898102</v>
      </c>
      <c r="C101" s="118">
        <f>(VLOOKUP($A101,'Occupancy Raw Data'!$B$8:$BE$45,'Occupancy Raw Data'!H$3,FALSE))/100</f>
        <v>0.50426195426195397</v>
      </c>
      <c r="D101" s="118">
        <f>(VLOOKUP($A101,'Occupancy Raw Data'!$B$8:$BE$45,'Occupancy Raw Data'!I$3,FALSE))/100</f>
        <v>0.53616239926553</v>
      </c>
      <c r="E101" s="118">
        <f>(VLOOKUP($A101,'Occupancy Raw Data'!$B$8:$BE$45,'Occupancy Raw Data'!J$3,FALSE))/100</f>
        <v>0.53861062939916304</v>
      </c>
      <c r="F101" s="118">
        <f>(VLOOKUP($A101,'Occupancy Raw Data'!$B$8:$BE$45,'Occupancy Raw Data'!K$3,FALSE))/100</f>
        <v>0.50137712945016799</v>
      </c>
      <c r="G101" s="119">
        <f>(VLOOKUP($A101,'Occupancy Raw Data'!$B$8:$BE$45,'Occupancy Raw Data'!L$3,FALSE))/100</f>
        <v>0.50260025899812899</v>
      </c>
      <c r="H101" s="99">
        <f>(VLOOKUP($A101,'Occupancy Raw Data'!$B$8:$BE$45,'Occupancy Raw Data'!N$3,FALSE))/100</f>
        <v>0.60104049780679292</v>
      </c>
      <c r="I101" s="99">
        <f>(VLOOKUP($A101,'Occupancy Raw Data'!$B$8:$BE$45,'Occupancy Raw Data'!O$3,FALSE))/100</f>
        <v>0.59542997041721901</v>
      </c>
      <c r="J101" s="119">
        <f>(VLOOKUP($A101,'Occupancy Raw Data'!$B$8:$BE$45,'Occupancy Raw Data'!P$3,FALSE))/100</f>
        <v>0.59823523411200596</v>
      </c>
      <c r="K101" s="120">
        <f>(VLOOKUP($A101,'Occupancy Raw Data'!$B$8:$BE$45,'Occupancy Raw Data'!R$3,FALSE))/100</f>
        <v>0.53007105706541602</v>
      </c>
      <c r="M101" s="121">
        <f>VLOOKUP($A101,'ADR Raw Data'!$B$6:$BE$43,'ADR Raw Data'!G$1,FALSE)</f>
        <v>99.0587081224391</v>
      </c>
      <c r="N101" s="122">
        <f>VLOOKUP($A101,'ADR Raw Data'!$B$6:$BE$43,'ADR Raw Data'!H$1,FALSE)</f>
        <v>97.337854050711101</v>
      </c>
      <c r="O101" s="122">
        <f>VLOOKUP($A101,'ADR Raw Data'!$B$6:$BE$43,'ADR Raw Data'!I$1,FALSE)</f>
        <v>100.698108828006</v>
      </c>
      <c r="P101" s="122">
        <f>VLOOKUP($A101,'ADR Raw Data'!$B$6:$BE$43,'ADR Raw Data'!J$1,FALSE)</f>
        <v>102.195138257575</v>
      </c>
      <c r="Q101" s="122">
        <f>VLOOKUP($A101,'ADR Raw Data'!$B$6:$BE$43,'ADR Raw Data'!K$1,FALSE)</f>
        <v>100.999322482197</v>
      </c>
      <c r="R101" s="123">
        <f>VLOOKUP($A101,'ADR Raw Data'!$B$6:$BE$43,'ADR Raw Data'!L$1,FALSE)</f>
        <v>100.137081100977</v>
      </c>
      <c r="S101" s="122">
        <f>VLOOKUP($A101,'ADR Raw Data'!$B$6:$BE$43,'ADR Raw Data'!N$1,FALSE)</f>
        <v>121.218372369314</v>
      </c>
      <c r="T101" s="122">
        <f>VLOOKUP($A101,'ADR Raw Data'!$B$6:$BE$43,'ADR Raw Data'!O$1,FALSE)</f>
        <v>122.239006338872</v>
      </c>
      <c r="U101" s="123">
        <f>VLOOKUP($A101,'ADR Raw Data'!$B$6:$BE$43,'ADR Raw Data'!P$1,FALSE)</f>
        <v>121.72629635945</v>
      </c>
      <c r="V101" s="124">
        <f>VLOOKUP($A101,'ADR Raw Data'!$B$6:$BE$43,'ADR Raw Data'!R$1,FALSE)</f>
        <v>107.13597291321101</v>
      </c>
      <c r="X101" s="121">
        <f>VLOOKUP($A101,'RevPAR Raw Data'!$B$6:$BE$43,'RevPAR Raw Data'!G$1,FALSE)</f>
        <v>42.722929313929299</v>
      </c>
      <c r="Y101" s="122">
        <f>VLOOKUP($A101,'RevPAR Raw Data'!$B$6:$BE$43,'RevPAR Raw Data'!H$1,FALSE)</f>
        <v>49.083776507276497</v>
      </c>
      <c r="Z101" s="122">
        <f>VLOOKUP($A101,'RevPAR Raw Data'!$B$6:$BE$43,'RevPAR Raw Data'!I$1,FALSE)</f>
        <v>53.990539630725202</v>
      </c>
      <c r="AA101" s="122">
        <f>VLOOKUP($A101,'RevPAR Raw Data'!$B$6:$BE$43,'RevPAR Raw Data'!J$1,FALSE)</f>
        <v>55.0433877384474</v>
      </c>
      <c r="AB101" s="122">
        <f>VLOOKUP($A101,'RevPAR Raw Data'!$B$6:$BE$43,'RevPAR Raw Data'!K$1,FALSE)</f>
        <v>50.638750382535903</v>
      </c>
      <c r="AC101" s="123">
        <f>VLOOKUP($A101,'RevPAR Raw Data'!$B$6:$BE$43,'RevPAR Raw Data'!L$1,FALSE)</f>
        <v>50.328922896667898</v>
      </c>
      <c r="AD101" s="122">
        <f>VLOOKUP($A101,'RevPAR Raw Data'!$B$6:$BE$43,'RevPAR Raw Data'!N$1,FALSE)</f>
        <v>72.857150872181904</v>
      </c>
      <c r="AE101" s="122">
        <f>VLOOKUP($A101,'RevPAR Raw Data'!$B$6:$BE$43,'RevPAR Raw Data'!O$1,FALSE)</f>
        <v>72.784767928185204</v>
      </c>
      <c r="AF101" s="123">
        <f>VLOOKUP($A101,'RevPAR Raw Data'!$B$6:$BE$43,'RevPAR Raw Data'!P$1,FALSE)</f>
        <v>72.820959400183597</v>
      </c>
      <c r="AG101" s="124">
        <f>VLOOKUP($A101,'RevPAR Raw Data'!$B$6:$BE$43,'RevPAR Raw Data'!R$1,FALSE)</f>
        <v>56.789678411837897</v>
      </c>
    </row>
    <row r="102" spans="1:33" x14ac:dyDescent="0.2">
      <c r="A102" s="101" t="s">
        <v>123</v>
      </c>
      <c r="B102" s="89">
        <f>(VLOOKUP($A101,'Occupancy Raw Data'!$B$8:$BE$51,'Occupancy Raw Data'!T$3,FALSE))/100</f>
        <v>5.5508418539579996E-2</v>
      </c>
      <c r="C102" s="90">
        <f>(VLOOKUP($A101,'Occupancy Raw Data'!$B$8:$BE$51,'Occupancy Raw Data'!U$3,FALSE))/100</f>
        <v>-2.3573669766412099E-2</v>
      </c>
      <c r="D102" s="90">
        <f>(VLOOKUP($A101,'Occupancy Raw Data'!$B$8:$BE$51,'Occupancy Raw Data'!V$3,FALSE))/100</f>
        <v>-3.4971776117415599E-3</v>
      </c>
      <c r="E102" s="90">
        <f>(VLOOKUP($A101,'Occupancy Raw Data'!$B$8:$BE$51,'Occupancy Raw Data'!W$3,FALSE))/100</f>
        <v>-5.7593958255516397E-3</v>
      </c>
      <c r="F102" s="90">
        <f>(VLOOKUP($A101,'Occupancy Raw Data'!$B$8:$BE$51,'Occupancy Raw Data'!X$3,FALSE))/100</f>
        <v>-0.107718667927666</v>
      </c>
      <c r="G102" s="90">
        <f>(VLOOKUP($A101,'Occupancy Raw Data'!$B$8:$BE$51,'Occupancy Raw Data'!Y$3,FALSE))/100</f>
        <v>-2.2006796581072997E-2</v>
      </c>
      <c r="H102" s="91">
        <f>(VLOOKUP($A101,'Occupancy Raw Data'!$B$8:$BE$51,'Occupancy Raw Data'!AA$3,FALSE))/100</f>
        <v>-6.4824655659123293E-2</v>
      </c>
      <c r="I102" s="91">
        <f>(VLOOKUP($A101,'Occupancy Raw Data'!$B$8:$BE$51,'Occupancy Raw Data'!AB$3,FALSE))/100</f>
        <v>-3.7833251510152904E-2</v>
      </c>
      <c r="J102" s="90">
        <f>(VLOOKUP($A101,'Occupancy Raw Data'!$B$8:$BE$51,'Occupancy Raw Data'!AC$3,FALSE))/100</f>
        <v>-5.1584209578091705E-2</v>
      </c>
      <c r="K102" s="92">
        <f>(VLOOKUP($A101,'Occupancy Raw Data'!$B$8:$BE$51,'Occupancy Raw Data'!AE$3,FALSE))/100</f>
        <v>-3.1705963924364096E-2</v>
      </c>
      <c r="M102" s="89">
        <f>(VLOOKUP($A101,'ADR Raw Data'!$B$6:$BE$49,'ADR Raw Data'!T$1,FALSE))/100</f>
        <v>1.38552284325766E-2</v>
      </c>
      <c r="N102" s="90">
        <f>(VLOOKUP($A101,'ADR Raw Data'!$B$6:$BE$49,'ADR Raw Data'!U$1,FALSE))/100</f>
        <v>-2.8158599240858503E-2</v>
      </c>
      <c r="O102" s="90">
        <f>(VLOOKUP($A101,'ADR Raw Data'!$B$6:$BE$49,'ADR Raw Data'!V$1,FALSE))/100</f>
        <v>-1.5068755332362E-2</v>
      </c>
      <c r="P102" s="90">
        <f>(VLOOKUP($A101,'ADR Raw Data'!$B$6:$BE$49,'ADR Raw Data'!W$1,FALSE))/100</f>
        <v>-2.5023712192932698E-2</v>
      </c>
      <c r="Q102" s="90">
        <f>(VLOOKUP($A101,'ADR Raw Data'!$B$6:$BE$49,'ADR Raw Data'!X$1,FALSE))/100</f>
        <v>-4.6271244407100294E-2</v>
      </c>
      <c r="R102" s="90">
        <f>(VLOOKUP($A101,'ADR Raw Data'!$B$6:$BE$49,'ADR Raw Data'!Y$1,FALSE))/100</f>
        <v>-2.2714214498187602E-2</v>
      </c>
      <c r="S102" s="91">
        <f>(VLOOKUP($A101,'ADR Raw Data'!$B$6:$BE$49,'ADR Raw Data'!AA$1,FALSE))/100</f>
        <v>-6.0786684314707899E-2</v>
      </c>
      <c r="T102" s="91">
        <f>(VLOOKUP($A101,'ADR Raw Data'!$B$6:$BE$49,'ADR Raw Data'!AB$1,FALSE))/100</f>
        <v>-5.5355686449927395E-2</v>
      </c>
      <c r="U102" s="90">
        <f>(VLOOKUP($A101,'ADR Raw Data'!$B$6:$BE$49,'ADR Raw Data'!AC$1,FALSE))/100</f>
        <v>-5.8062819755934705E-2</v>
      </c>
      <c r="V102" s="92">
        <f>(VLOOKUP($A101,'ADR Raw Data'!$B$6:$BE$49,'ADR Raw Data'!AE$1,FALSE))/100</f>
        <v>-3.7498113591297504E-2</v>
      </c>
      <c r="X102" s="89">
        <f>(VLOOKUP($A101,'RevPAR Raw Data'!$B$6:$BE$43,'RevPAR Raw Data'!T$1,FALSE))/100</f>
        <v>7.01327287909536E-2</v>
      </c>
      <c r="Y102" s="90">
        <f>(VLOOKUP($A101,'RevPAR Raw Data'!$B$6:$BE$43,'RevPAR Raw Data'!U$1,FALSE))/100</f>
        <v>-5.1068467487681894E-2</v>
      </c>
      <c r="Z102" s="90">
        <f>(VLOOKUP($A101,'RevPAR Raw Data'!$B$6:$BE$43,'RevPAR Raw Data'!V$1,FALSE))/100</f>
        <v>-1.8513234830318498E-2</v>
      </c>
      <c r="AA102" s="90">
        <f>(VLOOKUP($A101,'RevPAR Raw Data'!$B$6:$BE$43,'RevPAR Raw Data'!W$1,FALSE))/100</f>
        <v>-3.0638986554940503E-2</v>
      </c>
      <c r="AB102" s="90">
        <f>(VLOOKUP($A101,'RevPAR Raw Data'!$B$6:$BE$43,'RevPAR Raw Data'!X$1,FALSE))/100</f>
        <v>-0.14900563552387799</v>
      </c>
      <c r="AC102" s="90">
        <f>(VLOOKUP($A101,'RevPAR Raw Data'!$B$6:$BE$43,'RevPAR Raw Data'!Y$1,FALSE))/100</f>
        <v>-4.4221143981300198E-2</v>
      </c>
      <c r="AD102" s="91">
        <f>(VLOOKUP($A101,'RevPAR Raw Data'!$B$6:$BE$43,'RevPAR Raw Data'!AA$1,FALSE))/100</f>
        <v>-0.12167086409447</v>
      </c>
      <c r="AE102" s="91">
        <f>(VLOOKUP($A101,'RevPAR Raw Data'!$B$6:$BE$43,'RevPAR Raw Data'!AB$1,FALSE))/100</f>
        <v>-9.1094652352103095E-2</v>
      </c>
      <c r="AF102" s="90">
        <f>(VLOOKUP($A101,'RevPAR Raw Data'!$B$6:$BE$43,'RevPAR Raw Data'!AC$1,FALSE))/100</f>
        <v>-0.10665190467104101</v>
      </c>
      <c r="AG102" s="92">
        <f>(VLOOKUP($A101,'RevPAR Raw Data'!$B$6:$BE$43,'RevPAR Raw Data'!AE$1,FALSE))/100</f>
        <v>-6.80151636789042E-2</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Data'!G$3,FALSE))/100</f>
        <v>0.38968649282156398</v>
      </c>
      <c r="C104" s="118">
        <f>(VLOOKUP($A104,'Occupancy Raw Data'!$B$8:$BE$45,'Occupancy Raw Data'!H$3,FALSE))/100</f>
        <v>0.51098740111338903</v>
      </c>
      <c r="D104" s="118">
        <f>(VLOOKUP($A104,'Occupancy Raw Data'!$B$8:$BE$45,'Occupancy Raw Data'!I$3,FALSE))/100</f>
        <v>0.57222384998535003</v>
      </c>
      <c r="E104" s="118">
        <f>(VLOOKUP($A104,'Occupancy Raw Data'!$B$8:$BE$45,'Occupancy Raw Data'!J$3,FALSE))/100</f>
        <v>0.55669498974509202</v>
      </c>
      <c r="F104" s="118">
        <f>(VLOOKUP($A104,'Occupancy Raw Data'!$B$8:$BE$45,'Occupancy Raw Data'!K$3,FALSE))/100</f>
        <v>0.67330794022853691</v>
      </c>
      <c r="G104" s="119">
        <f>(VLOOKUP($A104,'Occupancy Raw Data'!$B$8:$BE$45,'Occupancy Raw Data'!L$3,FALSE))/100</f>
        <v>0.54058013477878608</v>
      </c>
      <c r="H104" s="99">
        <f>(VLOOKUP($A104,'Occupancy Raw Data'!$B$8:$BE$45,'Occupancy Raw Data'!N$3,FALSE))/100</f>
        <v>0.74714327571051797</v>
      </c>
      <c r="I104" s="99">
        <f>(VLOOKUP($A104,'Occupancy Raw Data'!$B$8:$BE$45,'Occupancy Raw Data'!O$3,FALSE))/100</f>
        <v>0.65104014063873394</v>
      </c>
      <c r="J104" s="119">
        <f>(VLOOKUP($A104,'Occupancy Raw Data'!$B$8:$BE$45,'Occupancy Raw Data'!P$3,FALSE))/100</f>
        <v>0.69909170817462596</v>
      </c>
      <c r="K104" s="120">
        <f>(VLOOKUP($A104,'Occupancy Raw Data'!$B$8:$BE$45,'Occupancy Raw Data'!R$3,FALSE))/100</f>
        <v>0.58586915574902598</v>
      </c>
      <c r="M104" s="121">
        <f>VLOOKUP($A104,'ADR Raw Data'!$B$6:$BE$43,'ADR Raw Data'!G$1,FALSE)</f>
        <v>99.974548872180407</v>
      </c>
      <c r="N104" s="122">
        <f>VLOOKUP($A104,'ADR Raw Data'!$B$6:$BE$43,'ADR Raw Data'!H$1,FALSE)</f>
        <v>104.972654816513</v>
      </c>
      <c r="O104" s="122">
        <f>VLOOKUP($A104,'ADR Raw Data'!$B$6:$BE$43,'ADR Raw Data'!I$1,FALSE)</f>
        <v>104.02525345622099</v>
      </c>
      <c r="P104" s="122">
        <f>VLOOKUP($A104,'ADR Raw Data'!$B$6:$BE$43,'ADR Raw Data'!J$1,FALSE)</f>
        <v>105.8634</v>
      </c>
      <c r="Q104" s="122">
        <f>VLOOKUP($A104,'ADR Raw Data'!$B$6:$BE$43,'ADR Raw Data'!K$1,FALSE)</f>
        <v>132.49010443864199</v>
      </c>
      <c r="R104" s="123">
        <f>VLOOKUP($A104,'ADR Raw Data'!$B$6:$BE$43,'ADR Raw Data'!L$1,FALSE)</f>
        <v>111.089701897018</v>
      </c>
      <c r="S104" s="122">
        <f>VLOOKUP($A104,'ADR Raw Data'!$B$6:$BE$43,'ADR Raw Data'!N$1,FALSE)</f>
        <v>147.904937254901</v>
      </c>
      <c r="T104" s="122">
        <f>VLOOKUP($A104,'ADR Raw Data'!$B$6:$BE$43,'ADR Raw Data'!O$1,FALSE)</f>
        <v>138.901512151215</v>
      </c>
      <c r="U104" s="123">
        <f>VLOOKUP($A104,'ADR Raw Data'!$B$6:$BE$43,'ADR Raw Data'!P$1,FALSE)</f>
        <v>143.71264668901901</v>
      </c>
      <c r="V104" s="124">
        <f>VLOOKUP($A104,'ADR Raw Data'!$B$6:$BE$43,'ADR Raw Data'!R$1,FALSE)</f>
        <v>122.21184896763501</v>
      </c>
      <c r="X104" s="121">
        <f>VLOOKUP($A104,'RevPAR Raw Data'!$B$6:$BE$43,'RevPAR Raw Data'!G$1,FALSE)</f>
        <v>38.958731321418099</v>
      </c>
      <c r="Y104" s="122">
        <f>VLOOKUP($A104,'RevPAR Raw Data'!$B$6:$BE$43,'RevPAR Raw Data'!H$1,FALSE)</f>
        <v>53.639704072663299</v>
      </c>
      <c r="Z104" s="122">
        <f>VLOOKUP($A104,'RevPAR Raw Data'!$B$6:$BE$43,'RevPAR Raw Data'!I$1,FALSE)</f>
        <v>59.525731028420701</v>
      </c>
      <c r="AA104" s="122">
        <f>VLOOKUP($A104,'RevPAR Raw Data'!$B$6:$BE$43,'RevPAR Raw Data'!J$1,FALSE)</f>
        <v>58.933624377380603</v>
      </c>
      <c r="AB104" s="122">
        <f>VLOOKUP($A104,'RevPAR Raw Data'!$B$6:$BE$43,'RevPAR Raw Data'!K$1,FALSE)</f>
        <v>89.206639320246097</v>
      </c>
      <c r="AC104" s="123">
        <f>VLOOKUP($A104,'RevPAR Raw Data'!$B$6:$BE$43,'RevPAR Raw Data'!L$1,FALSE)</f>
        <v>60.052886024025703</v>
      </c>
      <c r="AD104" s="122">
        <f>VLOOKUP($A104,'RevPAR Raw Data'!$B$6:$BE$43,'RevPAR Raw Data'!N$1,FALSE)</f>
        <v>110.506179314386</v>
      </c>
      <c r="AE104" s="122">
        <f>VLOOKUP($A104,'RevPAR Raw Data'!$B$6:$BE$43,'RevPAR Raw Data'!O$1,FALSE)</f>
        <v>90.430460005859899</v>
      </c>
      <c r="AF104" s="123">
        <f>VLOOKUP($A104,'RevPAR Raw Data'!$B$6:$BE$43,'RevPAR Raw Data'!P$1,FALSE)</f>
        <v>100.468319660123</v>
      </c>
      <c r="AG104" s="124">
        <f>VLOOKUP($A104,'RevPAR Raw Data'!$B$6:$BE$43,'RevPAR Raw Data'!R$1,FALSE)</f>
        <v>71.600152777196399</v>
      </c>
    </row>
    <row r="105" spans="1:33" x14ac:dyDescent="0.2">
      <c r="A105" s="101" t="s">
        <v>123</v>
      </c>
      <c r="B105" s="89">
        <f>(VLOOKUP($A104,'Occupancy Raw Data'!$B$8:$BE$51,'Occupancy Raw Data'!T$3,FALSE))/100</f>
        <v>0.10039076488589301</v>
      </c>
      <c r="C105" s="90">
        <f>(VLOOKUP($A104,'Occupancy Raw Data'!$B$8:$BE$51,'Occupancy Raw Data'!U$3,FALSE))/100</f>
        <v>-3.9721539097713601E-2</v>
      </c>
      <c r="D105" s="90">
        <f>(VLOOKUP($A104,'Occupancy Raw Data'!$B$8:$BE$51,'Occupancy Raw Data'!V$3,FALSE))/100</f>
        <v>2.72870772639867E-2</v>
      </c>
      <c r="E105" s="90">
        <f>(VLOOKUP($A104,'Occupancy Raw Data'!$B$8:$BE$51,'Occupancy Raw Data'!W$3,FALSE))/100</f>
        <v>-7.2745109246909703E-2</v>
      </c>
      <c r="F105" s="90">
        <f>(VLOOKUP($A104,'Occupancy Raw Data'!$B$8:$BE$51,'Occupancy Raw Data'!X$3,FALSE))/100</f>
        <v>-9.4180839717355608E-2</v>
      </c>
      <c r="G105" s="90">
        <f>(VLOOKUP($A104,'Occupancy Raw Data'!$B$8:$BE$51,'Occupancy Raw Data'!Y$3,FALSE))/100</f>
        <v>-3.01637003996282E-2</v>
      </c>
      <c r="H105" s="91">
        <f>(VLOOKUP($A104,'Occupancy Raw Data'!$B$8:$BE$51,'Occupancy Raw Data'!AA$3,FALSE))/100</f>
        <v>-3.5150029421866999E-2</v>
      </c>
      <c r="I105" s="91">
        <f>(VLOOKUP($A104,'Occupancy Raw Data'!$B$8:$BE$51,'Occupancy Raw Data'!AB$3,FALSE))/100</f>
        <v>3.7136913564055997E-2</v>
      </c>
      <c r="J105" s="90">
        <f>(VLOOKUP($A104,'Occupancy Raw Data'!$B$8:$BE$51,'Occupancy Raw Data'!AC$3,FALSE))/100</f>
        <v>-2.7865263354265399E-3</v>
      </c>
      <c r="K105" s="92">
        <f>(VLOOKUP($A104,'Occupancy Raw Data'!$B$8:$BE$51,'Occupancy Raw Data'!AE$3,FALSE))/100</f>
        <v>-2.1000473650760201E-2</v>
      </c>
      <c r="M105" s="89">
        <f>(VLOOKUP($A104,'ADR Raw Data'!$B$6:$BE$49,'ADR Raw Data'!T$1,FALSE))/100</f>
        <v>6.6423329696680605E-2</v>
      </c>
      <c r="N105" s="90">
        <f>(VLOOKUP($A104,'ADR Raw Data'!$B$6:$BE$49,'ADR Raw Data'!U$1,FALSE))/100</f>
        <v>8.5781779422580307E-2</v>
      </c>
      <c r="O105" s="90">
        <f>(VLOOKUP($A104,'ADR Raw Data'!$B$6:$BE$49,'ADR Raw Data'!V$1,FALSE))/100</f>
        <v>1.4184904149750498E-2</v>
      </c>
      <c r="P105" s="90">
        <f>(VLOOKUP($A104,'ADR Raw Data'!$B$6:$BE$49,'ADR Raw Data'!W$1,FALSE))/100</f>
        <v>3.1470743212361203E-3</v>
      </c>
      <c r="Q105" s="90">
        <f>(VLOOKUP($A104,'ADR Raw Data'!$B$6:$BE$49,'ADR Raw Data'!X$1,FALSE))/100</f>
        <v>2.3207049426576899E-2</v>
      </c>
      <c r="R105" s="90">
        <f>(VLOOKUP($A104,'ADR Raw Data'!$B$6:$BE$49,'ADR Raw Data'!Y$1,FALSE))/100</f>
        <v>2.7269486993153298E-2</v>
      </c>
      <c r="S105" s="91">
        <f>(VLOOKUP($A104,'ADR Raw Data'!$B$6:$BE$49,'ADR Raw Data'!AA$1,FALSE))/100</f>
        <v>5.8228557213213907E-3</v>
      </c>
      <c r="T105" s="91">
        <f>(VLOOKUP($A104,'ADR Raw Data'!$B$6:$BE$49,'ADR Raw Data'!AB$1,FALSE))/100</f>
        <v>4.7181260569095801E-2</v>
      </c>
      <c r="U105" s="90">
        <f>(VLOOKUP($A104,'ADR Raw Data'!$B$6:$BE$49,'ADR Raw Data'!AC$1,FALSE))/100</f>
        <v>2.2143811180332297E-2</v>
      </c>
      <c r="V105" s="92">
        <f>(VLOOKUP($A104,'ADR Raw Data'!$B$6:$BE$49,'ADR Raw Data'!AE$1,FALSE))/100</f>
        <v>2.6949625977044499E-2</v>
      </c>
      <c r="X105" s="89">
        <f>(VLOOKUP($A104,'RevPAR Raw Data'!$B$6:$BE$43,'RevPAR Raw Data'!T$1,FALSE))/100</f>
        <v>0.17348238345709199</v>
      </c>
      <c r="Y105" s="90">
        <f>(VLOOKUP($A104,'RevPAR Raw Data'!$B$6:$BE$43,'RevPAR Raw Data'!U$1,FALSE))/100</f>
        <v>4.2652856019661199E-2</v>
      </c>
      <c r="Z105" s="90">
        <f>(VLOOKUP($A104,'RevPAR Raw Data'!$B$6:$BE$43,'RevPAR Raw Data'!V$1,FALSE))/100</f>
        <v>4.1859045989253801E-2</v>
      </c>
      <c r="AA105" s="90">
        <f>(VLOOKUP($A104,'RevPAR Raw Data'!$B$6:$BE$43,'RevPAR Raw Data'!W$1,FALSE))/100</f>
        <v>-6.9826969190980095E-2</v>
      </c>
      <c r="AB105" s="90">
        <f>(VLOOKUP($A104,'RevPAR Raw Data'!$B$6:$BE$43,'RevPAR Raw Data'!X$1,FALSE))/100</f>
        <v>-7.3159449693135897E-2</v>
      </c>
      <c r="AC105" s="90">
        <f>(VLOOKUP($A104,'RevPAR Raw Data'!$B$6:$BE$43,'RevPAR Raw Data'!Y$1,FALSE))/100</f>
        <v>-3.7167620421878901E-3</v>
      </c>
      <c r="AD105" s="91">
        <f>(VLOOKUP($A104,'RevPAR Raw Data'!$B$6:$BE$43,'RevPAR Raw Data'!AA$1,FALSE))/100</f>
        <v>-2.9531847250469298E-2</v>
      </c>
      <c r="AE105" s="91">
        <f>(VLOOKUP($A104,'RevPAR Raw Data'!$B$6:$BE$43,'RevPAR Raw Data'!AB$1,FALSE))/100</f>
        <v>8.6070340528749595E-2</v>
      </c>
      <c r="AF105" s="90">
        <f>(VLOOKUP($A104,'RevPAR Raw Data'!$B$6:$BE$43,'RevPAR Raw Data'!AC$1,FALSE))/100</f>
        <v>1.9295580531885001E-2</v>
      </c>
      <c r="AG105" s="92">
        <f>(VLOOKUP($A104,'RevPAR Raw Data'!$B$6:$BE$43,'RevPAR Raw Data'!AE$1,FALSE))/100</f>
        <v>5.3831974160555296E-3</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Data'!G$3,FALSE))/100</f>
        <v>0.52895981087470401</v>
      </c>
      <c r="C107" s="118">
        <f>(VLOOKUP($A107,'Occupancy Raw Data'!$B$8:$BE$45,'Occupancy Raw Data'!H$3,FALSE))/100</f>
        <v>0.53546099290780103</v>
      </c>
      <c r="D107" s="118">
        <f>(VLOOKUP($A107,'Occupancy Raw Data'!$B$8:$BE$45,'Occupancy Raw Data'!I$3,FALSE))/100</f>
        <v>0.54768066892295397</v>
      </c>
      <c r="E107" s="118">
        <f>(VLOOKUP($A107,'Occupancy Raw Data'!$B$8:$BE$45,'Occupancy Raw Data'!J$3,FALSE))/100</f>
        <v>0.57057535337447707</v>
      </c>
      <c r="F107" s="118">
        <f>(VLOOKUP($A107,'Occupancy Raw Data'!$B$8:$BE$45,'Occupancy Raw Data'!K$3,FALSE))/100</f>
        <v>0.60641051164642601</v>
      </c>
      <c r="G107" s="119">
        <f>(VLOOKUP($A107,'Occupancy Raw Data'!$B$8:$BE$45,'Occupancy Raw Data'!L$3,FALSE))/100</f>
        <v>0.55770984497046105</v>
      </c>
      <c r="H107" s="99">
        <f>(VLOOKUP($A107,'Occupancy Raw Data'!$B$8:$BE$45,'Occupancy Raw Data'!N$3,FALSE))/100</f>
        <v>0.80529564005574306</v>
      </c>
      <c r="I107" s="99">
        <f>(VLOOKUP($A107,'Occupancy Raw Data'!$B$8:$BE$45,'Occupancy Raw Data'!O$3,FALSE))/100</f>
        <v>0.79354967151104905</v>
      </c>
      <c r="J107" s="119">
        <f>(VLOOKUP($A107,'Occupancy Raw Data'!$B$8:$BE$45,'Occupancy Raw Data'!P$3,FALSE))/100</f>
        <v>0.799422655783396</v>
      </c>
      <c r="K107" s="120">
        <f>(VLOOKUP($A107,'Occupancy Raw Data'!$B$8:$BE$45,'Occupancy Raw Data'!R$3,FALSE))/100</f>
        <v>0.62656307596336491</v>
      </c>
      <c r="M107" s="121">
        <f>VLOOKUP($A107,'ADR Raw Data'!$B$6:$BE$43,'ADR Raw Data'!G$1,FALSE)</f>
        <v>95.815020484171299</v>
      </c>
      <c r="N107" s="122">
        <f>VLOOKUP($A107,'ADR Raw Data'!$B$6:$BE$43,'ADR Raw Data'!H$1,FALSE)</f>
        <v>94.4855040470934</v>
      </c>
      <c r="O107" s="122">
        <f>VLOOKUP($A107,'ADR Raw Data'!$B$6:$BE$43,'ADR Raw Data'!I$1,FALSE)</f>
        <v>97.844965467102796</v>
      </c>
      <c r="P107" s="122">
        <f>VLOOKUP($A107,'ADR Raw Data'!$B$6:$BE$43,'ADR Raw Data'!J$1,FALSE)</f>
        <v>100.548405443126</v>
      </c>
      <c r="Q107" s="122">
        <f>VLOOKUP($A107,'ADR Raw Data'!$B$6:$BE$43,'ADR Raw Data'!K$1,FALSE)</f>
        <v>107.017885751805</v>
      </c>
      <c r="R107" s="123">
        <f>VLOOKUP($A107,'ADR Raw Data'!$B$6:$BE$43,'ADR Raw Data'!L$1,FALSE)</f>
        <v>99.345559505189797</v>
      </c>
      <c r="S107" s="122">
        <f>VLOOKUP($A107,'ADR Raw Data'!$B$6:$BE$43,'ADR Raw Data'!N$1,FALSE)</f>
        <v>163.945772558714</v>
      </c>
      <c r="T107" s="122">
        <f>VLOOKUP($A107,'ADR Raw Data'!$B$6:$BE$43,'ADR Raw Data'!O$1,FALSE)</f>
        <v>161.630228299046</v>
      </c>
      <c r="U107" s="123">
        <f>VLOOKUP($A107,'ADR Raw Data'!$B$6:$BE$43,'ADR Raw Data'!P$1,FALSE)</f>
        <v>162.79650603909801</v>
      </c>
      <c r="V107" s="124">
        <f>VLOOKUP($A107,'ADR Raw Data'!$B$6:$BE$43,'ADR Raw Data'!R$1,FALSE)</f>
        <v>122.406361949585</v>
      </c>
      <c r="X107" s="121">
        <f>VLOOKUP($A107,'RevPAR Raw Data'!$B$6:$BE$43,'RevPAR Raw Data'!G$1,FALSE)</f>
        <v>50.682295114263098</v>
      </c>
      <c r="Y107" s="122">
        <f>VLOOKUP($A107,'RevPAR Raw Data'!$B$6:$BE$43,'RevPAR Raw Data'!H$1,FALSE)</f>
        <v>50.593301812450697</v>
      </c>
      <c r="Z107" s="122">
        <f>VLOOKUP($A107,'RevPAR Raw Data'!$B$6:$BE$43,'RevPAR Raw Data'!I$1,FALSE)</f>
        <v>53.587796137766198</v>
      </c>
      <c r="AA107" s="122">
        <f>VLOOKUP($A107,'RevPAR Raw Data'!$B$6:$BE$43,'RevPAR Raw Data'!J$1,FALSE)</f>
        <v>57.370441966952001</v>
      </c>
      <c r="AB107" s="122">
        <f>VLOOKUP($A107,'RevPAR Raw Data'!$B$6:$BE$43,'RevPAR Raw Data'!K$1,FALSE)</f>
        <v>64.896770854071207</v>
      </c>
      <c r="AC107" s="123">
        <f>VLOOKUP($A107,'RevPAR Raw Data'!$B$6:$BE$43,'RevPAR Raw Data'!L$1,FALSE)</f>
        <v>55.405996590143097</v>
      </c>
      <c r="AD107" s="122">
        <f>VLOOKUP($A107,'RevPAR Raw Data'!$B$6:$BE$43,'RevPAR Raw Data'!N$1,FALSE)</f>
        <v>132.02481584710301</v>
      </c>
      <c r="AE107" s="122">
        <f>VLOOKUP($A107,'RevPAR Raw Data'!$B$6:$BE$43,'RevPAR Raw Data'!O$1,FALSE)</f>
        <v>128.26161457296399</v>
      </c>
      <c r="AF107" s="123">
        <f>VLOOKUP($A107,'RevPAR Raw Data'!$B$6:$BE$43,'RevPAR Raw Data'!P$1,FALSE)</f>
        <v>130.14321521003299</v>
      </c>
      <c r="AG107" s="124">
        <f>VLOOKUP($A107,'RevPAR Raw Data'!$B$6:$BE$43,'RevPAR Raw Data'!R$1,FALSE)</f>
        <v>76.695306660617504</v>
      </c>
    </row>
    <row r="108" spans="1:33" x14ac:dyDescent="0.2">
      <c r="A108" s="101" t="s">
        <v>123</v>
      </c>
      <c r="B108" s="89">
        <f>(VLOOKUP($A107,'Occupancy Raw Data'!$B$8:$BE$51,'Occupancy Raw Data'!T$3,FALSE))/100</f>
        <v>0.11310637367137601</v>
      </c>
      <c r="C108" s="90">
        <f>(VLOOKUP($A107,'Occupancy Raw Data'!$B$8:$BE$51,'Occupancy Raw Data'!U$3,FALSE))/100</f>
        <v>-3.8892895780742801E-2</v>
      </c>
      <c r="D108" s="90">
        <f>(VLOOKUP($A107,'Occupancy Raw Data'!$B$8:$BE$51,'Occupancy Raw Data'!V$3,FALSE))/100</f>
        <v>-2.2262595432554398E-2</v>
      </c>
      <c r="E108" s="90">
        <f>(VLOOKUP($A107,'Occupancy Raw Data'!$B$8:$BE$51,'Occupancy Raw Data'!W$3,FALSE))/100</f>
        <v>-2.06818489083118E-2</v>
      </c>
      <c r="F108" s="90">
        <f>(VLOOKUP($A107,'Occupancy Raw Data'!$B$8:$BE$51,'Occupancy Raw Data'!X$3,FALSE))/100</f>
        <v>-1.8960079692078202E-2</v>
      </c>
      <c r="G108" s="90">
        <f>(VLOOKUP($A107,'Occupancy Raw Data'!$B$8:$BE$51,'Occupancy Raw Data'!Y$3,FALSE))/100</f>
        <v>-1.4004564708058999E-3</v>
      </c>
      <c r="H108" s="91">
        <f>(VLOOKUP($A107,'Occupancy Raw Data'!$B$8:$BE$51,'Occupancy Raw Data'!AA$3,FALSE))/100</f>
        <v>-1.6368993288313202E-2</v>
      </c>
      <c r="I108" s="91">
        <f>(VLOOKUP($A107,'Occupancy Raw Data'!$B$8:$BE$51,'Occupancy Raw Data'!AB$3,FALSE))/100</f>
        <v>-1.2956187303029E-2</v>
      </c>
      <c r="J108" s="90">
        <f>(VLOOKUP($A107,'Occupancy Raw Data'!$B$8:$BE$51,'Occupancy Raw Data'!AC$3,FALSE))/100</f>
        <v>-1.46780813842914E-2</v>
      </c>
      <c r="K108" s="92">
        <f>(VLOOKUP($A107,'Occupancy Raw Data'!$B$8:$BE$51,'Occupancy Raw Data'!AE$3,FALSE))/100</f>
        <v>-6.4560982491541101E-3</v>
      </c>
      <c r="M108" s="89">
        <f>(VLOOKUP($A107,'ADR Raw Data'!$B$6:$BE$49,'ADR Raw Data'!T$1,FALSE))/100</f>
        <v>-1.5695984931121901E-2</v>
      </c>
      <c r="N108" s="90">
        <f>(VLOOKUP($A107,'ADR Raw Data'!$B$6:$BE$49,'ADR Raw Data'!U$1,FALSE))/100</f>
        <v>-5.6995517917954007E-2</v>
      </c>
      <c r="O108" s="90">
        <f>(VLOOKUP($A107,'ADR Raw Data'!$B$6:$BE$49,'ADR Raw Data'!V$1,FALSE))/100</f>
        <v>-2.6286839384068502E-2</v>
      </c>
      <c r="P108" s="90">
        <f>(VLOOKUP($A107,'ADR Raw Data'!$B$6:$BE$49,'ADR Raw Data'!W$1,FALSE))/100</f>
        <v>-4.07770455054592E-2</v>
      </c>
      <c r="Q108" s="90">
        <f>(VLOOKUP($A107,'ADR Raw Data'!$B$6:$BE$49,'ADR Raw Data'!X$1,FALSE))/100</f>
        <v>1.3918357473365001E-3</v>
      </c>
      <c r="R108" s="90">
        <f>(VLOOKUP($A107,'ADR Raw Data'!$B$6:$BE$49,'ADR Raw Data'!Y$1,FALSE))/100</f>
        <v>-2.7957438283383703E-2</v>
      </c>
      <c r="S108" s="91">
        <f>(VLOOKUP($A107,'ADR Raw Data'!$B$6:$BE$49,'ADR Raw Data'!AA$1,FALSE))/100</f>
        <v>-2.7144607289899501E-2</v>
      </c>
      <c r="T108" s="91">
        <f>(VLOOKUP($A107,'ADR Raw Data'!$B$6:$BE$49,'ADR Raw Data'!AB$1,FALSE))/100</f>
        <v>-6.0077086547957598E-2</v>
      </c>
      <c r="U108" s="90">
        <f>(VLOOKUP($A107,'ADR Raw Data'!$B$6:$BE$49,'ADR Raw Data'!AC$1,FALSE))/100</f>
        <v>-4.3639553159228101E-2</v>
      </c>
      <c r="V108" s="92">
        <f>(VLOOKUP($A107,'ADR Raw Data'!$B$6:$BE$49,'ADR Raw Data'!AE$1,FALSE))/100</f>
        <v>-3.7480239233170398E-2</v>
      </c>
      <c r="X108" s="89">
        <f>(VLOOKUP($A107,'RevPAR Raw Data'!$B$6:$BE$43,'RevPAR Raw Data'!T$1,FALSE))/100</f>
        <v>9.5635072803494398E-2</v>
      </c>
      <c r="Y108" s="90">
        <f>(VLOOKUP($A107,'RevPAR Raw Data'!$B$6:$BE$43,'RevPAR Raw Data'!U$1,FALSE))/100</f>
        <v>-9.3671692960344402E-2</v>
      </c>
      <c r="Z108" s="90">
        <f>(VLOOKUP($A107,'RevPAR Raw Data'!$B$6:$BE$43,'RevPAR Raw Data'!V$1,FALSE))/100</f>
        <v>-4.7964221546214894E-2</v>
      </c>
      <c r="AA108" s="90">
        <f>(VLOOKUP($A107,'RevPAR Raw Data'!$B$6:$BE$43,'RevPAR Raw Data'!W$1,FALSE))/100</f>
        <v>-6.0615549719699902E-2</v>
      </c>
      <c r="AB108" s="90">
        <f>(VLOOKUP($A107,'RevPAR Raw Data'!$B$6:$BE$43,'RevPAR Raw Data'!X$1,FALSE))/100</f>
        <v>-1.7594633261429401E-2</v>
      </c>
      <c r="AC108" s="90">
        <f>(VLOOKUP($A107,'RevPAR Raw Data'!$B$6:$BE$43,'RevPAR Raw Data'!Y$1,FALSE))/100</f>
        <v>-2.93187415788384E-2</v>
      </c>
      <c r="AD108" s="91">
        <f>(VLOOKUP($A107,'RevPAR Raw Data'!$B$6:$BE$43,'RevPAR Raw Data'!AA$1,FALSE))/100</f>
        <v>-4.3069270683670398E-2</v>
      </c>
      <c r="AE108" s="91">
        <f>(VLOOKUP($A107,'RevPAR Raw Data'!$B$6:$BE$43,'RevPAR Raw Data'!AB$1,FALSE))/100</f>
        <v>-7.2254903865050998E-2</v>
      </c>
      <c r="AF108" s="90">
        <f>(VLOOKUP($A107,'RevPAR Raw Data'!$B$6:$BE$43,'RevPAR Raw Data'!AC$1,FALSE))/100</f>
        <v>-5.7677089630674298E-2</v>
      </c>
      <c r="AG108" s="92">
        <f>(VLOOKUP($A107,'RevPAR Raw Data'!$B$6:$BE$43,'RevPAR Raw Data'!AE$1,FALSE))/100</f>
        <v>-4.3694361375433394E-2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Data'!G$3,FALSE))/100</f>
        <v>0.44629729245113803</v>
      </c>
      <c r="C110" s="118">
        <f>(VLOOKUP($A110,'Occupancy Raw Data'!$B$8:$BE$45,'Occupancy Raw Data'!H$3,FALSE))/100</f>
        <v>0.54993724224493401</v>
      </c>
      <c r="D110" s="118">
        <f>(VLOOKUP($A110,'Occupancy Raw Data'!$B$8:$BE$45,'Occupancy Raw Data'!I$3,FALSE))/100</f>
        <v>0.59332974717590092</v>
      </c>
      <c r="E110" s="118">
        <f>(VLOOKUP($A110,'Occupancy Raw Data'!$B$8:$BE$45,'Occupancy Raw Data'!J$3,FALSE))/100</f>
        <v>0.58956428187197407</v>
      </c>
      <c r="F110" s="118">
        <f>(VLOOKUP($A110,'Occupancy Raw Data'!$B$8:$BE$45,'Occupancy Raw Data'!K$3,FALSE))/100</f>
        <v>0.65608750224134793</v>
      </c>
      <c r="G110" s="119">
        <f>(VLOOKUP($A110,'Occupancy Raw Data'!$B$8:$BE$45,'Occupancy Raw Data'!L$3,FALSE))/100</f>
        <v>0.56704321319705897</v>
      </c>
      <c r="H110" s="99">
        <f>(VLOOKUP($A110,'Occupancy Raw Data'!$B$8:$BE$45,'Occupancy Raw Data'!N$3,FALSE))/100</f>
        <v>0.70683162990855197</v>
      </c>
      <c r="I110" s="99">
        <f>(VLOOKUP($A110,'Occupancy Raw Data'!$B$8:$BE$45,'Occupancy Raw Data'!O$3,FALSE))/100</f>
        <v>0.69696969696969602</v>
      </c>
      <c r="J110" s="119">
        <f>(VLOOKUP($A110,'Occupancy Raw Data'!$B$8:$BE$45,'Occupancy Raw Data'!P$3,FALSE))/100</f>
        <v>0.70190066343912405</v>
      </c>
      <c r="K110" s="120">
        <f>(VLOOKUP($A110,'Occupancy Raw Data'!$B$8:$BE$45,'Occupancy Raw Data'!R$3,FALSE))/100</f>
        <v>0.60557391326622001</v>
      </c>
      <c r="M110" s="121">
        <f>VLOOKUP($A110,'ADR Raw Data'!$B$6:$BE$43,'ADR Raw Data'!G$1,FALSE)</f>
        <v>92.083579750903894</v>
      </c>
      <c r="N110" s="122">
        <f>VLOOKUP($A110,'ADR Raw Data'!$B$6:$BE$43,'ADR Raw Data'!H$1,FALSE)</f>
        <v>93.949077274209301</v>
      </c>
      <c r="O110" s="122">
        <f>VLOOKUP($A110,'ADR Raw Data'!$B$6:$BE$43,'ADR Raw Data'!I$1,FALSE)</f>
        <v>95.804530069507393</v>
      </c>
      <c r="P110" s="122">
        <f>VLOOKUP($A110,'ADR Raw Data'!$B$6:$BE$43,'ADR Raw Data'!J$1,FALSE)</f>
        <v>96.249032846715295</v>
      </c>
      <c r="Q110" s="122">
        <f>VLOOKUP($A110,'ADR Raw Data'!$B$6:$BE$43,'ADR Raw Data'!K$1,FALSE)</f>
        <v>106.549002459688</v>
      </c>
      <c r="R110" s="123">
        <f>VLOOKUP($A110,'ADR Raw Data'!$B$6:$BE$43,'ADR Raw Data'!L$1,FALSE)</f>
        <v>97.437684037439894</v>
      </c>
      <c r="S110" s="122">
        <f>VLOOKUP($A110,'ADR Raw Data'!$B$6:$BE$43,'ADR Raw Data'!N$1,FALSE)</f>
        <v>114.952267884322</v>
      </c>
      <c r="T110" s="122">
        <f>VLOOKUP($A110,'ADR Raw Data'!$B$6:$BE$43,'ADR Raw Data'!O$1,FALSE)</f>
        <v>115.435798816568</v>
      </c>
      <c r="U110" s="123">
        <f>VLOOKUP($A110,'ADR Raw Data'!$B$6:$BE$43,'ADR Raw Data'!P$1,FALSE)</f>
        <v>115.192334908672</v>
      </c>
      <c r="V110" s="124">
        <f>VLOOKUP($A110,'ADR Raw Data'!$B$6:$BE$43,'ADR Raw Data'!R$1,FALSE)</f>
        <v>103.31734909690699</v>
      </c>
      <c r="X110" s="121">
        <f>VLOOKUP($A110,'RevPAR Raw Data'!$B$6:$BE$43,'RevPAR Raw Data'!G$1,FALSE)</f>
        <v>41.096652322036903</v>
      </c>
      <c r="Y110" s="122">
        <f>VLOOKUP($A110,'RevPAR Raw Data'!$B$6:$BE$43,'RevPAR Raw Data'!H$1,FALSE)</f>
        <v>51.666096467634901</v>
      </c>
      <c r="Z110" s="122">
        <f>VLOOKUP($A110,'RevPAR Raw Data'!$B$6:$BE$43,'RevPAR Raw Data'!I$1,FALSE)</f>
        <v>56.843677604446803</v>
      </c>
      <c r="AA110" s="122">
        <f>VLOOKUP($A110,'RevPAR Raw Data'!$B$6:$BE$43,'RevPAR Raw Data'!J$1,FALSE)</f>
        <v>56.744991931145698</v>
      </c>
      <c r="AB110" s="122">
        <f>VLOOKUP($A110,'RevPAR Raw Data'!$B$6:$BE$43,'RevPAR Raw Data'!K$1,FALSE)</f>
        <v>69.905468890084194</v>
      </c>
      <c r="AC110" s="123">
        <f>VLOOKUP($A110,'RevPAR Raw Data'!$B$6:$BE$43,'RevPAR Raw Data'!L$1,FALSE)</f>
        <v>55.2513774430697</v>
      </c>
      <c r="AD110" s="122">
        <f>VLOOKUP($A110,'RevPAR Raw Data'!$B$6:$BE$43,'RevPAR Raw Data'!N$1,FALSE)</f>
        <v>81.251898870360407</v>
      </c>
      <c r="AE110" s="122">
        <f>VLOOKUP($A110,'RevPAR Raw Data'!$B$6:$BE$43,'RevPAR Raw Data'!O$1,FALSE)</f>
        <v>80.455253720638296</v>
      </c>
      <c r="AF110" s="123">
        <f>VLOOKUP($A110,'RevPAR Raw Data'!$B$6:$BE$43,'RevPAR Raw Data'!P$1,FALSE)</f>
        <v>80.853576295499295</v>
      </c>
      <c r="AG110" s="124">
        <f>VLOOKUP($A110,'RevPAR Raw Data'!$B$6:$BE$43,'RevPAR Raw Data'!R$1,FALSE)</f>
        <v>62.566291400906699</v>
      </c>
    </row>
    <row r="111" spans="1:33" x14ac:dyDescent="0.2">
      <c r="A111" s="101" t="s">
        <v>123</v>
      </c>
      <c r="B111" s="89">
        <f>(VLOOKUP($A110,'Occupancy Raw Data'!$B$8:$BE$51,'Occupancy Raw Data'!T$3,FALSE))/100</f>
        <v>4.8507124068730603E-2</v>
      </c>
      <c r="C111" s="90">
        <f>(VLOOKUP($A110,'Occupancy Raw Data'!$B$8:$BE$51,'Occupancy Raw Data'!U$3,FALSE))/100</f>
        <v>6.2014540323437602E-4</v>
      </c>
      <c r="D111" s="90">
        <f>(VLOOKUP($A110,'Occupancy Raw Data'!$B$8:$BE$51,'Occupancy Raw Data'!V$3,FALSE))/100</f>
        <v>3.0792564819460303E-2</v>
      </c>
      <c r="E111" s="90">
        <f>(VLOOKUP($A110,'Occupancy Raw Data'!$B$8:$BE$51,'Occupancy Raw Data'!W$3,FALSE))/100</f>
        <v>-6.0908322446783902E-2</v>
      </c>
      <c r="F111" s="90">
        <f>(VLOOKUP($A110,'Occupancy Raw Data'!$B$8:$BE$51,'Occupancy Raw Data'!X$3,FALSE))/100</f>
        <v>-0.10460518359962799</v>
      </c>
      <c r="G111" s="90">
        <f>(VLOOKUP($A110,'Occupancy Raw Data'!$B$8:$BE$51,'Occupancy Raw Data'!Y$3,FALSE))/100</f>
        <v>-2.61641569916807E-2</v>
      </c>
      <c r="H111" s="91">
        <f>(VLOOKUP($A110,'Occupancy Raw Data'!$B$8:$BE$51,'Occupancy Raw Data'!AA$3,FALSE))/100</f>
        <v>-6.92994008643876E-2</v>
      </c>
      <c r="I111" s="91">
        <f>(VLOOKUP($A110,'Occupancy Raw Data'!$B$8:$BE$51,'Occupancy Raw Data'!AB$3,FALSE))/100</f>
        <v>-2.0270786534024001E-2</v>
      </c>
      <c r="J111" s="90">
        <f>(VLOOKUP($A110,'Occupancy Raw Data'!$B$8:$BE$51,'Occupancy Raw Data'!AC$3,FALSE))/100</f>
        <v>-4.5586293006555596E-2</v>
      </c>
      <c r="K111" s="92">
        <f>(VLOOKUP($A110,'Occupancy Raw Data'!$B$8:$BE$51,'Occupancy Raw Data'!AE$3,FALSE))/100</f>
        <v>-3.2682986156347502E-2</v>
      </c>
      <c r="M111" s="89">
        <f>(VLOOKUP($A110,'ADR Raw Data'!$B$6:$BE$49,'ADR Raw Data'!T$1,FALSE))/100</f>
        <v>-5.21672660658489E-2</v>
      </c>
      <c r="N111" s="90">
        <f>(VLOOKUP($A110,'ADR Raw Data'!$B$6:$BE$49,'ADR Raw Data'!U$1,FALSE))/100</f>
        <v>-5.5491618961614898E-2</v>
      </c>
      <c r="O111" s="90">
        <f>(VLOOKUP($A110,'ADR Raw Data'!$B$6:$BE$49,'ADR Raw Data'!V$1,FALSE))/100</f>
        <v>-3.1398085424925004E-2</v>
      </c>
      <c r="P111" s="90">
        <f>(VLOOKUP($A110,'ADR Raw Data'!$B$6:$BE$49,'ADR Raw Data'!W$1,FALSE))/100</f>
        <v>-6.5327604992465496E-2</v>
      </c>
      <c r="Q111" s="90">
        <f>(VLOOKUP($A110,'ADR Raw Data'!$B$6:$BE$49,'ADR Raw Data'!X$1,FALSE))/100</f>
        <v>-5.6398830657535398E-2</v>
      </c>
      <c r="R111" s="90">
        <f>(VLOOKUP($A110,'ADR Raw Data'!$B$6:$BE$49,'ADR Raw Data'!Y$1,FALSE))/100</f>
        <v>-5.5476125358478401E-2</v>
      </c>
      <c r="S111" s="91">
        <f>(VLOOKUP($A110,'ADR Raw Data'!$B$6:$BE$49,'ADR Raw Data'!AA$1,FALSE))/100</f>
        <v>-6.8058446430549993E-2</v>
      </c>
      <c r="T111" s="91">
        <f>(VLOOKUP($A110,'ADR Raw Data'!$B$6:$BE$49,'ADR Raw Data'!AB$1,FALSE))/100</f>
        <v>-2.4619739777994001E-2</v>
      </c>
      <c r="U111" s="90">
        <f>(VLOOKUP($A110,'ADR Raw Data'!$B$6:$BE$49,'ADR Raw Data'!AC$1,FALSE))/100</f>
        <v>-4.7445956627793898E-2</v>
      </c>
      <c r="V111" s="92">
        <f>(VLOOKUP($A110,'ADR Raw Data'!$B$6:$BE$49,'ADR Raw Data'!AE$1,FALSE))/100</f>
        <v>-5.3217751997992495E-2</v>
      </c>
      <c r="X111" s="89">
        <f>(VLOOKUP($A110,'RevPAR Raw Data'!$B$6:$BE$43,'RevPAR Raw Data'!T$1,FALSE))/100</f>
        <v>-6.1906260445009397E-3</v>
      </c>
      <c r="Y111" s="90">
        <f>(VLOOKUP($A110,'RevPAR Raw Data'!$B$6:$BE$43,'RevPAR Raw Data'!U$1,FALSE))/100</f>
        <v>-5.49058864307976E-2</v>
      </c>
      <c r="Z111" s="90">
        <f>(VLOOKUP($A110,'RevPAR Raw Data'!$B$6:$BE$43,'RevPAR Raw Data'!V$1,FALSE))/100</f>
        <v>-1.5723481861186299E-3</v>
      </c>
      <c r="AA111" s="90">
        <f>(VLOOKUP($A110,'RevPAR Raw Data'!$B$6:$BE$43,'RevPAR Raw Data'!W$1,FALSE))/100</f>
        <v>-0.122256932609692</v>
      </c>
      <c r="AB111" s="90">
        <f>(VLOOKUP($A110,'RevPAR Raw Data'!$B$6:$BE$43,'RevPAR Raw Data'!X$1,FALSE))/100</f>
        <v>-0.15510440422142799</v>
      </c>
      <c r="AC111" s="90">
        <f>(VLOOKUP($A110,'RevPAR Raw Data'!$B$6:$BE$43,'RevPAR Raw Data'!Y$1,FALSE))/100</f>
        <v>-8.0188796296989787E-2</v>
      </c>
      <c r="AD111" s="91">
        <f>(VLOOKUP($A110,'RevPAR Raw Data'!$B$6:$BE$43,'RevPAR Raw Data'!AA$1,FALSE))/100</f>
        <v>-0.13264143773353901</v>
      </c>
      <c r="AE111" s="91">
        <f>(VLOOKUP($A110,'RevPAR Raw Data'!$B$6:$BE$43,'RevPAR Raw Data'!AB$1,FALSE))/100</f>
        <v>-4.4391464822455103E-2</v>
      </c>
      <c r="AF111" s="90">
        <f>(VLOOKUP($A110,'RevPAR Raw Data'!$B$6:$BE$43,'RevPAR Raw Data'!AC$1,FALSE))/100</f>
        <v>-9.0869364353538595E-2</v>
      </c>
      <c r="AG111" s="92">
        <f>(VLOOKUP($A110,'RevPAR Raw Data'!$B$6:$BE$43,'RevPAR Raw Data'!AE$1,FALSE))/100</f>
        <v>-8.4161423102517702E-2</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
      <c r="A113" s="116" t="s">
        <v>47</v>
      </c>
      <c r="B113" s="117">
        <f>(VLOOKUP($A113,'Occupancy Raw Data'!$B$8:$BE$45,'Occupancy Raw Data'!G$3,FALSE))/100</f>
        <v>0.47690941385435104</v>
      </c>
      <c r="C113" s="118">
        <f>(VLOOKUP($A113,'Occupancy Raw Data'!$B$8:$BE$45,'Occupancy Raw Data'!H$3,FALSE))/100</f>
        <v>0.54387211367673105</v>
      </c>
      <c r="D113" s="118">
        <f>(VLOOKUP($A113,'Occupancy Raw Data'!$B$8:$BE$45,'Occupancy Raw Data'!I$3,FALSE))/100</f>
        <v>0.60284191829484901</v>
      </c>
      <c r="E113" s="118">
        <f>(VLOOKUP($A113,'Occupancy Raw Data'!$B$8:$BE$45,'Occupancy Raw Data'!J$3,FALSE))/100</f>
        <v>0.663410301953818</v>
      </c>
      <c r="F113" s="118">
        <f>(VLOOKUP($A113,'Occupancy Raw Data'!$B$8:$BE$45,'Occupancy Raw Data'!K$3,FALSE))/100</f>
        <v>0.64920071047957295</v>
      </c>
      <c r="G113" s="119">
        <f>(VLOOKUP($A113,'Occupancy Raw Data'!$B$8:$BE$45,'Occupancy Raw Data'!L$3,FALSE))/100</f>
        <v>0.58724689165186494</v>
      </c>
      <c r="H113" s="99">
        <f>(VLOOKUP($A113,'Occupancy Raw Data'!$B$8:$BE$45,'Occupancy Raw Data'!N$3,FALSE))/100</f>
        <v>0.81101243339253903</v>
      </c>
      <c r="I113" s="99">
        <f>(VLOOKUP($A113,'Occupancy Raw Data'!$B$8:$BE$45,'Occupancy Raw Data'!O$3,FALSE))/100</f>
        <v>0.78081705150976899</v>
      </c>
      <c r="J113" s="119">
        <f>(VLOOKUP($A113,'Occupancy Raw Data'!$B$8:$BE$45,'Occupancy Raw Data'!P$3,FALSE))/100</f>
        <v>0.79591474245115412</v>
      </c>
      <c r="K113" s="120">
        <f>(VLOOKUP($A113,'Occupancy Raw Data'!$B$8:$BE$45,'Occupancy Raw Data'!R$3,FALSE))/100</f>
        <v>0.64686627759451898</v>
      </c>
      <c r="M113" s="121">
        <f>VLOOKUP($A113,'ADR Raw Data'!$B$6:$BE$43,'ADR Raw Data'!G$1,FALSE)</f>
        <v>94.084506517690798</v>
      </c>
      <c r="N113" s="122">
        <f>VLOOKUP($A113,'ADR Raw Data'!$B$6:$BE$43,'ADR Raw Data'!H$1,FALSE)</f>
        <v>98.888801436969302</v>
      </c>
      <c r="O113" s="122">
        <f>VLOOKUP($A113,'ADR Raw Data'!$B$6:$BE$43,'ADR Raw Data'!I$1,FALSE)</f>
        <v>102.95046552740099</v>
      </c>
      <c r="P113" s="122">
        <f>VLOOKUP($A113,'ADR Raw Data'!$B$6:$BE$43,'ADR Raw Data'!J$1,FALSE)</f>
        <v>109.03032128514</v>
      </c>
      <c r="Q113" s="122">
        <f>VLOOKUP($A113,'ADR Raw Data'!$B$6:$BE$43,'ADR Raw Data'!K$1,FALSE)</f>
        <v>105.969154582763</v>
      </c>
      <c r="R113" s="123">
        <f>VLOOKUP($A113,'ADR Raw Data'!$B$6:$BE$43,'ADR Raw Data'!L$1,FALSE)</f>
        <v>102.799213598693</v>
      </c>
      <c r="S113" s="122">
        <f>VLOOKUP($A113,'ADR Raw Data'!$B$6:$BE$43,'ADR Raw Data'!N$1,FALSE)</f>
        <v>120.493488830486</v>
      </c>
      <c r="T113" s="122">
        <f>VLOOKUP($A113,'ADR Raw Data'!$B$6:$BE$43,'ADR Raw Data'!O$1,FALSE)</f>
        <v>119.71746132848</v>
      </c>
      <c r="U113" s="123">
        <f>VLOOKUP($A113,'ADR Raw Data'!$B$6:$BE$43,'ADR Raw Data'!P$1,FALSE)</f>
        <v>120.112835304619</v>
      </c>
      <c r="V113" s="124">
        <f>VLOOKUP($A113,'ADR Raw Data'!$B$6:$BE$43,'ADR Raw Data'!R$1,FALSE)</f>
        <v>108.88577374181099</v>
      </c>
      <c r="X113" s="121">
        <f>VLOOKUP($A113,'RevPAR Raw Data'!$B$6:$BE$43,'RevPAR Raw Data'!G$1,FALSE)</f>
        <v>44.869786856127803</v>
      </c>
      <c r="Y113" s="122">
        <f>VLOOKUP($A113,'RevPAR Raw Data'!$B$6:$BE$43,'RevPAR Raw Data'!H$1,FALSE)</f>
        <v>53.782861456483097</v>
      </c>
      <c r="Z113" s="122">
        <f>VLOOKUP($A113,'RevPAR Raw Data'!$B$6:$BE$43,'RevPAR Raw Data'!I$1,FALSE)</f>
        <v>62.062856127886299</v>
      </c>
      <c r="AA113" s="122">
        <f>VLOOKUP($A113,'RevPAR Raw Data'!$B$6:$BE$43,'RevPAR Raw Data'!J$1,FALSE)</f>
        <v>72.3318383658969</v>
      </c>
      <c r="AB113" s="122">
        <f>VLOOKUP($A113,'RevPAR Raw Data'!$B$6:$BE$43,'RevPAR Raw Data'!K$1,FALSE)</f>
        <v>68.795250444049699</v>
      </c>
      <c r="AC113" s="123">
        <f>VLOOKUP($A113,'RevPAR Raw Data'!$B$6:$BE$43,'RevPAR Raw Data'!L$1,FALSE)</f>
        <v>60.368518650088802</v>
      </c>
      <c r="AD113" s="122">
        <f>VLOOKUP($A113,'RevPAR Raw Data'!$B$6:$BE$43,'RevPAR Raw Data'!N$1,FALSE)</f>
        <v>97.721717584369401</v>
      </c>
      <c r="AE113" s="122">
        <f>VLOOKUP($A113,'RevPAR Raw Data'!$B$6:$BE$43,'RevPAR Raw Data'!O$1,FALSE)</f>
        <v>93.477435168738793</v>
      </c>
      <c r="AF113" s="123">
        <f>VLOOKUP($A113,'RevPAR Raw Data'!$B$6:$BE$43,'RevPAR Raw Data'!P$1,FALSE)</f>
        <v>95.599576376554097</v>
      </c>
      <c r="AG113" s="124">
        <f>VLOOKUP($A113,'RevPAR Raw Data'!$B$6:$BE$43,'RevPAR Raw Data'!R$1,FALSE)</f>
        <v>70.434535143364599</v>
      </c>
    </row>
    <row r="114" spans="1:34" x14ac:dyDescent="0.2">
      <c r="A114" s="101" t="s">
        <v>123</v>
      </c>
      <c r="B114" s="89">
        <f>(VLOOKUP($A113,'Occupancy Raw Data'!$B$8:$BE$51,'Occupancy Raw Data'!T$3,FALSE))/100</f>
        <v>5.3896670809697199E-2</v>
      </c>
      <c r="C114" s="90">
        <f>(VLOOKUP($A113,'Occupancy Raw Data'!$B$8:$BE$51,'Occupancy Raw Data'!U$3,FALSE))/100</f>
        <v>-9.8594523458298E-2</v>
      </c>
      <c r="D114" s="90">
        <f>(VLOOKUP($A113,'Occupancy Raw Data'!$B$8:$BE$51,'Occupancy Raw Data'!V$3,FALSE))/100</f>
        <v>-3.5875483474709903E-2</v>
      </c>
      <c r="E114" s="90">
        <f>(VLOOKUP($A113,'Occupancy Raw Data'!$B$8:$BE$51,'Occupancy Raw Data'!W$3,FALSE))/100</f>
        <v>7.3532746305884092E-2</v>
      </c>
      <c r="F114" s="90">
        <f>(VLOOKUP($A113,'Occupancy Raw Data'!$B$8:$BE$51,'Occupancy Raw Data'!X$3,FALSE))/100</f>
        <v>1.8631258047606201E-2</v>
      </c>
      <c r="G114" s="90">
        <f>(VLOOKUP($A113,'Occupancy Raw Data'!$B$8:$BE$51,'Occupancy Raw Data'!Y$3,FALSE))/100</f>
        <v>-7.3389712185078094E-5</v>
      </c>
      <c r="H114" s="91">
        <f>(VLOOKUP($A113,'Occupancy Raw Data'!$B$8:$BE$51,'Occupancy Raw Data'!AA$3,FALSE))/100</f>
        <v>1.7202035102507701E-2</v>
      </c>
      <c r="I114" s="91">
        <f>(VLOOKUP($A113,'Occupancy Raw Data'!$B$8:$BE$51,'Occupancy Raw Data'!AB$3,FALSE))/100</f>
        <v>-6.2745687403004E-2</v>
      </c>
      <c r="J114" s="90">
        <f>(VLOOKUP($A113,'Occupancy Raw Data'!$B$8:$BE$51,'Occupancy Raw Data'!AC$3,FALSE))/100</f>
        <v>-2.364938851646E-2</v>
      </c>
      <c r="K114" s="92">
        <f>(VLOOKUP($A113,'Occupancy Raw Data'!$B$8:$BE$51,'Occupancy Raw Data'!AE$3,FALSE))/100</f>
        <v>-8.4901570396229802E-3</v>
      </c>
      <c r="M114" s="89">
        <f>(VLOOKUP($A113,'ADR Raw Data'!$B$6:$BE$49,'ADR Raw Data'!T$1,FALSE))/100</f>
        <v>4.2339439947066904E-2</v>
      </c>
      <c r="N114" s="90">
        <f>(VLOOKUP($A113,'ADR Raw Data'!$B$6:$BE$49,'ADR Raw Data'!U$1,FALSE))/100</f>
        <v>1.70203232731733E-2</v>
      </c>
      <c r="O114" s="90">
        <f>(VLOOKUP($A113,'ADR Raw Data'!$B$6:$BE$49,'ADR Raw Data'!V$1,FALSE))/100</f>
        <v>3.4061168500023699E-2</v>
      </c>
      <c r="P114" s="90">
        <f>(VLOOKUP($A113,'ADR Raw Data'!$B$6:$BE$49,'ADR Raw Data'!W$1,FALSE))/100</f>
        <v>0.10139205671986201</v>
      </c>
      <c r="Q114" s="90">
        <f>(VLOOKUP($A113,'ADR Raw Data'!$B$6:$BE$49,'ADR Raw Data'!X$1,FALSE))/100</f>
        <v>7.0090154570070201E-2</v>
      </c>
      <c r="R114" s="90">
        <f>(VLOOKUP($A113,'ADR Raw Data'!$B$6:$BE$49,'ADR Raw Data'!Y$1,FALSE))/100</f>
        <v>5.5276587796352902E-2</v>
      </c>
      <c r="S114" s="91">
        <f>(VLOOKUP($A113,'ADR Raw Data'!$B$6:$BE$49,'ADR Raw Data'!AA$1,FALSE))/100</f>
        <v>2.5831938989011899E-2</v>
      </c>
      <c r="T114" s="91">
        <f>(VLOOKUP($A113,'ADR Raw Data'!$B$6:$BE$49,'ADR Raw Data'!AB$1,FALSE))/100</f>
        <v>7.2733024946942801E-3</v>
      </c>
      <c r="U114" s="90">
        <f>(VLOOKUP($A113,'ADR Raw Data'!$B$6:$BE$49,'ADR Raw Data'!AC$1,FALSE))/100</f>
        <v>1.6428582010146499E-2</v>
      </c>
      <c r="V114" s="92">
        <f>(VLOOKUP($A113,'ADR Raw Data'!$B$6:$BE$49,'ADR Raw Data'!AE$1,FALSE))/100</f>
        <v>3.87402602336007E-2</v>
      </c>
      <c r="X114" s="89">
        <f>(VLOOKUP($A113,'RevPAR Raw Data'!$B$6:$BE$43,'RevPAR Raw Data'!T$1,FALSE))/100</f>
        <v>9.8518065613858188E-2</v>
      </c>
      <c r="Y114" s="90">
        <f>(VLOOKUP($A113,'RevPAR Raw Data'!$B$6:$BE$43,'RevPAR Raw Data'!U$1,FALSE))/100</f>
        <v>-8.3252310847349312E-2</v>
      </c>
      <c r="Z114" s="90">
        <f>(VLOOKUP($A113,'RevPAR Raw Data'!$B$6:$BE$43,'RevPAR Raw Data'!V$1,FALSE))/100</f>
        <v>-3.0362758623380596E-3</v>
      </c>
      <c r="AA114" s="90">
        <f>(VLOOKUP($A113,'RevPAR Raw Data'!$B$6:$BE$43,'RevPAR Raw Data'!W$1,FALSE))/100</f>
        <v>0.18238043940995902</v>
      </c>
      <c r="AB114" s="90">
        <f>(VLOOKUP($A113,'RevPAR Raw Data'!$B$6:$BE$43,'RevPAR Raw Data'!X$1,FALSE))/100</f>
        <v>9.0027280374068E-2</v>
      </c>
      <c r="AC114" s="90">
        <f>(VLOOKUP($A113,'RevPAR Raw Data'!$B$6:$BE$43,'RevPAR Raw Data'!Y$1,FALSE))/100</f>
        <v>5.5199141351298796E-2</v>
      </c>
      <c r="AD114" s="91">
        <f>(VLOOKUP($A113,'RevPAR Raw Data'!$B$6:$BE$43,'RevPAR Raw Data'!AA$1,FALSE))/100</f>
        <v>4.3478336012774399E-2</v>
      </c>
      <c r="AE114" s="91">
        <f>(VLOOKUP($A113,'RevPAR Raw Data'!$B$6:$BE$43,'RevPAR Raw Data'!AB$1,FALSE))/100</f>
        <v>-5.5928753273029298E-2</v>
      </c>
      <c r="AF114" s="90">
        <f>(VLOOKUP($A113,'RevPAR Raw Data'!$B$6:$BE$43,'RevPAR Raw Data'!AC$1,FALSE))/100</f>
        <v>-7.6093324250459801E-3</v>
      </c>
      <c r="AG114" s="92">
        <f>(VLOOKUP($A113,'RevPAR Raw Data'!$B$6:$BE$43,'RevPAR Raw Data'!AE$1,FALSE))/100</f>
        <v>2.9921192300838603E-2</v>
      </c>
    </row>
    <row r="115" spans="1:34"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
      <c r="A116" s="116" t="s">
        <v>48</v>
      </c>
      <c r="B116" s="117">
        <f>(VLOOKUP($A116,'Occupancy Raw Data'!$B$8:$BE$45,'Occupancy Raw Data'!G$3,FALSE))/100</f>
        <v>0.485891534920952</v>
      </c>
      <c r="C116" s="118">
        <f>(VLOOKUP($A116,'Occupancy Raw Data'!$B$8:$BE$45,'Occupancy Raw Data'!H$3,FALSE))/100</f>
        <v>0.55493295977586499</v>
      </c>
      <c r="D116" s="118">
        <f>(VLOOKUP($A116,'Occupancy Raw Data'!$B$8:$BE$45,'Occupancy Raw Data'!I$3,FALSE))/100</f>
        <v>0.56954172503502098</v>
      </c>
      <c r="E116" s="118">
        <f>(VLOOKUP($A116,'Occupancy Raw Data'!$B$8:$BE$45,'Occupancy Raw Data'!J$3,FALSE))/100</f>
        <v>0.60016009605763398</v>
      </c>
      <c r="F116" s="118">
        <f>(VLOOKUP($A116,'Occupancy Raw Data'!$B$8:$BE$45,'Occupancy Raw Data'!K$3,FALSE))/100</f>
        <v>0.67420452271362807</v>
      </c>
      <c r="G116" s="119">
        <f>(VLOOKUP($A116,'Occupancy Raw Data'!$B$8:$BE$45,'Occupancy Raw Data'!L$3,FALSE))/100</f>
        <v>0.57694616770062002</v>
      </c>
      <c r="H116" s="99">
        <f>(VLOOKUP($A116,'Occupancy Raw Data'!$B$8:$BE$45,'Occupancy Raw Data'!N$3,FALSE))/100</f>
        <v>0.90334200520312091</v>
      </c>
      <c r="I116" s="99">
        <f>(VLOOKUP($A116,'Occupancy Raw Data'!$B$8:$BE$45,'Occupancy Raw Data'!O$3,FALSE))/100</f>
        <v>0.92215329197518503</v>
      </c>
      <c r="J116" s="119">
        <f>(VLOOKUP($A116,'Occupancy Raw Data'!$B$8:$BE$45,'Occupancy Raw Data'!P$3,FALSE))/100</f>
        <v>0.91274764858915303</v>
      </c>
      <c r="K116" s="120">
        <f>(VLOOKUP($A116,'Occupancy Raw Data'!$B$8:$BE$45,'Occupancy Raw Data'!R$3,FALSE))/100</f>
        <v>0.67288944795448602</v>
      </c>
      <c r="M116" s="121">
        <f>VLOOKUP($A116,'ADR Raw Data'!$B$6:$BE$43,'ADR Raw Data'!G$1,FALSE)</f>
        <v>143.63204695222399</v>
      </c>
      <c r="N116" s="122">
        <f>VLOOKUP($A116,'ADR Raw Data'!$B$6:$BE$43,'ADR Raw Data'!H$1,FALSE)</f>
        <v>140.02167688424001</v>
      </c>
      <c r="O116" s="122">
        <f>VLOOKUP($A116,'ADR Raw Data'!$B$6:$BE$43,'ADR Raw Data'!I$1,FALSE)</f>
        <v>135.71758257203001</v>
      </c>
      <c r="P116" s="122">
        <f>VLOOKUP($A116,'ADR Raw Data'!$B$6:$BE$43,'ADR Raw Data'!J$1,FALSE)</f>
        <v>145.59221407135701</v>
      </c>
      <c r="Q116" s="122">
        <f>VLOOKUP($A116,'ADR Raw Data'!$B$6:$BE$43,'ADR Raw Data'!K$1,FALSE)</f>
        <v>165.61441970911201</v>
      </c>
      <c r="R116" s="123">
        <f>VLOOKUP($A116,'ADR Raw Data'!$B$6:$BE$43,'ADR Raw Data'!L$1,FALSE)</f>
        <v>146.92036004162301</v>
      </c>
      <c r="S116" s="122">
        <f>VLOOKUP($A116,'ADR Raw Data'!$B$6:$BE$43,'ADR Raw Data'!N$1,FALSE)</f>
        <v>252.97077315019899</v>
      </c>
      <c r="T116" s="122">
        <f>VLOOKUP($A116,'ADR Raw Data'!$B$6:$BE$43,'ADR Raw Data'!O$1,FALSE)</f>
        <v>256.17173828124999</v>
      </c>
      <c r="U116" s="123">
        <f>VLOOKUP($A116,'ADR Raw Data'!$B$6:$BE$43,'ADR Raw Data'!P$1,FALSE)</f>
        <v>254.587748300811</v>
      </c>
      <c r="V116" s="124">
        <f>VLOOKUP($A116,'ADR Raw Data'!$B$6:$BE$43,'ADR Raw Data'!R$1,FALSE)</f>
        <v>188.64793431618301</v>
      </c>
      <c r="X116" s="121">
        <f>VLOOKUP($A116,'RevPAR Raw Data'!$B$6:$BE$43,'RevPAR Raw Data'!G$1,FALSE)</f>
        <v>69.789595757454407</v>
      </c>
      <c r="Y116" s="122">
        <f>VLOOKUP($A116,'RevPAR Raw Data'!$B$6:$BE$43,'RevPAR Raw Data'!H$1,FALSE)</f>
        <v>77.702643586151595</v>
      </c>
      <c r="Z116" s="122">
        <f>VLOOKUP($A116,'RevPAR Raw Data'!$B$6:$BE$43,'RevPAR Raw Data'!I$1,FALSE)</f>
        <v>77.296826095657295</v>
      </c>
      <c r="AA116" s="122">
        <f>VLOOKUP($A116,'RevPAR Raw Data'!$B$6:$BE$43,'RevPAR Raw Data'!J$1,FALSE)</f>
        <v>87.378637182309305</v>
      </c>
      <c r="AB116" s="122">
        <f>VLOOKUP($A116,'RevPAR Raw Data'!$B$6:$BE$43,'RevPAR Raw Data'!K$1,FALSE)</f>
        <v>111.65799079447601</v>
      </c>
      <c r="AC116" s="123">
        <f>VLOOKUP($A116,'RevPAR Raw Data'!$B$6:$BE$43,'RevPAR Raw Data'!L$1,FALSE)</f>
        <v>84.765138683209898</v>
      </c>
      <c r="AD116" s="122">
        <f>VLOOKUP($A116,'RevPAR Raw Data'!$B$6:$BE$43,'RevPAR Raw Data'!N$1,FALSE)</f>
        <v>228.51912547528499</v>
      </c>
      <c r="AE116" s="122">
        <f>VLOOKUP($A116,'RevPAR Raw Data'!$B$6:$BE$43,'RevPAR Raw Data'!O$1,FALSE)</f>
        <v>236.22961176705999</v>
      </c>
      <c r="AF116" s="123">
        <f>VLOOKUP($A116,'RevPAR Raw Data'!$B$6:$BE$43,'RevPAR Raw Data'!P$1,FALSE)</f>
        <v>232.37436862117201</v>
      </c>
      <c r="AG116" s="124">
        <f>VLOOKUP($A116,'RevPAR Raw Data'!$B$6:$BE$43,'RevPAR Raw Data'!R$1,FALSE)</f>
        <v>126.93920437977</v>
      </c>
    </row>
    <row r="117" spans="1:34" x14ac:dyDescent="0.2">
      <c r="A117" s="101" t="s">
        <v>123</v>
      </c>
      <c r="B117" s="89">
        <f>(VLOOKUP($A116,'Occupancy Raw Data'!$B$8:$BE$51,'Occupancy Raw Data'!T$3,FALSE))/100</f>
        <v>4.4581406137179605E-2</v>
      </c>
      <c r="C117" s="90">
        <f>(VLOOKUP($A116,'Occupancy Raw Data'!$B$8:$BE$51,'Occupancy Raw Data'!U$3,FALSE))/100</f>
        <v>-2.3278067559960397E-2</v>
      </c>
      <c r="D117" s="90">
        <f>(VLOOKUP($A116,'Occupancy Raw Data'!$B$8:$BE$51,'Occupancy Raw Data'!V$3,FALSE))/100</f>
        <v>-3.9376883627591203E-2</v>
      </c>
      <c r="E117" s="90">
        <f>(VLOOKUP($A116,'Occupancy Raw Data'!$B$8:$BE$51,'Occupancy Raw Data'!W$3,FALSE))/100</f>
        <v>-1.8521607616976601E-2</v>
      </c>
      <c r="F117" s="90">
        <f>(VLOOKUP($A116,'Occupancy Raw Data'!$B$8:$BE$51,'Occupancy Raw Data'!X$3,FALSE))/100</f>
        <v>-3.42849152114219E-2</v>
      </c>
      <c r="G117" s="90">
        <f>(VLOOKUP($A116,'Occupancy Raw Data'!$B$8:$BE$51,'Occupancy Raw Data'!Y$3,FALSE))/100</f>
        <v>-1.7404246933819801E-2</v>
      </c>
      <c r="H117" s="91">
        <f>(VLOOKUP($A116,'Occupancy Raw Data'!$B$8:$BE$51,'Occupancy Raw Data'!AA$3,FALSE))/100</f>
        <v>1.7507465805450099E-2</v>
      </c>
      <c r="I117" s="91">
        <f>(VLOOKUP($A116,'Occupancy Raw Data'!$B$8:$BE$51,'Occupancy Raw Data'!AB$3,FALSE))/100</f>
        <v>0.16802900793025599</v>
      </c>
      <c r="J117" s="90">
        <f>(VLOOKUP($A116,'Occupancy Raw Data'!$B$8:$BE$51,'Occupancy Raw Data'!AC$3,FALSE))/100</f>
        <v>8.8357315595644706E-2</v>
      </c>
      <c r="K117" s="92">
        <f>(VLOOKUP($A116,'Occupancy Raw Data'!$B$8:$BE$51,'Occupancy Raw Data'!AE$3,FALSE))/100</f>
        <v>2.1049817556669001E-2</v>
      </c>
      <c r="M117" s="89">
        <f>(VLOOKUP($A116,'ADR Raw Data'!$B$6:$BE$49,'ADR Raw Data'!T$1,FALSE))/100</f>
        <v>5.7204378269092304E-2</v>
      </c>
      <c r="N117" s="90">
        <f>(VLOOKUP($A116,'ADR Raw Data'!$B$6:$BE$49,'ADR Raw Data'!U$1,FALSE))/100</f>
        <v>7.0115770520745899E-2</v>
      </c>
      <c r="O117" s="90">
        <f>(VLOOKUP($A116,'ADR Raw Data'!$B$6:$BE$49,'ADR Raw Data'!V$1,FALSE))/100</f>
        <v>-1.98271636976971E-2</v>
      </c>
      <c r="P117" s="90">
        <f>(VLOOKUP($A116,'ADR Raw Data'!$B$6:$BE$49,'ADR Raw Data'!W$1,FALSE))/100</f>
        <v>5.2383199894582101E-2</v>
      </c>
      <c r="Q117" s="90">
        <f>(VLOOKUP($A116,'ADR Raw Data'!$B$6:$BE$49,'ADR Raw Data'!X$1,FALSE))/100</f>
        <v>6.5180036531317403E-2</v>
      </c>
      <c r="R117" s="90">
        <f>(VLOOKUP($A116,'ADR Raw Data'!$B$6:$BE$49,'ADR Raw Data'!Y$1,FALSE))/100</f>
        <v>4.4960798675412902E-2</v>
      </c>
      <c r="S117" s="91">
        <f>(VLOOKUP($A116,'ADR Raw Data'!$B$6:$BE$49,'ADR Raw Data'!AA$1,FALSE))/100</f>
        <v>7.6065905580918899E-2</v>
      </c>
      <c r="T117" s="91">
        <f>(VLOOKUP($A116,'ADR Raw Data'!$B$6:$BE$49,'ADR Raw Data'!AB$1,FALSE))/100</f>
        <v>0.100279155983031</v>
      </c>
      <c r="U117" s="90">
        <f>(VLOOKUP($A116,'ADR Raw Data'!$B$6:$BE$49,'ADR Raw Data'!AC$1,FALSE))/100</f>
        <v>8.7875911259238992E-2</v>
      </c>
      <c r="V117" s="92">
        <f>(VLOOKUP($A116,'ADR Raw Data'!$B$6:$BE$49,'ADR Raw Data'!AE$1,FALSE))/100</f>
        <v>8.0661474241228201E-2</v>
      </c>
      <c r="X117" s="89">
        <f>(VLOOKUP($A116,'RevPAR Raw Data'!$B$6:$BE$43,'RevPAR Raw Data'!T$1,FALSE))/100</f>
        <v>0.104336036026711</v>
      </c>
      <c r="Y117" s="90">
        <f>(VLOOKUP($A116,'RevPAR Raw Data'!$B$6:$BE$43,'RevPAR Raw Data'!U$1,FALSE))/100</f>
        <v>4.52055433175848E-2</v>
      </c>
      <c r="Z117" s="90">
        <f>(VLOOKUP($A116,'RevPAR Raw Data'!$B$6:$BE$43,'RevPAR Raw Data'!V$1,FALSE))/100</f>
        <v>-5.8423315407698899E-2</v>
      </c>
      <c r="AA117" s="90">
        <f>(VLOOKUP($A116,'RevPAR Raw Data'!$B$6:$BE$43,'RevPAR Raw Data'!W$1,FALSE))/100</f>
        <v>3.2891371203436402E-2</v>
      </c>
      <c r="AB117" s="90">
        <f>(VLOOKUP($A116,'RevPAR Raw Data'!$B$6:$BE$43,'RevPAR Raw Data'!X$1,FALSE))/100</f>
        <v>2.8660429293941799E-2</v>
      </c>
      <c r="AC117" s="90">
        <f>(VLOOKUP($A116,'RevPAR Raw Data'!$B$6:$BE$43,'RevPAR Raw Data'!Y$1,FALSE))/100</f>
        <v>2.6774042899104299E-2</v>
      </c>
      <c r="AD117" s="91">
        <f>(VLOOKUP($A116,'RevPAR Raw Data'!$B$6:$BE$43,'RevPAR Raw Data'!AA$1,FALSE))/100</f>
        <v>9.4905092627287607E-2</v>
      </c>
      <c r="AE117" s="91">
        <f>(VLOOKUP($A116,'RevPAR Raw Data'!$B$6:$BE$43,'RevPAR Raw Data'!AB$1,FALSE))/100</f>
        <v>0.28515797100919998</v>
      </c>
      <c r="AF117" s="90">
        <f>(VLOOKUP($A116,'RevPAR Raw Data'!$B$6:$BE$43,'RevPAR Raw Data'!AC$1,FALSE))/100</f>
        <v>0.18399770647927099</v>
      </c>
      <c r="AG117" s="92">
        <f>(VLOOKUP($A116,'RevPAR Raw Data'!$B$6:$BE$43,'RevPAR Raw Data'!AE$1,FALSE))/100</f>
        <v>0.10340920111452701</v>
      </c>
    </row>
    <row r="118" spans="1:34"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
      <c r="A119" s="116" t="s">
        <v>72</v>
      </c>
      <c r="B119" s="117">
        <f>(VLOOKUP($A119,'Occupancy Raw Data'!$B$8:$BE$45,'Occupancy Raw Data'!G$3,FALSE))/100</f>
        <v>0.48870175438596397</v>
      </c>
      <c r="C119" s="118">
        <f>(VLOOKUP($A119,'Occupancy Raw Data'!$B$8:$BE$45,'Occupancy Raw Data'!H$3,FALSE))/100</f>
        <v>0.59943859649122799</v>
      </c>
      <c r="D119" s="118">
        <f>(VLOOKUP($A119,'Occupancy Raw Data'!$B$8:$BE$45,'Occupancy Raw Data'!I$3,FALSE))/100</f>
        <v>0.65599999999999992</v>
      </c>
      <c r="E119" s="118">
        <f>(VLOOKUP($A119,'Occupancy Raw Data'!$B$8:$BE$45,'Occupancy Raw Data'!J$3,FALSE))/100</f>
        <v>0.67607017543859593</v>
      </c>
      <c r="F119" s="118">
        <f>(VLOOKUP($A119,'Occupancy Raw Data'!$B$8:$BE$45,'Occupancy Raw Data'!K$3,FALSE))/100</f>
        <v>0.67859649122806998</v>
      </c>
      <c r="G119" s="119">
        <f>(VLOOKUP($A119,'Occupancy Raw Data'!$B$8:$BE$45,'Occupancy Raw Data'!L$3,FALSE))/100</f>
        <v>0.61976140350877107</v>
      </c>
      <c r="H119" s="99">
        <f>(VLOOKUP($A119,'Occupancy Raw Data'!$B$8:$BE$45,'Occupancy Raw Data'!N$3,FALSE))/100</f>
        <v>0.73628070175438498</v>
      </c>
      <c r="I119" s="99">
        <f>(VLOOKUP($A119,'Occupancy Raw Data'!$B$8:$BE$45,'Occupancy Raw Data'!O$3,FALSE))/100</f>
        <v>0.70877192982456094</v>
      </c>
      <c r="J119" s="119">
        <f>(VLOOKUP($A119,'Occupancy Raw Data'!$B$8:$BE$45,'Occupancy Raw Data'!P$3,FALSE))/100</f>
        <v>0.72252631578947302</v>
      </c>
      <c r="K119" s="120">
        <f>(VLOOKUP($A119,'Occupancy Raw Data'!$B$8:$BE$45,'Occupancy Raw Data'!R$3,FALSE))/100</f>
        <v>0.64912280701754299</v>
      </c>
      <c r="M119" s="121">
        <f>VLOOKUP($A119,'ADR Raw Data'!$B$6:$BE$43,'ADR Raw Data'!G$1,FALSE)</f>
        <v>98.716973004020602</v>
      </c>
      <c r="N119" s="122">
        <f>VLOOKUP($A119,'ADR Raw Data'!$B$6:$BE$43,'ADR Raw Data'!H$1,FALSE)</f>
        <v>104.673453523764</v>
      </c>
      <c r="O119" s="122">
        <f>VLOOKUP($A119,'ADR Raw Data'!$B$6:$BE$43,'ADR Raw Data'!I$1,FALSE)</f>
        <v>110.53332477535299</v>
      </c>
      <c r="P119" s="122">
        <f>VLOOKUP($A119,'ADR Raw Data'!$B$6:$BE$43,'ADR Raw Data'!J$1,FALSE)</f>
        <v>113.053354785135</v>
      </c>
      <c r="Q119" s="122">
        <f>VLOOKUP($A119,'ADR Raw Data'!$B$6:$BE$43,'ADR Raw Data'!K$1,FALSE)</f>
        <v>111.49745191313301</v>
      </c>
      <c r="R119" s="123">
        <f>VLOOKUP($A119,'ADR Raw Data'!$B$6:$BE$43,'ADR Raw Data'!L$1,FALSE)</f>
        <v>108.29719507224</v>
      </c>
      <c r="S119" s="122">
        <f>VLOOKUP($A119,'ADR Raw Data'!$B$6:$BE$43,'ADR Raw Data'!N$1,FALSE)</f>
        <v>123.00007815478401</v>
      </c>
      <c r="T119" s="122">
        <f>VLOOKUP($A119,'ADR Raw Data'!$B$6:$BE$43,'ADR Raw Data'!O$1,FALSE)</f>
        <v>121.973326732673</v>
      </c>
      <c r="U119" s="123">
        <f>VLOOKUP($A119,'ADR Raw Data'!$B$6:$BE$43,'ADR Raw Data'!P$1,FALSE)</f>
        <v>122.496475330225</v>
      </c>
      <c r="V119" s="124">
        <f>VLOOKUP($A119,'ADR Raw Data'!$B$6:$BE$43,'ADR Raw Data'!R$1,FALSE)</f>
        <v>112.81289513513499</v>
      </c>
      <c r="W119" s="104"/>
      <c r="X119" s="121">
        <f>VLOOKUP($A119,'RevPAR Raw Data'!$B$6:$BE$43,'RevPAR Raw Data'!G$1,FALSE)</f>
        <v>48.243157894736797</v>
      </c>
      <c r="Y119" s="122">
        <f>VLOOKUP($A119,'RevPAR Raw Data'!$B$6:$BE$43,'RevPAR Raw Data'!H$1,FALSE)</f>
        <v>62.745308070175398</v>
      </c>
      <c r="Z119" s="122">
        <f>VLOOKUP($A119,'RevPAR Raw Data'!$B$6:$BE$43,'RevPAR Raw Data'!I$1,FALSE)</f>
        <v>72.509861052631507</v>
      </c>
      <c r="AA119" s="122">
        <f>VLOOKUP($A119,'RevPAR Raw Data'!$B$6:$BE$43,'RevPAR Raw Data'!J$1,FALSE)</f>
        <v>76.432001403508707</v>
      </c>
      <c r="AB119" s="122">
        <f>VLOOKUP($A119,'RevPAR Raw Data'!$B$6:$BE$43,'RevPAR Raw Data'!K$1,FALSE)</f>
        <v>75.661779649122806</v>
      </c>
      <c r="AC119" s="123">
        <f>VLOOKUP($A119,'RevPAR Raw Data'!$B$6:$BE$43,'RevPAR Raw Data'!L$1,FALSE)</f>
        <v>67.118421614035</v>
      </c>
      <c r="AD119" s="122">
        <f>VLOOKUP($A119,'RevPAR Raw Data'!$B$6:$BE$43,'RevPAR Raw Data'!N$1,FALSE)</f>
        <v>90.562583859649095</v>
      </c>
      <c r="AE119" s="122">
        <f>VLOOKUP($A119,'RevPAR Raw Data'!$B$6:$BE$43,'RevPAR Raw Data'!O$1,FALSE)</f>
        <v>86.451270175438495</v>
      </c>
      <c r="AF119" s="123">
        <f>VLOOKUP($A119,'RevPAR Raw Data'!$B$6:$BE$43,'RevPAR Raw Data'!P$1,FALSE)</f>
        <v>88.506927017543802</v>
      </c>
      <c r="AG119" s="124">
        <f>VLOOKUP($A119,'RevPAR Raw Data'!$B$6:$BE$43,'RevPAR Raw Data'!R$1,FALSE)</f>
        <v>73.229423157894701</v>
      </c>
    </row>
    <row r="120" spans="1:34" x14ac:dyDescent="0.2">
      <c r="A120" s="101" t="s">
        <v>123</v>
      </c>
      <c r="B120" s="89">
        <f>(VLOOKUP($A119,'Occupancy Raw Data'!$B$8:$BE$51,'Occupancy Raw Data'!T$3,FALSE))/100</f>
        <v>0.34323281716924697</v>
      </c>
      <c r="C120" s="90">
        <f>(VLOOKUP($A119,'Occupancy Raw Data'!$B$8:$BE$51,'Occupancy Raw Data'!U$3,FALSE))/100</f>
        <v>8.0784104071995003E-2</v>
      </c>
      <c r="D120" s="90">
        <f>(VLOOKUP($A119,'Occupancy Raw Data'!$B$8:$BE$51,'Occupancy Raw Data'!V$3,FALSE))/100</f>
        <v>0.13367153471688401</v>
      </c>
      <c r="E120" s="90">
        <f>(VLOOKUP($A119,'Occupancy Raw Data'!$B$8:$BE$51,'Occupancy Raw Data'!W$3,FALSE))/100</f>
        <v>0.15445400843881799</v>
      </c>
      <c r="F120" s="90">
        <f>(VLOOKUP($A119,'Occupancy Raw Data'!$B$8:$BE$51,'Occupancy Raw Data'!X$3,FALSE))/100</f>
        <v>8.4628751974723498E-2</v>
      </c>
      <c r="G120" s="90">
        <f>(VLOOKUP($A119,'Occupancy Raw Data'!$B$8:$BE$51,'Occupancy Raw Data'!Y$3,FALSE))/100</f>
        <v>0.14415663090285299</v>
      </c>
      <c r="H120" s="91">
        <f>(VLOOKUP($A119,'Occupancy Raw Data'!$B$8:$BE$51,'Occupancy Raw Data'!AA$3,FALSE))/100</f>
        <v>-4.4407671092296798E-2</v>
      </c>
      <c r="I120" s="91">
        <f>(VLOOKUP($A119,'Occupancy Raw Data'!$B$8:$BE$51,'Occupancy Raw Data'!AB$3,FALSE))/100</f>
        <v>-5.1455026455026399E-2</v>
      </c>
      <c r="J120" s="90">
        <f>(VLOOKUP($A119,'Occupancy Raw Data'!$B$8:$BE$51,'Occupancy Raw Data'!AC$3,FALSE))/100</f>
        <v>-4.7877307805021002E-2</v>
      </c>
      <c r="K120" s="92">
        <f>(VLOOKUP($A119,'Occupancy Raw Data'!$B$8:$BE$51,'Occupancy Raw Data'!AE$3,FALSE))/100</f>
        <v>7.5191486873647795E-2</v>
      </c>
      <c r="M120" s="89">
        <f>(VLOOKUP($A119,'ADR Raw Data'!$B$6:$BE$49,'ADR Raw Data'!T$1,FALSE))/100</f>
        <v>0.122585363483162</v>
      </c>
      <c r="N120" s="90">
        <f>(VLOOKUP($A119,'ADR Raw Data'!$B$6:$BE$49,'ADR Raw Data'!U$1,FALSE))/100</f>
        <v>5.5978909384791997E-2</v>
      </c>
      <c r="O120" s="90">
        <f>(VLOOKUP($A119,'ADR Raw Data'!$B$6:$BE$49,'ADR Raw Data'!V$1,FALSE))/100</f>
        <v>9.6904061373423889E-2</v>
      </c>
      <c r="P120" s="90">
        <f>(VLOOKUP($A119,'ADR Raw Data'!$B$6:$BE$49,'ADR Raw Data'!W$1,FALSE))/100</f>
        <v>0.103134752617179</v>
      </c>
      <c r="Q120" s="90">
        <f>(VLOOKUP($A119,'ADR Raw Data'!$B$6:$BE$49,'ADR Raw Data'!X$1,FALSE))/100</f>
        <v>6.41443047153617E-2</v>
      </c>
      <c r="R120" s="90">
        <f>(VLOOKUP($A119,'ADR Raw Data'!$B$6:$BE$49,'ADR Raw Data'!Y$1,FALSE))/100</f>
        <v>8.2918510223338307E-2</v>
      </c>
      <c r="S120" s="91">
        <f>(VLOOKUP($A119,'ADR Raw Data'!$B$6:$BE$49,'ADR Raw Data'!AA$1,FALSE))/100</f>
        <v>3.6209270677463296E-2</v>
      </c>
      <c r="T120" s="91">
        <f>(VLOOKUP($A119,'ADR Raw Data'!$B$6:$BE$49,'ADR Raw Data'!AB$1,FALSE))/100</f>
        <v>4.2610358210893901E-2</v>
      </c>
      <c r="U120" s="90">
        <f>(VLOOKUP($A119,'ADR Raw Data'!$B$6:$BE$49,'ADR Raw Data'!AC$1,FALSE))/100</f>
        <v>3.93535848356691E-2</v>
      </c>
      <c r="V120" s="92">
        <f>(VLOOKUP($A119,'ADR Raw Data'!$B$6:$BE$49,'ADR Raw Data'!AE$1,FALSE))/100</f>
        <v>6.0105945212384597E-2</v>
      </c>
      <c r="X120" s="89">
        <f>(VLOOKUP($A119,'RevPAR Raw Data'!$B$6:$BE$43,'RevPAR Raw Data'!T$1,FALSE))/100</f>
        <v>0.50789350030445102</v>
      </c>
      <c r="Y120" s="90">
        <f>(VLOOKUP($A119,'RevPAR Raw Data'!$B$6:$BE$43,'RevPAR Raw Data'!U$1,FALSE))/100</f>
        <v>0.14128521949836401</v>
      </c>
      <c r="Z120" s="90">
        <f>(VLOOKUP($A119,'RevPAR Raw Data'!$B$6:$BE$43,'RevPAR Raw Data'!V$1,FALSE))/100</f>
        <v>0.24352891069439297</v>
      </c>
      <c r="AA120" s="90">
        <f>(VLOOKUP($A119,'RevPAR Raw Data'!$B$6:$BE$43,'RevPAR Raw Data'!W$1,FALSE))/100</f>
        <v>0.27351833700706601</v>
      </c>
      <c r="AB120" s="90">
        <f>(VLOOKUP($A119,'RevPAR Raw Data'!$B$6:$BE$43,'RevPAR Raw Data'!X$1,FALSE))/100</f>
        <v>0.15420150914443201</v>
      </c>
      <c r="AC120" s="90">
        <f>(VLOOKUP($A119,'RevPAR Raw Data'!$B$6:$BE$43,'RevPAR Raw Data'!Y$1,FALSE))/100</f>
        <v>0.239028394199472</v>
      </c>
      <c r="AD120" s="91">
        <f>(VLOOKUP($A119,'RevPAR Raw Data'!$B$6:$BE$43,'RevPAR Raw Data'!AA$1,FALSE))/100</f>
        <v>-9.8063697975702309E-3</v>
      </c>
      <c r="AE120" s="91">
        <f>(VLOOKUP($A119,'RevPAR Raw Data'!$B$6:$BE$43,'RevPAR Raw Data'!AB$1,FALSE))/100</f>
        <v>-1.10371853531322E-2</v>
      </c>
      <c r="AF120" s="90">
        <f>(VLOOKUP($A119,'RevPAR Raw Data'!$B$6:$BE$43,'RevPAR Raw Data'!AC$1,FALSE))/100</f>
        <v>-1.04078666637602E-2</v>
      </c>
      <c r="AG120" s="92">
        <f>(VLOOKUP($A119,'RevPAR Raw Data'!$B$6:$BE$43,'RevPAR Raw Data'!AE$1,FALSE))/100</f>
        <v>0.13981688747649701</v>
      </c>
    </row>
    <row r="121" spans="1:34"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
      <c r="A122" s="134" t="s">
        <v>71</v>
      </c>
      <c r="B122" s="117">
        <f>(VLOOKUP($A122,'Occupancy Raw Data'!$B$8:$BE$45,'Occupancy Raw Data'!G$3,FALSE))/100</f>
        <v>0.486831293517277</v>
      </c>
      <c r="C122" s="118">
        <f>(VLOOKUP($A122,'Occupancy Raw Data'!$B$8:$BE$45,'Occupancy Raw Data'!H$3,FALSE))/100</f>
        <v>0.573800977381827</v>
      </c>
      <c r="D122" s="118">
        <f>(VLOOKUP($A122,'Occupancy Raw Data'!$B$8:$BE$45,'Occupancy Raw Data'!I$3,FALSE))/100</f>
        <v>0.62651381286902497</v>
      </c>
      <c r="E122" s="118">
        <f>(VLOOKUP($A122,'Occupancy Raw Data'!$B$8:$BE$45,'Occupancy Raw Data'!J$3,FALSE))/100</f>
        <v>0.63457311554540297</v>
      </c>
      <c r="F122" s="118">
        <f>(VLOOKUP($A122,'Occupancy Raw Data'!$B$8:$BE$45,'Occupancy Raw Data'!K$3,FALSE))/100</f>
        <v>0.61707537818385494</v>
      </c>
      <c r="G122" s="119">
        <f>(VLOOKUP($A122,'Occupancy Raw Data'!$B$8:$BE$45,'Occupancy Raw Data'!L$3,FALSE))/100</f>
        <v>0.58783824608346602</v>
      </c>
      <c r="H122" s="99">
        <f>(VLOOKUP($A122,'Occupancy Raw Data'!$B$8:$BE$45,'Occupancy Raw Data'!N$3,FALSE))/100</f>
        <v>0.71120113778390703</v>
      </c>
      <c r="I122" s="99">
        <f>(VLOOKUP($A122,'Occupancy Raw Data'!$B$8:$BE$45,'Occupancy Raw Data'!O$3,FALSE))/100</f>
        <v>0.75960005171744993</v>
      </c>
      <c r="J122" s="119">
        <f>(VLOOKUP($A122,'Occupancy Raw Data'!$B$8:$BE$45,'Occupancy Raw Data'!P$3,FALSE))/100</f>
        <v>0.73540059475067809</v>
      </c>
      <c r="K122" s="120">
        <f>(VLOOKUP($A122,'Occupancy Raw Data'!$B$8:$BE$45,'Occupancy Raw Data'!R$3,FALSE))/100</f>
        <v>0.63004049032114895</v>
      </c>
      <c r="M122" s="121">
        <f>VLOOKUP($A122,'ADR Raw Data'!$B$6:$BE$43,'ADR Raw Data'!G$1,FALSE)</f>
        <v>98.168879328417802</v>
      </c>
      <c r="N122" s="122">
        <f>VLOOKUP($A122,'ADR Raw Data'!$B$6:$BE$43,'ADR Raw Data'!H$1,FALSE)</f>
        <v>104.416837714802</v>
      </c>
      <c r="O122" s="122">
        <f>VLOOKUP($A122,'ADR Raw Data'!$B$6:$BE$43,'ADR Raw Data'!I$1,FALSE)</f>
        <v>106.007741776157</v>
      </c>
      <c r="P122" s="122">
        <f>VLOOKUP($A122,'ADR Raw Data'!$B$6:$BE$43,'ADR Raw Data'!J$1,FALSE)</f>
        <v>107.814455555555</v>
      </c>
      <c r="Q122" s="122">
        <f>VLOOKUP($A122,'ADR Raw Data'!$B$6:$BE$43,'ADR Raw Data'!K$1,FALSE)</f>
        <v>109.81414728314</v>
      </c>
      <c r="R122" s="123">
        <f>VLOOKUP($A122,'ADR Raw Data'!$B$6:$BE$43,'ADR Raw Data'!L$1,FALSE)</f>
        <v>105.592964054974</v>
      </c>
      <c r="S122" s="122">
        <f>VLOOKUP($A122,'ADR Raw Data'!$B$6:$BE$43,'ADR Raw Data'!N$1,FALSE)</f>
        <v>120.04844082535401</v>
      </c>
      <c r="T122" s="122">
        <f>VLOOKUP($A122,'ADR Raw Data'!$B$6:$BE$43,'ADR Raw Data'!O$1,FALSE)</f>
        <v>121.442702195744</v>
      </c>
      <c r="U122" s="123">
        <f>VLOOKUP($A122,'ADR Raw Data'!$B$6:$BE$43,'ADR Raw Data'!P$1,FALSE)</f>
        <v>120.768511638878</v>
      </c>
      <c r="V122" s="124">
        <f>VLOOKUP($A122,'ADR Raw Data'!$B$6:$BE$43,'ADR Raw Data'!R$1,FALSE)</f>
        <v>110.658902101123</v>
      </c>
      <c r="X122" s="121">
        <f>VLOOKUP($A122,'RevPAR Raw Data'!$B$6:$BE$43,'RevPAR Raw Data'!G$1,FALSE)</f>
        <v>47.791682506595102</v>
      </c>
      <c r="Y122" s="122">
        <f>VLOOKUP($A122,'RevPAR Raw Data'!$B$6:$BE$43,'RevPAR Raw Data'!H$1,FALSE)</f>
        <v>59.914483535873302</v>
      </c>
      <c r="Z122" s="122">
        <f>VLOOKUP($A122,'RevPAR Raw Data'!$B$6:$BE$43,'RevPAR Raw Data'!I$1,FALSE)</f>
        <v>66.415314493815401</v>
      </c>
      <c r="AA122" s="122">
        <f>VLOOKUP($A122,'RevPAR Raw Data'!$B$6:$BE$43,'RevPAR Raw Data'!J$1,FALSE)</f>
        <v>68.416154962720299</v>
      </c>
      <c r="AB122" s="122">
        <f>VLOOKUP($A122,'RevPAR Raw Data'!$B$6:$BE$43,'RevPAR Raw Data'!K$1,FALSE)</f>
        <v>67.763606464681203</v>
      </c>
      <c r="AC122" s="123">
        <f>VLOOKUP($A122,'RevPAR Raw Data'!$B$6:$BE$43,'RevPAR Raw Data'!L$1,FALSE)</f>
        <v>62.071582788830803</v>
      </c>
      <c r="AD122" s="122">
        <f>VLOOKUP($A122,'RevPAR Raw Data'!$B$6:$BE$43,'RevPAR Raw Data'!N$1,FALSE)</f>
        <v>85.378587704176098</v>
      </c>
      <c r="AE122" s="122">
        <f>VLOOKUP($A122,'RevPAR Raw Data'!$B$6:$BE$43,'RevPAR Raw Data'!O$1,FALSE)</f>
        <v>92.247882868594502</v>
      </c>
      <c r="AF122" s="123">
        <f>VLOOKUP($A122,'RevPAR Raw Data'!$B$6:$BE$43,'RevPAR Raw Data'!P$1,FALSE)</f>
        <v>88.813235286385293</v>
      </c>
      <c r="AG122" s="124">
        <f>VLOOKUP($A122,'RevPAR Raw Data'!$B$6:$BE$43,'RevPAR Raw Data'!R$1,FALSE)</f>
        <v>69.719588938192103</v>
      </c>
      <c r="AH122" s="104"/>
    </row>
    <row r="123" spans="1:34" x14ac:dyDescent="0.2">
      <c r="A123" s="101" t="s">
        <v>123</v>
      </c>
      <c r="B123" s="89">
        <f>(VLOOKUP($A122,'Occupancy Raw Data'!$B$8:$BE$51,'Occupancy Raw Data'!T$3,FALSE))/100</f>
        <v>-0.11137862852135599</v>
      </c>
      <c r="C123" s="90">
        <f>(VLOOKUP($A122,'Occupancy Raw Data'!$B$8:$BE$51,'Occupancy Raw Data'!U$3,FALSE))/100</f>
        <v>2.4518173172298999E-2</v>
      </c>
      <c r="D123" s="90">
        <f>(VLOOKUP($A122,'Occupancy Raw Data'!$B$8:$BE$51,'Occupancy Raw Data'!V$3,FALSE))/100</f>
        <v>6.4177788691149901E-2</v>
      </c>
      <c r="E123" s="90">
        <f>(VLOOKUP($A122,'Occupancy Raw Data'!$B$8:$BE$51,'Occupancy Raw Data'!W$3,FALSE))/100</f>
        <v>3.10842518046455E-2</v>
      </c>
      <c r="F123" s="90">
        <f>(VLOOKUP($A122,'Occupancy Raw Data'!$B$8:$BE$51,'Occupancy Raw Data'!X$3,FALSE))/100</f>
        <v>-3.4927283696663702E-2</v>
      </c>
      <c r="G123" s="90">
        <f>(VLOOKUP($A122,'Occupancy Raw Data'!$B$8:$BE$51,'Occupancy Raw Data'!Y$3,FALSE))/100</f>
        <v>-4.2390291902439795E-3</v>
      </c>
      <c r="H123" s="91">
        <f>(VLOOKUP($A122,'Occupancy Raw Data'!$B$8:$BE$51,'Occupancy Raw Data'!AA$3,FALSE))/100</f>
        <v>-2.7638878061054899E-2</v>
      </c>
      <c r="I123" s="91">
        <f>(VLOOKUP($A122,'Occupancy Raw Data'!$B$8:$BE$51,'Occupancy Raw Data'!AB$3,FALSE))/100</f>
        <v>3.9855158730729097E-2</v>
      </c>
      <c r="J123" s="90">
        <f>(VLOOKUP($A122,'Occupancy Raw Data'!$B$8:$BE$51,'Occupancy Raw Data'!AC$3,FALSE))/100</f>
        <v>6.08666561024351E-3</v>
      </c>
      <c r="K123" s="92">
        <f>(VLOOKUP($A122,'Occupancy Raw Data'!$B$8:$BE$51,'Occupancy Raw Data'!AE$3,FALSE))/100</f>
        <v>-7.9649462571001399E-4</v>
      </c>
      <c r="M123" s="89">
        <f>(VLOOKUP($A122,'ADR Raw Data'!$B$6:$BE$49,'ADR Raw Data'!T$1,FALSE))/100</f>
        <v>-8.7226837098298496E-2</v>
      </c>
      <c r="N123" s="90">
        <f>(VLOOKUP($A122,'ADR Raw Data'!$B$6:$BE$49,'ADR Raw Data'!U$1,FALSE))/100</f>
        <v>1.5361403685147199E-2</v>
      </c>
      <c r="O123" s="90">
        <f>(VLOOKUP($A122,'ADR Raw Data'!$B$6:$BE$49,'ADR Raw Data'!V$1,FALSE))/100</f>
        <v>1.2183512162622302E-2</v>
      </c>
      <c r="P123" s="90">
        <f>(VLOOKUP($A122,'ADR Raw Data'!$B$6:$BE$49,'ADR Raw Data'!W$1,FALSE))/100</f>
        <v>6.0302743151333304E-3</v>
      </c>
      <c r="Q123" s="90">
        <f>(VLOOKUP($A122,'ADR Raw Data'!$B$6:$BE$49,'ADR Raw Data'!X$1,FALSE))/100</f>
        <v>9.3014951084774804E-3</v>
      </c>
      <c r="R123" s="90">
        <f>(VLOOKUP($A122,'ADR Raw Data'!$B$6:$BE$49,'ADR Raw Data'!Y$1,FALSE))/100</f>
        <v>-6.5026257707318999E-3</v>
      </c>
      <c r="S123" s="91">
        <f>(VLOOKUP($A122,'ADR Raw Data'!$B$6:$BE$49,'ADR Raw Data'!AA$1,FALSE))/100</f>
        <v>-2.0749491705588898E-2</v>
      </c>
      <c r="T123" s="91">
        <f>(VLOOKUP($A122,'ADR Raw Data'!$B$6:$BE$49,'ADR Raw Data'!AB$1,FALSE))/100</f>
        <v>-1.5259744664422701E-2</v>
      </c>
      <c r="U123" s="90">
        <f>(VLOOKUP($A122,'ADR Raw Data'!$B$6:$BE$49,'ADR Raw Data'!AC$1,FALSE))/100</f>
        <v>-1.7808013090565799E-2</v>
      </c>
      <c r="V123" s="92">
        <f>(VLOOKUP($A122,'ADR Raw Data'!$B$6:$BE$49,'ADR Raw Data'!AE$1,FALSE))/100</f>
        <v>-1.02996914293254E-2</v>
      </c>
      <c r="X123" s="89">
        <f>(VLOOKUP($A122,'RevPAR Raw Data'!$B$6:$BE$43,'RevPAR Raw Data'!T$1,FALSE))/100</f>
        <v>-0.18889026013339</v>
      </c>
      <c r="Y123" s="90">
        <f>(VLOOKUP($A122,'RevPAR Raw Data'!$B$6:$BE$43,'RevPAR Raw Data'!U$1,FALSE))/100</f>
        <v>4.0256210413168299E-2</v>
      </c>
      <c r="Z123" s="90">
        <f>(VLOOKUP($A122,'RevPAR Raw Data'!$B$6:$BE$43,'RevPAR Raw Data'!V$1,FALSE))/100</f>
        <v>7.7143211722861094E-2</v>
      </c>
      <c r="AA123" s="90">
        <f>(VLOOKUP($A122,'RevPAR Raw Data'!$B$6:$BE$43,'RevPAR Raw Data'!W$1,FALSE))/100</f>
        <v>3.7301972685041596E-2</v>
      </c>
      <c r="AB123" s="90">
        <f>(VLOOKUP($A122,'RevPAR Raw Data'!$B$6:$BE$43,'RevPAR Raw Data'!X$1,FALSE))/100</f>
        <v>-2.5950664546643201E-2</v>
      </c>
      <c r="AC123" s="90">
        <f>(VLOOKUP($A122,'RevPAR Raw Data'!$B$6:$BE$43,'RevPAR Raw Data'!Y$1,FALSE))/100</f>
        <v>-1.0714090140520501E-2</v>
      </c>
      <c r="AD123" s="91">
        <f>(VLOOKUP($A122,'RevPAR Raw Data'!$B$6:$BE$43,'RevPAR Raw Data'!AA$1,FALSE))/100</f>
        <v>-4.7814877095564104E-2</v>
      </c>
      <c r="AE123" s="91">
        <f>(VLOOKUP($A122,'RevPAR Raw Data'!$B$6:$BE$43,'RevPAR Raw Data'!AB$1,FALSE))/100</f>
        <v>2.3987234520515401E-2</v>
      </c>
      <c r="AF123" s="90">
        <f>(VLOOKUP($A122,'RevPAR Raw Data'!$B$6:$BE$43,'RevPAR Raw Data'!AC$1,FALSE))/100</f>
        <v>-1.1829738901187402E-2</v>
      </c>
      <c r="AG123" s="92">
        <f>(VLOOKUP($A122,'RevPAR Raw Data'!$B$6:$BE$43,'RevPAR Raw Data'!AE$1,FALSE))/100</f>
        <v>-1.10879824061655E-2</v>
      </c>
      <c r="AH123" s="104"/>
    </row>
    <row r="124" spans="1:34"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
      <c r="A125" s="116" t="s">
        <v>45</v>
      </c>
      <c r="B125" s="117">
        <f>(VLOOKUP($A125,'Occupancy Raw Data'!$B$8:$BE$45,'Occupancy Raw Data'!G$3,FALSE))/100</f>
        <v>0.57847619047619003</v>
      </c>
      <c r="C125" s="118">
        <f>(VLOOKUP($A125,'Occupancy Raw Data'!$B$8:$BE$45,'Occupancy Raw Data'!H$3,FALSE))/100</f>
        <v>0.664761904761904</v>
      </c>
      <c r="D125" s="118">
        <f>(VLOOKUP($A125,'Occupancy Raw Data'!$B$8:$BE$45,'Occupancy Raw Data'!I$3,FALSE))/100</f>
        <v>0.70819047619047593</v>
      </c>
      <c r="E125" s="118">
        <f>(VLOOKUP($A125,'Occupancy Raw Data'!$B$8:$BE$45,'Occupancy Raw Data'!J$3,FALSE))/100</f>
        <v>0.68933333333333291</v>
      </c>
      <c r="F125" s="118">
        <f>(VLOOKUP($A125,'Occupancy Raw Data'!$B$8:$BE$45,'Occupancy Raw Data'!K$3,FALSE))/100</f>
        <v>0.62038095238095203</v>
      </c>
      <c r="G125" s="119">
        <f>(VLOOKUP($A125,'Occupancy Raw Data'!$B$8:$BE$45,'Occupancy Raw Data'!L$3,FALSE))/100</f>
        <v>0.65222857142857094</v>
      </c>
      <c r="H125" s="99">
        <f>(VLOOKUP($A125,'Occupancy Raw Data'!$B$8:$BE$45,'Occupancy Raw Data'!N$3,FALSE))/100</f>
        <v>0.64780952380952295</v>
      </c>
      <c r="I125" s="99">
        <f>(VLOOKUP($A125,'Occupancy Raw Data'!$B$8:$BE$45,'Occupancy Raw Data'!O$3,FALSE))/100</f>
        <v>0.68761904761904702</v>
      </c>
      <c r="J125" s="119">
        <f>(VLOOKUP($A125,'Occupancy Raw Data'!$B$8:$BE$45,'Occupancy Raw Data'!P$3,FALSE))/100</f>
        <v>0.66771428571428504</v>
      </c>
      <c r="K125" s="120">
        <f>(VLOOKUP($A125,'Occupancy Raw Data'!$B$8:$BE$45,'Occupancy Raw Data'!R$3,FALSE))/100</f>
        <v>0.65665306122448897</v>
      </c>
      <c r="M125" s="121">
        <f>VLOOKUP($A125,'ADR Raw Data'!$B$6:$BE$43,'ADR Raw Data'!G$1,FALSE)</f>
        <v>90.4048930852815</v>
      </c>
      <c r="N125" s="122">
        <f>VLOOKUP($A125,'ADR Raw Data'!$B$6:$BE$43,'ADR Raw Data'!H$1,FALSE)</f>
        <v>95.264146647564402</v>
      </c>
      <c r="O125" s="122">
        <f>VLOOKUP($A125,'ADR Raw Data'!$B$6:$BE$43,'ADR Raw Data'!I$1,FALSE)</f>
        <v>97.395427864443207</v>
      </c>
      <c r="P125" s="122">
        <f>VLOOKUP($A125,'ADR Raw Data'!$B$6:$BE$43,'ADR Raw Data'!J$1,FALSE)</f>
        <v>96.863703702680198</v>
      </c>
      <c r="Q125" s="122">
        <f>VLOOKUP($A125,'ADR Raw Data'!$B$6:$BE$43,'ADR Raw Data'!K$1,FALSE)</f>
        <v>92.140422658888497</v>
      </c>
      <c r="R125" s="123">
        <f>VLOOKUP($A125,'ADR Raw Data'!$B$6:$BE$43,'ADR Raw Data'!L$1,FALSE)</f>
        <v>94.608891606798593</v>
      </c>
      <c r="S125" s="122">
        <f>VLOOKUP($A125,'ADR Raw Data'!$B$6:$BE$43,'ADR Raw Data'!N$1,FALSE)</f>
        <v>96.303604557482998</v>
      </c>
      <c r="T125" s="122">
        <f>VLOOKUP($A125,'ADR Raw Data'!$B$6:$BE$43,'ADR Raw Data'!O$1,FALSE)</f>
        <v>97.017849778393298</v>
      </c>
      <c r="U125" s="123">
        <f>VLOOKUP($A125,'ADR Raw Data'!$B$6:$BE$43,'ADR Raw Data'!P$1,FALSE)</f>
        <v>96.671373099415206</v>
      </c>
      <c r="V125" s="124">
        <f>VLOOKUP($A125,'ADR Raw Data'!$B$6:$BE$43,'ADR Raw Data'!R$1,FALSE)</f>
        <v>95.208098375600798</v>
      </c>
      <c r="X125" s="121">
        <f>VLOOKUP($A125,'RevPAR Raw Data'!$B$6:$BE$43,'RevPAR Raw Data'!G$1,FALSE)</f>
        <v>52.297078152380898</v>
      </c>
      <c r="Y125" s="122">
        <f>VLOOKUP($A125,'RevPAR Raw Data'!$B$6:$BE$43,'RevPAR Raw Data'!H$1,FALSE)</f>
        <v>63.327975580952298</v>
      </c>
      <c r="Z125" s="122">
        <f>VLOOKUP($A125,'RevPAR Raw Data'!$B$6:$BE$43,'RevPAR Raw Data'!I$1,FALSE)</f>
        <v>68.974514438095198</v>
      </c>
      <c r="AA125" s="122">
        <f>VLOOKUP($A125,'RevPAR Raw Data'!$B$6:$BE$43,'RevPAR Raw Data'!J$1,FALSE)</f>
        <v>66.771379752380895</v>
      </c>
      <c r="AB125" s="122">
        <f>VLOOKUP($A125,'RevPAR Raw Data'!$B$6:$BE$43,'RevPAR Raw Data'!K$1,FALSE)</f>
        <v>57.162163161904701</v>
      </c>
      <c r="AC125" s="123">
        <f>VLOOKUP($A125,'RevPAR Raw Data'!$B$6:$BE$43,'RevPAR Raw Data'!L$1,FALSE)</f>
        <v>61.706622217142801</v>
      </c>
      <c r="AD125" s="122">
        <f>VLOOKUP($A125,'RevPAR Raw Data'!$B$6:$BE$43,'RevPAR Raw Data'!N$1,FALSE)</f>
        <v>62.386392209523798</v>
      </c>
      <c r="AE125" s="122">
        <f>VLOOKUP($A125,'RevPAR Raw Data'!$B$6:$BE$43,'RevPAR Raw Data'!O$1,FALSE)</f>
        <v>66.711321466666604</v>
      </c>
      <c r="AF125" s="123">
        <f>VLOOKUP($A125,'RevPAR Raw Data'!$B$6:$BE$43,'RevPAR Raw Data'!P$1,FALSE)</f>
        <v>64.548856838095205</v>
      </c>
      <c r="AG125" s="124">
        <f>VLOOKUP($A125,'RevPAR Raw Data'!$B$6:$BE$43,'RevPAR Raw Data'!R$1,FALSE)</f>
        <v>62.5186892517006</v>
      </c>
    </row>
    <row r="126" spans="1:34" x14ac:dyDescent="0.2">
      <c r="A126" s="101" t="s">
        <v>123</v>
      </c>
      <c r="B126" s="89">
        <f>(VLOOKUP($A125,'Occupancy Raw Data'!$B$8:$BE$51,'Occupancy Raw Data'!T$3,FALSE))/100</f>
        <v>-1.2030032556038399E-2</v>
      </c>
      <c r="C126" s="90">
        <f>(VLOOKUP($A125,'Occupancy Raw Data'!$B$8:$BE$51,'Occupancy Raw Data'!U$3,FALSE))/100</f>
        <v>-1.9846962789634298E-2</v>
      </c>
      <c r="D126" s="90">
        <f>(VLOOKUP($A125,'Occupancy Raw Data'!$B$8:$BE$51,'Occupancy Raw Data'!V$3,FALSE))/100</f>
        <v>3.8029892248870302E-2</v>
      </c>
      <c r="E126" s="90">
        <f>(VLOOKUP($A125,'Occupancy Raw Data'!$B$8:$BE$51,'Occupancy Raw Data'!W$3,FALSE))/100</f>
        <v>-8.7703591043514897E-2</v>
      </c>
      <c r="F126" s="90">
        <f>(VLOOKUP($A125,'Occupancy Raw Data'!$B$8:$BE$51,'Occupancy Raw Data'!X$3,FALSE))/100</f>
        <v>-0.188014802611944</v>
      </c>
      <c r="G126" s="90">
        <f>(VLOOKUP($A125,'Occupancy Raw Data'!$B$8:$BE$51,'Occupancy Raw Data'!Y$3,FALSE))/100</f>
        <v>-5.9001500102638597E-2</v>
      </c>
      <c r="H126" s="91">
        <f>(VLOOKUP($A125,'Occupancy Raw Data'!$B$8:$BE$51,'Occupancy Raw Data'!AA$3,FALSE))/100</f>
        <v>-0.162818434700612</v>
      </c>
      <c r="I126" s="91">
        <f>(VLOOKUP($A125,'Occupancy Raw Data'!$B$8:$BE$51,'Occupancy Raw Data'!AB$3,FALSE))/100</f>
        <v>2.8097898377227896E-3</v>
      </c>
      <c r="J126" s="90">
        <f>(VLOOKUP($A125,'Occupancy Raw Data'!$B$8:$BE$51,'Occupancy Raw Data'!AC$3,FALSE))/100</f>
        <v>-8.5003599550056208E-2</v>
      </c>
      <c r="K126" s="92">
        <f>(VLOOKUP($A125,'Occupancy Raw Data'!$B$8:$BE$51,'Occupancy Raw Data'!AE$3,FALSE))/100</f>
        <v>-6.6706874520827991E-2</v>
      </c>
      <c r="M126" s="89">
        <f>(VLOOKUP($A125,'ADR Raw Data'!$B$6:$BE$49,'ADR Raw Data'!T$1,FALSE))/100</f>
        <v>2.1056050332556701E-2</v>
      </c>
      <c r="N126" s="90">
        <f>(VLOOKUP($A125,'ADR Raw Data'!$B$6:$BE$49,'ADR Raw Data'!U$1,FALSE))/100</f>
        <v>1.6387158496000899E-2</v>
      </c>
      <c r="O126" s="90">
        <f>(VLOOKUP($A125,'ADR Raw Data'!$B$6:$BE$49,'ADR Raw Data'!V$1,FALSE))/100</f>
        <v>2.6398759805279601E-2</v>
      </c>
      <c r="P126" s="90">
        <f>(VLOOKUP($A125,'ADR Raw Data'!$B$6:$BE$49,'ADR Raw Data'!W$1,FALSE))/100</f>
        <v>-4.7355875265196704E-2</v>
      </c>
      <c r="Q126" s="90">
        <f>(VLOOKUP($A125,'ADR Raw Data'!$B$6:$BE$49,'ADR Raw Data'!X$1,FALSE))/100</f>
        <v>-9.3661542669466413E-2</v>
      </c>
      <c r="R126" s="90">
        <f>(VLOOKUP($A125,'ADR Raw Data'!$B$6:$BE$49,'ADR Raw Data'!Y$1,FALSE))/100</f>
        <v>-2.02380564086697E-2</v>
      </c>
      <c r="S126" s="91">
        <f>(VLOOKUP($A125,'ADR Raw Data'!$B$6:$BE$49,'ADR Raw Data'!AA$1,FALSE))/100</f>
        <v>-8.7594487652674094E-2</v>
      </c>
      <c r="T126" s="91">
        <f>(VLOOKUP($A125,'ADR Raw Data'!$B$6:$BE$49,'ADR Raw Data'!AB$1,FALSE))/100</f>
        <v>-8.4170828521030507E-3</v>
      </c>
      <c r="U126" s="90">
        <f>(VLOOKUP($A125,'ADR Raw Data'!$B$6:$BE$49,'ADR Raw Data'!AC$1,FALSE))/100</f>
        <v>-5.1571084704292398E-2</v>
      </c>
      <c r="V126" s="92">
        <f>(VLOOKUP($A125,'ADR Raw Data'!$B$6:$BE$49,'ADR Raw Data'!AE$1,FALSE))/100</f>
        <v>-3.00023638836849E-2</v>
      </c>
      <c r="X126" s="89">
        <f>(VLOOKUP($A125,'RevPAR Raw Data'!$B$6:$BE$43,'RevPAR Raw Data'!T$1,FALSE))/100</f>
        <v>8.7727128055160499E-3</v>
      </c>
      <c r="Y126" s="90">
        <f>(VLOOKUP($A125,'RevPAR Raw Data'!$B$6:$BE$43,'RevPAR Raw Data'!U$1,FALSE))/100</f>
        <v>-3.7850396185314101E-3</v>
      </c>
      <c r="Z126" s="90">
        <f>(VLOOKUP($A125,'RevPAR Raw Data'!$B$6:$BE$43,'RevPAR Raw Data'!V$1,FALSE))/100</f>
        <v>6.54325940450486E-2</v>
      </c>
      <c r="AA126" s="90">
        <f>(VLOOKUP($A125,'RevPAR Raw Data'!$B$6:$BE$43,'RevPAR Raw Data'!W$1,FALSE))/100</f>
        <v>-0.130906185990945</v>
      </c>
      <c r="AB126" s="90">
        <f>(VLOOKUP($A125,'RevPAR Raw Data'!$B$6:$BE$43,'RevPAR Raw Data'!X$1,FALSE))/100</f>
        <v>-0.26406658882408096</v>
      </c>
      <c r="AC126" s="90">
        <f>(VLOOKUP($A125,'RevPAR Raw Data'!$B$6:$BE$43,'RevPAR Raw Data'!Y$1,FALSE))/100</f>
        <v>-7.8045480824034896E-2</v>
      </c>
      <c r="AD126" s="91">
        <f>(VLOOKUP($A125,'RevPAR Raw Data'!$B$6:$BE$43,'RevPAR Raw Data'!AA$1,FALSE))/100</f>
        <v>-0.23615092498527598</v>
      </c>
      <c r="AE126" s="91">
        <f>(VLOOKUP($A125,'RevPAR Raw Data'!$B$6:$BE$43,'RevPAR Raw Data'!AB$1,FALSE))/100</f>
        <v>-5.63094324824136E-3</v>
      </c>
      <c r="AF126" s="90">
        <f>(VLOOKUP($A125,'RevPAR Raw Data'!$B$6:$BE$43,'RevPAR Raw Data'!AC$1,FALSE))/100</f>
        <v>-0.132190956421782</v>
      </c>
      <c r="AG126" s="92">
        <f>(VLOOKUP($A125,'RevPAR Raw Data'!$B$6:$BE$43,'RevPAR Raw Data'!AE$1,FALSE))/100</f>
        <v>-9.4707874481595691E-2</v>
      </c>
    </row>
    <row r="127" spans="1:34"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
      <c r="A128" s="116" t="s">
        <v>105</v>
      </c>
      <c r="B128" s="117">
        <f>(VLOOKUP($A128,'Occupancy Raw Data'!$B$8:$BE$45,'Occupancy Raw Data'!G$3,FALSE))/100</f>
        <v>0.41789052069425897</v>
      </c>
      <c r="C128" s="118">
        <f>(VLOOKUP($A128,'Occupancy Raw Data'!$B$8:$BE$45,'Occupancy Raw Data'!H$3,FALSE))/100</f>
        <v>0.446929238985313</v>
      </c>
      <c r="D128" s="118">
        <f>(VLOOKUP($A128,'Occupancy Raw Data'!$B$8:$BE$45,'Occupancy Raw Data'!I$3,FALSE))/100</f>
        <v>0.57643524699599402</v>
      </c>
      <c r="E128" s="118">
        <f>(VLOOKUP($A128,'Occupancy Raw Data'!$B$8:$BE$45,'Occupancy Raw Data'!J$3,FALSE))/100</f>
        <v>0.63417890520694198</v>
      </c>
      <c r="F128" s="118">
        <f>(VLOOKUP($A128,'Occupancy Raw Data'!$B$8:$BE$45,'Occupancy Raw Data'!K$3,FALSE))/100</f>
        <v>0.58911882510013303</v>
      </c>
      <c r="G128" s="119">
        <f>(VLOOKUP($A128,'Occupancy Raw Data'!$B$8:$BE$45,'Occupancy Raw Data'!L$3,FALSE))/100</f>
        <v>0.53291054739652799</v>
      </c>
      <c r="H128" s="99">
        <f>(VLOOKUP($A128,'Occupancy Raw Data'!$B$8:$BE$45,'Occupancy Raw Data'!N$3,FALSE))/100</f>
        <v>0.76702269692923808</v>
      </c>
      <c r="I128" s="99">
        <f>(VLOOKUP($A128,'Occupancy Raw Data'!$B$8:$BE$45,'Occupancy Raw Data'!O$3,FALSE))/100</f>
        <v>0.82142857142857095</v>
      </c>
      <c r="J128" s="119">
        <f>(VLOOKUP($A128,'Occupancy Raw Data'!$B$8:$BE$45,'Occupancy Raw Data'!P$3,FALSE))/100</f>
        <v>0.79422563417890502</v>
      </c>
      <c r="K128" s="120">
        <f>(VLOOKUP($A128,'Occupancy Raw Data'!$B$8:$BE$45,'Occupancy Raw Data'!R$3,FALSE))/100</f>
        <v>0.60757200076292106</v>
      </c>
      <c r="M128" s="121">
        <f>VLOOKUP($A128,'ADR Raw Data'!$B$6:$BE$43,'ADR Raw Data'!G$1,FALSE)</f>
        <v>163.07657348242799</v>
      </c>
      <c r="N128" s="122">
        <f>VLOOKUP($A128,'ADR Raw Data'!$B$6:$BE$43,'ADR Raw Data'!H$1,FALSE)</f>
        <v>165.451209858103</v>
      </c>
      <c r="O128" s="122">
        <f>VLOOKUP($A128,'ADR Raw Data'!$B$6:$BE$43,'ADR Raw Data'!I$1,FALSE)</f>
        <v>161.70103647944401</v>
      </c>
      <c r="P128" s="122">
        <f>VLOOKUP($A128,'ADR Raw Data'!$B$6:$BE$43,'ADR Raw Data'!J$1,FALSE)</f>
        <v>169.201368421052</v>
      </c>
      <c r="Q128" s="122">
        <f>VLOOKUP($A128,'ADR Raw Data'!$B$6:$BE$43,'ADR Raw Data'!K$1,FALSE)</f>
        <v>183.76953541076401</v>
      </c>
      <c r="R128" s="123">
        <f>VLOOKUP($A128,'ADR Raw Data'!$B$6:$BE$43,'ADR Raw Data'!L$1,FALSE)</f>
        <v>169.21014155079499</v>
      </c>
      <c r="S128" s="122">
        <f>VLOOKUP($A128,'ADR Raw Data'!$B$6:$BE$43,'ADR Raw Data'!N$1,FALSE)</f>
        <v>182.75719321148799</v>
      </c>
      <c r="T128" s="122">
        <f>VLOOKUP($A128,'ADR Raw Data'!$B$6:$BE$43,'ADR Raw Data'!O$1,FALSE)</f>
        <v>178.64668833807301</v>
      </c>
      <c r="U128" s="123">
        <f>VLOOKUP($A128,'ADR Raw Data'!$B$6:$BE$43,'ADR Raw Data'!P$1,FALSE)</f>
        <v>180.63154654339101</v>
      </c>
      <c r="V128" s="124">
        <f>VLOOKUP($A128,'ADR Raw Data'!$B$6:$BE$43,'ADR Raw Data'!R$1,FALSE)</f>
        <v>173.475913514361</v>
      </c>
      <c r="X128" s="121">
        <f>VLOOKUP($A128,'RevPAR Raw Data'!$B$6:$BE$43,'RevPAR Raw Data'!G$1,FALSE)</f>
        <v>68.148154205607398</v>
      </c>
      <c r="Y128" s="122">
        <f>VLOOKUP($A128,'RevPAR Raw Data'!$B$6:$BE$43,'RevPAR Raw Data'!H$1,FALSE)</f>
        <v>73.944983311081401</v>
      </c>
      <c r="Z128" s="122">
        <f>VLOOKUP($A128,'RevPAR Raw Data'!$B$6:$BE$43,'RevPAR Raw Data'!I$1,FALSE)</f>
        <v>93.210176902536702</v>
      </c>
      <c r="AA128" s="122">
        <f>VLOOKUP($A128,'RevPAR Raw Data'!$B$6:$BE$43,'RevPAR Raw Data'!J$1,FALSE)</f>
        <v>107.303938584779</v>
      </c>
      <c r="AB128" s="122">
        <f>VLOOKUP($A128,'RevPAR Raw Data'!$B$6:$BE$43,'RevPAR Raw Data'!K$1,FALSE)</f>
        <v>108.262092790387</v>
      </c>
      <c r="AC128" s="123">
        <f>VLOOKUP($A128,'RevPAR Raw Data'!$B$6:$BE$43,'RevPAR Raw Data'!L$1,FALSE)</f>
        <v>90.173869158878503</v>
      </c>
      <c r="AD128" s="122">
        <f>VLOOKUP($A128,'RevPAR Raw Data'!$B$6:$BE$43,'RevPAR Raw Data'!N$1,FALSE)</f>
        <v>140.17891522029299</v>
      </c>
      <c r="AE128" s="122">
        <f>VLOOKUP($A128,'RevPAR Raw Data'!$B$6:$BE$43,'RevPAR Raw Data'!O$1,FALSE)</f>
        <v>146.74549399198901</v>
      </c>
      <c r="AF128" s="123">
        <f>VLOOKUP($A128,'RevPAR Raw Data'!$B$6:$BE$43,'RevPAR Raw Data'!P$1,FALSE)</f>
        <v>143.462204606141</v>
      </c>
      <c r="AG128" s="124">
        <f>VLOOKUP($A128,'RevPAR Raw Data'!$B$6:$BE$43,'RevPAR Raw Data'!R$1,FALSE)</f>
        <v>105.399107858096</v>
      </c>
    </row>
    <row r="129" spans="1:33" x14ac:dyDescent="0.2">
      <c r="A129" s="101" t="s">
        <v>123</v>
      </c>
      <c r="B129" s="89">
        <f>(VLOOKUP($A128,'Occupancy Raw Data'!$B$8:$BE$51,'Occupancy Raw Data'!T$3,FALSE))/100</f>
        <v>-6.845238095238089E-2</v>
      </c>
      <c r="C129" s="90">
        <f>(VLOOKUP($A128,'Occupancy Raw Data'!$B$8:$BE$51,'Occupancy Raw Data'!U$3,FALSE))/100</f>
        <v>0.102057613168724</v>
      </c>
      <c r="D129" s="90">
        <f>(VLOOKUP($A128,'Occupancy Raw Data'!$B$8:$BE$51,'Occupancy Raw Data'!V$3,FALSE))/100</f>
        <v>0.31031866464339897</v>
      </c>
      <c r="E129" s="90">
        <f>(VLOOKUP($A128,'Occupancy Raw Data'!$B$8:$BE$51,'Occupancy Raw Data'!W$3,FALSE))/100</f>
        <v>0.37085137085136999</v>
      </c>
      <c r="F129" s="90">
        <f>(VLOOKUP($A128,'Occupancy Raw Data'!$B$8:$BE$51,'Occupancy Raw Data'!X$3,FALSE))/100</f>
        <v>0.15737704918032699</v>
      </c>
      <c r="G129" s="90">
        <f>(VLOOKUP($A128,'Occupancy Raw Data'!$B$8:$BE$51,'Occupancy Raw Data'!Y$3,FALSE))/100</f>
        <v>0.176045963464938</v>
      </c>
      <c r="H129" s="91">
        <f>(VLOOKUP($A128,'Occupancy Raw Data'!$B$8:$BE$51,'Occupancy Raw Data'!AA$3,FALSE))/100</f>
        <v>5.5096418732782301E-2</v>
      </c>
      <c r="I129" s="91">
        <f>(VLOOKUP($A128,'Occupancy Raw Data'!$B$8:$BE$51,'Occupancy Raw Data'!AB$3,FALSE))/100</f>
        <v>7.8439964943032403E-2</v>
      </c>
      <c r="J129" s="90">
        <f>(VLOOKUP($A128,'Occupancy Raw Data'!$B$8:$BE$51,'Occupancy Raw Data'!AC$3,FALSE))/100</f>
        <v>6.7040358744394596E-2</v>
      </c>
      <c r="K129" s="92">
        <f>(VLOOKUP($A128,'Occupancy Raw Data'!$B$8:$BE$51,'Occupancy Raw Data'!AE$3,FALSE))/100</f>
        <v>0.13282361308677001</v>
      </c>
      <c r="M129" s="89">
        <f>(VLOOKUP($A128,'ADR Raw Data'!$B$6:$BE$49,'ADR Raw Data'!T$1,FALSE))/100</f>
        <v>-9.8622825513141003E-3</v>
      </c>
      <c r="N129" s="90">
        <f>(VLOOKUP($A128,'ADR Raw Data'!$B$6:$BE$49,'ADR Raw Data'!U$1,FALSE))/100</f>
        <v>8.3130408911523707E-2</v>
      </c>
      <c r="O129" s="90">
        <f>(VLOOKUP($A128,'ADR Raw Data'!$B$6:$BE$49,'ADR Raw Data'!V$1,FALSE))/100</f>
        <v>3.2507885710625503E-2</v>
      </c>
      <c r="P129" s="90">
        <f>(VLOOKUP($A128,'ADR Raw Data'!$B$6:$BE$49,'ADR Raw Data'!W$1,FALSE))/100</f>
        <v>3.3647497454719899E-2</v>
      </c>
      <c r="Q129" s="90">
        <f>(VLOOKUP($A128,'ADR Raw Data'!$B$6:$BE$49,'ADR Raw Data'!X$1,FALSE))/100</f>
        <v>0.169436530630827</v>
      </c>
      <c r="R129" s="90">
        <f>(VLOOKUP($A128,'ADR Raw Data'!$B$6:$BE$49,'ADR Raw Data'!Y$1,FALSE))/100</f>
        <v>6.3627495149588501E-2</v>
      </c>
      <c r="S129" s="91">
        <f>(VLOOKUP($A128,'ADR Raw Data'!$B$6:$BE$49,'ADR Raw Data'!AA$1,FALSE))/100</f>
        <v>-1.0289738083950299E-2</v>
      </c>
      <c r="T129" s="91">
        <f>(VLOOKUP($A128,'ADR Raw Data'!$B$6:$BE$49,'ADR Raw Data'!AB$1,FALSE))/100</f>
        <v>-6.1663515481623195E-2</v>
      </c>
      <c r="U129" s="90">
        <f>(VLOOKUP($A128,'ADR Raw Data'!$B$6:$BE$49,'ADR Raw Data'!AC$1,FALSE))/100</f>
        <v>-3.7087432509336604E-2</v>
      </c>
      <c r="V129" s="92">
        <f>(VLOOKUP($A128,'ADR Raw Data'!$B$6:$BE$49,'ADR Raw Data'!AE$1,FALSE))/100</f>
        <v>1.81178429886052E-2</v>
      </c>
      <c r="X129" s="89">
        <f>(VLOOKUP($A128,'RevPAR Raw Data'!$B$6:$BE$43,'RevPAR Raw Data'!T$1,FALSE))/100</f>
        <v>-7.7639566781432398E-2</v>
      </c>
      <c r="Y129" s="90">
        <f>(VLOOKUP($A128,'RevPAR Raw Data'!$B$6:$BE$43,'RevPAR Raw Data'!U$1,FALSE))/100</f>
        <v>0.19367211319549799</v>
      </c>
      <c r="Z129" s="90">
        <f>(VLOOKUP($A128,'RevPAR Raw Data'!$B$6:$BE$43,'RevPAR Raw Data'!V$1,FALSE))/100</f>
        <v>0.35291435403812599</v>
      </c>
      <c r="AA129" s="90">
        <f>(VLOOKUP($A128,'RevPAR Raw Data'!$B$6:$BE$43,'RevPAR Raw Data'!W$1,FALSE))/100</f>
        <v>0.41697708886289098</v>
      </c>
      <c r="AB129" s="90">
        <f>(VLOOKUP($A128,'RevPAR Raw Data'!$B$6:$BE$43,'RevPAR Raw Data'!X$1,FALSE))/100</f>
        <v>0.35347900102518698</v>
      </c>
      <c r="AC129" s="90">
        <f>(VLOOKUP($A128,'RevPAR Raw Data'!$B$6:$BE$43,'RevPAR Raw Data'!Y$1,FALSE))/100</f>
        <v>0.250874822300996</v>
      </c>
      <c r="AD129" s="91">
        <f>(VLOOKUP($A128,'RevPAR Raw Data'!$B$6:$BE$43,'RevPAR Raw Data'!AA$1,FALSE))/100</f>
        <v>4.4239752930708004E-2</v>
      </c>
      <c r="AE129" s="91">
        <f>(VLOOKUP($A128,'RevPAR Raw Data'!$B$6:$BE$43,'RevPAR Raw Data'!AB$1,FALSE))/100</f>
        <v>1.1939565468766501E-2</v>
      </c>
      <c r="AF129" s="90">
        <f>(VLOOKUP($A128,'RevPAR Raw Data'!$B$6:$BE$43,'RevPAR Raw Data'!AC$1,FALSE))/100</f>
        <v>2.74665714547234E-2</v>
      </c>
      <c r="AG129" s="92">
        <f>(VLOOKUP($A128,'RevPAR Raw Data'!$B$6:$BE$43,'RevPAR Raw Data'!AE$1,FALSE))/100</f>
        <v>0.153347933442461</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Data'!G$3,FALSE))/100</f>
        <v>0.43810178817056294</v>
      </c>
      <c r="C131" s="118">
        <f>(VLOOKUP($A131,'Occupancy Raw Data'!$B$8:$BE$45,'Occupancy Raw Data'!H$3,FALSE))/100</f>
        <v>0.53817056396148499</v>
      </c>
      <c r="D131" s="118">
        <f>(VLOOKUP($A131,'Occupancy Raw Data'!$B$8:$BE$45,'Occupancy Raw Data'!I$3,FALSE))/100</f>
        <v>0.58826226501604706</v>
      </c>
      <c r="E131" s="118">
        <f>(VLOOKUP($A131,'Occupancy Raw Data'!$B$8:$BE$45,'Occupancy Raw Data'!J$3,FALSE))/100</f>
        <v>0.58963778083447904</v>
      </c>
      <c r="F131" s="118">
        <f>(VLOOKUP($A131,'Occupancy Raw Data'!$B$8:$BE$45,'Occupancy Raw Data'!K$3,FALSE))/100</f>
        <v>0.61600183402109099</v>
      </c>
      <c r="G131" s="119">
        <f>(VLOOKUP($A131,'Occupancy Raw Data'!$B$8:$BE$45,'Occupancy Raw Data'!L$3,FALSE))/100</f>
        <v>0.55403484640073297</v>
      </c>
      <c r="H131" s="99">
        <f>(VLOOKUP($A131,'Occupancy Raw Data'!$B$8:$BE$45,'Occupancy Raw Data'!N$3,FALSE))/100</f>
        <v>0.71469509399358</v>
      </c>
      <c r="I131" s="99">
        <f>(VLOOKUP($A131,'Occupancy Raw Data'!$B$8:$BE$45,'Occupancy Raw Data'!O$3,FALSE))/100</f>
        <v>0.75767996331957799</v>
      </c>
      <c r="J131" s="119">
        <f>(VLOOKUP($A131,'Occupancy Raw Data'!$B$8:$BE$45,'Occupancy Raw Data'!P$3,FALSE))/100</f>
        <v>0.73618752865657899</v>
      </c>
      <c r="K131" s="120">
        <f>(VLOOKUP($A131,'Occupancy Raw Data'!$B$8:$BE$45,'Occupancy Raw Data'!R$3,FALSE))/100</f>
        <v>0.60607846990240299</v>
      </c>
      <c r="M131" s="121">
        <f>VLOOKUP($A131,'ADR Raw Data'!$B$6:$BE$43,'ADR Raw Data'!G$1,FALSE)</f>
        <v>89.636104133961197</v>
      </c>
      <c r="N131" s="122">
        <f>VLOOKUP($A131,'ADR Raw Data'!$B$6:$BE$43,'ADR Raw Data'!H$1,FALSE)</f>
        <v>99.878181043663403</v>
      </c>
      <c r="O131" s="122">
        <f>VLOOKUP($A131,'ADR Raw Data'!$B$6:$BE$43,'ADR Raw Data'!I$1,FALSE)</f>
        <v>101.815713172252</v>
      </c>
      <c r="P131" s="122">
        <f>VLOOKUP($A131,'ADR Raw Data'!$B$6:$BE$43,'ADR Raw Data'!J$1,FALSE)</f>
        <v>101.89677099533399</v>
      </c>
      <c r="Q131" s="122">
        <f>VLOOKUP($A131,'ADR Raw Data'!$B$6:$BE$43,'ADR Raw Data'!K$1,FALSE)</f>
        <v>106.882043170822</v>
      </c>
      <c r="R131" s="123">
        <f>VLOOKUP($A131,'ADR Raw Data'!$B$6:$BE$43,'ADR Raw Data'!L$1,FALSE)</f>
        <v>100.656952869615</v>
      </c>
      <c r="S131" s="122">
        <f>VLOOKUP($A131,'ADR Raw Data'!$B$6:$BE$43,'ADR Raw Data'!N$1,FALSE)</f>
        <v>120.22102004811499</v>
      </c>
      <c r="T131" s="122">
        <f>VLOOKUP($A131,'ADR Raw Data'!$B$6:$BE$43,'ADR Raw Data'!O$1,FALSE)</f>
        <v>122.304567322239</v>
      </c>
      <c r="U131" s="123">
        <f>VLOOKUP($A131,'ADR Raw Data'!$B$6:$BE$43,'ADR Raw Data'!P$1,FALSE)</f>
        <v>121.293207473725</v>
      </c>
      <c r="V131" s="124">
        <f>VLOOKUP($A131,'ADR Raw Data'!$B$6:$BE$43,'ADR Raw Data'!R$1,FALSE)</f>
        <v>107.818756889657</v>
      </c>
      <c r="X131" s="121">
        <f>VLOOKUP($A131,'RevPAR Raw Data'!$B$6:$BE$43,'RevPAR Raw Data'!G$1,FALSE)</f>
        <v>39.2697375057313</v>
      </c>
      <c r="Y131" s="122">
        <f>VLOOKUP($A131,'RevPAR Raw Data'!$B$6:$BE$43,'RevPAR Raw Data'!H$1,FALSE)</f>
        <v>53.7514970197157</v>
      </c>
      <c r="Z131" s="122">
        <f>VLOOKUP($A131,'RevPAR Raw Data'!$B$6:$BE$43,'RevPAR Raw Data'!I$1,FALSE)</f>
        <v>59.894342044933502</v>
      </c>
      <c r="AA131" s="122">
        <f>VLOOKUP($A131,'RevPAR Raw Data'!$B$6:$BE$43,'RevPAR Raw Data'!J$1,FALSE)</f>
        <v>60.082185923888098</v>
      </c>
      <c r="AB131" s="122">
        <f>VLOOKUP($A131,'RevPAR Raw Data'!$B$6:$BE$43,'RevPAR Raw Data'!K$1,FALSE)</f>
        <v>65.839534617148004</v>
      </c>
      <c r="AC131" s="123">
        <f>VLOOKUP($A131,'RevPAR Raw Data'!$B$6:$BE$43,'RevPAR Raw Data'!L$1,FALSE)</f>
        <v>55.767459422283302</v>
      </c>
      <c r="AD131" s="122">
        <f>VLOOKUP($A131,'RevPAR Raw Data'!$B$6:$BE$43,'RevPAR Raw Data'!N$1,FALSE)</f>
        <v>85.921373223291994</v>
      </c>
      <c r="AE131" s="122">
        <f>VLOOKUP($A131,'RevPAR Raw Data'!$B$6:$BE$43,'RevPAR Raw Data'!O$1,FALSE)</f>
        <v>92.667720082530906</v>
      </c>
      <c r="AF131" s="123">
        <f>VLOOKUP($A131,'RevPAR Raw Data'!$B$6:$BE$43,'RevPAR Raw Data'!P$1,FALSE)</f>
        <v>89.294546652911507</v>
      </c>
      <c r="AG131" s="124">
        <f>VLOOKUP($A131,'RevPAR Raw Data'!$B$6:$BE$43,'RevPAR Raw Data'!R$1,FALSE)</f>
        <v>65.346627202462798</v>
      </c>
    </row>
    <row r="132" spans="1:33" x14ac:dyDescent="0.2">
      <c r="A132" s="101" t="s">
        <v>123</v>
      </c>
      <c r="B132" s="89">
        <f>(VLOOKUP($A131,'Occupancy Raw Data'!$B$8:$BE$51,'Occupancy Raw Data'!T$3,FALSE))/100</f>
        <v>-0.24666297789674399</v>
      </c>
      <c r="C132" s="90">
        <f>(VLOOKUP($A131,'Occupancy Raw Data'!$B$8:$BE$51,'Occupancy Raw Data'!U$3,FALSE))/100</f>
        <v>-2.0823655865485E-2</v>
      </c>
      <c r="D132" s="90">
        <f>(VLOOKUP($A131,'Occupancy Raw Data'!$B$8:$BE$51,'Occupancy Raw Data'!V$3,FALSE))/100</f>
        <v>-1.4895811595471101E-3</v>
      </c>
      <c r="E132" s="90">
        <f>(VLOOKUP($A131,'Occupancy Raw Data'!$B$8:$BE$51,'Occupancy Raw Data'!W$3,FALSE))/100</f>
        <v>5.9735371318319595E-3</v>
      </c>
      <c r="F132" s="90">
        <f>(VLOOKUP($A131,'Occupancy Raw Data'!$B$8:$BE$51,'Occupancy Raw Data'!X$3,FALSE))/100</f>
        <v>-2.5726911192938701E-2</v>
      </c>
      <c r="G132" s="90">
        <f>(VLOOKUP($A131,'Occupancy Raw Data'!$B$8:$BE$51,'Occupancy Raw Data'!Y$3,FALSE))/100</f>
        <v>-5.7375525890927703E-2</v>
      </c>
      <c r="H132" s="91">
        <f>(VLOOKUP($A131,'Occupancy Raw Data'!$B$8:$BE$51,'Occupancy Raw Data'!AA$3,FALSE))/100</f>
        <v>-1.0787834652050601E-2</v>
      </c>
      <c r="I132" s="91">
        <f>(VLOOKUP($A131,'Occupancy Raw Data'!$B$8:$BE$51,'Occupancy Raw Data'!AB$3,FALSE))/100</f>
        <v>3.8083741321293502E-3</v>
      </c>
      <c r="J132" s="90">
        <f>(VLOOKUP($A131,'Occupancy Raw Data'!$B$8:$BE$51,'Occupancy Raw Data'!AC$3,FALSE))/100</f>
        <v>-3.3300823717381102E-3</v>
      </c>
      <c r="K132" s="92">
        <f>(VLOOKUP($A131,'Occupancy Raw Data'!$B$8:$BE$51,'Occupancy Raw Data'!AE$3,FALSE))/100</f>
        <v>-3.9417816396233596E-2</v>
      </c>
      <c r="M132" s="89">
        <f>(VLOOKUP($A131,'ADR Raw Data'!$B$6:$BE$49,'ADR Raw Data'!T$1,FALSE))/100</f>
        <v>-0.16916902188580099</v>
      </c>
      <c r="N132" s="90">
        <f>(VLOOKUP($A131,'ADR Raw Data'!$B$6:$BE$49,'ADR Raw Data'!U$1,FALSE))/100</f>
        <v>-2.8655373744920797E-2</v>
      </c>
      <c r="O132" s="90">
        <f>(VLOOKUP($A131,'ADR Raw Data'!$B$6:$BE$49,'ADR Raw Data'!V$1,FALSE))/100</f>
        <v>-3.2529841207148996E-2</v>
      </c>
      <c r="P132" s="90">
        <f>(VLOOKUP($A131,'ADR Raw Data'!$B$6:$BE$49,'ADR Raw Data'!W$1,FALSE))/100</f>
        <v>-3.2551152111779599E-2</v>
      </c>
      <c r="Q132" s="90">
        <f>(VLOOKUP($A131,'ADR Raw Data'!$B$6:$BE$49,'ADR Raw Data'!X$1,FALSE))/100</f>
        <v>-2.8491275883256301E-2</v>
      </c>
      <c r="R132" s="90">
        <f>(VLOOKUP($A131,'ADR Raw Data'!$B$6:$BE$49,'ADR Raw Data'!Y$1,FALSE))/100</f>
        <v>-5.3555398213936102E-2</v>
      </c>
      <c r="S132" s="91">
        <f>(VLOOKUP($A131,'ADR Raw Data'!$B$6:$BE$49,'ADR Raw Data'!AA$1,FALSE))/100</f>
        <v>-2.00356317966402E-2</v>
      </c>
      <c r="T132" s="91">
        <f>(VLOOKUP($A131,'ADR Raw Data'!$B$6:$BE$49,'ADR Raw Data'!AB$1,FALSE))/100</f>
        <v>-1.5727154252202901E-2</v>
      </c>
      <c r="U132" s="90">
        <f>(VLOOKUP($A131,'ADR Raw Data'!$B$6:$BE$49,'ADR Raw Data'!AC$1,FALSE))/100</f>
        <v>-1.7758749267934301E-2</v>
      </c>
      <c r="V132" s="92">
        <f>(VLOOKUP($A131,'ADR Raw Data'!$B$6:$BE$49,'ADR Raw Data'!AE$1,FALSE))/100</f>
        <v>-3.8141642641433202E-2</v>
      </c>
      <c r="X132" s="89">
        <f>(VLOOKUP($A131,'RevPAR Raw Data'!$B$6:$BE$43,'RevPAR Raw Data'!T$1,FALSE))/100</f>
        <v>-0.374104265076315</v>
      </c>
      <c r="Y132" s="90">
        <f>(VLOOKUP($A131,'RevPAR Raw Data'!$B$6:$BE$43,'RevPAR Raw Data'!U$1,FALSE))/100</f>
        <v>-4.8882319968844803E-2</v>
      </c>
      <c r="Z132" s="90">
        <f>(VLOOKUP($A131,'RevPAR Raw Data'!$B$6:$BE$43,'RevPAR Raw Data'!V$1,FALSE))/100</f>
        <v>-3.3970966528110901E-2</v>
      </c>
      <c r="AA132" s="90">
        <f>(VLOOKUP($A131,'RevPAR Raw Data'!$B$6:$BE$43,'RevPAR Raw Data'!W$1,FALSE))/100</f>
        <v>-2.6772060495771299E-2</v>
      </c>
      <c r="AB132" s="90">
        <f>(VLOOKUP($A131,'RevPAR Raw Data'!$B$6:$BE$43,'RevPAR Raw Data'!X$1,FALSE))/100</f>
        <v>-5.3485194551773002E-2</v>
      </c>
      <c r="AC132" s="90">
        <f>(VLOOKUP($A131,'RevPAR Raw Data'!$B$6:$BE$43,'RevPAR Raw Data'!Y$1,FALSE))/100</f>
        <v>-0.10785815496804099</v>
      </c>
      <c r="AD132" s="91">
        <f>(VLOOKUP($A131,'RevPAR Raw Data'!$B$6:$BE$43,'RevPAR Raw Data'!AA$1,FALSE))/100</f>
        <v>-3.0607325365719296E-2</v>
      </c>
      <c r="AE132" s="91">
        <f>(VLOOKUP($A131,'RevPAR Raw Data'!$B$6:$BE$43,'RevPAR Raw Data'!AB$1,FALSE))/100</f>
        <v>-1.1978675007499599E-2</v>
      </c>
      <c r="AF132" s="90">
        <f>(VLOOKUP($A131,'RevPAR Raw Data'!$B$6:$BE$43,'RevPAR Raw Data'!AC$1,FALSE))/100</f>
        <v>-2.10296935417911E-2</v>
      </c>
      <c r="AG132" s="92">
        <f>(VLOOKUP($A131,'RevPAR Raw Data'!$B$6:$BE$43,'RevPAR Raw Data'!AE$1,FALSE))/100</f>
        <v>-7.6055998770976102E-2</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Data'!G$3,FALSE))/100</f>
        <v>0.46412300683371199</v>
      </c>
      <c r="C134" s="118">
        <f>(VLOOKUP($A134,'Occupancy Raw Data'!$B$8:$BE$45,'Occupancy Raw Data'!H$3,FALSE))/100</f>
        <v>0.54128701594533002</v>
      </c>
      <c r="D134" s="118">
        <f>(VLOOKUP($A134,'Occupancy Raw Data'!$B$8:$BE$45,'Occupancy Raw Data'!I$3,FALSE))/100</f>
        <v>0.57061503416856396</v>
      </c>
      <c r="E134" s="118">
        <f>(VLOOKUP($A134,'Occupancy Raw Data'!$B$8:$BE$45,'Occupancy Raw Data'!J$3,FALSE))/100</f>
        <v>0.59367881548974899</v>
      </c>
      <c r="F134" s="118">
        <f>(VLOOKUP($A134,'Occupancy Raw Data'!$B$8:$BE$45,'Occupancy Raw Data'!K$3,FALSE))/100</f>
        <v>0.57972665148063696</v>
      </c>
      <c r="G134" s="119">
        <f>(VLOOKUP($A134,'Occupancy Raw Data'!$B$8:$BE$45,'Occupancy Raw Data'!L$3,FALSE))/100</f>
        <v>0.54988610478359901</v>
      </c>
      <c r="H134" s="99">
        <f>(VLOOKUP($A134,'Occupancy Raw Data'!$B$8:$BE$45,'Occupancy Raw Data'!N$3,FALSE))/100</f>
        <v>0.75455580865603589</v>
      </c>
      <c r="I134" s="99">
        <f>(VLOOKUP($A134,'Occupancy Raw Data'!$B$8:$BE$45,'Occupancy Raw Data'!O$3,FALSE))/100</f>
        <v>0.84083143507972591</v>
      </c>
      <c r="J134" s="119">
        <f>(VLOOKUP($A134,'Occupancy Raw Data'!$B$8:$BE$45,'Occupancy Raw Data'!P$3,FALSE))/100</f>
        <v>0.79769362186788095</v>
      </c>
      <c r="K134" s="120">
        <f>(VLOOKUP($A134,'Occupancy Raw Data'!$B$8:$BE$45,'Occupancy Raw Data'!R$3,FALSE))/100</f>
        <v>0.62068825252196502</v>
      </c>
      <c r="M134" s="121">
        <f>VLOOKUP($A134,'ADR Raw Data'!$B$6:$BE$43,'ADR Raw Data'!G$1,FALSE)</f>
        <v>81.724094662576604</v>
      </c>
      <c r="N134" s="122">
        <f>VLOOKUP($A134,'ADR Raw Data'!$B$6:$BE$43,'ADR Raw Data'!H$1,FALSE)</f>
        <v>82.880074171488602</v>
      </c>
      <c r="O134" s="122">
        <f>VLOOKUP($A134,'ADR Raw Data'!$B$6:$BE$43,'ADR Raw Data'!I$1,FALSE)</f>
        <v>84.761906886227493</v>
      </c>
      <c r="P134" s="122">
        <f>VLOOKUP($A134,'ADR Raw Data'!$B$6:$BE$43,'ADR Raw Data'!J$1,FALSE)</f>
        <v>86.519395635491605</v>
      </c>
      <c r="Q134" s="122">
        <f>VLOOKUP($A134,'ADR Raw Data'!$B$6:$BE$43,'ADR Raw Data'!K$1,FALSE)</f>
        <v>86.254687721021597</v>
      </c>
      <c r="R134" s="123">
        <f>VLOOKUP($A134,'ADR Raw Data'!$B$6:$BE$43,'ADR Raw Data'!L$1,FALSE)</f>
        <v>84.572870836785398</v>
      </c>
      <c r="S134" s="122">
        <f>VLOOKUP($A134,'ADR Raw Data'!$B$6:$BE$43,'ADR Raw Data'!N$1,FALSE)</f>
        <v>103.524634490566</v>
      </c>
      <c r="T134" s="122">
        <f>VLOOKUP($A134,'ADR Raw Data'!$B$6:$BE$43,'ADR Raw Data'!O$1,FALSE)</f>
        <v>109.73908178123899</v>
      </c>
      <c r="U134" s="123">
        <f>VLOOKUP($A134,'ADR Raw Data'!$B$6:$BE$43,'ADR Raw Data'!P$1,FALSE)</f>
        <v>106.799891111904</v>
      </c>
      <c r="V134" s="124">
        <f>VLOOKUP($A134,'ADR Raw Data'!$B$6:$BE$43,'ADR Raw Data'!R$1,FALSE)</f>
        <v>92.734480024903306</v>
      </c>
      <c r="X134" s="121">
        <f>VLOOKUP($A134,'RevPAR Raw Data'!$B$6:$BE$43,'RevPAR Raw Data'!G$1,FALSE)</f>
        <v>37.930032545557999</v>
      </c>
      <c r="Y134" s="122">
        <f>VLOOKUP($A134,'RevPAR Raw Data'!$B$6:$BE$43,'RevPAR Raw Data'!H$1,FALSE)</f>
        <v>44.8619080296127</v>
      </c>
      <c r="Z134" s="122">
        <f>VLOOKUP($A134,'RevPAR Raw Data'!$B$6:$BE$43,'RevPAR Raw Data'!I$1,FALSE)</f>
        <v>48.3664183940774</v>
      </c>
      <c r="AA134" s="122">
        <f>VLOOKUP($A134,'RevPAR Raw Data'!$B$6:$BE$43,'RevPAR Raw Data'!J$1,FALSE)</f>
        <v>51.364732317767597</v>
      </c>
      <c r="AB134" s="122">
        <f>VLOOKUP($A134,'RevPAR Raw Data'!$B$6:$BE$43,'RevPAR Raw Data'!K$1,FALSE)</f>
        <v>50.004141287015898</v>
      </c>
      <c r="AC134" s="123">
        <f>VLOOKUP($A134,'RevPAR Raw Data'!$B$6:$BE$43,'RevPAR Raw Data'!L$1,FALSE)</f>
        <v>46.505446514806302</v>
      </c>
      <c r="AD134" s="122">
        <f>VLOOKUP($A134,'RevPAR Raw Data'!$B$6:$BE$43,'RevPAR Raw Data'!N$1,FALSE)</f>
        <v>78.115114293849601</v>
      </c>
      <c r="AE134" s="122">
        <f>VLOOKUP($A134,'RevPAR Raw Data'!$B$6:$BE$43,'RevPAR Raw Data'!O$1,FALSE)</f>
        <v>92.272069618450999</v>
      </c>
      <c r="AF134" s="123">
        <f>VLOOKUP($A134,'RevPAR Raw Data'!$B$6:$BE$43,'RevPAR Raw Data'!P$1,FALSE)</f>
        <v>85.1935919561503</v>
      </c>
      <c r="AG134" s="124">
        <f>VLOOKUP($A134,'RevPAR Raw Data'!$B$6:$BE$43,'RevPAR Raw Data'!R$1,FALSE)</f>
        <v>57.559202355190301</v>
      </c>
    </row>
    <row r="135" spans="1:33" ht="17.25" thickBot="1" x14ac:dyDescent="0.25">
      <c r="A135" s="105" t="s">
        <v>123</v>
      </c>
      <c r="B135" s="95">
        <f>(VLOOKUP($A134,'Occupancy Raw Data'!$B$8:$BE$51,'Occupancy Raw Data'!T$3,FALSE))/100</f>
        <v>-2.1608643457382903E-2</v>
      </c>
      <c r="C135" s="96">
        <f>(VLOOKUP($A134,'Occupancy Raw Data'!$B$8:$BE$51,'Occupancy Raw Data'!U$3,FALSE))/100</f>
        <v>-2.0607934054611001E-2</v>
      </c>
      <c r="D135" s="96">
        <f>(VLOOKUP($A134,'Occupancy Raw Data'!$B$8:$BE$51,'Occupancy Raw Data'!V$3,FALSE))/100</f>
        <v>-1.9089574155653398E-2</v>
      </c>
      <c r="E135" s="96">
        <f>(VLOOKUP($A134,'Occupancy Raw Data'!$B$8:$BE$51,'Occupancy Raw Data'!W$3,FALSE))/100</f>
        <v>2.4038461538461501E-3</v>
      </c>
      <c r="F135" s="96">
        <f>(VLOOKUP($A134,'Occupancy Raw Data'!$B$8:$BE$51,'Occupancy Raw Data'!X$3,FALSE))/100</f>
        <v>-6.8292682926829199E-3</v>
      </c>
      <c r="G135" s="96">
        <f>(VLOOKUP($A134,'Occupancy Raw Data'!$B$8:$BE$51,'Occupancy Raw Data'!Y$3,FALSE))/100</f>
        <v>-1.2678936605316899E-2</v>
      </c>
      <c r="H135" s="97">
        <f>(VLOOKUP($A134,'Occupancy Raw Data'!$B$8:$BE$51,'Occupancy Raw Data'!AA$3,FALSE))/100</f>
        <v>4.8674317372378297E-2</v>
      </c>
      <c r="I135" s="97">
        <f>(VLOOKUP($A134,'Occupancy Raw Data'!$B$8:$BE$51,'Occupancy Raw Data'!AB$3,FALSE))/100</f>
        <v>0.13971439598610499</v>
      </c>
      <c r="J135" s="96">
        <f>(VLOOKUP($A134,'Occupancy Raw Data'!$B$8:$BE$51,'Occupancy Raw Data'!AC$3,FALSE))/100</f>
        <v>9.4763579523251207E-2</v>
      </c>
      <c r="K135" s="98">
        <f>(VLOOKUP($A134,'Occupancy Raw Data'!$B$8:$BE$51,'Occupancy Raw Data'!AE$3,FALSE))/100</f>
        <v>2.4231440461806902E-2</v>
      </c>
      <c r="M135" s="95">
        <f>(VLOOKUP($A134,'ADR Raw Data'!$B$6:$BE$49,'ADR Raw Data'!T$1,FALSE))/100</f>
        <v>-3.3726894122231704E-2</v>
      </c>
      <c r="N135" s="96">
        <f>(VLOOKUP($A134,'ADR Raw Data'!$B$6:$BE$49,'ADR Raw Data'!U$1,FALSE))/100</f>
        <v>-6.7580206068037399E-2</v>
      </c>
      <c r="O135" s="96">
        <f>(VLOOKUP($A134,'ADR Raw Data'!$B$6:$BE$49,'ADR Raw Data'!V$1,FALSE))/100</f>
        <v>-5.4411233928052402E-2</v>
      </c>
      <c r="P135" s="96">
        <f>(VLOOKUP($A134,'ADR Raw Data'!$B$6:$BE$49,'ADR Raw Data'!W$1,FALSE))/100</f>
        <v>-1.9859688019457498E-2</v>
      </c>
      <c r="Q135" s="96">
        <f>(VLOOKUP($A134,'ADR Raw Data'!$B$6:$BE$49,'ADR Raw Data'!X$1,FALSE))/100</f>
        <v>-2.7060434340051901E-2</v>
      </c>
      <c r="R135" s="96">
        <f>(VLOOKUP($A134,'ADR Raw Data'!$B$6:$BE$49,'ADR Raw Data'!Y$1,FALSE))/100</f>
        <v>-4.0365529777921995E-2</v>
      </c>
      <c r="S135" s="97">
        <f>(VLOOKUP($A134,'ADR Raw Data'!$B$6:$BE$49,'ADR Raw Data'!AA$1,FALSE))/100</f>
        <v>-3.6804250712096004E-2</v>
      </c>
      <c r="T135" s="97">
        <f>(VLOOKUP($A134,'ADR Raw Data'!$B$6:$BE$49,'ADR Raw Data'!AB$1,FALSE))/100</f>
        <v>9.5921826683988791E-3</v>
      </c>
      <c r="U135" s="96">
        <f>(VLOOKUP($A134,'ADR Raw Data'!$B$6:$BE$49,'ADR Raw Data'!AC$1,FALSE))/100</f>
        <v>-1.1990448178678099E-2</v>
      </c>
      <c r="V135" s="98">
        <f>(VLOOKUP($A134,'ADR Raw Data'!$B$6:$BE$49,'ADR Raw Data'!AE$1,FALSE))/100</f>
        <v>-2.3736996935959199E-2</v>
      </c>
      <c r="X135" s="95">
        <f>(VLOOKUP($A134,'RevPAR Raw Data'!$B$6:$BE$43,'RevPAR Raw Data'!T$1,FALSE))/100</f>
        <v>-5.4606745149602495E-2</v>
      </c>
      <c r="Y135" s="96">
        <f>(VLOOKUP($A134,'RevPAR Raw Data'!$B$6:$BE$43,'RevPAR Raw Data'!U$1,FALSE))/100</f>
        <v>-8.6795451692601194E-2</v>
      </c>
      <c r="Z135" s="96">
        <f>(VLOOKUP($A134,'RevPAR Raw Data'!$B$6:$BE$43,'RevPAR Raw Data'!V$1,FALSE))/100</f>
        <v>-7.2462120798735694E-2</v>
      </c>
      <c r="AA135" s="96">
        <f>(VLOOKUP($A134,'RevPAR Raw Data'!$B$6:$BE$43,'RevPAR Raw Data'!W$1,FALSE))/100</f>
        <v>-1.75035815002735E-2</v>
      </c>
      <c r="AB135" s="96">
        <f>(VLOOKUP($A134,'RevPAR Raw Data'!$B$6:$BE$43,'RevPAR Raw Data'!X$1,FALSE))/100</f>
        <v>-3.3704899666510003E-2</v>
      </c>
      <c r="AC135" s="96">
        <f>(VLOOKUP($A134,'RevPAR Raw Data'!$B$6:$BE$43,'RevPAR Raw Data'!Y$1,FALSE))/100</f>
        <v>-5.2532674390144703E-2</v>
      </c>
      <c r="AD135" s="97">
        <f>(VLOOKUP($A134,'RevPAR Raw Data'!$B$6:$BE$43,'RevPAR Raw Data'!AA$1,FALSE))/100</f>
        <v>1.0078644880469102E-2</v>
      </c>
      <c r="AE135" s="97">
        <f>(VLOOKUP($A134,'RevPAR Raw Data'!$B$6:$BE$43,'RevPAR Raw Data'!AB$1,FALSE))/100</f>
        <v>0.15064674466220801</v>
      </c>
      <c r="AF135" s="96">
        <f>(VLOOKUP($A134,'RevPAR Raw Data'!$B$6:$BE$43,'RevPAR Raw Data'!AC$1,FALSE))/100</f>
        <v>8.1636873555073486E-2</v>
      </c>
      <c r="AG135" s="98">
        <f>(VLOOKUP($A134,'RevPAR Raw Data'!$B$6:$BE$43,'RevPAR Raw Data'!AE$1,FALSE))/100</f>
        <v>-8.07381021480962E-5</v>
      </c>
    </row>
    <row r="136" spans="1:33" ht="14.25" customHeight="1" x14ac:dyDescent="0.2">
      <c r="A136" s="203" t="s">
        <v>118</v>
      </c>
      <c r="B136" s="204"/>
      <c r="C136" s="204"/>
      <c r="D136" s="204"/>
      <c r="E136" s="204"/>
      <c r="F136" s="204"/>
      <c r="G136" s="204"/>
      <c r="H136" s="204"/>
      <c r="I136" s="204"/>
      <c r="J136" s="204"/>
      <c r="K136" s="204"/>
      <c r="AG136" s="144"/>
    </row>
    <row r="137" spans="1:33" x14ac:dyDescent="0.2">
      <c r="A137" s="203"/>
      <c r="B137" s="204"/>
      <c r="C137" s="204"/>
      <c r="D137" s="204"/>
      <c r="E137" s="204"/>
      <c r="F137" s="204"/>
      <c r="G137" s="204"/>
      <c r="H137" s="204"/>
      <c r="I137" s="204"/>
      <c r="J137" s="204"/>
      <c r="K137" s="204"/>
      <c r="AG137" s="144"/>
    </row>
    <row r="138" spans="1:33" ht="17.25" thickBot="1" x14ac:dyDescent="0.25">
      <c r="A138" s="205"/>
      <c r="B138" s="206"/>
      <c r="C138" s="206"/>
      <c r="D138" s="206"/>
      <c r="E138" s="206"/>
      <c r="F138" s="206"/>
      <c r="G138" s="206"/>
      <c r="H138" s="206"/>
      <c r="I138" s="206"/>
      <c r="J138" s="206"/>
      <c r="K138" s="206"/>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RC6317hOCaO9UVDGfwcQBIWdAwTNIsOIATIsbOnilRM69+CYilfoUiTFw7SHto6AqtHt67Vg2vMJWgOsf7du+g==" saltValue="tsr111tMrN9wKglahhRBxw=="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D20" sqref="D20"/>
    </sheetView>
  </sheetViews>
  <sheetFormatPr defaultColWidth="9.140625" defaultRowHeight="16.5" x14ac:dyDescent="0.2"/>
  <cols>
    <col min="1" max="1" width="44.7109375" style="102" customWidth="1"/>
    <col min="2" max="6" width="8.85546875" style="102" customWidth="1"/>
    <col min="7" max="7" width="8.85546875" style="108" customWidth="1"/>
    <col min="8" max="9" width="8.85546875" style="102" customWidth="1"/>
    <col min="10" max="10" width="8.140625" style="108" customWidth="1"/>
    <col min="11" max="11" width="8.85546875" style="108" customWidth="1"/>
    <col min="12" max="12" width="2.7109375" style="102" customWidth="1"/>
    <col min="13" max="22" width="8.7109375" style="102" customWidth="1"/>
    <col min="23" max="23" width="2.7109375" style="102" customWidth="1"/>
    <col min="24" max="31" width="8.85546875" style="102" customWidth="1"/>
    <col min="32" max="32" width="8.28515625" style="102" customWidth="1"/>
    <col min="33" max="33" width="8.85546875" style="102" customWidth="1"/>
    <col min="34" max="16384" width="9.140625" style="102"/>
  </cols>
  <sheetData>
    <row r="1" spans="1:33" x14ac:dyDescent="0.2">
      <c r="A1" s="207" t="str">
        <f>'Occupancy Raw Data'!B2</f>
        <v>March 09 - April 05, 2025
Rolling-28 Day Period</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row>
    <row r="2" spans="1:33" x14ac:dyDescent="0.2">
      <c r="A2" s="208"/>
      <c r="B2" s="107"/>
      <c r="C2" s="108"/>
      <c r="D2" s="108"/>
      <c r="E2" s="108"/>
      <c r="F2" s="109"/>
      <c r="G2" s="210" t="s">
        <v>64</v>
      </c>
      <c r="H2" s="108"/>
      <c r="I2" s="108"/>
      <c r="J2" s="210" t="s">
        <v>65</v>
      </c>
      <c r="K2" s="212" t="s">
        <v>56</v>
      </c>
      <c r="L2" s="103"/>
      <c r="M2" s="110"/>
      <c r="N2" s="111"/>
      <c r="O2" s="111"/>
      <c r="P2" s="111"/>
      <c r="Q2" s="111"/>
      <c r="R2" s="217" t="s">
        <v>64</v>
      </c>
      <c r="S2" s="112"/>
      <c r="T2" s="112"/>
      <c r="U2" s="217" t="s">
        <v>65</v>
      </c>
      <c r="V2" s="218" t="s">
        <v>56</v>
      </c>
      <c r="W2" s="103"/>
      <c r="X2" s="110"/>
      <c r="Y2" s="111"/>
      <c r="Z2" s="111"/>
      <c r="AA2" s="111"/>
      <c r="AB2" s="111"/>
      <c r="AC2" s="217" t="s">
        <v>64</v>
      </c>
      <c r="AD2" s="112"/>
      <c r="AE2" s="112"/>
      <c r="AF2" s="217" t="s">
        <v>65</v>
      </c>
      <c r="AG2" s="218" t="s">
        <v>56</v>
      </c>
    </row>
    <row r="3" spans="1:33" x14ac:dyDescent="0.2">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5" t="s">
        <v>62</v>
      </c>
      <c r="T3" s="115" t="s">
        <v>63</v>
      </c>
      <c r="U3" s="211"/>
      <c r="V3" s="213"/>
      <c r="W3" s="103"/>
      <c r="X3" s="113" t="s">
        <v>57</v>
      </c>
      <c r="Y3" s="114" t="s">
        <v>58</v>
      </c>
      <c r="Z3" s="114" t="s">
        <v>59</v>
      </c>
      <c r="AA3" s="114" t="s">
        <v>60</v>
      </c>
      <c r="AB3" s="114" t="s">
        <v>61</v>
      </c>
      <c r="AC3" s="211"/>
      <c r="AD3" s="115" t="s">
        <v>62</v>
      </c>
      <c r="AE3" s="115" t="s">
        <v>63</v>
      </c>
      <c r="AF3" s="211"/>
      <c r="AG3" s="213"/>
    </row>
    <row r="4" spans="1:33" x14ac:dyDescent="0.2">
      <c r="A4" s="134" t="s">
        <v>15</v>
      </c>
      <c r="B4" s="117">
        <f>(VLOOKUP($A4,'Occupancy Raw Data'!$B$8:$BE$45,'Occupancy Raw Data'!AG$3,FALSE))/100</f>
        <v>0.51258009083119294</v>
      </c>
      <c r="C4" s="118">
        <f>(VLOOKUP($A4,'Occupancy Raw Data'!$B$8:$BE$45,'Occupancy Raw Data'!AH$3,FALSE))/100</f>
        <v>0.61161304195410804</v>
      </c>
      <c r="D4" s="118">
        <f>(VLOOKUP($A4,'Occupancy Raw Data'!$B$8:$BE$45,'Occupancy Raw Data'!AI$3,FALSE))/100</f>
        <v>0.65839853700547801</v>
      </c>
      <c r="E4" s="118">
        <f>(VLOOKUP($A4,'Occupancy Raw Data'!$B$8:$BE$45,'Occupancy Raw Data'!AJ$3,FALSE))/100</f>
        <v>0.66180746035584903</v>
      </c>
      <c r="F4" s="118">
        <f>(VLOOKUP($A4,'Occupancy Raw Data'!$B$8:$BE$45,'Occupancy Raw Data'!AK$3,FALSE))/100</f>
        <v>0.64488375859745806</v>
      </c>
      <c r="G4" s="119">
        <f>(VLOOKUP($A4,'Occupancy Raw Data'!$B$8:$BE$45,'Occupancy Raw Data'!AL$3,FALSE))/100</f>
        <v>0.61787709707876204</v>
      </c>
      <c r="H4" s="99">
        <f>(VLOOKUP($A4,'Occupancy Raw Data'!$B$8:$BE$45,'Occupancy Raw Data'!AN$3,FALSE))/100</f>
        <v>0.71420880490341498</v>
      </c>
      <c r="I4" s="99">
        <f>(VLOOKUP($A4,'Occupancy Raw Data'!$B$8:$BE$45,'Occupancy Raw Data'!AO$3,FALSE))/100</f>
        <v>0.72766278511429405</v>
      </c>
      <c r="J4" s="119">
        <f>(VLOOKUP($A4,'Occupancy Raw Data'!$B$8:$BE$45,'Occupancy Raw Data'!AP$3,FALSE))/100</f>
        <v>0.7209358150108871</v>
      </c>
      <c r="K4" s="120">
        <f>(VLOOKUP($A4,'Occupancy Raw Data'!$B$8:$BE$45,'Occupancy Raw Data'!AR$3,FALSE))/100</f>
        <v>0.64733210423643794</v>
      </c>
      <c r="M4" s="121">
        <f>VLOOKUP($A4,'ADR Raw Data'!$B$6:$BE$43,'ADR Raw Data'!AG$1,FALSE)</f>
        <v>150.95764537805499</v>
      </c>
      <c r="N4" s="122">
        <f>VLOOKUP($A4,'ADR Raw Data'!$B$6:$BE$43,'ADR Raw Data'!AH$1,FALSE)</f>
        <v>158.969666925507</v>
      </c>
      <c r="O4" s="122">
        <f>VLOOKUP($A4,'ADR Raw Data'!$B$6:$BE$43,'ADR Raw Data'!AI$1,FALSE)</f>
        <v>164.92277945651099</v>
      </c>
      <c r="P4" s="122">
        <f>VLOOKUP($A4,'ADR Raw Data'!$B$6:$BE$43,'ADR Raw Data'!AJ$1,FALSE)</f>
        <v>162.737171569634</v>
      </c>
      <c r="Q4" s="122">
        <f>VLOOKUP($A4,'ADR Raw Data'!$B$6:$BE$43,'ADR Raw Data'!AK$1,FALSE)</f>
        <v>157.71700566280899</v>
      </c>
      <c r="R4" s="123">
        <f>VLOOKUP($A4,'ADR Raw Data'!$B$6:$BE$43,'ADR Raw Data'!AL$1,FALSE)</f>
        <v>159.45600498365701</v>
      </c>
      <c r="S4" s="122">
        <f>VLOOKUP($A4,'ADR Raw Data'!$B$6:$BE$43,'ADR Raw Data'!AN$1,FALSE)</f>
        <v>168.053829531839</v>
      </c>
      <c r="T4" s="122">
        <f>VLOOKUP($A4,'ADR Raw Data'!$B$6:$BE$43,'ADR Raw Data'!AO$1,FALSE)</f>
        <v>169.94294741972601</v>
      </c>
      <c r="U4" s="123">
        <f>VLOOKUP($A4,'ADR Raw Data'!$B$6:$BE$43,'ADR Raw Data'!AP$1,FALSE)</f>
        <v>169.007204882628</v>
      </c>
      <c r="V4" s="124">
        <f>VLOOKUP($A4,'ADR Raw Data'!$B$6:$BE$43,'ADR Raw Data'!AR$1,FALSE)</f>
        <v>162.496202407347</v>
      </c>
      <c r="X4" s="121">
        <f>VLOOKUP($A4,'RevPAR Raw Data'!$B$6:$BE$43,'RevPAR Raw Data'!AG$1,FALSE)</f>
        <v>77.377883579546605</v>
      </c>
      <c r="Y4" s="122">
        <f>VLOOKUP($A4,'RevPAR Raw Data'!$B$6:$BE$43,'RevPAR Raw Data'!AH$1,FALSE)</f>
        <v>97.227921566741202</v>
      </c>
      <c r="Z4" s="122">
        <f>VLOOKUP($A4,'RevPAR Raw Data'!$B$6:$BE$43,'RevPAR Raw Data'!AI$1,FALSE)</f>
        <v>108.584916713044</v>
      </c>
      <c r="AA4" s="122">
        <f>VLOOKUP($A4,'RevPAR Raw Data'!$B$6:$BE$43,'RevPAR Raw Data'!AJ$1,FALSE)</f>
        <v>107.700674221993</v>
      </c>
      <c r="AB4" s="122">
        <f>VLOOKUP($A4,'RevPAR Raw Data'!$B$6:$BE$43,'RevPAR Raw Data'!AK$1,FALSE)</f>
        <v>101.709135406569</v>
      </c>
      <c r="AC4" s="123">
        <f>VLOOKUP($A4,'RevPAR Raw Data'!$B$6:$BE$43,'RevPAR Raw Data'!AL$1,FALSE)</f>
        <v>98.524213471078596</v>
      </c>
      <c r="AD4" s="122">
        <f>VLOOKUP($A4,'RevPAR Raw Data'!$B$6:$BE$43,'RevPAR Raw Data'!AN$1,FALSE)</f>
        <v>120.025524749377</v>
      </c>
      <c r="AE4" s="122">
        <f>VLOOKUP($A4,'RevPAR Raw Data'!$B$6:$BE$43,'RevPAR Raw Data'!AO$1,FALSE)</f>
        <v>123.66115842997</v>
      </c>
      <c r="AF4" s="123">
        <f>VLOOKUP($A4,'RevPAR Raw Data'!$B$6:$BE$43,'RevPAR Raw Data'!AP$1,FALSE)</f>
        <v>121.84334699477</v>
      </c>
      <c r="AG4" s="124">
        <f>VLOOKUP($A4,'RevPAR Raw Data'!$B$6:$BE$43,'RevPAR Raw Data'!AR$1,FALSE)</f>
        <v>105.18900863477801</v>
      </c>
    </row>
    <row r="5" spans="1:33" x14ac:dyDescent="0.2">
      <c r="A5" s="101" t="s">
        <v>123</v>
      </c>
      <c r="B5" s="89">
        <f>(VLOOKUP($A4,'Occupancy Raw Data'!$B$8:$BE$45,'Occupancy Raw Data'!AT$3,FALSE))/100</f>
        <v>5.2131281691197894E-3</v>
      </c>
      <c r="C5" s="90">
        <f>(VLOOKUP($A4,'Occupancy Raw Data'!$B$8:$BE$45,'Occupancy Raw Data'!AU$3,FALSE))/100</f>
        <v>-3.5773528694165802E-3</v>
      </c>
      <c r="D5" s="90">
        <f>(VLOOKUP($A4,'Occupancy Raw Data'!$B$8:$BE$45,'Occupancy Raw Data'!AV$3,FALSE))/100</f>
        <v>-7.8104415233169796E-3</v>
      </c>
      <c r="E5" s="90">
        <f>(VLOOKUP($A4,'Occupancy Raw Data'!$B$8:$BE$45,'Occupancy Raw Data'!AW$3,FALSE))/100</f>
        <v>-1.34837810567352E-2</v>
      </c>
      <c r="F5" s="90">
        <f>(VLOOKUP($A4,'Occupancy Raw Data'!$B$8:$BE$45,'Occupancy Raw Data'!AX$3,FALSE))/100</f>
        <v>-1.2387239896125899E-2</v>
      </c>
      <c r="G5" s="90">
        <f>(VLOOKUP($A4,'Occupancy Raw Data'!$B$8:$BE$45,'Occupancy Raw Data'!AY$3,FALSE))/100</f>
        <v>-7.0271833516824299E-3</v>
      </c>
      <c r="H5" s="91">
        <f>(VLOOKUP($A4,'Occupancy Raw Data'!$B$8:$BE$45,'Occupancy Raw Data'!BA$3,FALSE))/100</f>
        <v>9.5680286499845394E-3</v>
      </c>
      <c r="I5" s="91">
        <f>(VLOOKUP($A4,'Occupancy Raw Data'!$B$8:$BE$45,'Occupancy Raw Data'!BB$3,FALSE))/100</f>
        <v>3.5092820116086297E-2</v>
      </c>
      <c r="J5" s="90">
        <f>(VLOOKUP($A4,'Occupancy Raw Data'!$B$8:$BE$45,'Occupancy Raw Data'!BC$3,FALSE))/100</f>
        <v>2.2290196933827201E-2</v>
      </c>
      <c r="K5" s="92">
        <f>(VLOOKUP($A4,'Occupancy Raw Data'!$B$8:$BE$45,'Occupancy Raw Data'!BE$3,FALSE))/100</f>
        <v>2.1261595787678499E-3</v>
      </c>
      <c r="M5" s="89">
        <f>(VLOOKUP($A4,'ADR Raw Data'!$B$6:$BE$49,'ADR Raw Data'!AT$1,FALSE))/100</f>
        <v>5.1338867492104999E-3</v>
      </c>
      <c r="N5" s="90">
        <f>(VLOOKUP($A4,'ADR Raw Data'!$B$6:$BE$49,'ADR Raw Data'!AU$1,FALSE))/100</f>
        <v>1.9195874935037101E-2</v>
      </c>
      <c r="O5" s="90">
        <f>(VLOOKUP($A4,'ADR Raw Data'!$B$6:$BE$49,'ADR Raw Data'!AV$1,FALSE))/100</f>
        <v>2.6823614568010599E-2</v>
      </c>
      <c r="P5" s="90">
        <f>(VLOOKUP($A4,'ADR Raw Data'!$B$6:$BE$49,'ADR Raw Data'!AW$1,FALSE))/100</f>
        <v>1.8580944839043802E-2</v>
      </c>
      <c r="Q5" s="90">
        <f>(VLOOKUP($A4,'ADR Raw Data'!$B$6:$BE$49,'ADR Raw Data'!AX$1,FALSE))/100</f>
        <v>1.4338965687972099E-3</v>
      </c>
      <c r="R5" s="90">
        <f>(VLOOKUP($A4,'ADR Raw Data'!$B$6:$BE$49,'ADR Raw Data'!AY$1,FALSE))/100</f>
        <v>1.46526440381828E-2</v>
      </c>
      <c r="S5" s="91">
        <f>(VLOOKUP($A4,'ADR Raw Data'!$B$6:$BE$49,'ADR Raw Data'!BA$1,FALSE))/100</f>
        <v>2.7990452034702003E-3</v>
      </c>
      <c r="T5" s="91">
        <f>(VLOOKUP($A4,'ADR Raw Data'!$B$6:$BE$49,'ADR Raw Data'!BB$1,FALSE))/100</f>
        <v>6.3669863445784602E-3</v>
      </c>
      <c r="U5" s="90">
        <f>(VLOOKUP($A4,'ADR Raw Data'!$B$6:$BE$49,'ADR Raw Data'!BC$1,FALSE))/100</f>
        <v>4.6543242770078104E-3</v>
      </c>
      <c r="V5" s="92">
        <f>(VLOOKUP($A4,'ADR Raw Data'!$B$6:$BE$49,'ADR Raw Data'!BE$1,FALSE))/100</f>
        <v>1.1761622868178102E-2</v>
      </c>
      <c r="X5" s="89">
        <f>(VLOOKUP($A4,'RevPAR Raw Data'!$B$6:$BE$49,'RevPAR Raw Data'!AT$1,FALSE))/100</f>
        <v>1.03737785279596E-2</v>
      </c>
      <c r="Y5" s="90">
        <f>(VLOOKUP($A4,'RevPAR Raw Data'!$B$6:$BE$49,'RevPAR Raw Data'!AU$1,FALSE))/100</f>
        <v>1.55498516473407E-2</v>
      </c>
      <c r="Z5" s="90">
        <f>(VLOOKUP($A4,'RevPAR Raw Data'!$B$6:$BE$49,'RevPAR Raw Data'!AV$1,FALSE))/100</f>
        <v>1.8803668771666199E-2</v>
      </c>
      <c r="AA5" s="90">
        <f>(VLOOKUP($A4,'RevPAR Raw Data'!$B$6:$BE$49,'RevPAR Raw Data'!AW$1,FALSE))/100</f>
        <v>4.84662239027169E-3</v>
      </c>
      <c r="AB5" s="90">
        <f>(VLOOKUP($A4,'RevPAR Raw Data'!$B$6:$BE$49,'RevPAR Raw Data'!AX$1,FALSE))/100</f>
        <v>-1.09711053481126E-2</v>
      </c>
      <c r="AC5" s="90">
        <f>(VLOOKUP($A4,'RevPAR Raw Data'!$B$6:$BE$49,'RevPAR Raw Data'!AY$1,FALSE))/100</f>
        <v>7.52249387025717E-3</v>
      </c>
      <c r="AD5" s="91">
        <f>(VLOOKUP($A4,'RevPAR Raw Data'!$B$6:$BE$49,'RevPAR Raw Data'!BA$1,FALSE))/100</f>
        <v>1.23938551981541E-2</v>
      </c>
      <c r="AE5" s="91">
        <f>(VLOOKUP($A4,'RevPAR Raw Data'!$B$6:$BE$49,'RevPAR Raw Data'!BB$1,FALSE))/100</f>
        <v>4.1683241967136707E-2</v>
      </c>
      <c r="AF5" s="90">
        <f>(VLOOKUP($A4,'RevPAR Raw Data'!$B$6:$BE$49,'RevPAR Raw Data'!BC$1,FALSE))/100</f>
        <v>2.7048267015563399E-2</v>
      </c>
      <c r="AG5" s="92">
        <f>(VLOOKUP($A4,'RevPAR Raw Data'!$B$6:$BE$49,'RevPAR Raw Data'!BE$1,FALSE))/100</f>
        <v>1.3912789534069001E-2</v>
      </c>
    </row>
    <row r="6" spans="1:33" x14ac:dyDescent="0.2">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
      <c r="A7" s="134" t="s">
        <v>69</v>
      </c>
      <c r="B7" s="125">
        <f>(VLOOKUP($A7,'Occupancy Raw Data'!$B$8:$BE$45,'Occupancy Raw Data'!AG$3,FALSE))/100</f>
        <v>0.49101738983832</v>
      </c>
      <c r="C7" s="126">
        <f>(VLOOKUP($A7,'Occupancy Raw Data'!$B$8:$BE$45,'Occupancy Raw Data'!AH$3,FALSE))/100</f>
        <v>0.60198104642188099</v>
      </c>
      <c r="D7" s="126">
        <f>(VLOOKUP($A7,'Occupancy Raw Data'!$B$8:$BE$45,'Occupancy Raw Data'!AI$3,FALSE))/100</f>
        <v>0.65450264952667103</v>
      </c>
      <c r="E7" s="126">
        <f>(VLOOKUP($A7,'Occupancy Raw Data'!$B$8:$BE$45,'Occupancy Raw Data'!AJ$3,FALSE))/100</f>
        <v>0.66202147146798895</v>
      </c>
      <c r="F7" s="126">
        <f>(VLOOKUP($A7,'Occupancy Raw Data'!$B$8:$BE$45,'Occupancy Raw Data'!AK$3,FALSE))/100</f>
        <v>0.65696098042064799</v>
      </c>
      <c r="G7" s="127">
        <f>(VLOOKUP($A7,'Occupancy Raw Data'!$B$8:$BE$45,'Occupancy Raw Data'!AL$3,FALSE))/100</f>
        <v>0.61331237535844307</v>
      </c>
      <c r="H7" s="99">
        <f>(VLOOKUP($A7,'Occupancy Raw Data'!$B$8:$BE$45,'Occupancy Raw Data'!AN$3,FALSE))/100</f>
        <v>0.73818452758205888</v>
      </c>
      <c r="I7" s="99">
        <f>(VLOOKUP($A7,'Occupancy Raw Data'!$B$8:$BE$45,'Occupancy Raw Data'!AO$3,FALSE))/100</f>
        <v>0.75503396165748893</v>
      </c>
      <c r="J7" s="127">
        <f>(VLOOKUP($A7,'Occupancy Raw Data'!$B$8:$BE$45,'Occupancy Raw Data'!AP$3,FALSE))/100</f>
        <v>0.74660924461977407</v>
      </c>
      <c r="K7" s="128">
        <f>(VLOOKUP($A7,'Occupancy Raw Data'!$B$8:$BE$45,'Occupancy Raw Data'!AR$3,FALSE))/100</f>
        <v>0.651403562826539</v>
      </c>
      <c r="M7" s="121">
        <f>VLOOKUP($A7,'ADR Raw Data'!$B$6:$BE$43,'ADR Raw Data'!AG$1,FALSE)</f>
        <v>116.57821952869</v>
      </c>
      <c r="N7" s="122">
        <f>VLOOKUP($A7,'ADR Raw Data'!$B$6:$BE$43,'ADR Raw Data'!AH$1,FALSE)</f>
        <v>130.60260411359701</v>
      </c>
      <c r="O7" s="122">
        <f>VLOOKUP($A7,'ADR Raw Data'!$B$6:$BE$43,'ADR Raw Data'!AI$1,FALSE)</f>
        <v>137.239030771865</v>
      </c>
      <c r="P7" s="122">
        <f>VLOOKUP($A7,'ADR Raw Data'!$B$6:$BE$43,'ADR Raw Data'!AJ$1,FALSE)</f>
        <v>135.046100701901</v>
      </c>
      <c r="Q7" s="122">
        <f>VLOOKUP($A7,'ADR Raw Data'!$B$6:$BE$43,'ADR Raw Data'!AK$1,FALSE)</f>
        <v>128.95617277407499</v>
      </c>
      <c r="R7" s="123">
        <f>VLOOKUP($A7,'ADR Raw Data'!$B$6:$BE$43,'ADR Raw Data'!AL$1,FALSE)</f>
        <v>130.38127336154199</v>
      </c>
      <c r="S7" s="122">
        <f>VLOOKUP($A7,'ADR Raw Data'!$B$6:$BE$43,'ADR Raw Data'!AN$1,FALSE)</f>
        <v>138.90790171526299</v>
      </c>
      <c r="T7" s="122">
        <f>VLOOKUP($A7,'ADR Raw Data'!$B$6:$BE$43,'ADR Raw Data'!AO$1,FALSE)</f>
        <v>140.55752242402201</v>
      </c>
      <c r="U7" s="123">
        <f>VLOOKUP($A7,'ADR Raw Data'!$B$6:$BE$43,'ADR Raw Data'!AP$1,FALSE)</f>
        <v>139.74201920573199</v>
      </c>
      <c r="V7" s="124">
        <f>VLOOKUP($A7,'ADR Raw Data'!$B$6:$BE$43,'ADR Raw Data'!AR$1,FALSE)</f>
        <v>133.44717522745299</v>
      </c>
      <c r="X7" s="121">
        <f>VLOOKUP($A7,'RevPAR Raw Data'!$B$6:$BE$43,'RevPAR Raw Data'!AG$1,FALSE)</f>
        <v>57.241933064976401</v>
      </c>
      <c r="Y7" s="122">
        <f>VLOOKUP($A7,'RevPAR Raw Data'!$B$6:$BE$43,'RevPAR Raw Data'!AH$1,FALSE)</f>
        <v>78.620292289726393</v>
      </c>
      <c r="Z7" s="122">
        <f>VLOOKUP($A7,'RevPAR Raw Data'!$B$6:$BE$43,'RevPAR Raw Data'!AI$1,FALSE)</f>
        <v>89.823309258658099</v>
      </c>
      <c r="AA7" s="122">
        <f>VLOOKUP($A7,'RevPAR Raw Data'!$B$6:$BE$43,'RevPAR Raw Data'!AJ$1,FALSE)</f>
        <v>89.403418302687399</v>
      </c>
      <c r="AB7" s="122">
        <f>VLOOKUP($A7,'RevPAR Raw Data'!$B$6:$BE$43,'RevPAR Raw Data'!AK$1,FALSE)</f>
        <v>84.719173696951302</v>
      </c>
      <c r="AC7" s="123">
        <f>VLOOKUP($A7,'RevPAR Raw Data'!$B$6:$BE$43,'RevPAR Raw Data'!AL$1,FALSE)</f>
        <v>79.9644484676258</v>
      </c>
      <c r="AD7" s="122">
        <f>VLOOKUP($A7,'RevPAR Raw Data'!$B$6:$BE$43,'RevPAR Raw Data'!AN$1,FALSE)</f>
        <v>102.539663805096</v>
      </c>
      <c r="AE7" s="122">
        <f>VLOOKUP($A7,'RevPAR Raw Data'!$B$6:$BE$43,'RevPAR Raw Data'!AO$1,FALSE)</f>
        <v>106.12570299657099</v>
      </c>
      <c r="AF7" s="123">
        <f>VLOOKUP($A7,'RevPAR Raw Data'!$B$6:$BE$43,'RevPAR Raw Data'!AP$1,FALSE)</f>
        <v>104.332683400834</v>
      </c>
      <c r="AG7" s="124">
        <f>VLOOKUP($A7,'RevPAR Raw Data'!$B$6:$BE$43,'RevPAR Raw Data'!AR$1,FALSE)</f>
        <v>86.927965392300706</v>
      </c>
    </row>
    <row r="8" spans="1:33" x14ac:dyDescent="0.2">
      <c r="A8" s="101" t="s">
        <v>123</v>
      </c>
      <c r="B8" s="89">
        <f>(VLOOKUP($A7,'Occupancy Raw Data'!$B$8:$BE$45,'Occupancy Raw Data'!AT$3,FALSE))/100</f>
        <v>-1.5118805476482E-2</v>
      </c>
      <c r="C8" s="90">
        <f>(VLOOKUP($A7,'Occupancy Raw Data'!$B$8:$BE$45,'Occupancy Raw Data'!AU$3,FALSE))/100</f>
        <v>-2.9144670232382399E-2</v>
      </c>
      <c r="D8" s="90">
        <f>(VLOOKUP($A7,'Occupancy Raw Data'!$B$8:$BE$45,'Occupancy Raw Data'!AV$3,FALSE))/100</f>
        <v>-2.3371853863649303E-2</v>
      </c>
      <c r="E8" s="90">
        <f>(VLOOKUP($A7,'Occupancy Raw Data'!$B$8:$BE$45,'Occupancy Raw Data'!AW$3,FALSE))/100</f>
        <v>-2.2178368561683998E-2</v>
      </c>
      <c r="F8" s="90">
        <f>(VLOOKUP($A7,'Occupancy Raw Data'!$B$8:$BE$45,'Occupancy Raw Data'!AX$3,FALSE))/100</f>
        <v>-6.4732156175887796E-3</v>
      </c>
      <c r="G8" s="90">
        <f>(VLOOKUP($A7,'Occupancy Raw Data'!$B$8:$BE$45,'Occupancy Raw Data'!AY$3,FALSE))/100</f>
        <v>-1.9373942396136802E-2</v>
      </c>
      <c r="H8" s="91">
        <f>(VLOOKUP($A7,'Occupancy Raw Data'!$B$8:$BE$45,'Occupancy Raw Data'!BA$3,FALSE))/100</f>
        <v>3.0386916026394099E-2</v>
      </c>
      <c r="I8" s="91">
        <f>(VLOOKUP($A7,'Occupancy Raw Data'!$B$8:$BE$45,'Occupancy Raw Data'!BB$3,FALSE))/100</f>
        <v>6.1100858837044102E-2</v>
      </c>
      <c r="J8" s="90">
        <f>(VLOOKUP($A7,'Occupancy Raw Data'!$B$8:$BE$45,'Occupancy Raw Data'!BC$3,FALSE))/100</f>
        <v>4.5691646003005397E-2</v>
      </c>
      <c r="K8" s="92">
        <f>(VLOOKUP($A7,'Occupancy Raw Data'!$B$8:$BE$45,'Occupancy Raw Data'!BE$3,FALSE))/100</f>
        <v>1.0288818273019699E-3</v>
      </c>
      <c r="M8" s="89">
        <f>(VLOOKUP($A7,'ADR Raw Data'!$B$6:$BE$49,'ADR Raw Data'!AT$1,FALSE))/100</f>
        <v>-1.2564601358219801E-2</v>
      </c>
      <c r="N8" s="90">
        <f>(VLOOKUP($A7,'ADR Raw Data'!$B$6:$BE$49,'ADR Raw Data'!AU$1,FALSE))/100</f>
        <v>4.3933692905421705E-3</v>
      </c>
      <c r="O8" s="90">
        <f>(VLOOKUP($A7,'ADR Raw Data'!$B$6:$BE$49,'ADR Raw Data'!AV$1,FALSE))/100</f>
        <v>8.8387844995167792E-3</v>
      </c>
      <c r="P8" s="90">
        <f>(VLOOKUP($A7,'ADR Raw Data'!$B$6:$BE$49,'ADR Raw Data'!AW$1,FALSE))/100</f>
        <v>-7.6171024966795392E-4</v>
      </c>
      <c r="Q8" s="90">
        <f>(VLOOKUP($A7,'ADR Raw Data'!$B$6:$BE$49,'ADR Raw Data'!AX$1,FALSE))/100</f>
        <v>8.8535594097825798E-4</v>
      </c>
      <c r="R8" s="90">
        <f>(VLOOKUP($A7,'ADR Raw Data'!$B$6:$BE$49,'ADR Raw Data'!AY$1,FALSE))/100</f>
        <v>8.6949797663025301E-4</v>
      </c>
      <c r="S8" s="91">
        <f>(VLOOKUP($A7,'ADR Raw Data'!$B$6:$BE$49,'ADR Raw Data'!BA$1,FALSE))/100</f>
        <v>1.7437521026823898E-2</v>
      </c>
      <c r="T8" s="91">
        <f>(VLOOKUP($A7,'ADR Raw Data'!$B$6:$BE$49,'ADR Raw Data'!BB$1,FALSE))/100</f>
        <v>2.3438097829444299E-2</v>
      </c>
      <c r="U8" s="90">
        <f>(VLOOKUP($A7,'ADR Raw Data'!$B$6:$BE$49,'ADR Raw Data'!BC$1,FALSE))/100</f>
        <v>2.0524951892182699E-2</v>
      </c>
      <c r="V8" s="92">
        <f>(VLOOKUP($A7,'ADR Raw Data'!$B$6:$BE$49,'ADR Raw Data'!BE$1,FALSE))/100</f>
        <v>8.2355206256370609E-3</v>
      </c>
      <c r="X8" s="89">
        <f>(VLOOKUP($A7,'RevPAR Raw Data'!$B$6:$BE$49,'RevPAR Raw Data'!AT$1,FALSE))/100</f>
        <v>-2.7493445070877299E-2</v>
      </c>
      <c r="Y8" s="90">
        <f>(VLOOKUP($A7,'RevPAR Raw Data'!$B$6:$BE$49,'RevPAR Raw Data'!AU$1,FALSE))/100</f>
        <v>-2.48793442410222E-2</v>
      </c>
      <c r="Z8" s="90">
        <f>(VLOOKUP($A7,'RevPAR Raw Data'!$B$6:$BE$49,'RevPAR Raw Data'!AV$1,FALSE))/100</f>
        <v>-1.47396481437875E-2</v>
      </c>
      <c r="AA8" s="90">
        <f>(VLOOKUP($A7,'RevPAR Raw Data'!$B$6:$BE$49,'RevPAR Raw Data'!AW$1,FALSE))/100</f>
        <v>-2.2923185320697603E-2</v>
      </c>
      <c r="AB8" s="90">
        <f>(VLOOKUP($A7,'RevPAR Raw Data'!$B$6:$BE$49,'RevPAR Raw Data'!AX$1,FALSE))/100</f>
        <v>-5.5935907765147898E-3</v>
      </c>
      <c r="AC8" s="90">
        <f>(VLOOKUP($A7,'RevPAR Raw Data'!$B$6:$BE$49,'RevPAR Raw Data'!AY$1,FALSE))/100</f>
        <v>-1.8521290023219401E-2</v>
      </c>
      <c r="AD8" s="91">
        <f>(VLOOKUP($A7,'RevPAR Raw Data'!$B$6:$BE$49,'RevPAR Raw Data'!BA$1,FALSE))/100</f>
        <v>4.8354309540368699E-2</v>
      </c>
      <c r="AE8" s="91">
        <f>(VLOOKUP($A7,'RevPAR Raw Data'!$B$6:$BE$49,'RevPAR Raw Data'!BB$1,FALSE))/100</f>
        <v>8.5971044573374192E-2</v>
      </c>
      <c r="AF8" s="90">
        <f>(VLOOKUP($A7,'RevPAR Raw Data'!$B$6:$BE$49,'RevPAR Raw Data'!BC$1,FALSE))/100</f>
        <v>6.7154416731274397E-2</v>
      </c>
      <c r="AG8" s="92">
        <f>(VLOOKUP($A7,'RevPAR Raw Data'!$B$6:$BE$49,'RevPAR Raw Data'!BE$1,FALSE))/100</f>
        <v>9.2728758304491191E-3</v>
      </c>
    </row>
    <row r="9" spans="1:33" x14ac:dyDescent="0.2">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
      <c r="A11" s="116" t="s">
        <v>112</v>
      </c>
      <c r="B11" s="93">
        <f>(VLOOKUP($A11,'Occupancy Raw Data'!$B$8:$BE$51,'Occupancy Raw Data'!AG$3,FALSE))/100</f>
        <v>0.46868494101318497</v>
      </c>
      <c r="C11" s="99">
        <f>(VLOOKUP($A11,'Occupancy Raw Data'!$B$8:$BE$51,'Occupancy Raw Data'!AH$3,FALSE))/100</f>
        <v>0.61528452463566896</v>
      </c>
      <c r="D11" s="99">
        <f>(VLOOKUP($A11,'Occupancy Raw Data'!$B$8:$BE$51,'Occupancy Raw Data'!AI$3,FALSE))/100</f>
        <v>0.69474323386537096</v>
      </c>
      <c r="E11" s="99">
        <f>(VLOOKUP($A11,'Occupancy Raw Data'!$B$8:$BE$51,'Occupancy Raw Data'!AJ$3,FALSE))/100</f>
        <v>0.68745662734212298</v>
      </c>
      <c r="F11" s="99">
        <f>(VLOOKUP($A11,'Occupancy Raw Data'!$B$8:$BE$51,'Occupancy Raw Data'!AK$3,FALSE))/100</f>
        <v>0.65275850104094302</v>
      </c>
      <c r="G11" s="100">
        <f>(VLOOKUP($A11,'Occupancy Raw Data'!$B$8:$BE$51,'Occupancy Raw Data'!AL$3,FALSE))/100</f>
        <v>0.62378556557945797</v>
      </c>
      <c r="H11" s="99">
        <f>(VLOOKUP($A11,'Occupancy Raw Data'!$B$8:$BE$51,'Occupancy Raw Data'!AN$3,FALSE))/100</f>
        <v>0.7004684247050651</v>
      </c>
      <c r="I11" s="99">
        <f>(VLOOKUP($A11,'Occupancy Raw Data'!$B$8:$BE$51,'Occupancy Raw Data'!AO$3,FALSE))/100</f>
        <v>0.75711311589174102</v>
      </c>
      <c r="J11" s="100">
        <f>(VLOOKUP($A11,'Occupancy Raw Data'!$B$8:$BE$51,'Occupancy Raw Data'!AP$3,FALSE))/100</f>
        <v>0.728790770298403</v>
      </c>
      <c r="K11" s="94">
        <f>(VLOOKUP($A11,'Occupancy Raw Data'!$B$8:$BE$51,'Occupancy Raw Data'!AR$3,FALSE))/100</f>
        <v>0.65378705264201398</v>
      </c>
      <c r="M11" s="121">
        <f>VLOOKUP($A11,'ADR Raw Data'!$B$6:$BE$49,'ADR Raw Data'!AG$1,FALSE)</f>
        <v>290.41897279289202</v>
      </c>
      <c r="N11" s="122">
        <f>VLOOKUP($A11,'ADR Raw Data'!$B$6:$BE$49,'ADR Raw Data'!AH$1,FALSE)</f>
        <v>304.13514873819202</v>
      </c>
      <c r="O11" s="122">
        <f>VLOOKUP($A11,'ADR Raw Data'!$B$6:$BE$49,'ADR Raw Data'!AI$1,FALSE)</f>
        <v>296.70699463104</v>
      </c>
      <c r="P11" s="122">
        <f>VLOOKUP($A11,'ADR Raw Data'!$B$6:$BE$49,'ADR Raw Data'!AJ$1,FALSE)</f>
        <v>292.31906750788602</v>
      </c>
      <c r="Q11" s="122">
        <f>VLOOKUP($A11,'ADR Raw Data'!$B$6:$BE$49,'ADR Raw Data'!AK$1,FALSE)</f>
        <v>295.82347906976702</v>
      </c>
      <c r="R11" s="123">
        <f>VLOOKUP($A11,'ADR Raw Data'!$B$6:$BE$49,'ADR Raw Data'!AL$1,FALSE)</f>
        <v>296.07539785843397</v>
      </c>
      <c r="S11" s="122">
        <f>VLOOKUP($A11,'ADR Raw Data'!$B$6:$BE$49,'ADR Raw Data'!AN$1,FALSE)</f>
        <v>348.61067368420998</v>
      </c>
      <c r="T11" s="122">
        <f>VLOOKUP($A11,'ADR Raw Data'!$B$6:$BE$49,'ADR Raw Data'!AO$1,FALSE)</f>
        <v>351.90050641613101</v>
      </c>
      <c r="U11" s="123">
        <f>VLOOKUP($A11,'ADR Raw Data'!$B$6:$BE$49,'ADR Raw Data'!AP$1,FALSE)</f>
        <v>350.319514967565</v>
      </c>
      <c r="V11" s="124">
        <f>VLOOKUP($A11,'ADR Raw Data'!$B$6:$BE$49,'ADR Raw Data'!AR$1,FALSE)</f>
        <v>313.35171424238899</v>
      </c>
      <c r="X11" s="121">
        <f>VLOOKUP($A11,'RevPAR Raw Data'!$B$6:$BE$49,'RevPAR Raw Data'!AG$1,FALSE)</f>
        <v>136.11499913254599</v>
      </c>
      <c r="Y11" s="122">
        <f>VLOOKUP($A11,'RevPAR Raw Data'!$B$6:$BE$49,'RevPAR Raw Data'!AH$1,FALSE)</f>
        <v>187.12965041637699</v>
      </c>
      <c r="Z11" s="122">
        <f>VLOOKUP($A11,'RevPAR Raw Data'!$B$6:$BE$49,'RevPAR Raw Data'!AI$1,FALSE)</f>
        <v>206.135176960444</v>
      </c>
      <c r="AA11" s="122">
        <f>VLOOKUP($A11,'RevPAR Raw Data'!$B$6:$BE$49,'RevPAR Raw Data'!AJ$1,FALSE)</f>
        <v>200.95668025676599</v>
      </c>
      <c r="AB11" s="122">
        <f>VLOOKUP($A11,'RevPAR Raw Data'!$B$6:$BE$49,'RevPAR Raw Data'!AK$1,FALSE)</f>
        <v>193.10129077029799</v>
      </c>
      <c r="AC11" s="123">
        <f>VLOOKUP($A11,'RevPAR Raw Data'!$B$6:$BE$49,'RevPAR Raw Data'!AL$1,FALSE)</f>
        <v>184.68755950728601</v>
      </c>
      <c r="AD11" s="122">
        <f>VLOOKUP($A11,'RevPAR Raw Data'!$B$6:$BE$49,'RevPAR Raw Data'!AN$1,FALSE)</f>
        <v>244.19076943095001</v>
      </c>
      <c r="AE11" s="122">
        <f>VLOOKUP($A11,'RevPAR Raw Data'!$B$6:$BE$49,'RevPAR Raw Data'!AO$1,FALSE)</f>
        <v>266.42848889659899</v>
      </c>
      <c r="AF11" s="123">
        <f>VLOOKUP($A11,'RevPAR Raw Data'!$B$6:$BE$49,'RevPAR Raw Data'!AP$1,FALSE)</f>
        <v>255.30962916377501</v>
      </c>
      <c r="AG11" s="124">
        <f>VLOOKUP($A11,'RevPAR Raw Data'!$B$6:$BE$49,'RevPAR Raw Data'!AR$1,FALSE)</f>
        <v>204.86529369485399</v>
      </c>
    </row>
    <row r="12" spans="1:33" x14ac:dyDescent="0.2">
      <c r="A12" s="101" t="s">
        <v>123</v>
      </c>
      <c r="B12" s="89">
        <f>(VLOOKUP($A11,'Occupancy Raw Data'!$B$8:$BE$51,'Occupancy Raw Data'!AT$3,FALSE))/100</f>
        <v>-1.07633946526221E-2</v>
      </c>
      <c r="C12" s="90">
        <f>(VLOOKUP($A11,'Occupancy Raw Data'!$B$8:$BE$51,'Occupancy Raw Data'!AU$3,FALSE))/100</f>
        <v>2.50712709057915E-2</v>
      </c>
      <c r="D12" s="90">
        <f>(VLOOKUP($A11,'Occupancy Raw Data'!$B$8:$BE$51,'Occupancy Raw Data'!AV$3,FALSE))/100</f>
        <v>4.7578909879886798E-2</v>
      </c>
      <c r="E12" s="90">
        <f>(VLOOKUP($A11,'Occupancy Raw Data'!$B$8:$BE$51,'Occupancy Raw Data'!AW$3,FALSE))/100</f>
        <v>6.4399137615108099E-2</v>
      </c>
      <c r="F12" s="90">
        <f>(VLOOKUP($A11,'Occupancy Raw Data'!$B$8:$BE$51,'Occupancy Raw Data'!AX$3,FALSE))/100</f>
        <v>0.11479623787379699</v>
      </c>
      <c r="G12" s="90">
        <f>(VLOOKUP($A11,'Occupancy Raw Data'!$B$8:$BE$51,'Occupancy Raw Data'!AY$3,FALSE))/100</f>
        <v>5.0634369453638202E-2</v>
      </c>
      <c r="H12" s="91">
        <f>(VLOOKUP($A11,'Occupancy Raw Data'!$B$8:$BE$51,'Occupancy Raw Data'!BA$3,FALSE))/100</f>
        <v>8.5918142870010691E-2</v>
      </c>
      <c r="I12" s="91">
        <f>(VLOOKUP($A11,'Occupancy Raw Data'!$B$8:$BE$51,'Occupancy Raw Data'!BB$3,FALSE))/100</f>
        <v>0.145227084191899</v>
      </c>
      <c r="J12" s="90">
        <f>(VLOOKUP($A11,'Occupancy Raw Data'!$B$8:$BE$51,'Occupancy Raw Data'!BC$3,FALSE))/100</f>
        <v>0.115937141713952</v>
      </c>
      <c r="K12" s="92">
        <f>(VLOOKUP($A11,'Occupancy Raw Data'!$B$8:$BE$51,'Occupancy Raw Data'!BE$3,FALSE))/100</f>
        <v>7.0587570891861406E-2</v>
      </c>
      <c r="M12" s="89">
        <f>(VLOOKUP($A11,'ADR Raw Data'!$B$6:$BE$49,'ADR Raw Data'!AT$1,FALSE))/100</f>
        <v>2.2357167858171701E-2</v>
      </c>
      <c r="N12" s="90">
        <f>(VLOOKUP($A11,'ADR Raw Data'!$B$6:$BE$49,'ADR Raw Data'!AU$1,FALSE))/100</f>
        <v>7.00693019116779E-2</v>
      </c>
      <c r="O12" s="90">
        <f>(VLOOKUP($A11,'ADR Raw Data'!$B$6:$BE$49,'ADR Raw Data'!AV$1,FALSE))/100</f>
        <v>3.3120192626366501E-3</v>
      </c>
      <c r="P12" s="90">
        <f>(VLOOKUP($A11,'ADR Raw Data'!$B$6:$BE$49,'ADR Raw Data'!AW$1,FALSE))/100</f>
        <v>-2.8685259141345697E-2</v>
      </c>
      <c r="Q12" s="90">
        <f>(VLOOKUP($A11,'ADR Raw Data'!$B$6:$BE$49,'ADR Raw Data'!AX$1,FALSE))/100</f>
        <v>-3.2073534107846503E-2</v>
      </c>
      <c r="R12" s="90">
        <f>(VLOOKUP($A11,'ADR Raw Data'!$B$6:$BE$49,'ADR Raw Data'!AY$1,FALSE))/100</f>
        <v>4.9091835767450798E-3</v>
      </c>
      <c r="S12" s="91">
        <f>(VLOOKUP($A11,'ADR Raw Data'!$B$6:$BE$49,'ADR Raw Data'!BA$1,FALSE))/100</f>
        <v>-1.6160308672156301E-2</v>
      </c>
      <c r="T12" s="91">
        <f>(VLOOKUP($A11,'ADR Raw Data'!$B$6:$BE$49,'ADR Raw Data'!BB$1,FALSE))/100</f>
        <v>-3.3484586981340901E-2</v>
      </c>
      <c r="U12" s="90">
        <f>(VLOOKUP($A11,'ADR Raw Data'!$B$6:$BE$49,'ADR Raw Data'!BC$1,FALSE))/100</f>
        <v>-2.4924860601635502E-2</v>
      </c>
      <c r="V12" s="92">
        <f>(VLOOKUP($A11,'ADR Raw Data'!$B$6:$BE$49,'ADR Raw Data'!BE$1,FALSE))/100</f>
        <v>-3.2750930352914696E-3</v>
      </c>
      <c r="X12" s="89">
        <f>(VLOOKUP($A11,'RevPAR Raw Data'!$B$6:$BE$49,'RevPAR Raw Data'!AT$1,FALSE))/100</f>
        <v>1.13531341845772E-2</v>
      </c>
      <c r="Y12" s="90">
        <f>(VLOOKUP($A11,'RevPAR Raw Data'!$B$6:$BE$49,'RevPAR Raw Data'!AU$1,FALSE))/100</f>
        <v>9.6897299267876796E-2</v>
      </c>
      <c r="Z12" s="90">
        <f>(VLOOKUP($A11,'RevPAR Raw Data'!$B$6:$BE$49,'RevPAR Raw Data'!AV$1,FALSE))/100</f>
        <v>5.10485114085409E-2</v>
      </c>
      <c r="AA12" s="90">
        <f>(VLOOKUP($A11,'RevPAR Raw Data'!$B$6:$BE$49,'RevPAR Raw Data'!AW$1,FALSE))/100</f>
        <v>3.3866572522793799E-2</v>
      </c>
      <c r="AB12" s="90">
        <f>(VLOOKUP($A11,'RevPAR Raw Data'!$B$6:$BE$49,'RevPAR Raw Data'!AX$1,FALSE))/100</f>
        <v>7.9040782715053395E-2</v>
      </c>
      <c r="AC12" s="90">
        <f>(VLOOKUP($A11,'RevPAR Raw Data'!$B$6:$BE$49,'RevPAR Raw Data'!AY$1,FALSE))/100</f>
        <v>5.57921264453239E-2</v>
      </c>
      <c r="AD12" s="91">
        <f>(VLOOKUP($A11,'RevPAR Raw Data'!$B$6:$BE$49,'RevPAR Raw Data'!BA$1,FALSE))/100</f>
        <v>6.8369370488536599E-2</v>
      </c>
      <c r="AE12" s="91">
        <f>(VLOOKUP($A11,'RevPAR Raw Data'!$B$6:$BE$49,'RevPAR Raw Data'!BB$1,FALSE))/100</f>
        <v>0.10687962827788799</v>
      </c>
      <c r="AF12" s="90">
        <f>(VLOOKUP($A11,'RevPAR Raw Data'!$B$6:$BE$49,'RevPAR Raw Data'!BC$1,FALSE))/100</f>
        <v>8.8122564016545002E-2</v>
      </c>
      <c r="AG12" s="92">
        <f>(VLOOKUP($A11,'RevPAR Raw Data'!$B$6:$BE$49,'RevPAR Raw Data'!BE$1,FALSE))/100</f>
        <v>6.7081296994763895E-2</v>
      </c>
    </row>
    <row r="13" spans="1:33" x14ac:dyDescent="0.2">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
      <c r="A14" s="116" t="s">
        <v>113</v>
      </c>
      <c r="B14" s="93">
        <f>(VLOOKUP($A14,'Occupancy Raw Data'!$B$8:$BE$51,'Occupancy Raw Data'!AG$3,FALSE))/100</f>
        <v>0.51094459582198004</v>
      </c>
      <c r="C14" s="99">
        <f>(VLOOKUP($A14,'Occupancy Raw Data'!$B$8:$BE$51,'Occupancy Raw Data'!AH$3,FALSE))/100</f>
        <v>0.66698455949137103</v>
      </c>
      <c r="D14" s="99">
        <f>(VLOOKUP($A14,'Occupancy Raw Data'!$B$8:$BE$51,'Occupancy Raw Data'!AI$3,FALSE))/100</f>
        <v>0.74764499487746705</v>
      </c>
      <c r="E14" s="99">
        <f>(VLOOKUP($A14,'Occupancy Raw Data'!$B$8:$BE$51,'Occupancy Raw Data'!AJ$3,FALSE))/100</f>
        <v>0.74280792420327302</v>
      </c>
      <c r="F14" s="99">
        <f>(VLOOKUP($A14,'Occupancy Raw Data'!$B$8:$BE$51,'Occupancy Raw Data'!AK$3,FALSE))/100</f>
        <v>0.70385783580397998</v>
      </c>
      <c r="G14" s="100">
        <f>(VLOOKUP($A14,'Occupancy Raw Data'!$B$8:$BE$51,'Occupancy Raw Data'!AL$3,FALSE))/100</f>
        <v>0.674508743628501</v>
      </c>
      <c r="H14" s="99">
        <f>(VLOOKUP($A14,'Occupancy Raw Data'!$B$8:$BE$51,'Occupancy Raw Data'!AN$3,FALSE))/100</f>
        <v>0.777496713359626</v>
      </c>
      <c r="I14" s="99">
        <f>(VLOOKUP($A14,'Occupancy Raw Data'!$B$8:$BE$51,'Occupancy Raw Data'!AO$3,FALSE))/100</f>
        <v>0.80654608096468494</v>
      </c>
      <c r="J14" s="100">
        <f>(VLOOKUP($A14,'Occupancy Raw Data'!$B$8:$BE$51,'Occupancy Raw Data'!AP$3,FALSE))/100</f>
        <v>0.79202139716215603</v>
      </c>
      <c r="K14" s="94">
        <f>(VLOOKUP($A14,'Occupancy Raw Data'!$B$8:$BE$51,'Occupancy Raw Data'!AR$3,FALSE))/100</f>
        <v>0.70810066906231395</v>
      </c>
      <c r="M14" s="121">
        <f>VLOOKUP($A14,'ADR Raw Data'!$B$6:$BE$49,'ADR Raw Data'!AG$1,FALSE)</f>
        <v>180.41966794062699</v>
      </c>
      <c r="N14" s="122">
        <f>VLOOKUP($A14,'ADR Raw Data'!$B$6:$BE$49,'ADR Raw Data'!AH$1,FALSE)</f>
        <v>206.85821624565901</v>
      </c>
      <c r="O14" s="122">
        <f>VLOOKUP($A14,'ADR Raw Data'!$B$6:$BE$49,'ADR Raw Data'!AI$1,FALSE)</f>
        <v>216.429811551847</v>
      </c>
      <c r="P14" s="122">
        <f>VLOOKUP($A14,'ADR Raw Data'!$B$6:$BE$49,'ADR Raw Data'!AJ$1,FALSE)</f>
        <v>212.08801130260699</v>
      </c>
      <c r="Q14" s="122">
        <f>VLOOKUP($A14,'ADR Raw Data'!$B$6:$BE$49,'ADR Raw Data'!AK$1,FALSE)</f>
        <v>195.60198500618301</v>
      </c>
      <c r="R14" s="123">
        <f>VLOOKUP($A14,'ADR Raw Data'!$B$6:$BE$49,'ADR Raw Data'!AL$1,FALSE)</f>
        <v>203.78225397013199</v>
      </c>
      <c r="S14" s="122">
        <f>VLOOKUP($A14,'ADR Raw Data'!$B$6:$BE$49,'ADR Raw Data'!AN$1,FALSE)</f>
        <v>195.76101441332099</v>
      </c>
      <c r="T14" s="122">
        <f>VLOOKUP($A14,'ADR Raw Data'!$B$6:$BE$49,'ADR Raw Data'!AO$1,FALSE)</f>
        <v>198.893102362912</v>
      </c>
      <c r="U14" s="123">
        <f>VLOOKUP($A14,'ADR Raw Data'!$B$6:$BE$49,'ADR Raw Data'!AP$1,FALSE)</f>
        <v>197.35577767983801</v>
      </c>
      <c r="V14" s="124">
        <f>VLOOKUP($A14,'ADR Raw Data'!$B$6:$BE$49,'ADR Raw Data'!AR$1,FALSE)</f>
        <v>201.72747513382399</v>
      </c>
      <c r="X14" s="121">
        <f>VLOOKUP($A14,'RevPAR Raw Data'!$B$6:$BE$49,'RevPAR Raw Data'!AG$1,FALSE)</f>
        <v>92.184454314259696</v>
      </c>
      <c r="Y14" s="122">
        <f>VLOOKUP($A14,'RevPAR Raw Data'!$B$6:$BE$49,'RevPAR Raw Data'!AH$1,FALSE)</f>
        <v>137.971236239782</v>
      </c>
      <c r="Z14" s="122">
        <f>VLOOKUP($A14,'RevPAR Raw Data'!$B$6:$BE$49,'RevPAR Raw Data'!AI$1,FALSE)</f>
        <v>161.81266534901201</v>
      </c>
      <c r="AA14" s="122">
        <f>VLOOKUP($A14,'RevPAR Raw Data'!$B$6:$BE$49,'RevPAR Raw Data'!AJ$1,FALSE)</f>
        <v>157.54065542408901</v>
      </c>
      <c r="AB14" s="122">
        <f>VLOOKUP($A14,'RevPAR Raw Data'!$B$6:$BE$49,'RevPAR Raw Data'!AK$1,FALSE)</f>
        <v>137.67598984541399</v>
      </c>
      <c r="AC14" s="123">
        <f>VLOOKUP($A14,'RevPAR Raw Data'!$B$6:$BE$49,'RevPAR Raw Data'!AL$1,FALSE)</f>
        <v>137.45291209917801</v>
      </c>
      <c r="AD14" s="122">
        <f>VLOOKUP($A14,'RevPAR Raw Data'!$B$6:$BE$49,'RevPAR Raw Data'!AN$1,FALSE)</f>
        <v>152.20354531030401</v>
      </c>
      <c r="AE14" s="122">
        <f>VLOOKUP($A14,'RevPAR Raw Data'!$B$6:$BE$49,'RevPAR Raw Data'!AO$1,FALSE)</f>
        <v>160.41645224171501</v>
      </c>
      <c r="AF14" s="123">
        <f>VLOOKUP($A14,'RevPAR Raw Data'!$B$6:$BE$49,'RevPAR Raw Data'!AP$1,FALSE)</f>
        <v>156.309998776009</v>
      </c>
      <c r="AG14" s="124">
        <f>VLOOKUP($A14,'RevPAR Raw Data'!$B$6:$BE$49,'RevPAR Raw Data'!AR$1,FALSE)</f>
        <v>142.84336011051201</v>
      </c>
    </row>
    <row r="15" spans="1:33" x14ac:dyDescent="0.2">
      <c r="A15" s="101" t="s">
        <v>123</v>
      </c>
      <c r="B15" s="89">
        <f>(VLOOKUP($A14,'Occupancy Raw Data'!$B$8:$BE$51,'Occupancy Raw Data'!AT$3,FALSE))/100</f>
        <v>-1.7186672053280699E-2</v>
      </c>
      <c r="C15" s="90">
        <f>(VLOOKUP($A14,'Occupancy Raw Data'!$B$8:$BE$51,'Occupancy Raw Data'!AU$3,FALSE))/100</f>
        <v>-4.29289441112344E-2</v>
      </c>
      <c r="D15" s="90">
        <f>(VLOOKUP($A14,'Occupancy Raw Data'!$B$8:$BE$51,'Occupancy Raw Data'!AV$3,FALSE))/100</f>
        <v>-4.9114003244087899E-2</v>
      </c>
      <c r="E15" s="90">
        <f>(VLOOKUP($A14,'Occupancy Raw Data'!$B$8:$BE$51,'Occupancy Raw Data'!AW$3,FALSE))/100</f>
        <v>-4.2616259652084799E-2</v>
      </c>
      <c r="F15" s="90">
        <f>(VLOOKUP($A14,'Occupancy Raw Data'!$B$8:$BE$51,'Occupancy Raw Data'!AX$3,FALSE))/100</f>
        <v>-9.5905157009029199E-3</v>
      </c>
      <c r="G15" s="90">
        <f>(VLOOKUP($A14,'Occupancy Raw Data'!$B$8:$BE$51,'Occupancy Raw Data'!AY$3,FALSE))/100</f>
        <v>-3.3623607625877801E-2</v>
      </c>
      <c r="H15" s="91">
        <f>(VLOOKUP($A14,'Occupancy Raw Data'!$B$8:$BE$51,'Occupancy Raw Data'!BA$3,FALSE))/100</f>
        <v>4.6583067034685705E-2</v>
      </c>
      <c r="I15" s="91">
        <f>(VLOOKUP($A14,'Occupancy Raw Data'!$B$8:$BE$51,'Occupancy Raw Data'!BB$3,FALSE))/100</f>
        <v>7.5265920725703997E-2</v>
      </c>
      <c r="J15" s="90">
        <f>(VLOOKUP($A14,'Occupancy Raw Data'!$B$8:$BE$51,'Occupancy Raw Data'!BC$3,FALSE))/100</f>
        <v>6.0993649516768306E-2</v>
      </c>
      <c r="K15" s="92">
        <f>(VLOOKUP($A14,'Occupancy Raw Data'!$B$8:$BE$51,'Occupancy Raw Data'!BE$3,FALSE))/100</f>
        <v>-5.2550229407888208E-3</v>
      </c>
      <c r="M15" s="89">
        <f>(VLOOKUP($A14,'ADR Raw Data'!$B$6:$BE$49,'ADR Raw Data'!AT$1,FALSE))/100</f>
        <v>-9.0685980352227299E-3</v>
      </c>
      <c r="N15" s="90">
        <f>(VLOOKUP($A14,'ADR Raw Data'!$B$6:$BE$49,'ADR Raw Data'!AU$1,FALSE))/100</f>
        <v>1.42191678128986E-2</v>
      </c>
      <c r="O15" s="90">
        <f>(VLOOKUP($A14,'ADR Raw Data'!$B$6:$BE$49,'ADR Raw Data'!AV$1,FALSE))/100</f>
        <v>2.0427779586159097E-2</v>
      </c>
      <c r="P15" s="90">
        <f>(VLOOKUP($A14,'ADR Raw Data'!$B$6:$BE$49,'ADR Raw Data'!AW$1,FALSE))/100</f>
        <v>1.0949001826439899E-2</v>
      </c>
      <c r="Q15" s="90">
        <f>(VLOOKUP($A14,'ADR Raw Data'!$B$6:$BE$49,'ADR Raw Data'!AX$1,FALSE))/100</f>
        <v>1.3436123631582699E-2</v>
      </c>
      <c r="R15" s="90">
        <f>(VLOOKUP($A14,'ADR Raw Data'!$B$6:$BE$49,'ADR Raw Data'!AY$1,FALSE))/100</f>
        <v>1.08095350249258E-2</v>
      </c>
      <c r="S15" s="91">
        <f>(VLOOKUP($A14,'ADR Raw Data'!$B$6:$BE$49,'ADR Raw Data'!BA$1,FALSE))/100</f>
        <v>3.1913856554745601E-2</v>
      </c>
      <c r="T15" s="91">
        <f>(VLOOKUP($A14,'ADR Raw Data'!$B$6:$BE$49,'ADR Raw Data'!BB$1,FALSE))/100</f>
        <v>4.1743769764982598E-2</v>
      </c>
      <c r="U15" s="90">
        <f>(VLOOKUP($A14,'ADR Raw Data'!$B$6:$BE$49,'ADR Raw Data'!BC$1,FALSE))/100</f>
        <v>3.6979444046313696E-2</v>
      </c>
      <c r="V15" s="92">
        <f>(VLOOKUP($A14,'ADR Raw Data'!$B$6:$BE$49,'ADR Raw Data'!BE$1,FALSE))/100</f>
        <v>1.7689943046318001E-2</v>
      </c>
      <c r="X15" s="89">
        <f>(VLOOKUP($A14,'RevPAR Raw Data'!$B$6:$BE$49,'RevPAR Raw Data'!AT$1,FALSE))/100</f>
        <v>-2.6099411068088999E-2</v>
      </c>
      <c r="Y15" s="90">
        <f>(VLOOKUP($A14,'RevPAR Raw Data'!$B$6:$BE$49,'RevPAR Raw Data'!AU$1,FALSE))/100</f>
        <v>-2.9320190158683902E-2</v>
      </c>
      <c r="Z15" s="90">
        <f>(VLOOKUP($A14,'RevPAR Raw Data'!$B$6:$BE$49,'RevPAR Raw Data'!AV$1,FALSE))/100</f>
        <v>-2.9689513690792899E-2</v>
      </c>
      <c r="AA15" s="90">
        <f>(VLOOKUP($A14,'RevPAR Raw Data'!$B$6:$BE$49,'RevPAR Raw Data'!AW$1,FALSE))/100</f>
        <v>-3.2133863330411599E-2</v>
      </c>
      <c r="AB15" s="90">
        <f>(VLOOKUP($A14,'RevPAR Raw Data'!$B$6:$BE$49,'RevPAR Raw Data'!AX$1,FALSE))/100</f>
        <v>3.7167485760318396E-3</v>
      </c>
      <c r="AC15" s="90">
        <f>(VLOOKUP($A14,'RevPAR Raw Data'!$B$6:$BE$49,'RevPAR Raw Data'!AY$1,FALSE))/100</f>
        <v>-2.31775281652483E-2</v>
      </c>
      <c r="AD15" s="91">
        <f>(VLOOKUP($A14,'RevPAR Raw Data'!$B$6:$BE$49,'RevPAR Raw Data'!BA$1,FALSE))/100</f>
        <v>7.9983568908656308E-2</v>
      </c>
      <c r="AE15" s="91">
        <f>(VLOOKUP($A14,'RevPAR Raw Data'!$B$6:$BE$49,'RevPAR Raw Data'!BB$1,FALSE))/100</f>
        <v>0.120151573756609</v>
      </c>
      <c r="AF15" s="90">
        <f>(VLOOKUP($A14,'RevPAR Raw Data'!$B$6:$BE$49,'RevPAR Raw Data'!BC$1,FALSE))/100</f>
        <v>0.100228604812567</v>
      </c>
      <c r="AG15" s="92">
        <f>(VLOOKUP($A14,'RevPAR Raw Data'!$B$6:$BE$49,'RevPAR Raw Data'!BE$1,FALSE))/100</f>
        <v>1.23419590489995E-2</v>
      </c>
    </row>
    <row r="16" spans="1:33" x14ac:dyDescent="0.2">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
      <c r="A17" s="116" t="s">
        <v>114</v>
      </c>
      <c r="B17" s="93">
        <f>(VLOOKUP($A17,'Occupancy Raw Data'!$B$8:$BE$51,'Occupancy Raw Data'!AG$3,FALSE))/100</f>
        <v>0.50195849778734603</v>
      </c>
      <c r="C17" s="99">
        <f>(VLOOKUP($A17,'Occupancy Raw Data'!$B$8:$BE$51,'Occupancy Raw Data'!AH$3,FALSE))/100</f>
        <v>0.65842901566798206</v>
      </c>
      <c r="D17" s="99">
        <f>(VLOOKUP($A17,'Occupancy Raw Data'!$B$8:$BE$51,'Occupancy Raw Data'!AI$3,FALSE))/100</f>
        <v>0.73621576366463304</v>
      </c>
      <c r="E17" s="99">
        <f>(VLOOKUP($A17,'Occupancy Raw Data'!$B$8:$BE$51,'Occupancy Raw Data'!AJ$3,FALSE))/100</f>
        <v>0.73864519794282901</v>
      </c>
      <c r="F17" s="99">
        <f>(VLOOKUP($A17,'Occupancy Raw Data'!$B$8:$BE$51,'Occupancy Raw Data'!AK$3,FALSE))/100</f>
        <v>0.72158683171869298</v>
      </c>
      <c r="G17" s="100">
        <f>(VLOOKUP($A17,'Occupancy Raw Data'!$B$8:$BE$51,'Occupancy Raw Data'!AL$3,FALSE))/100</f>
        <v>0.67136706135629698</v>
      </c>
      <c r="H17" s="99">
        <f>(VLOOKUP($A17,'Occupancy Raw Data'!$B$8:$BE$51,'Occupancy Raw Data'!AN$3,FALSE))/100</f>
        <v>0.80843350077741805</v>
      </c>
      <c r="I17" s="99">
        <f>(VLOOKUP($A17,'Occupancy Raw Data'!$B$8:$BE$51,'Occupancy Raw Data'!AO$3,FALSE))/100</f>
        <v>0.82333153928955793</v>
      </c>
      <c r="J17" s="100">
        <f>(VLOOKUP($A17,'Occupancy Raw Data'!$B$8:$BE$51,'Occupancy Raw Data'!AP$3,FALSE))/100</f>
        <v>0.81588252003348805</v>
      </c>
      <c r="K17" s="94">
        <f>(VLOOKUP($A17,'Occupancy Raw Data'!$B$8:$BE$51,'Occupancy Raw Data'!AR$3,FALSE))/100</f>
        <v>0.71265719240692305</v>
      </c>
      <c r="M17" s="121">
        <f>VLOOKUP($A17,'ADR Raw Data'!$B$6:$BE$49,'ADR Raw Data'!AG$1,FALSE)</f>
        <v>136.974372300819</v>
      </c>
      <c r="N17" s="122">
        <f>VLOOKUP($A17,'ADR Raw Data'!$B$6:$BE$49,'ADR Raw Data'!AH$1,FALSE)</f>
        <v>152.697646738266</v>
      </c>
      <c r="O17" s="122">
        <f>VLOOKUP($A17,'ADR Raw Data'!$B$6:$BE$49,'ADR Raw Data'!AI$1,FALSE)</f>
        <v>161.06664314434201</v>
      </c>
      <c r="P17" s="122">
        <f>VLOOKUP($A17,'ADR Raw Data'!$B$6:$BE$49,'ADR Raw Data'!AJ$1,FALSE)</f>
        <v>158.20305506360401</v>
      </c>
      <c r="Q17" s="122">
        <f>VLOOKUP($A17,'ADR Raw Data'!$B$6:$BE$49,'ADR Raw Data'!AK$1,FALSE)</f>
        <v>149.00603236265999</v>
      </c>
      <c r="R17" s="123">
        <f>VLOOKUP($A17,'ADR Raw Data'!$B$6:$BE$49,'ADR Raw Data'!AL$1,FALSE)</f>
        <v>152.599840022802</v>
      </c>
      <c r="S17" s="122">
        <f>VLOOKUP($A17,'ADR Raw Data'!$B$6:$BE$49,'ADR Raw Data'!AN$1,FALSE)</f>
        <v>156.264768698739</v>
      </c>
      <c r="T17" s="122">
        <f>VLOOKUP($A17,'ADR Raw Data'!$B$6:$BE$49,'ADR Raw Data'!AO$1,FALSE)</f>
        <v>156.833565760563</v>
      </c>
      <c r="U17" s="123">
        <f>VLOOKUP($A17,'ADR Raw Data'!$B$6:$BE$49,'ADR Raw Data'!AP$1,FALSE)</f>
        <v>156.55176379236801</v>
      </c>
      <c r="V17" s="124">
        <f>VLOOKUP($A17,'ADR Raw Data'!$B$6:$BE$49,'ADR Raw Data'!AR$1,FALSE)</f>
        <v>153.89250942901401</v>
      </c>
      <c r="X17" s="121">
        <f>VLOOKUP($A17,'RevPAR Raw Data'!$B$6:$BE$49,'RevPAR Raw Data'!AG$1,FALSE)</f>
        <v>68.7554501554837</v>
      </c>
      <c r="Y17" s="122">
        <f>VLOOKUP($A17,'RevPAR Raw Data'!$B$6:$BE$49,'RevPAR Raw Data'!AH$1,FALSE)</f>
        <v>100.540561236694</v>
      </c>
      <c r="Z17" s="122">
        <f>VLOOKUP($A17,'RevPAR Raw Data'!$B$6:$BE$49,'RevPAR Raw Data'!AI$1,FALSE)</f>
        <v>118.57980168341101</v>
      </c>
      <c r="AA17" s="122">
        <f>VLOOKUP($A17,'RevPAR Raw Data'!$B$6:$BE$49,'RevPAR Raw Data'!AJ$1,FALSE)</f>
        <v>116.85592692261601</v>
      </c>
      <c r="AB17" s="122">
        <f>VLOOKUP($A17,'RevPAR Raw Data'!$B$6:$BE$49,'RevPAR Raw Data'!AK$1,FALSE)</f>
        <v>107.520790799545</v>
      </c>
      <c r="AC17" s="123">
        <f>VLOOKUP($A17,'RevPAR Raw Data'!$B$6:$BE$49,'RevPAR Raw Data'!AL$1,FALSE)</f>
        <v>102.45050615955</v>
      </c>
      <c r="AD17" s="122">
        <f>VLOOKUP($A17,'RevPAR Raw Data'!$B$6:$BE$49,'RevPAR Raw Data'!AN$1,FALSE)</f>
        <v>126.329674007295</v>
      </c>
      <c r="AE17" s="122">
        <f>VLOOKUP($A17,'RevPAR Raw Data'!$B$6:$BE$49,'RevPAR Raw Data'!AO$1,FALSE)</f>
        <v>129.126021109915</v>
      </c>
      <c r="AF17" s="123">
        <f>VLOOKUP($A17,'RevPAR Raw Data'!$B$6:$BE$49,'RevPAR Raw Data'!AP$1,FALSE)</f>
        <v>127.72784755860501</v>
      </c>
      <c r="AG17" s="124">
        <f>VLOOKUP($A17,'RevPAR Raw Data'!$B$6:$BE$49,'RevPAR Raw Data'!AR$1,FALSE)</f>
        <v>109.672603702137</v>
      </c>
    </row>
    <row r="18" spans="1:33" x14ac:dyDescent="0.2">
      <c r="A18" s="101" t="s">
        <v>123</v>
      </c>
      <c r="B18" s="89">
        <f>(VLOOKUP($A17,'Occupancy Raw Data'!$B$8:$BE$51,'Occupancy Raw Data'!AT$3,FALSE))/100</f>
        <v>-5.4739184521870196E-2</v>
      </c>
      <c r="C18" s="90">
        <f>(VLOOKUP($A17,'Occupancy Raw Data'!$B$8:$BE$51,'Occupancy Raw Data'!AU$3,FALSE))/100</f>
        <v>-4.7700636462505198E-2</v>
      </c>
      <c r="D18" s="90">
        <f>(VLOOKUP($A17,'Occupancy Raw Data'!$B$8:$BE$51,'Occupancy Raw Data'!AV$3,FALSE))/100</f>
        <v>-3.26023858664077E-2</v>
      </c>
      <c r="E18" s="90">
        <f>(VLOOKUP($A17,'Occupancy Raw Data'!$B$8:$BE$51,'Occupancy Raw Data'!AW$3,FALSE))/100</f>
        <v>-3.4200346370279903E-2</v>
      </c>
      <c r="F18" s="90">
        <f>(VLOOKUP($A17,'Occupancy Raw Data'!$B$8:$BE$51,'Occupancy Raw Data'!AX$3,FALSE))/100</f>
        <v>-1.88491837298531E-2</v>
      </c>
      <c r="G18" s="90">
        <f>(VLOOKUP($A17,'Occupancy Raw Data'!$B$8:$BE$51,'Occupancy Raw Data'!AY$3,FALSE))/100</f>
        <v>-3.6420620978224301E-2</v>
      </c>
      <c r="H18" s="91">
        <f>(VLOOKUP($A17,'Occupancy Raw Data'!$B$8:$BE$51,'Occupancy Raw Data'!BA$3,FALSE))/100</f>
        <v>2.1524484687969001E-2</v>
      </c>
      <c r="I18" s="91">
        <f>(VLOOKUP($A17,'Occupancy Raw Data'!$B$8:$BE$51,'Occupancy Raw Data'!BB$3,FALSE))/100</f>
        <v>4.6062920848974197E-2</v>
      </c>
      <c r="J18" s="90">
        <f>(VLOOKUP($A17,'Occupancy Raw Data'!$B$8:$BE$51,'Occupancy Raw Data'!BC$3,FALSE))/100</f>
        <v>3.3760104354304404E-2</v>
      </c>
      <c r="K18" s="92">
        <f>(VLOOKUP($A17,'Occupancy Raw Data'!$B$8:$BE$51,'Occupancy Raw Data'!BE$3,FALSE))/100</f>
        <v>-1.4537096090639301E-2</v>
      </c>
      <c r="M18" s="89">
        <f>(VLOOKUP($A17,'ADR Raw Data'!$B$6:$BE$49,'ADR Raw Data'!AT$1,FALSE))/100</f>
        <v>-9.3146663538686107E-3</v>
      </c>
      <c r="N18" s="90">
        <f>(VLOOKUP($A17,'ADR Raw Data'!$B$6:$BE$49,'ADR Raw Data'!AU$1,FALSE))/100</f>
        <v>1.4796716117810201E-2</v>
      </c>
      <c r="O18" s="90">
        <f>(VLOOKUP($A17,'ADR Raw Data'!$B$6:$BE$49,'ADR Raw Data'!AV$1,FALSE))/100</f>
        <v>2.6788834066294599E-2</v>
      </c>
      <c r="P18" s="90">
        <f>(VLOOKUP($A17,'ADR Raw Data'!$B$6:$BE$49,'ADR Raw Data'!AW$1,FALSE))/100</f>
        <v>1.0765800909094901E-2</v>
      </c>
      <c r="Q18" s="90">
        <f>(VLOOKUP($A17,'ADR Raw Data'!$B$6:$BE$49,'ADR Raw Data'!AX$1,FALSE))/100</f>
        <v>-2.2989004150825902E-3</v>
      </c>
      <c r="R18" s="90">
        <f>(VLOOKUP($A17,'ADR Raw Data'!$B$6:$BE$49,'ADR Raw Data'!AY$1,FALSE))/100</f>
        <v>9.9431768627142609E-3</v>
      </c>
      <c r="S18" s="91">
        <f>(VLOOKUP($A17,'ADR Raw Data'!$B$6:$BE$49,'ADR Raw Data'!BA$1,FALSE))/100</f>
        <v>1.2970894724343101E-2</v>
      </c>
      <c r="T18" s="91">
        <f>(VLOOKUP($A17,'ADR Raw Data'!$B$6:$BE$49,'ADR Raw Data'!BB$1,FALSE))/100</f>
        <v>1.88663633125404E-2</v>
      </c>
      <c r="U18" s="90">
        <f>(VLOOKUP($A17,'ADR Raw Data'!$B$6:$BE$49,'ADR Raw Data'!BC$1,FALSE))/100</f>
        <v>1.59292631135553E-2</v>
      </c>
      <c r="V18" s="92">
        <f>(VLOOKUP($A17,'ADR Raw Data'!$B$6:$BE$49,'ADR Raw Data'!BE$1,FALSE))/100</f>
        <v>1.2232322559325598E-2</v>
      </c>
      <c r="X18" s="89">
        <f>(VLOOKUP($A17,'RevPAR Raw Data'!$B$6:$BE$49,'RevPAR Raw Data'!AT$1,FALSE))/100</f>
        <v>-6.3543973635434695E-2</v>
      </c>
      <c r="Y18" s="90">
        <f>(VLOOKUP($A17,'RevPAR Raw Data'!$B$6:$BE$49,'RevPAR Raw Data'!AU$1,FALSE))/100</f>
        <v>-3.3609733121069497E-2</v>
      </c>
      <c r="Z18" s="90">
        <f>(VLOOKUP($A17,'RevPAR Raw Data'!$B$6:$BE$49,'RevPAR Raw Data'!AV$1,FALSE))/100</f>
        <v>-6.6869317052536004E-3</v>
      </c>
      <c r="AA18" s="90">
        <f>(VLOOKUP($A17,'RevPAR Raw Data'!$B$6:$BE$49,'RevPAR Raw Data'!AW$1,FALSE))/100</f>
        <v>-2.3802739581229401E-2</v>
      </c>
      <c r="AB18" s="90">
        <f>(VLOOKUP($A17,'RevPAR Raw Data'!$B$6:$BE$49,'RevPAR Raw Data'!AX$1,FALSE))/100</f>
        <v>-2.11047517486352E-2</v>
      </c>
      <c r="AC18" s="90">
        <f>(VLOOKUP($A17,'RevPAR Raw Data'!$B$6:$BE$49,'RevPAR Raw Data'!AY$1,FALSE))/100</f>
        <v>-2.6839580791346396E-2</v>
      </c>
      <c r="AD18" s="91">
        <f>(VLOOKUP($A17,'RevPAR Raw Data'!$B$6:$BE$49,'RevPAR Raw Data'!BA$1,FALSE))/100</f>
        <v>3.4774571237195497E-2</v>
      </c>
      <c r="AE18" s="91">
        <f>(VLOOKUP($A17,'RevPAR Raw Data'!$B$6:$BE$49,'RevPAR Raw Data'!BB$1,FALSE))/100</f>
        <v>6.5798323961488298E-2</v>
      </c>
      <c r="AF18" s="90">
        <f>(VLOOKUP($A17,'RevPAR Raw Data'!$B$6:$BE$49,'RevPAR Raw Data'!BC$1,FALSE))/100</f>
        <v>5.0227141052860608E-2</v>
      </c>
      <c r="AG18" s="92">
        <f>(VLOOKUP($A17,'RevPAR Raw Data'!$B$6:$BE$49,'RevPAR Raw Data'!BE$1,FALSE))/100</f>
        <v>-2.4825959797702803E-3</v>
      </c>
    </row>
    <row r="19" spans="1:33" x14ac:dyDescent="0.2">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
      <c r="A20" s="116" t="s">
        <v>115</v>
      </c>
      <c r="B20" s="93">
        <f>(VLOOKUP($A20,'Occupancy Raw Data'!$B$8:$BE$51,'Occupancy Raw Data'!AG$3,FALSE))/100</f>
        <v>0.47128910476831698</v>
      </c>
      <c r="C20" s="99">
        <f>(VLOOKUP($A20,'Occupancy Raw Data'!$B$8:$BE$51,'Occupancy Raw Data'!AH$3,FALSE))/100</f>
        <v>0.60665592613076202</v>
      </c>
      <c r="D20" s="99">
        <f>(VLOOKUP($A20,'Occupancy Raw Data'!$B$8:$BE$51,'Occupancy Raw Data'!AI$3,FALSE))/100</f>
        <v>0.6628723225232579</v>
      </c>
      <c r="E20" s="99">
        <f>(VLOOKUP($A20,'Occupancy Raw Data'!$B$8:$BE$51,'Occupancy Raw Data'!AJ$3,FALSE))/100</f>
        <v>0.675571555641031</v>
      </c>
      <c r="F20" s="99">
        <f>(VLOOKUP($A20,'Occupancy Raw Data'!$B$8:$BE$51,'Occupancy Raw Data'!AK$3,FALSE))/100</f>
        <v>0.68027141380388001</v>
      </c>
      <c r="G20" s="100">
        <f>(VLOOKUP($A20,'Occupancy Raw Data'!$B$8:$BE$51,'Occupancy Raw Data'!AL$3,FALSE))/100</f>
        <v>0.61933979275358797</v>
      </c>
      <c r="H20" s="99">
        <f>(VLOOKUP($A20,'Occupancy Raw Data'!$B$8:$BE$51,'Occupancy Raw Data'!AN$3,FALSE))/100</f>
        <v>0.77319277832536004</v>
      </c>
      <c r="I20" s="99">
        <f>(VLOOKUP($A20,'Occupancy Raw Data'!$B$8:$BE$51,'Occupancy Raw Data'!AO$3,FALSE))/100</f>
        <v>0.78613241339519602</v>
      </c>
      <c r="J20" s="100">
        <f>(VLOOKUP($A20,'Occupancy Raw Data'!$B$8:$BE$51,'Occupancy Raw Data'!AP$3,FALSE))/100</f>
        <v>0.77966259586027808</v>
      </c>
      <c r="K20" s="94">
        <f>(VLOOKUP($A20,'Occupancy Raw Data'!$B$8:$BE$51,'Occupancy Raw Data'!AR$3,FALSE))/100</f>
        <v>0.66514945442181006</v>
      </c>
      <c r="M20" s="121">
        <f>VLOOKUP($A20,'ADR Raw Data'!$B$6:$BE$49,'ADR Raw Data'!AG$1,FALSE)</f>
        <v>108.58831488048099</v>
      </c>
      <c r="N20" s="122">
        <f>VLOOKUP($A20,'ADR Raw Data'!$B$6:$BE$49,'ADR Raw Data'!AH$1,FALSE)</f>
        <v>115.20397875460699</v>
      </c>
      <c r="O20" s="122">
        <f>VLOOKUP($A20,'ADR Raw Data'!$B$6:$BE$49,'ADR Raw Data'!AI$1,FALSE)</f>
        <v>119.168723502638</v>
      </c>
      <c r="P20" s="122">
        <f>VLOOKUP($A20,'ADR Raw Data'!$B$6:$BE$49,'ADR Raw Data'!AJ$1,FALSE)</f>
        <v>119.095833266611</v>
      </c>
      <c r="Q20" s="122">
        <f>VLOOKUP($A20,'ADR Raw Data'!$B$6:$BE$49,'ADR Raw Data'!AK$1,FALSE)</f>
        <v>120.00097818692601</v>
      </c>
      <c r="R20" s="123">
        <f>VLOOKUP($A20,'ADR Raw Data'!$B$6:$BE$49,'ADR Raw Data'!AL$1,FALSE)</f>
        <v>116.94905837299299</v>
      </c>
      <c r="S20" s="122">
        <f>VLOOKUP($A20,'ADR Raw Data'!$B$6:$BE$49,'ADR Raw Data'!AN$1,FALSE)</f>
        <v>138.64287477652499</v>
      </c>
      <c r="T20" s="122">
        <f>VLOOKUP($A20,'ADR Raw Data'!$B$6:$BE$49,'ADR Raw Data'!AO$1,FALSE)</f>
        <v>139.25253595101</v>
      </c>
      <c r="U20" s="123">
        <f>VLOOKUP($A20,'ADR Raw Data'!$B$6:$BE$49,'ADR Raw Data'!AP$1,FALSE)</f>
        <v>138.95023491730601</v>
      </c>
      <c r="V20" s="124">
        <f>VLOOKUP($A20,'ADR Raw Data'!$B$6:$BE$49,'ADR Raw Data'!AR$1,FALSE)</f>
        <v>124.317830949697</v>
      </c>
      <c r="X20" s="121">
        <f>VLOOKUP($A20,'RevPAR Raw Data'!$B$6:$BE$49,'RevPAR Raw Data'!AG$1,FALSE)</f>
        <v>51.1764897083223</v>
      </c>
      <c r="Y20" s="122">
        <f>VLOOKUP($A20,'RevPAR Raw Data'!$B$6:$BE$49,'RevPAR Raw Data'!AH$1,FALSE)</f>
        <v>69.889176425325203</v>
      </c>
      <c r="Z20" s="122">
        <f>VLOOKUP($A20,'RevPAR Raw Data'!$B$6:$BE$49,'RevPAR Raw Data'!AI$1,FALSE)</f>
        <v>78.993648520325905</v>
      </c>
      <c r="AA20" s="122">
        <f>VLOOKUP($A20,'RevPAR Raw Data'!$B$6:$BE$49,'RevPAR Raw Data'!AJ$1,FALSE)</f>
        <v>80.457757350289597</v>
      </c>
      <c r="AB20" s="122">
        <f>VLOOKUP($A20,'RevPAR Raw Data'!$B$6:$BE$49,'RevPAR Raw Data'!AK$1,FALSE)</f>
        <v>81.633235089068904</v>
      </c>
      <c r="AC20" s="123">
        <f>VLOOKUP($A20,'RevPAR Raw Data'!$B$6:$BE$49,'RevPAR Raw Data'!AL$1,FALSE)</f>
        <v>72.431205575457398</v>
      </c>
      <c r="AD20" s="122">
        <f>VLOOKUP($A20,'RevPAR Raw Data'!$B$6:$BE$49,'RevPAR Raw Data'!AN$1,FALSE)</f>
        <v>107.197669543476</v>
      </c>
      <c r="AE20" s="122">
        <f>VLOOKUP($A20,'RevPAR Raw Data'!$B$6:$BE$49,'RevPAR Raw Data'!AO$1,FALSE)</f>
        <v>109.470932158569</v>
      </c>
      <c r="AF20" s="123">
        <f>VLOOKUP($A20,'RevPAR Raw Data'!$B$6:$BE$49,'RevPAR Raw Data'!AP$1,FALSE)</f>
        <v>108.33430085102199</v>
      </c>
      <c r="AG20" s="124">
        <f>VLOOKUP($A20,'RevPAR Raw Data'!$B$6:$BE$49,'RevPAR Raw Data'!AR$1,FALSE)</f>
        <v>82.689937431094293</v>
      </c>
    </row>
    <row r="21" spans="1:33" x14ac:dyDescent="0.2">
      <c r="A21" s="101" t="s">
        <v>123</v>
      </c>
      <c r="B21" s="89">
        <f>(VLOOKUP($A20,'Occupancy Raw Data'!$B$8:$BE$51,'Occupancy Raw Data'!AT$3,FALSE))/100</f>
        <v>-4.2577196875016099E-2</v>
      </c>
      <c r="C21" s="90">
        <f>(VLOOKUP($A20,'Occupancy Raw Data'!$B$8:$BE$51,'Occupancy Raw Data'!AU$3,FALSE))/100</f>
        <v>-5.8410019685617806E-2</v>
      </c>
      <c r="D21" s="90">
        <f>(VLOOKUP($A20,'Occupancy Raw Data'!$B$8:$BE$51,'Occupancy Raw Data'!AV$3,FALSE))/100</f>
        <v>-5.0522678461217101E-2</v>
      </c>
      <c r="E21" s="90">
        <f>(VLOOKUP($A20,'Occupancy Raw Data'!$B$8:$BE$51,'Occupancy Raw Data'!AW$3,FALSE))/100</f>
        <v>-4.80778515236263E-2</v>
      </c>
      <c r="F21" s="90">
        <f>(VLOOKUP($A20,'Occupancy Raw Data'!$B$8:$BE$51,'Occupancy Raw Data'!AX$3,FALSE))/100</f>
        <v>-3.4961998942326503E-2</v>
      </c>
      <c r="G21" s="90">
        <f>(VLOOKUP($A20,'Occupancy Raw Data'!$B$8:$BE$51,'Occupancy Raw Data'!AY$3,FALSE))/100</f>
        <v>-4.6999670567457602E-2</v>
      </c>
      <c r="H21" s="91">
        <f>(VLOOKUP($A20,'Occupancy Raw Data'!$B$8:$BE$51,'Occupancy Raw Data'!BA$3,FALSE))/100</f>
        <v>1.5684386299285501E-2</v>
      </c>
      <c r="I21" s="91">
        <f>(VLOOKUP($A20,'Occupancy Raw Data'!$B$8:$BE$51,'Occupancy Raw Data'!BB$3,FALSE))/100</f>
        <v>5.7431905721928397E-2</v>
      </c>
      <c r="J21" s="90">
        <f>(VLOOKUP($A20,'Occupancy Raw Data'!$B$8:$BE$51,'Occupancy Raw Data'!BC$3,FALSE))/100</f>
        <v>3.6310973165060802E-2</v>
      </c>
      <c r="K21" s="92">
        <f>(VLOOKUP($A20,'Occupancy Raw Data'!$B$8:$BE$51,'Occupancy Raw Data'!BE$3,FALSE))/100</f>
        <v>-2.0632004337930099E-2</v>
      </c>
      <c r="M21" s="89">
        <f>(VLOOKUP($A20,'ADR Raw Data'!$B$6:$BE$49,'ADR Raw Data'!AT$1,FALSE))/100</f>
        <v>-1.02003126218353E-2</v>
      </c>
      <c r="N21" s="90">
        <f>(VLOOKUP($A20,'ADR Raw Data'!$B$6:$BE$49,'ADR Raw Data'!AU$1,FALSE))/100</f>
        <v>-7.81670928234675E-3</v>
      </c>
      <c r="O21" s="90">
        <f>(VLOOKUP($A20,'ADR Raw Data'!$B$6:$BE$49,'ADR Raw Data'!AV$1,FALSE))/100</f>
        <v>-1.87806141181781E-3</v>
      </c>
      <c r="P21" s="90">
        <f>(VLOOKUP($A20,'ADR Raw Data'!$B$6:$BE$49,'ADR Raw Data'!AW$1,FALSE))/100</f>
        <v>-4.91443368534913E-3</v>
      </c>
      <c r="Q21" s="90">
        <f>(VLOOKUP($A20,'ADR Raw Data'!$B$6:$BE$49,'ADR Raw Data'!AX$1,FALSE))/100</f>
        <v>-2.0519580102215701E-3</v>
      </c>
      <c r="R21" s="90">
        <f>(VLOOKUP($A20,'ADR Raw Data'!$B$6:$BE$49,'ADR Raw Data'!AY$1,FALSE))/100</f>
        <v>-4.9004990525819596E-3</v>
      </c>
      <c r="S21" s="91">
        <f>(VLOOKUP($A20,'ADR Raw Data'!$B$6:$BE$49,'ADR Raw Data'!BA$1,FALSE))/100</f>
        <v>1.5574964611469099E-2</v>
      </c>
      <c r="T21" s="91">
        <f>(VLOOKUP($A20,'ADR Raw Data'!$B$6:$BE$49,'ADR Raw Data'!BB$1,FALSE))/100</f>
        <v>1.8959940223125599E-2</v>
      </c>
      <c r="U21" s="90">
        <f>(VLOOKUP($A20,'ADR Raw Data'!$B$6:$BE$49,'ADR Raw Data'!BC$1,FALSE))/100</f>
        <v>1.7293254607197397E-2</v>
      </c>
      <c r="V21" s="92">
        <f>(VLOOKUP($A20,'ADR Raw Data'!$B$6:$BE$49,'ADR Raw Data'!BE$1,FALSE))/100</f>
        <v>6.1395985820711894E-3</v>
      </c>
      <c r="X21" s="89">
        <f>(VLOOKUP($A20,'RevPAR Raw Data'!$B$6:$BE$49,'RevPAR Raw Data'!AT$1,FALSE))/100</f>
        <v>-5.2343208778164903E-2</v>
      </c>
      <c r="Y21" s="90">
        <f>(VLOOKUP($A20,'RevPAR Raw Data'!$B$6:$BE$49,'RevPAR Raw Data'!AU$1,FALSE))/100</f>
        <v>-6.5770154824905905E-2</v>
      </c>
      <c r="Z21" s="90">
        <f>(VLOOKUP($A20,'RevPAR Raw Data'!$B$6:$BE$49,'RevPAR Raw Data'!AV$1,FALSE))/100</f>
        <v>-5.2305855180195204E-2</v>
      </c>
      <c r="AA21" s="90">
        <f>(VLOOKUP($A20,'RevPAR Raw Data'!$B$6:$BE$49,'RevPAR Raw Data'!AW$1,FALSE))/100</f>
        <v>-5.27560097959286E-2</v>
      </c>
      <c r="AB21" s="90">
        <f>(VLOOKUP($A20,'RevPAR Raw Data'!$B$6:$BE$49,'RevPAR Raw Data'!AX$1,FALSE))/100</f>
        <v>-3.6942216398765E-2</v>
      </c>
      <c r="AC21" s="90">
        <f>(VLOOKUP($A20,'RevPAR Raw Data'!$B$6:$BE$49,'RevPAR Raw Data'!AY$1,FALSE))/100</f>
        <v>-5.1669847778951998E-2</v>
      </c>
      <c r="AD21" s="91">
        <f>(VLOOKUP($A20,'RevPAR Raw Data'!$B$6:$BE$49,'RevPAR Raw Data'!BA$1,FALSE))/100</f>
        <v>3.1503634672318599E-2</v>
      </c>
      <c r="AE21" s="91">
        <f>(VLOOKUP($A20,'RevPAR Raw Data'!$B$6:$BE$49,'RevPAR Raw Data'!BB$1,FALSE))/100</f>
        <v>7.7480751444442109E-2</v>
      </c>
      <c r="AF21" s="90">
        <f>(VLOOKUP($A20,'RevPAR Raw Data'!$B$6:$BE$49,'RevPAR Raw Data'!BC$1,FALSE))/100</f>
        <v>5.4232162676236796E-2</v>
      </c>
      <c r="AG21" s="92">
        <f>(VLOOKUP($A20,'RevPAR Raw Data'!$B$6:$BE$49,'RevPAR Raw Data'!BE$1,FALSE))/100</f>
        <v>-1.46190779804373E-2</v>
      </c>
    </row>
    <row r="22" spans="1:33" x14ac:dyDescent="0.2">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
      <c r="A23" s="116" t="s">
        <v>116</v>
      </c>
      <c r="B23" s="93">
        <f>(VLOOKUP($A23,'Occupancy Raw Data'!$B$8:$BE$51,'Occupancy Raw Data'!AG$3,FALSE))/100</f>
        <v>0.50269464510950501</v>
      </c>
      <c r="C23" s="99">
        <f>(VLOOKUP($A23,'Occupancy Raw Data'!$B$8:$BE$51,'Occupancy Raw Data'!AH$3,FALSE))/100</f>
        <v>0.575232198142414</v>
      </c>
      <c r="D23" s="99">
        <f>(VLOOKUP($A23,'Occupancy Raw Data'!$B$8:$BE$51,'Occupancy Raw Data'!AI$3,FALSE))/100</f>
        <v>0.60662338258236193</v>
      </c>
      <c r="E23" s="99">
        <f>(VLOOKUP($A23,'Occupancy Raw Data'!$B$8:$BE$51,'Occupancy Raw Data'!AJ$3,FALSE))/100</f>
        <v>0.61857621363677995</v>
      </c>
      <c r="F23" s="99">
        <f>(VLOOKUP($A23,'Occupancy Raw Data'!$B$8:$BE$51,'Occupancy Raw Data'!AK$3,FALSE))/100</f>
        <v>0.62573844018491098</v>
      </c>
      <c r="G23" s="100">
        <f>(VLOOKUP($A23,'Occupancy Raw Data'!$B$8:$BE$51,'Occupancy Raw Data'!AL$3,FALSE))/100</f>
        <v>0.58576576617907106</v>
      </c>
      <c r="H23" s="99">
        <f>(VLOOKUP($A23,'Occupancy Raw Data'!$B$8:$BE$51,'Occupancy Raw Data'!AN$3,FALSE))/100</f>
        <v>0.69803962054211499</v>
      </c>
      <c r="I23" s="99">
        <f>(VLOOKUP($A23,'Occupancy Raw Data'!$B$8:$BE$51,'Occupancy Raw Data'!AO$3,FALSE))/100</f>
        <v>0.70842079906397304</v>
      </c>
      <c r="J23" s="100">
        <f>(VLOOKUP($A23,'Occupancy Raw Data'!$B$8:$BE$51,'Occupancy Raw Data'!AP$3,FALSE))/100</f>
        <v>0.70323020980304407</v>
      </c>
      <c r="K23" s="94">
        <f>(VLOOKUP($A23,'Occupancy Raw Data'!$B$8:$BE$51,'Occupancy Raw Data'!AR$3,FALSE))/100</f>
        <v>0.61932351635171301</v>
      </c>
      <c r="M23" s="121">
        <f>VLOOKUP($A23,'ADR Raw Data'!$B$6:$BE$49,'ADR Raw Data'!AG$1,FALSE)</f>
        <v>80.257255930656896</v>
      </c>
      <c r="N23" s="122">
        <f>VLOOKUP($A23,'ADR Raw Data'!$B$6:$BE$49,'ADR Raw Data'!AH$1,FALSE)</f>
        <v>82.455480205716995</v>
      </c>
      <c r="O23" s="122">
        <f>VLOOKUP($A23,'ADR Raw Data'!$B$6:$BE$49,'ADR Raw Data'!AI$1,FALSE)</f>
        <v>84.4225482669288</v>
      </c>
      <c r="P23" s="122">
        <f>VLOOKUP($A23,'ADR Raw Data'!$B$6:$BE$49,'ADR Raw Data'!AJ$1,FALSE)</f>
        <v>85.132137227630906</v>
      </c>
      <c r="Q23" s="122">
        <f>VLOOKUP($A23,'ADR Raw Data'!$B$6:$BE$49,'ADR Raw Data'!AK$1,FALSE)</f>
        <v>86.3770856095325</v>
      </c>
      <c r="R23" s="123">
        <f>VLOOKUP($A23,'ADR Raw Data'!$B$6:$BE$49,'ADR Raw Data'!AL$1,FALSE)</f>
        <v>83.888401889068106</v>
      </c>
      <c r="S23" s="122">
        <f>VLOOKUP($A23,'ADR Raw Data'!$B$6:$BE$49,'ADR Raw Data'!AN$1,FALSE)</f>
        <v>98.139623683302304</v>
      </c>
      <c r="T23" s="122">
        <f>VLOOKUP($A23,'ADR Raw Data'!$B$6:$BE$49,'ADR Raw Data'!AO$1,FALSE)</f>
        <v>98.931825998251199</v>
      </c>
      <c r="U23" s="123">
        <f>VLOOKUP($A23,'ADR Raw Data'!$B$6:$BE$49,'ADR Raw Data'!AP$1,FALSE)</f>
        <v>98.538648489939703</v>
      </c>
      <c r="V23" s="124">
        <f>VLOOKUP($A23,'ADR Raw Data'!$B$6:$BE$49,'ADR Raw Data'!AR$1,FALSE)</f>
        <v>88.640783358687699</v>
      </c>
      <c r="X23" s="121">
        <f>VLOOKUP($A23,'RevPAR Raw Data'!$B$6:$BE$49,'RevPAR Raw Data'!AG$1,FALSE)</f>
        <v>40.344892787524302</v>
      </c>
      <c r="Y23" s="122">
        <f>VLOOKUP($A23,'RevPAR Raw Data'!$B$6:$BE$49,'RevPAR Raw Data'!AH$1,FALSE)</f>
        <v>47.431047127622897</v>
      </c>
      <c r="Z23" s="122">
        <f>VLOOKUP($A23,'RevPAR Raw Data'!$B$6:$BE$49,'RevPAR Raw Data'!AI$1,FALSE)</f>
        <v>51.212691795907098</v>
      </c>
      <c r="AA23" s="122">
        <f>VLOOKUP($A23,'RevPAR Raw Data'!$B$6:$BE$49,'RevPAR Raw Data'!AJ$1,FALSE)</f>
        <v>52.660715105074701</v>
      </c>
      <c r="AB23" s="122">
        <f>VLOOKUP($A23,'RevPAR Raw Data'!$B$6:$BE$49,'RevPAR Raw Data'!AK$1,FALSE)</f>
        <v>54.049462817027397</v>
      </c>
      <c r="AC23" s="123">
        <f>VLOOKUP($A23,'RevPAR Raw Data'!$B$6:$BE$49,'RevPAR Raw Data'!AL$1,FALSE)</f>
        <v>49.138954006087801</v>
      </c>
      <c r="AD23" s="122">
        <f>VLOOKUP($A23,'RevPAR Raw Data'!$B$6:$BE$49,'RevPAR Raw Data'!AN$1,FALSE)</f>
        <v>68.505345676038402</v>
      </c>
      <c r="AE23" s="122">
        <f>VLOOKUP($A23,'RevPAR Raw Data'!$B$6:$BE$49,'RevPAR Raw Data'!AO$1,FALSE)</f>
        <v>70.085363226539101</v>
      </c>
      <c r="AF23" s="123">
        <f>VLOOKUP($A23,'RevPAR Raw Data'!$B$6:$BE$49,'RevPAR Raw Data'!AP$1,FALSE)</f>
        <v>69.295354451288702</v>
      </c>
      <c r="AG23" s="124">
        <f>VLOOKUP($A23,'RevPAR Raw Data'!$B$6:$BE$49,'RevPAR Raw Data'!AR$1,FALSE)</f>
        <v>54.8973216418729</v>
      </c>
    </row>
    <row r="24" spans="1:33" x14ac:dyDescent="0.2">
      <c r="A24" s="101" t="s">
        <v>123</v>
      </c>
      <c r="B24" s="89">
        <f>(VLOOKUP($A23,'Occupancy Raw Data'!$B$8:$BE$51,'Occupancy Raw Data'!AT$3,FALSE))/100</f>
        <v>4.9240691324265E-3</v>
      </c>
      <c r="C24" s="90">
        <f>(VLOOKUP($A23,'Occupancy Raw Data'!$B$8:$BE$51,'Occupancy Raw Data'!AU$3,FALSE))/100</f>
        <v>-1.8140886436889502E-2</v>
      </c>
      <c r="D24" s="90">
        <f>(VLOOKUP($A23,'Occupancy Raw Data'!$B$8:$BE$51,'Occupancy Raw Data'!AV$3,FALSE))/100</f>
        <v>-1.0367180275712699E-2</v>
      </c>
      <c r="E24" s="90">
        <f>(VLOOKUP($A23,'Occupancy Raw Data'!$B$8:$BE$51,'Occupancy Raw Data'!AW$3,FALSE))/100</f>
        <v>-2.3203767435375399E-2</v>
      </c>
      <c r="F24" s="90">
        <f>(VLOOKUP($A23,'Occupancy Raw Data'!$B$8:$BE$51,'Occupancy Raw Data'!AX$3,FALSE))/100</f>
        <v>-9.1605408931949694E-3</v>
      </c>
      <c r="G24" s="90">
        <f>(VLOOKUP($A23,'Occupancy Raw Data'!$B$8:$BE$51,'Occupancy Raw Data'!AY$3,FALSE))/100</f>
        <v>-1.1832536134776901E-2</v>
      </c>
      <c r="H24" s="91">
        <f>(VLOOKUP($A23,'Occupancy Raw Data'!$B$8:$BE$51,'Occupancy Raw Data'!BA$3,FALSE))/100</f>
        <v>1.6946464424985801E-2</v>
      </c>
      <c r="I24" s="91">
        <f>(VLOOKUP($A23,'Occupancy Raw Data'!$B$8:$BE$51,'Occupancy Raw Data'!BB$3,FALSE))/100</f>
        <v>4.4071827459848494E-2</v>
      </c>
      <c r="J24" s="90">
        <f>(VLOOKUP($A23,'Occupancy Raw Data'!$B$8:$BE$51,'Occupancy Raw Data'!BC$3,FALSE))/100</f>
        <v>3.0430744952462199E-2</v>
      </c>
      <c r="K24" s="92">
        <f>(VLOOKUP($A23,'Occupancy Raw Data'!$B$8:$BE$51,'Occupancy Raw Data'!BE$3,FALSE))/100</f>
        <v>1.4855761556484002E-3</v>
      </c>
      <c r="M24" s="89">
        <f>(VLOOKUP($A23,'ADR Raw Data'!$B$6:$BE$49,'ADR Raw Data'!AT$1,FALSE))/100</f>
        <v>9.5652160500334111E-3</v>
      </c>
      <c r="N24" s="90">
        <f>(VLOOKUP($A23,'ADR Raw Data'!$B$6:$BE$49,'ADR Raw Data'!AU$1,FALSE))/100</f>
        <v>1.3275427532960899E-2</v>
      </c>
      <c r="O24" s="90">
        <f>(VLOOKUP($A23,'ADR Raw Data'!$B$6:$BE$49,'ADR Raw Data'!AV$1,FALSE))/100</f>
        <v>2.10653249017227E-2</v>
      </c>
      <c r="P24" s="90">
        <f>(VLOOKUP($A23,'ADR Raw Data'!$B$6:$BE$49,'ADR Raw Data'!AW$1,FALSE))/100</f>
        <v>9.8678083934443592E-3</v>
      </c>
      <c r="Q24" s="90">
        <f>(VLOOKUP($A23,'ADR Raw Data'!$B$6:$BE$49,'ADR Raw Data'!AX$1,FALSE))/100</f>
        <v>1.4663660717787802E-2</v>
      </c>
      <c r="R24" s="90">
        <f>(VLOOKUP($A23,'ADR Raw Data'!$B$6:$BE$49,'ADR Raw Data'!AY$1,FALSE))/100</f>
        <v>1.3718002030659999E-2</v>
      </c>
      <c r="S24" s="91">
        <f>(VLOOKUP($A23,'ADR Raw Data'!$B$6:$BE$49,'ADR Raw Data'!BA$1,FALSE))/100</f>
        <v>1.69988252210286E-2</v>
      </c>
      <c r="T24" s="91">
        <f>(VLOOKUP($A23,'ADR Raw Data'!$B$6:$BE$49,'ADR Raw Data'!BB$1,FALSE))/100</f>
        <v>1.7763426280621299E-2</v>
      </c>
      <c r="U24" s="90">
        <f>(VLOOKUP($A23,'ADR Raw Data'!$B$6:$BE$49,'ADR Raw Data'!BC$1,FALSE))/100</f>
        <v>1.7434138153194501E-2</v>
      </c>
      <c r="V24" s="92">
        <f>(VLOOKUP($A23,'ADR Raw Data'!$B$6:$BE$49,'ADR Raw Data'!BE$1,FALSE))/100</f>
        <v>1.6542007722217998E-2</v>
      </c>
      <c r="X24" s="89">
        <f>(VLOOKUP($A23,'RevPAR Raw Data'!$B$6:$BE$49,'RevPAR Raw Data'!AT$1,FALSE))/100</f>
        <v>1.45363849675568E-2</v>
      </c>
      <c r="Y24" s="90">
        <f>(VLOOKUP($A23,'RevPAR Raw Data'!$B$6:$BE$49,'RevPAR Raw Data'!AU$1,FALSE))/100</f>
        <v>-5.1062869272052403E-3</v>
      </c>
      <c r="Z24" s="90">
        <f>(VLOOKUP($A23,'RevPAR Raw Data'!$B$6:$BE$49,'RevPAR Raw Data'!AV$1,FALSE))/100</f>
        <v>1.0479756605187301E-2</v>
      </c>
      <c r="AA24" s="90">
        <f>(VLOOKUP($A23,'RevPAR Raw Data'!$B$6:$BE$49,'RevPAR Raw Data'!AW$1,FALSE))/100</f>
        <v>-1.35649293729894E-2</v>
      </c>
      <c r="AB24" s="90">
        <f>(VLOOKUP($A23,'RevPAR Raw Data'!$B$6:$BE$49,'RevPAR Raw Data'!AX$1,FALSE))/100</f>
        <v>5.36879276094363E-3</v>
      </c>
      <c r="AC24" s="90">
        <f>(VLOOKUP($A23,'RevPAR Raw Data'!$B$6:$BE$49,'RevPAR Raw Data'!AY$1,FALSE))/100</f>
        <v>1.72314714115841E-3</v>
      </c>
      <c r="AD24" s="91">
        <f>(VLOOKUP($A23,'RevPAR Raw Data'!$B$6:$BE$49,'RevPAR Raw Data'!BA$1,FALSE))/100</f>
        <v>3.4233359632889197E-2</v>
      </c>
      <c r="AE24" s="91">
        <f>(VLOOKUP($A23,'RevPAR Raw Data'!$B$6:$BE$49,'RevPAR Raw Data'!BB$1,FALSE))/100</f>
        <v>6.2618120398605204E-2</v>
      </c>
      <c r="AF24" s="90">
        <f>(VLOOKUP($A23,'RevPAR Raw Data'!$B$6:$BE$49,'RevPAR Raw Data'!BC$1,FALSE))/100</f>
        <v>4.8395416917262596E-2</v>
      </c>
      <c r="AG24" s="92">
        <f>(VLOOKUP($A23,'RevPAR Raw Data'!$B$6:$BE$49,'RevPAR Raw Data'!BE$1,FALSE))/100</f>
        <v>1.8052158290105102E-2</v>
      </c>
    </row>
    <row r="25" spans="1:33" x14ac:dyDescent="0.2">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
      <c r="A26" s="116" t="s">
        <v>117</v>
      </c>
      <c r="B26" s="93">
        <f>(VLOOKUP($A26,'Occupancy Raw Data'!$B$8:$BE$51,'Occupancy Raw Data'!AG$3,FALSE))/100</f>
        <v>0.48275360738559897</v>
      </c>
      <c r="C26" s="99">
        <f>(VLOOKUP($A26,'Occupancy Raw Data'!$B$8:$BE$51,'Occupancy Raw Data'!AH$3,FALSE))/100</f>
        <v>0.50525206266128697</v>
      </c>
      <c r="D26" s="99">
        <f>(VLOOKUP($A26,'Occupancy Raw Data'!$B$8:$BE$51,'Occupancy Raw Data'!AI$3,FALSE))/100</f>
        <v>0.51738382349738199</v>
      </c>
      <c r="E26" s="99">
        <f>(VLOOKUP($A26,'Occupancy Raw Data'!$B$8:$BE$51,'Occupancy Raw Data'!AJ$3,FALSE))/100</f>
        <v>0.53191473915000498</v>
      </c>
      <c r="F26" s="99">
        <f>(VLOOKUP($A26,'Occupancy Raw Data'!$B$8:$BE$51,'Occupancy Raw Data'!AK$3,FALSE))/100</f>
        <v>0.54859810370112205</v>
      </c>
      <c r="G26" s="100">
        <f>(VLOOKUP($A26,'Occupancy Raw Data'!$B$8:$BE$51,'Occupancy Raw Data'!AL$3,FALSE))/100</f>
        <v>0.51719238708983806</v>
      </c>
      <c r="H26" s="99">
        <f>(VLOOKUP($A26,'Occupancy Raw Data'!$B$8:$BE$51,'Occupancy Raw Data'!AN$3,FALSE))/100</f>
        <v>0.62475497669556102</v>
      </c>
      <c r="I26" s="99">
        <f>(VLOOKUP($A26,'Occupancy Raw Data'!$B$8:$BE$51,'Occupancy Raw Data'!AO$3,FALSE))/100</f>
        <v>0.63921679661976694</v>
      </c>
      <c r="J26" s="100">
        <f>(VLOOKUP($A26,'Occupancy Raw Data'!$B$8:$BE$51,'Occupancy Raw Data'!AP$3,FALSE))/100</f>
        <v>0.63198588665766398</v>
      </c>
      <c r="K26" s="94">
        <f>(VLOOKUP($A26,'Occupancy Raw Data'!$B$8:$BE$51,'Occupancy Raw Data'!AR$3,FALSE))/100</f>
        <v>0.55000254191303299</v>
      </c>
      <c r="M26" s="121">
        <f>VLOOKUP($A26,'ADR Raw Data'!$B$6:$BE$49,'ADR Raw Data'!AG$1,FALSE)</f>
        <v>61.141382603523503</v>
      </c>
      <c r="N26" s="122">
        <f>VLOOKUP($A26,'ADR Raw Data'!$B$6:$BE$49,'ADR Raw Data'!AH$1,FALSE)</f>
        <v>61.434105937702299</v>
      </c>
      <c r="O26" s="122">
        <f>VLOOKUP($A26,'ADR Raw Data'!$B$6:$BE$49,'ADR Raw Data'!AI$1,FALSE)</f>
        <v>61.9144489083153</v>
      </c>
      <c r="P26" s="122">
        <f>VLOOKUP($A26,'ADR Raw Data'!$B$6:$BE$49,'ADR Raw Data'!AJ$1,FALSE)</f>
        <v>61.862350131710002</v>
      </c>
      <c r="Q26" s="122">
        <f>VLOOKUP($A26,'ADR Raw Data'!$B$6:$BE$49,'ADR Raw Data'!AK$1,FALSE)</f>
        <v>62.408982327797197</v>
      </c>
      <c r="R26" s="123">
        <f>VLOOKUP($A26,'ADR Raw Data'!$B$6:$BE$49,'ADR Raw Data'!AL$1,FALSE)</f>
        <v>61.770709003603798</v>
      </c>
      <c r="S26" s="122">
        <f>VLOOKUP($A26,'ADR Raw Data'!$B$6:$BE$49,'ADR Raw Data'!AN$1,FALSE)</f>
        <v>69.988120428795497</v>
      </c>
      <c r="T26" s="122">
        <f>VLOOKUP($A26,'ADR Raw Data'!$B$6:$BE$49,'ADR Raw Data'!AO$1,FALSE)</f>
        <v>71.443547567776307</v>
      </c>
      <c r="U26" s="123">
        <f>VLOOKUP($A26,'ADR Raw Data'!$B$6:$BE$49,'ADR Raw Data'!AP$1,FALSE)</f>
        <v>70.724160183110996</v>
      </c>
      <c r="V26" s="124">
        <f>VLOOKUP($A26,'ADR Raw Data'!$B$6:$BE$49,'ADR Raw Data'!AR$1,FALSE)</f>
        <v>64.711228998802099</v>
      </c>
      <c r="X26" s="121">
        <f>VLOOKUP($A26,'RevPAR Raw Data'!$B$6:$BE$49,'RevPAR Raw Data'!AG$1,FALSE)</f>
        <v>29.5162230123941</v>
      </c>
      <c r="Y26" s="122">
        <f>VLOOKUP($A26,'RevPAR Raw Data'!$B$6:$BE$49,'RevPAR Raw Data'!AH$1,FALSE)</f>
        <v>31.039708742776099</v>
      </c>
      <c r="Z26" s="122">
        <f>VLOOKUP($A26,'RevPAR Raw Data'!$B$6:$BE$49,'RevPAR Raw Data'!AI$1,FALSE)</f>
        <v>32.033534305917499</v>
      </c>
      <c r="AA26" s="122">
        <f>VLOOKUP($A26,'RevPAR Raw Data'!$B$6:$BE$49,'RevPAR Raw Data'!AJ$1,FALSE)</f>
        <v>32.905495833514799</v>
      </c>
      <c r="AB26" s="122">
        <f>VLOOKUP($A26,'RevPAR Raw Data'!$B$6:$BE$49,'RevPAR Raw Data'!AK$1,FALSE)</f>
        <v>34.2374493589464</v>
      </c>
      <c r="AC26" s="123">
        <f>VLOOKUP($A26,'RevPAR Raw Data'!$B$6:$BE$49,'RevPAR Raw Data'!AL$1,FALSE)</f>
        <v>31.947340441805601</v>
      </c>
      <c r="AD26" s="122">
        <f>VLOOKUP($A26,'RevPAR Raw Data'!$B$6:$BE$49,'RevPAR Raw Data'!AN$1,FALSE)</f>
        <v>43.725426547458198</v>
      </c>
      <c r="AE26" s="122">
        <f>VLOOKUP($A26,'RevPAR Raw Data'!$B$6:$BE$49,'RevPAR Raw Data'!AO$1,FALSE)</f>
        <v>45.667915615425898</v>
      </c>
      <c r="AF26" s="123">
        <f>VLOOKUP($A26,'RevPAR Raw Data'!$B$6:$BE$49,'RevPAR Raw Data'!AP$1,FALSE)</f>
        <v>44.696671081442098</v>
      </c>
      <c r="AG26" s="124">
        <f>VLOOKUP($A26,'RevPAR Raw Data'!$B$6:$BE$49,'RevPAR Raw Data'!AR$1,FALSE)</f>
        <v>35.5913404396575</v>
      </c>
    </row>
    <row r="27" spans="1:33" x14ac:dyDescent="0.2">
      <c r="A27" s="101" t="s">
        <v>123</v>
      </c>
      <c r="B27" s="89">
        <f>(VLOOKUP($A26,'Occupancy Raw Data'!$B$8:$BE$51,'Occupancy Raw Data'!AT$3,FALSE))/100</f>
        <v>5.10438760936585E-2</v>
      </c>
      <c r="C27" s="90">
        <f>(VLOOKUP($A26,'Occupancy Raw Data'!$B$8:$BE$51,'Occupancy Raw Data'!AU$3,FALSE))/100</f>
        <v>3.7701074985655801E-2</v>
      </c>
      <c r="D27" s="90">
        <f>(VLOOKUP($A26,'Occupancy Raw Data'!$B$8:$BE$51,'Occupancy Raw Data'!AV$3,FALSE))/100</f>
        <v>4.1541300365459305E-2</v>
      </c>
      <c r="E27" s="90">
        <f>(VLOOKUP($A26,'Occupancy Raw Data'!$B$8:$BE$51,'Occupancy Raw Data'!AW$3,FALSE))/100</f>
        <v>4.6701890184944805E-2</v>
      </c>
      <c r="F27" s="90">
        <f>(VLOOKUP($A26,'Occupancy Raw Data'!$B$8:$BE$51,'Occupancy Raw Data'!AX$3,FALSE))/100</f>
        <v>4.3199323114873102E-2</v>
      </c>
      <c r="G27" s="90">
        <f>(VLOOKUP($A26,'Occupancy Raw Data'!$B$8:$BE$51,'Occupancy Raw Data'!AY$3,FALSE))/100</f>
        <v>4.3968691724691304E-2</v>
      </c>
      <c r="H27" s="91">
        <f>(VLOOKUP($A26,'Occupancy Raw Data'!$B$8:$BE$51,'Occupancy Raw Data'!BA$3,FALSE))/100</f>
        <v>4.6882837349473204E-2</v>
      </c>
      <c r="I27" s="91">
        <f>(VLOOKUP($A26,'Occupancy Raw Data'!$B$8:$BE$51,'Occupancy Raw Data'!BB$3,FALSE))/100</f>
        <v>7.02099654432638E-2</v>
      </c>
      <c r="J27" s="90">
        <f>(VLOOKUP($A26,'Occupancy Raw Data'!$B$8:$BE$51,'Occupancy Raw Data'!BC$3,FALSE))/100</f>
        <v>5.8551336832655905E-2</v>
      </c>
      <c r="K27" s="92">
        <f>(VLOOKUP($A26,'Occupancy Raw Data'!$B$8:$BE$51,'Occupancy Raw Data'!BE$3,FALSE))/100</f>
        <v>4.8726758688502896E-2</v>
      </c>
      <c r="M27" s="89">
        <f>(VLOOKUP($A26,'ADR Raw Data'!$B$6:$BE$49,'ADR Raw Data'!AT$1,FALSE))/100</f>
        <v>-1.70265986920798E-2</v>
      </c>
      <c r="N27" s="90">
        <f>(VLOOKUP($A26,'ADR Raw Data'!$B$6:$BE$49,'ADR Raw Data'!AU$1,FALSE))/100</f>
        <v>-1.68352329337603E-2</v>
      </c>
      <c r="O27" s="90">
        <f>(VLOOKUP($A26,'ADR Raw Data'!$B$6:$BE$49,'ADR Raw Data'!AV$1,FALSE))/100</f>
        <v>-1.4739140744905802E-2</v>
      </c>
      <c r="P27" s="90">
        <f>(VLOOKUP($A26,'ADR Raw Data'!$B$6:$BE$49,'ADR Raw Data'!AW$1,FALSE))/100</f>
        <v>-2.29235342087468E-2</v>
      </c>
      <c r="Q27" s="90">
        <f>(VLOOKUP($A26,'ADR Raw Data'!$B$6:$BE$49,'ADR Raw Data'!AX$1,FALSE))/100</f>
        <v>-2.8448560625002898E-2</v>
      </c>
      <c r="R27" s="90">
        <f>(VLOOKUP($A26,'ADR Raw Data'!$B$6:$BE$49,'ADR Raw Data'!AY$1,FALSE))/100</f>
        <v>-2.02244689655144E-2</v>
      </c>
      <c r="S27" s="91">
        <f>(VLOOKUP($A26,'ADR Raw Data'!$B$6:$BE$49,'ADR Raw Data'!BA$1,FALSE))/100</f>
        <v>-3.31492270218183E-2</v>
      </c>
      <c r="T27" s="91">
        <f>(VLOOKUP($A26,'ADR Raw Data'!$B$6:$BE$49,'ADR Raw Data'!BB$1,FALSE))/100</f>
        <v>-2.6167166805037702E-2</v>
      </c>
      <c r="U27" s="90">
        <f>(VLOOKUP($A26,'ADR Raw Data'!$B$6:$BE$49,'ADR Raw Data'!BC$1,FALSE))/100</f>
        <v>-2.95233271927044E-2</v>
      </c>
      <c r="V27" s="92">
        <f>(VLOOKUP($A26,'ADR Raw Data'!$B$6:$BE$49,'ADR Raw Data'!BE$1,FALSE))/100</f>
        <v>-2.3130186865765602E-2</v>
      </c>
      <c r="X27" s="89">
        <f>(VLOOKUP($A26,'RevPAR Raw Data'!$B$6:$BE$49,'RevPAR Raw Data'!AT$1,FALSE))/100</f>
        <v>3.3148173807643601E-2</v>
      </c>
      <c r="Y27" s="90">
        <f>(VLOOKUP($A26,'RevPAR Raw Data'!$B$6:$BE$49,'RevPAR Raw Data'!AU$1,FALSE))/100</f>
        <v>2.0231135672658801E-2</v>
      </c>
      <c r="Z27" s="90">
        <f>(VLOOKUP($A26,'RevPAR Raw Data'!$B$6:$BE$49,'RevPAR Raw Data'!AV$1,FALSE))/100</f>
        <v>2.61898765477405E-2</v>
      </c>
      <c r="AA27" s="90">
        <f>(VLOOKUP($A26,'RevPAR Raw Data'!$B$6:$BE$49,'RevPAR Raw Data'!AW$1,FALSE))/100</f>
        <v>2.2707783598930199E-2</v>
      </c>
      <c r="AB27" s="90">
        <f>(VLOOKUP($A26,'RevPAR Raw Data'!$B$6:$BE$49,'RevPAR Raw Data'!AX$1,FALSE))/100</f>
        <v>1.3521803927277601E-2</v>
      </c>
      <c r="AC27" s="90">
        <f>(VLOOKUP($A26,'RevPAR Raw Data'!$B$6:$BE$49,'RevPAR Raw Data'!AY$1,FALSE))/100</f>
        <v>2.2854979317936598E-2</v>
      </c>
      <c r="AD27" s="91">
        <f>(VLOOKUP($A26,'RevPAR Raw Data'!$B$6:$BE$49,'RevPAR Raw Data'!BA$1,FALSE))/100</f>
        <v>1.21794805089303E-2</v>
      </c>
      <c r="AE27" s="91">
        <f>(VLOOKUP($A26,'RevPAR Raw Data'!$B$6:$BE$49,'RevPAR Raw Data'!BB$1,FALSE))/100</f>
        <v>4.2205602761096202E-2</v>
      </c>
      <c r="AF27" s="90">
        <f>(VLOOKUP($A26,'RevPAR Raw Data'!$B$6:$BE$49,'RevPAR Raw Data'!BC$1,FALSE))/100</f>
        <v>2.7299379365070701E-2</v>
      </c>
      <c r="AG27" s="92">
        <f>(VLOOKUP($A26,'RevPAR Raw Data'!$B$6:$BE$49,'RevPAR Raw Data'!BE$1,FALSE))/100</f>
        <v>2.4469512788909097E-2</v>
      </c>
    </row>
    <row r="28" spans="1:33" x14ac:dyDescent="0.2">
      <c r="A28" s="155" t="s">
        <v>124</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
      <c r="A29" s="116" t="s">
        <v>73</v>
      </c>
      <c r="B29" s="117">
        <f>(VLOOKUP($A29,'Occupancy Raw Data'!$B$8:$BE$45,'Occupancy Raw Data'!AG$3,FALSE))/100</f>
        <v>0.46885803946598498</v>
      </c>
      <c r="C29" s="118">
        <f>(VLOOKUP($A29,'Occupancy Raw Data'!$B$8:$BE$45,'Occupancy Raw Data'!AH$3,FALSE))/100</f>
        <v>0.60026442362488297</v>
      </c>
      <c r="D29" s="118">
        <f>(VLOOKUP($A29,'Occupancy Raw Data'!$B$8:$BE$45,'Occupancy Raw Data'!AI$3,FALSE))/100</f>
        <v>0.66279890953548903</v>
      </c>
      <c r="E29" s="118">
        <f>(VLOOKUP($A29,'Occupancy Raw Data'!$B$8:$BE$45,'Occupancy Raw Data'!AJ$3,FALSE))/100</f>
        <v>0.66803608584055996</v>
      </c>
      <c r="F29" s="118">
        <f>(VLOOKUP($A29,'Occupancy Raw Data'!$B$8:$BE$45,'Occupancy Raw Data'!AK$3,FALSE))/100</f>
        <v>0.70700220978532402</v>
      </c>
      <c r="G29" s="119">
        <f>(VLOOKUP($A29,'Occupancy Raw Data'!$B$8:$BE$45,'Occupancy Raw Data'!AL$3,FALSE))/100</f>
        <v>0.62141296785229205</v>
      </c>
      <c r="H29" s="99">
        <f>(VLOOKUP($A29,'Occupancy Raw Data'!$B$8:$BE$45,'Occupancy Raw Data'!AN$3,FALSE))/100</f>
        <v>0.81318581181133998</v>
      </c>
      <c r="I29" s="99">
        <f>(VLOOKUP($A29,'Occupancy Raw Data'!$B$8:$BE$45,'Occupancy Raw Data'!AO$3,FALSE))/100</f>
        <v>0.81793191431196699</v>
      </c>
      <c r="J29" s="119">
        <f>(VLOOKUP($A29,'Occupancy Raw Data'!$B$8:$BE$45,'Occupancy Raw Data'!AP$3,FALSE))/100</f>
        <v>0.81555886306165304</v>
      </c>
      <c r="K29" s="120">
        <f>(VLOOKUP($A29,'Occupancy Raw Data'!$B$8:$BE$45,'Occupancy Raw Data'!AR$3,FALSE))/100</f>
        <v>0.67689291356352899</v>
      </c>
      <c r="M29" s="121">
        <f>VLOOKUP($A29,'ADR Raw Data'!$B$6:$BE$43,'ADR Raw Data'!AG$1,FALSE)</f>
        <v>104.81362401750199</v>
      </c>
      <c r="N29" s="122">
        <f>VLOOKUP($A29,'ADR Raw Data'!$B$6:$BE$43,'ADR Raw Data'!AH$1,FALSE)</f>
        <v>112.50583070671701</v>
      </c>
      <c r="O29" s="122">
        <f>VLOOKUP($A29,'ADR Raw Data'!$B$6:$BE$43,'ADR Raw Data'!AI$1,FALSE)</f>
        <v>116.696835086272</v>
      </c>
      <c r="P29" s="122">
        <f>VLOOKUP($A29,'ADR Raw Data'!$B$6:$BE$43,'ADR Raw Data'!AJ$1,FALSE)</f>
        <v>117.594342340089</v>
      </c>
      <c r="Q29" s="122">
        <f>VLOOKUP($A29,'ADR Raw Data'!$B$6:$BE$43,'ADR Raw Data'!AK$1,FALSE)</f>
        <v>125.672458245169</v>
      </c>
      <c r="R29" s="123">
        <f>VLOOKUP($A29,'ADR Raw Data'!$B$6:$BE$43,'ADR Raw Data'!AL$1,FALSE)</f>
        <v>116.330808976678</v>
      </c>
      <c r="S29" s="122">
        <f>VLOOKUP($A29,'ADR Raw Data'!$B$6:$BE$43,'ADR Raw Data'!AN$1,FALSE)</f>
        <v>149.855635003641</v>
      </c>
      <c r="T29" s="122">
        <f>VLOOKUP($A29,'ADR Raw Data'!$B$6:$BE$43,'ADR Raw Data'!AO$1,FALSE)</f>
        <v>150.53534736470701</v>
      </c>
      <c r="U29" s="123">
        <f>VLOOKUP($A29,'ADR Raw Data'!$B$6:$BE$43,'ADR Raw Data'!AP$1,FALSE)</f>
        <v>150.19648007188101</v>
      </c>
      <c r="V29" s="124">
        <f>VLOOKUP($A29,'ADR Raw Data'!$B$6:$BE$43,'ADR Raw Data'!AR$1,FALSE)</f>
        <v>127.990924282327</v>
      </c>
      <c r="X29" s="121">
        <f>VLOOKUP($A29,'RevPAR Raw Data'!$B$6:$BE$43,'RevPAR Raw Data'!AG$1,FALSE)</f>
        <v>49.1427102661712</v>
      </c>
      <c r="Y29" s="122">
        <f>VLOOKUP($A29,'RevPAR Raw Data'!$B$6:$BE$43,'RevPAR Raw Data'!AH$1,FALSE)</f>
        <v>67.533247623606599</v>
      </c>
      <c r="Z29" s="122">
        <f>VLOOKUP($A29,'RevPAR Raw Data'!$B$6:$BE$43,'RevPAR Raw Data'!AI$1,FALSE)</f>
        <v>77.346535041423905</v>
      </c>
      <c r="AA29" s="122">
        <f>VLOOKUP($A29,'RevPAR Raw Data'!$B$6:$BE$43,'RevPAR Raw Data'!AJ$1,FALSE)</f>
        <v>78.557264173868106</v>
      </c>
      <c r="AB29" s="122">
        <f>VLOOKUP($A29,'RevPAR Raw Data'!$B$6:$BE$43,'RevPAR Raw Data'!AK$1,FALSE)</f>
        <v>88.850705688488603</v>
      </c>
      <c r="AC29" s="123">
        <f>VLOOKUP($A29,'RevPAR Raw Data'!$B$6:$BE$43,'RevPAR Raw Data'!AL$1,FALSE)</f>
        <v>72.289473258855693</v>
      </c>
      <c r="AD29" s="122">
        <f>VLOOKUP($A29,'RevPAR Raw Data'!$B$6:$BE$43,'RevPAR Raw Data'!AN$1,FALSE)</f>
        <v>121.86047620494</v>
      </c>
      <c r="AE29" s="122">
        <f>VLOOKUP($A29,'RevPAR Raw Data'!$B$6:$BE$43,'RevPAR Raw Data'!AO$1,FALSE)</f>
        <v>123.127664841632</v>
      </c>
      <c r="AF29" s="123">
        <f>VLOOKUP($A29,'RevPAR Raw Data'!$B$6:$BE$43,'RevPAR Raw Data'!AP$1,FALSE)</f>
        <v>122.494070523286</v>
      </c>
      <c r="AG29" s="124">
        <f>VLOOKUP($A29,'RevPAR Raw Data'!$B$6:$BE$43,'RevPAR Raw Data'!AR$1,FALSE)</f>
        <v>86.636149647153701</v>
      </c>
    </row>
    <row r="30" spans="1:33" x14ac:dyDescent="0.2">
      <c r="A30" s="101" t="s">
        <v>123</v>
      </c>
      <c r="B30" s="89">
        <f>(VLOOKUP($A29,'Occupancy Raw Data'!$B$8:$BE$51,'Occupancy Raw Data'!AT$3,FALSE))/100</f>
        <v>-1.9998744348512901E-2</v>
      </c>
      <c r="C30" s="90">
        <f>(VLOOKUP($A29,'Occupancy Raw Data'!$B$8:$BE$51,'Occupancy Raw Data'!AU$3,FALSE))/100</f>
        <v>1.3879521102171199E-2</v>
      </c>
      <c r="D30" s="90">
        <f>(VLOOKUP($A29,'Occupancy Raw Data'!$B$8:$BE$51,'Occupancy Raw Data'!AV$3,FALSE))/100</f>
        <v>1.8798675649717399E-2</v>
      </c>
      <c r="E30" s="90">
        <f>(VLOOKUP($A29,'Occupancy Raw Data'!$B$8:$BE$51,'Occupancy Raw Data'!AW$3,FALSE))/100</f>
        <v>8.7036535352739697E-3</v>
      </c>
      <c r="F30" s="90">
        <f>(VLOOKUP($A29,'Occupancy Raw Data'!$B$8:$BE$51,'Occupancy Raw Data'!AX$3,FALSE))/100</f>
        <v>2.1723527024425397E-3</v>
      </c>
      <c r="G30" s="90">
        <f>(VLOOKUP($A29,'Occupancy Raw Data'!$B$8:$BE$51,'Occupancy Raw Data'!AY$3,FALSE))/100</f>
        <v>5.8801362758463703E-3</v>
      </c>
      <c r="H30" s="91">
        <f>(VLOOKUP($A29,'Occupancy Raw Data'!$B$8:$BE$51,'Occupancy Raw Data'!BA$3,FALSE))/100</f>
        <v>4.7612726982707701E-2</v>
      </c>
      <c r="I30" s="91">
        <f>(VLOOKUP($A29,'Occupancy Raw Data'!$B$8:$BE$51,'Occupancy Raw Data'!BB$3,FALSE))/100</f>
        <v>9.6489102203134502E-2</v>
      </c>
      <c r="J30" s="90">
        <f>(VLOOKUP($A29,'Occupancy Raw Data'!$B$8:$BE$51,'Occupancy Raw Data'!BC$3,FALSE))/100</f>
        <v>7.1564904311704106E-2</v>
      </c>
      <c r="K30" s="92">
        <f>(VLOOKUP($A29,'Occupancy Raw Data'!$B$8:$BE$51,'Occupancy Raw Data'!BE$3,FALSE))/100</f>
        <v>2.7570572360622599E-2</v>
      </c>
      <c r="M30" s="89">
        <f>(VLOOKUP($A29,'ADR Raw Data'!$B$6:$BE$49,'ADR Raw Data'!AT$1,FALSE))/100</f>
        <v>-2.9108286041127199E-2</v>
      </c>
      <c r="N30" s="90">
        <f>(VLOOKUP($A29,'ADR Raw Data'!$B$6:$BE$49,'ADR Raw Data'!AU$1,FALSE))/100</f>
        <v>3.2300496839180299E-3</v>
      </c>
      <c r="O30" s="90">
        <f>(VLOOKUP($A29,'ADR Raw Data'!$B$6:$BE$49,'ADR Raw Data'!AV$1,FALSE))/100</f>
        <v>-1.166509564268E-3</v>
      </c>
      <c r="P30" s="90">
        <f>(VLOOKUP($A29,'ADR Raw Data'!$B$6:$BE$49,'ADR Raw Data'!AW$1,FALSE))/100</f>
        <v>-2.49519375793878E-3</v>
      </c>
      <c r="Q30" s="90">
        <f>(VLOOKUP($A29,'ADR Raw Data'!$B$6:$BE$49,'ADR Raw Data'!AX$1,FALSE))/100</f>
        <v>-5.4182353363440103E-3</v>
      </c>
      <c r="R30" s="90">
        <f>(VLOOKUP($A29,'ADR Raw Data'!$B$6:$BE$49,'ADR Raw Data'!AY$1,FALSE))/100</f>
        <v>-5.3963929186171102E-3</v>
      </c>
      <c r="S30" s="91">
        <f>(VLOOKUP($A29,'ADR Raw Data'!$B$6:$BE$49,'ADR Raw Data'!BA$1,FALSE))/100</f>
        <v>2.0751425841684597E-2</v>
      </c>
      <c r="T30" s="91">
        <f>(VLOOKUP($A29,'ADR Raw Data'!$B$6:$BE$49,'ADR Raw Data'!BB$1,FALSE))/100</f>
        <v>3.9922018002118295E-2</v>
      </c>
      <c r="U30" s="90">
        <f>(VLOOKUP($A29,'ADR Raw Data'!$B$6:$BE$49,'ADR Raw Data'!BC$1,FALSE))/100</f>
        <v>3.0131785427342499E-2</v>
      </c>
      <c r="V30" s="92">
        <f>(VLOOKUP($A29,'ADR Raw Data'!$B$6:$BE$49,'ADR Raw Data'!BE$1,FALSE))/100</f>
        <v>1.1914452328961499E-2</v>
      </c>
      <c r="X30" s="89">
        <f>(VLOOKUP($A29,'RevPAR Raw Data'!$B$6:$BE$49,'RevPAR Raw Data'!AT$1,FALSE))/100</f>
        <v>-4.8524901218680298E-2</v>
      </c>
      <c r="Y30" s="90">
        <f>(VLOOKUP($A29,'RevPAR Raw Data'!$B$6:$BE$49,'RevPAR Raw Data'!AU$1,FALSE))/100</f>
        <v>1.7154402328838202E-2</v>
      </c>
      <c r="Z30" s="90">
        <f>(VLOOKUP($A29,'RevPAR Raw Data'!$B$6:$BE$49,'RevPAR Raw Data'!AV$1,FALSE))/100</f>
        <v>1.76102372505085E-2</v>
      </c>
      <c r="AA30" s="90">
        <f>(VLOOKUP($A29,'RevPAR Raw Data'!$B$6:$BE$49,'RevPAR Raw Data'!AW$1,FALSE))/100</f>
        <v>6.1867424753627095E-3</v>
      </c>
      <c r="AB30" s="90">
        <f>(VLOOKUP($A29,'RevPAR Raw Data'!$B$6:$BE$49,'RevPAR Raw Data'!AX$1,FALSE))/100</f>
        <v>-3.2576529520768299E-3</v>
      </c>
      <c r="AC30" s="90">
        <f>(VLOOKUP($A29,'RevPAR Raw Data'!$B$6:$BE$49,'RevPAR Raw Data'!AY$1,FALSE))/100</f>
        <v>4.5201183146977903E-4</v>
      </c>
      <c r="AD30" s="91">
        <f>(VLOOKUP($A29,'RevPAR Raw Data'!$B$6:$BE$49,'RevPAR Raw Data'!BA$1,FALSE))/100</f>
        <v>6.9352184797494401E-2</v>
      </c>
      <c r="AE30" s="91">
        <f>(VLOOKUP($A29,'RevPAR Raw Data'!$B$6:$BE$49,'RevPAR Raw Data'!BB$1,FALSE))/100</f>
        <v>0.14026315988041399</v>
      </c>
      <c r="AF30" s="90">
        <f>(VLOOKUP($A29,'RevPAR Raw Data'!$B$6:$BE$49,'RevPAR Raw Data'!BC$1,FALSE))/100</f>
        <v>0.10385306807989499</v>
      </c>
      <c r="AG30" s="92">
        <f>(VLOOKUP($A29,'RevPAR Raw Data'!$B$6:$BE$49,'RevPAR Raw Data'!BE$1,FALSE))/100</f>
        <v>3.9813512959657002E-2</v>
      </c>
    </row>
    <row r="31" spans="1:33" x14ac:dyDescent="0.2">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
      <c r="A32" s="116" t="s">
        <v>74</v>
      </c>
      <c r="B32" s="117">
        <f>(VLOOKUP($A32,'Occupancy Raw Data'!$B$8:$BE$45,'Occupancy Raw Data'!AG$3,FALSE))/100</f>
        <v>0.41907740422204803</v>
      </c>
      <c r="C32" s="118">
        <f>(VLOOKUP($A32,'Occupancy Raw Data'!$B$8:$BE$45,'Occupancy Raw Data'!AH$3,FALSE))/100</f>
        <v>0.54065676309616795</v>
      </c>
      <c r="D32" s="118">
        <f>(VLOOKUP($A32,'Occupancy Raw Data'!$B$8:$BE$45,'Occupancy Raw Data'!AI$3,FALSE))/100</f>
        <v>0.57584050039093004</v>
      </c>
      <c r="E32" s="118">
        <f>(VLOOKUP($A32,'Occupancy Raw Data'!$B$8:$BE$45,'Occupancy Raw Data'!AJ$3,FALSE))/100</f>
        <v>0.57623143080531603</v>
      </c>
      <c r="F32" s="118">
        <f>(VLOOKUP($A32,'Occupancy Raw Data'!$B$8:$BE$45,'Occupancy Raw Data'!AK$3,FALSE))/100</f>
        <v>0.53498827208756805</v>
      </c>
      <c r="G32" s="119">
        <f>(VLOOKUP($A32,'Occupancy Raw Data'!$B$8:$BE$45,'Occupancy Raw Data'!AL$3,FALSE))/100</f>
        <v>0.52935887412040605</v>
      </c>
      <c r="H32" s="99">
        <f>(VLOOKUP($A32,'Occupancy Raw Data'!$B$8:$BE$45,'Occupancy Raw Data'!AN$3,FALSE))/100</f>
        <v>0.60633307271305703</v>
      </c>
      <c r="I32" s="99">
        <f>(VLOOKUP($A32,'Occupancy Raw Data'!$B$8:$BE$45,'Occupancy Raw Data'!AO$3,FALSE))/100</f>
        <v>0.61336982017200903</v>
      </c>
      <c r="J32" s="119">
        <f>(VLOOKUP($A32,'Occupancy Raw Data'!$B$8:$BE$45,'Occupancy Raw Data'!AP$3,FALSE))/100</f>
        <v>0.60985144644253308</v>
      </c>
      <c r="K32" s="120">
        <f>(VLOOKUP($A32,'Occupancy Raw Data'!$B$8:$BE$45,'Occupancy Raw Data'!AR$3,FALSE))/100</f>
        <v>0.55235675192672806</v>
      </c>
      <c r="M32" s="121">
        <f>VLOOKUP($A32,'ADR Raw Data'!$B$6:$BE$43,'ADR Raw Data'!AG$1,FALSE)</f>
        <v>96.854589552238807</v>
      </c>
      <c r="N32" s="122">
        <f>VLOOKUP($A32,'ADR Raw Data'!$B$6:$BE$43,'ADR Raw Data'!AH$1,FALSE)</f>
        <v>99.540206073752699</v>
      </c>
      <c r="O32" s="122">
        <f>VLOOKUP($A32,'ADR Raw Data'!$B$6:$BE$43,'ADR Raw Data'!AI$1,FALSE)</f>
        <v>101.891632722335</v>
      </c>
      <c r="P32" s="122">
        <f>VLOOKUP($A32,'ADR Raw Data'!$B$6:$BE$43,'ADR Raw Data'!AJ$1,FALSE)</f>
        <v>101.227259158751</v>
      </c>
      <c r="Q32" s="122">
        <f>VLOOKUP($A32,'ADR Raw Data'!$B$6:$BE$43,'ADR Raw Data'!AK$1,FALSE)</f>
        <v>101.848092802338</v>
      </c>
      <c r="R32" s="123">
        <f>VLOOKUP($A32,'ADR Raw Data'!$B$6:$BE$43,'ADR Raw Data'!AL$1,FALSE)</f>
        <v>100.460334539546</v>
      </c>
      <c r="S32" s="122">
        <f>VLOOKUP($A32,'ADR Raw Data'!$B$6:$BE$43,'ADR Raw Data'!AN$1,FALSE)</f>
        <v>121.243626692456</v>
      </c>
      <c r="T32" s="122">
        <f>VLOOKUP($A32,'ADR Raw Data'!$B$6:$BE$43,'ADR Raw Data'!AO$1,FALSE)</f>
        <v>123.191886551943</v>
      </c>
      <c r="U32" s="123">
        <f>VLOOKUP($A32,'ADR Raw Data'!$B$6:$BE$43,'ADR Raw Data'!AP$1,FALSE)</f>
        <v>122.223376602564</v>
      </c>
      <c r="V32" s="124">
        <f>VLOOKUP($A32,'ADR Raw Data'!$B$6:$BE$43,'ADR Raw Data'!AR$1,FALSE)</f>
        <v>107.325578079975</v>
      </c>
      <c r="X32" s="121">
        <f>VLOOKUP($A32,'RevPAR Raw Data'!$B$6:$BE$43,'RevPAR Raw Data'!AG$1,FALSE)</f>
        <v>40.589569976544098</v>
      </c>
      <c r="Y32" s="122">
        <f>VLOOKUP($A32,'RevPAR Raw Data'!$B$6:$BE$43,'RevPAR Raw Data'!AH$1,FALSE)</f>
        <v>53.817085613760703</v>
      </c>
      <c r="Z32" s="122">
        <f>VLOOKUP($A32,'RevPAR Raw Data'!$B$6:$BE$43,'RevPAR Raw Data'!AI$1,FALSE)</f>
        <v>58.673328772478399</v>
      </c>
      <c r="AA32" s="122">
        <f>VLOOKUP($A32,'RevPAR Raw Data'!$B$6:$BE$43,'RevPAR Raw Data'!AJ$1,FALSE)</f>
        <v>58.330328381548</v>
      </c>
      <c r="AB32" s="122">
        <f>VLOOKUP($A32,'RevPAR Raw Data'!$B$6:$BE$43,'RevPAR Raw Data'!AK$1,FALSE)</f>
        <v>54.487535183737201</v>
      </c>
      <c r="AC32" s="123">
        <f>VLOOKUP($A32,'RevPAR Raw Data'!$B$6:$BE$43,'RevPAR Raw Data'!AL$1,FALSE)</f>
        <v>53.179569585613699</v>
      </c>
      <c r="AD32" s="122">
        <f>VLOOKUP($A32,'RevPAR Raw Data'!$B$6:$BE$43,'RevPAR Raw Data'!AN$1,FALSE)</f>
        <v>73.514020719311901</v>
      </c>
      <c r="AE32" s="122">
        <f>VLOOKUP($A32,'RevPAR Raw Data'!$B$6:$BE$43,'RevPAR Raw Data'!AO$1,FALSE)</f>
        <v>75.562185301016399</v>
      </c>
      <c r="AF32" s="123">
        <f>VLOOKUP($A32,'RevPAR Raw Data'!$B$6:$BE$43,'RevPAR Raw Data'!AP$1,FALSE)</f>
        <v>74.538103010164093</v>
      </c>
      <c r="AG32" s="124">
        <f>VLOOKUP($A32,'RevPAR Raw Data'!$B$6:$BE$43,'RevPAR Raw Data'!AR$1,FALSE)</f>
        <v>59.282007706913802</v>
      </c>
    </row>
    <row r="33" spans="1:33" x14ac:dyDescent="0.2">
      <c r="A33" s="101" t="s">
        <v>123</v>
      </c>
      <c r="B33" s="89">
        <f>(VLOOKUP($A32,'Occupancy Raw Data'!$B$8:$BE$51,'Occupancy Raw Data'!AT$3,FALSE))/100</f>
        <v>-4.3710972346119502E-2</v>
      </c>
      <c r="C33" s="90">
        <f>(VLOOKUP($A32,'Occupancy Raw Data'!$B$8:$BE$51,'Occupancy Raw Data'!AU$3,FALSE))/100</f>
        <v>-6.6801619433198303E-2</v>
      </c>
      <c r="D33" s="90">
        <f>(VLOOKUP($A32,'Occupancy Raw Data'!$B$8:$BE$51,'Occupancy Raw Data'!AV$3,FALSE))/100</f>
        <v>-4.8756861478850499E-2</v>
      </c>
      <c r="E33" s="90">
        <f>(VLOOKUP($A32,'Occupancy Raw Data'!$B$8:$BE$51,'Occupancy Raw Data'!AW$3,FALSE))/100</f>
        <v>-4.9032258064516103E-2</v>
      </c>
      <c r="F33" s="90">
        <f>(VLOOKUP($A32,'Occupancy Raw Data'!$B$8:$BE$51,'Occupancy Raw Data'!AX$3,FALSE))/100</f>
        <v>-8.40026773761713E-2</v>
      </c>
      <c r="G33" s="90">
        <f>(VLOOKUP($A32,'Occupancy Raw Data'!$B$8:$BE$51,'Occupancy Raw Data'!AY$3,FALSE))/100</f>
        <v>-5.9064693211034601E-2</v>
      </c>
      <c r="H33" s="91">
        <f>(VLOOKUP($A32,'Occupancy Raw Data'!$B$8:$BE$51,'Occupancy Raw Data'!BA$3,FALSE))/100</f>
        <v>-1.7110266159695801E-2</v>
      </c>
      <c r="I33" s="91">
        <f>(VLOOKUP($A32,'Occupancy Raw Data'!$B$8:$BE$51,'Occupancy Raw Data'!BB$3,FALSE))/100</f>
        <v>3.5985473753713998E-2</v>
      </c>
      <c r="J33" s="90">
        <f>(VLOOKUP($A32,'Occupancy Raw Data'!$B$8:$BE$51,'Occupancy Raw Data'!BC$3,FALSE))/100</f>
        <v>8.89248181083265E-3</v>
      </c>
      <c r="K33" s="92">
        <f>(VLOOKUP($A32,'Occupancy Raw Data'!$B$8:$BE$51,'Occupancy Raw Data'!BE$3,FALSE))/100</f>
        <v>-3.8637247278382497E-2</v>
      </c>
      <c r="M33" s="89">
        <f>(VLOOKUP($A32,'ADR Raw Data'!$B$6:$BE$49,'ADR Raw Data'!AT$1,FALSE))/100</f>
        <v>1.2701912203734799E-2</v>
      </c>
      <c r="N33" s="90">
        <f>(VLOOKUP($A32,'ADR Raw Data'!$B$6:$BE$49,'ADR Raw Data'!AU$1,FALSE))/100</f>
        <v>1.50900822043789E-2</v>
      </c>
      <c r="O33" s="90">
        <f>(VLOOKUP($A32,'ADR Raw Data'!$B$6:$BE$49,'ADR Raw Data'!AV$1,FALSE))/100</f>
        <v>3.3395441977993101E-2</v>
      </c>
      <c r="P33" s="90">
        <f>(VLOOKUP($A32,'ADR Raw Data'!$B$6:$BE$49,'ADR Raw Data'!AW$1,FALSE))/100</f>
        <v>2.1949464028514699E-2</v>
      </c>
      <c r="Q33" s="90">
        <f>(VLOOKUP($A32,'ADR Raw Data'!$B$6:$BE$49,'ADR Raw Data'!AX$1,FALSE))/100</f>
        <v>-4.0264428493154793E-2</v>
      </c>
      <c r="R33" s="90">
        <f>(VLOOKUP($A32,'ADR Raw Data'!$B$6:$BE$49,'ADR Raw Data'!AY$1,FALSE))/100</f>
        <v>7.7612423834201106E-3</v>
      </c>
      <c r="S33" s="91">
        <f>(VLOOKUP($A32,'ADR Raw Data'!$B$6:$BE$49,'ADR Raw Data'!BA$1,FALSE))/100</f>
        <v>-1.6525077605619002E-2</v>
      </c>
      <c r="T33" s="91">
        <f>(VLOOKUP($A32,'ADR Raw Data'!$B$6:$BE$49,'ADR Raw Data'!BB$1,FALSE))/100</f>
        <v>2.2796817235535101E-3</v>
      </c>
      <c r="U33" s="90">
        <f>(VLOOKUP($A32,'ADR Raw Data'!$B$6:$BE$49,'ADR Raw Data'!BC$1,FALSE))/100</f>
        <v>-7.1217123765240599E-3</v>
      </c>
      <c r="V33" s="92">
        <f>(VLOOKUP($A32,'ADR Raw Data'!$B$6:$BE$49,'ADR Raw Data'!BE$1,FALSE))/100</f>
        <v>5.6315826028307406E-3</v>
      </c>
      <c r="X33" s="89">
        <f>(VLOOKUP($A32,'RevPAR Raw Data'!$B$6:$BE$49,'RevPAR Raw Data'!AT$1,FALSE))/100</f>
        <v>-3.1564273075464902E-2</v>
      </c>
      <c r="Y33" s="90">
        <f>(VLOOKUP($A32,'RevPAR Raw Data'!$B$6:$BE$49,'RevPAR Raw Data'!AU$1,FALSE))/100</f>
        <v>-5.2719579157451998E-2</v>
      </c>
      <c r="Z33" s="90">
        <f>(VLOOKUP($A32,'RevPAR Raw Data'!$B$6:$BE$49,'RevPAR Raw Data'!AV$1,FALSE))/100</f>
        <v>-1.6989676439403301E-2</v>
      </c>
      <c r="AA33" s="90">
        <f>(VLOOKUP($A32,'RevPAR Raw Data'!$B$6:$BE$49,'RevPAR Raw Data'!AW$1,FALSE))/100</f>
        <v>-2.8159025820625301E-2</v>
      </c>
      <c r="AB33" s="90">
        <f>(VLOOKUP($A32,'RevPAR Raw Data'!$B$6:$BE$49,'RevPAR Raw Data'!AX$1,FALSE))/100</f>
        <v>-0.120884786072879</v>
      </c>
      <c r="AC33" s="90">
        <f>(VLOOKUP($A32,'RevPAR Raw Data'!$B$6:$BE$49,'RevPAR Raw Data'!AY$1,FALSE))/100</f>
        <v>-5.1761866227927694E-2</v>
      </c>
      <c r="AD33" s="91">
        <f>(VLOOKUP($A32,'RevPAR Raw Data'!$B$6:$BE$49,'RevPAR Raw Data'!BA$1,FALSE))/100</f>
        <v>-3.3352595289173101E-2</v>
      </c>
      <c r="AE33" s="91">
        <f>(VLOOKUP($A32,'RevPAR Raw Data'!$B$6:$BE$49,'RevPAR Raw Data'!BB$1,FALSE))/100</f>
        <v>3.83471909040973E-2</v>
      </c>
      <c r="AF33" s="90">
        <f>(VLOOKUP($A32,'RevPAR Raw Data'!$B$6:$BE$49,'RevPAR Raw Data'!BC$1,FALSE))/100</f>
        <v>1.7074397365383701E-3</v>
      </c>
      <c r="AG33" s="92">
        <f>(VLOOKUP($A32,'RevPAR Raw Data'!$B$6:$BE$49,'RevPAR Raw Data'!BE$1,FALSE))/100</f>
        <v>-3.3223253525145997E-2</v>
      </c>
    </row>
    <row r="34" spans="1:33" x14ac:dyDescent="0.2">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
      <c r="A35" s="116" t="s">
        <v>75</v>
      </c>
      <c r="B35" s="117">
        <f>(VLOOKUP($A35,'Occupancy Raw Data'!$B$8:$BE$45,'Occupancy Raw Data'!AG$3,FALSE))/100</f>
        <v>0.34140969162995505</v>
      </c>
      <c r="C35" s="118">
        <f>(VLOOKUP($A35,'Occupancy Raw Data'!$B$8:$BE$45,'Occupancy Raw Data'!AH$3,FALSE))/100</f>
        <v>0.43850954478707699</v>
      </c>
      <c r="D35" s="118">
        <f>(VLOOKUP($A35,'Occupancy Raw Data'!$B$8:$BE$45,'Occupancy Raw Data'!AI$3,FALSE))/100</f>
        <v>0.47133297160426801</v>
      </c>
      <c r="E35" s="118">
        <f>(VLOOKUP($A35,'Occupancy Raw Data'!$B$8:$BE$45,'Occupancy Raw Data'!AJ$3,FALSE))/100</f>
        <v>0.48544040513655196</v>
      </c>
      <c r="F35" s="118">
        <f>(VLOOKUP($A35,'Occupancy Raw Data'!$B$8:$BE$45,'Occupancy Raw Data'!AK$3,FALSE))/100</f>
        <v>0.46464098390305603</v>
      </c>
      <c r="G35" s="119">
        <f>(VLOOKUP($A35,'Occupancy Raw Data'!$B$8:$BE$45,'Occupancy Raw Data'!AL$3,FALSE))/100</f>
        <v>0.44056325728632201</v>
      </c>
      <c r="H35" s="99">
        <f>(VLOOKUP($A35,'Occupancy Raw Data'!$B$8:$BE$45,'Occupancy Raw Data'!AN$3,FALSE))/100</f>
        <v>0.55109423042141403</v>
      </c>
      <c r="I35" s="99">
        <f>(VLOOKUP($A35,'Occupancy Raw Data'!$B$8:$BE$45,'Occupancy Raw Data'!AO$3,FALSE))/100</f>
        <v>0.55579670826550898</v>
      </c>
      <c r="J35" s="119">
        <f>(VLOOKUP($A35,'Occupancy Raw Data'!$B$8:$BE$45,'Occupancy Raw Data'!AP$3,FALSE))/100</f>
        <v>0.55344546934346095</v>
      </c>
      <c r="K35" s="120">
        <f>(VLOOKUP($A35,'Occupancy Raw Data'!$B$8:$BE$45,'Occupancy Raw Data'!AR$3,FALSE))/100</f>
        <v>0.47295088347474101</v>
      </c>
      <c r="M35" s="121">
        <f>VLOOKUP($A35,'ADR Raw Data'!$B$6:$BE$43,'ADR Raw Data'!AG$1,FALSE)</f>
        <v>95.423790322580601</v>
      </c>
      <c r="N35" s="122">
        <f>VLOOKUP($A35,'ADR Raw Data'!$B$6:$BE$43,'ADR Raw Data'!AH$1,FALSE)</f>
        <v>97.447672666387604</v>
      </c>
      <c r="O35" s="122">
        <f>VLOOKUP($A35,'ADR Raw Data'!$B$6:$BE$43,'ADR Raw Data'!AI$1,FALSE)</f>
        <v>98.783465080583198</v>
      </c>
      <c r="P35" s="122">
        <f>VLOOKUP($A35,'ADR Raw Data'!$B$6:$BE$43,'ADR Raw Data'!AJ$1,FALSE)</f>
        <v>99.881888971684006</v>
      </c>
      <c r="Q35" s="122">
        <f>VLOOKUP($A35,'ADR Raw Data'!$B$6:$BE$43,'ADR Raw Data'!AK$1,FALSE)</f>
        <v>99.595036979369397</v>
      </c>
      <c r="R35" s="123">
        <f>VLOOKUP($A35,'ADR Raw Data'!$B$6:$BE$43,'ADR Raw Data'!AL$1,FALSE)</f>
        <v>98.419482160555006</v>
      </c>
      <c r="S35" s="122">
        <f>VLOOKUP($A35,'ADR Raw Data'!$B$6:$BE$43,'ADR Raw Data'!AN$1,FALSE)</f>
        <v>115.06563833278599</v>
      </c>
      <c r="T35" s="122">
        <f>VLOOKUP($A35,'ADR Raw Data'!$B$6:$BE$43,'ADR Raw Data'!AO$1,FALSE)</f>
        <v>116.27471526195799</v>
      </c>
      <c r="U35" s="123">
        <f>VLOOKUP($A35,'ADR Raw Data'!$B$6:$BE$43,'ADR Raw Data'!AP$1,FALSE)</f>
        <v>115.672745098039</v>
      </c>
      <c r="V35" s="124">
        <f>VLOOKUP($A35,'ADR Raw Data'!$B$6:$BE$43,'ADR Raw Data'!AR$1,FALSE)</f>
        <v>104.212216919025</v>
      </c>
      <c r="X35" s="121">
        <f>VLOOKUP($A35,'RevPAR Raw Data'!$B$6:$BE$43,'RevPAR Raw Data'!AG$1,FALSE)</f>
        <v>32.578606828193799</v>
      </c>
      <c r="Y35" s="122">
        <f>VLOOKUP($A35,'RevPAR Raw Data'!$B$6:$BE$43,'RevPAR Raw Data'!AH$1,FALSE)</f>
        <v>42.731734581497697</v>
      </c>
      <c r="Z35" s="122">
        <f>VLOOKUP($A35,'RevPAR Raw Data'!$B$6:$BE$43,'RevPAR Raw Data'!AI$1,FALSE)</f>
        <v>46.559904141797702</v>
      </c>
      <c r="AA35" s="122">
        <f>VLOOKUP($A35,'RevPAR Raw Data'!$B$6:$BE$43,'RevPAR Raw Data'!AJ$1,FALSE)</f>
        <v>48.486704648218399</v>
      </c>
      <c r="AB35" s="122">
        <f>VLOOKUP($A35,'RevPAR Raw Data'!$B$6:$BE$43,'RevPAR Raw Data'!AK$1,FALSE)</f>
        <v>46.275935973955498</v>
      </c>
      <c r="AC35" s="123">
        <f>VLOOKUP($A35,'RevPAR Raw Data'!$B$6:$BE$43,'RevPAR Raw Data'!AL$1,FALSE)</f>
        <v>43.360007641087201</v>
      </c>
      <c r="AD35" s="122">
        <f>VLOOKUP($A35,'RevPAR Raw Data'!$B$6:$BE$43,'RevPAR Raw Data'!AN$1,FALSE)</f>
        <v>63.412009404955597</v>
      </c>
      <c r="AE35" s="122">
        <f>VLOOKUP($A35,'RevPAR Raw Data'!$B$6:$BE$43,'RevPAR Raw Data'!AO$1,FALSE)</f>
        <v>64.625103997106095</v>
      </c>
      <c r="AF35" s="123">
        <f>VLOOKUP($A35,'RevPAR Raw Data'!$B$6:$BE$43,'RevPAR Raw Data'!AP$1,FALSE)</f>
        <v>64.018556701030903</v>
      </c>
      <c r="AG35" s="124">
        <f>VLOOKUP($A35,'RevPAR Raw Data'!$B$6:$BE$43,'RevPAR Raw Data'!AR$1,FALSE)</f>
        <v>49.287260060714502</v>
      </c>
    </row>
    <row r="36" spans="1:33" x14ac:dyDescent="0.2">
      <c r="A36" s="101" t="s">
        <v>123</v>
      </c>
      <c r="B36" s="89">
        <f>(VLOOKUP($A35,'Occupancy Raw Data'!$B$8:$BE$51,'Occupancy Raw Data'!AT$3,FALSE))/100</f>
        <v>-0.12200195790504101</v>
      </c>
      <c r="C36" s="90">
        <f>(VLOOKUP($A35,'Occupancy Raw Data'!$B$8:$BE$51,'Occupancy Raw Data'!AU$3,FALSE))/100</f>
        <v>-0.115535668674435</v>
      </c>
      <c r="D36" s="90">
        <f>(VLOOKUP($A35,'Occupancy Raw Data'!$B$8:$BE$51,'Occupancy Raw Data'!AV$3,FALSE))/100</f>
        <v>-0.12006759855405801</v>
      </c>
      <c r="E36" s="90">
        <f>(VLOOKUP($A35,'Occupancy Raw Data'!$B$8:$BE$51,'Occupancy Raw Data'!AW$3,FALSE))/100</f>
        <v>-0.12866216518659399</v>
      </c>
      <c r="F36" s="90">
        <f>(VLOOKUP($A35,'Occupancy Raw Data'!$B$8:$BE$51,'Occupancy Raw Data'!AX$3,FALSE))/100</f>
        <v>-0.14463150939288599</v>
      </c>
      <c r="G36" s="90">
        <f>(VLOOKUP($A35,'Occupancy Raw Data'!$B$8:$BE$51,'Occupancy Raw Data'!AY$3,FALSE))/100</f>
        <v>-0.12663697975013799</v>
      </c>
      <c r="H36" s="91">
        <f>(VLOOKUP($A35,'Occupancy Raw Data'!$B$8:$BE$51,'Occupancy Raw Data'!BA$3,FALSE))/100</f>
        <v>-8.135179974712109E-2</v>
      </c>
      <c r="I36" s="91">
        <f>(VLOOKUP($A35,'Occupancy Raw Data'!$B$8:$BE$51,'Occupancy Raw Data'!BB$3,FALSE))/100</f>
        <v>-5.2345448502188398E-2</v>
      </c>
      <c r="J36" s="90">
        <f>(VLOOKUP($A35,'Occupancy Raw Data'!$B$8:$BE$51,'Occupancy Raw Data'!BC$3,FALSE))/100</f>
        <v>-6.70124306260379E-2</v>
      </c>
      <c r="K36" s="92">
        <f>(VLOOKUP($A35,'Occupancy Raw Data'!$B$8:$BE$51,'Occupancy Raw Data'!BE$3,FALSE))/100</f>
        <v>-0.10739218325595999</v>
      </c>
      <c r="M36" s="89">
        <f>(VLOOKUP($A35,'ADR Raw Data'!$B$6:$BE$49,'ADR Raw Data'!AT$1,FALSE))/100</f>
        <v>-2.3000637981534303E-2</v>
      </c>
      <c r="N36" s="90">
        <f>(VLOOKUP($A35,'ADR Raw Data'!$B$6:$BE$49,'ADR Raw Data'!AU$1,FALSE))/100</f>
        <v>-4.70290797036583E-2</v>
      </c>
      <c r="O36" s="90">
        <f>(VLOOKUP($A35,'ADR Raw Data'!$B$6:$BE$49,'ADR Raw Data'!AV$1,FALSE))/100</f>
        <v>-4.4855106588053396E-2</v>
      </c>
      <c r="P36" s="90">
        <f>(VLOOKUP($A35,'ADR Raw Data'!$B$6:$BE$49,'ADR Raw Data'!AW$1,FALSE))/100</f>
        <v>-5.4390965136087106E-2</v>
      </c>
      <c r="Q36" s="90">
        <f>(VLOOKUP($A35,'ADR Raw Data'!$B$6:$BE$49,'ADR Raw Data'!AX$1,FALSE))/100</f>
        <v>-5.5695699025513495E-2</v>
      </c>
      <c r="R36" s="90">
        <f>(VLOOKUP($A35,'ADR Raw Data'!$B$6:$BE$49,'ADR Raw Data'!AY$1,FALSE))/100</f>
        <v>-4.6748840025774403E-2</v>
      </c>
      <c r="S36" s="91">
        <f>(VLOOKUP($A35,'ADR Raw Data'!$B$6:$BE$49,'ADR Raw Data'!BA$1,FALSE))/100</f>
        <v>-4.4549375279468402E-2</v>
      </c>
      <c r="T36" s="91">
        <f>(VLOOKUP($A35,'ADR Raw Data'!$B$6:$BE$49,'ADR Raw Data'!BB$1,FALSE))/100</f>
        <v>-5.6674031959369396E-2</v>
      </c>
      <c r="U36" s="90">
        <f>(VLOOKUP($A35,'ADR Raw Data'!$B$6:$BE$49,'ADR Raw Data'!BC$1,FALSE))/100</f>
        <v>-5.0536499204926803E-2</v>
      </c>
      <c r="V36" s="92">
        <f>(VLOOKUP($A35,'ADR Raw Data'!$B$6:$BE$49,'ADR Raw Data'!BE$1,FALSE))/100</f>
        <v>-4.5695599484283998E-2</v>
      </c>
      <c r="X36" s="89">
        <f>(VLOOKUP($A35,'RevPAR Raw Data'!$B$6:$BE$49,'RevPAR Raw Data'!AT$1,FALSE))/100</f>
        <v>-0.14219647301976301</v>
      </c>
      <c r="Y36" s="90">
        <f>(VLOOKUP($A35,'RevPAR Raw Data'!$B$6:$BE$49,'RevPAR Raw Data'!AU$1,FALSE))/100</f>
        <v>-0.15713121220738802</v>
      </c>
      <c r="Z36" s="90">
        <f>(VLOOKUP($A35,'RevPAR Raw Data'!$B$6:$BE$49,'RevPAR Raw Data'!AV$1,FALSE))/100</f>
        <v>-0.15953706021119701</v>
      </c>
      <c r="AA36" s="90">
        <f>(VLOOKUP($A35,'RevPAR Raw Data'!$B$6:$BE$49,'RevPAR Raw Data'!AW$1,FALSE))/100</f>
        <v>-0.17605507098168399</v>
      </c>
      <c r="AB36" s="90">
        <f>(VLOOKUP($A35,'RevPAR Raw Data'!$B$6:$BE$49,'RevPAR Raw Data'!AX$1,FALSE))/100</f>
        <v>-0.19227185540164801</v>
      </c>
      <c r="AC36" s="90">
        <f>(VLOOKUP($A35,'RevPAR Raw Data'!$B$6:$BE$49,'RevPAR Raw Data'!AY$1,FALSE))/100</f>
        <v>-0.16746568786822599</v>
      </c>
      <c r="AD36" s="91">
        <f>(VLOOKUP($A35,'RevPAR Raw Data'!$B$6:$BE$49,'RevPAR Raw Data'!BA$1,FALSE))/100</f>
        <v>-0.122277003169994</v>
      </c>
      <c r="AE36" s="91">
        <f>(VLOOKUP($A35,'RevPAR Raw Data'!$B$6:$BE$49,'RevPAR Raw Data'!BB$1,FALSE))/100</f>
        <v>-0.10605285284021701</v>
      </c>
      <c r="AF36" s="90">
        <f>(VLOOKUP($A35,'RevPAR Raw Data'!$B$6:$BE$49,'RevPAR Raw Data'!BC$1,FALSE))/100</f>
        <v>-0.114162356183911</v>
      </c>
      <c r="AG36" s="92">
        <f>(VLOOKUP($A35,'RevPAR Raw Data'!$B$6:$BE$49,'RevPAR Raw Data'!BE$1,FALSE))/100</f>
        <v>-0.14818043254643698</v>
      </c>
    </row>
    <row r="37" spans="1:33" x14ac:dyDescent="0.2">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
      <c r="A38" s="116" t="s">
        <v>76</v>
      </c>
      <c r="B38" s="117">
        <f>(VLOOKUP($A38,'Occupancy Raw Data'!$B$8:$BE$45,'Occupancy Raw Data'!AG$3,FALSE))/100</f>
        <v>0.47521083567595102</v>
      </c>
      <c r="C38" s="118">
        <f>(VLOOKUP($A38,'Occupancy Raw Data'!$B$8:$BE$45,'Occupancy Raw Data'!AH$3,FALSE))/100</f>
        <v>0.53322898032200294</v>
      </c>
      <c r="D38" s="118">
        <f>(VLOOKUP($A38,'Occupancy Raw Data'!$B$8:$BE$45,'Occupancy Raw Data'!AI$3,FALSE))/100</f>
        <v>0.57133912599028802</v>
      </c>
      <c r="E38" s="118">
        <f>(VLOOKUP($A38,'Occupancy Raw Data'!$B$8:$BE$45,'Occupancy Raw Data'!AJ$3,FALSE))/100</f>
        <v>0.58975210835675906</v>
      </c>
      <c r="F38" s="118">
        <f>(VLOOKUP($A38,'Occupancy Raw Data'!$B$8:$BE$45,'Occupancy Raw Data'!AK$3,FALSE))/100</f>
        <v>0.62491055456171696</v>
      </c>
      <c r="G38" s="119">
        <f>(VLOOKUP($A38,'Occupancy Raw Data'!$B$8:$BE$45,'Occupancy Raw Data'!AL$3,FALSE))/100</f>
        <v>0.558888320981344</v>
      </c>
      <c r="H38" s="99">
        <f>(VLOOKUP($A38,'Occupancy Raw Data'!$B$8:$BE$45,'Occupancy Raw Data'!AN$3,FALSE))/100</f>
        <v>0.74991055456171696</v>
      </c>
      <c r="I38" s="99">
        <f>(VLOOKUP($A38,'Occupancy Raw Data'!$B$8:$BE$45,'Occupancy Raw Data'!AO$3,FALSE))/100</f>
        <v>0.77315997955532789</v>
      </c>
      <c r="J38" s="119">
        <f>(VLOOKUP($A38,'Occupancy Raw Data'!$B$8:$BE$45,'Occupancy Raw Data'!AP$3,FALSE))/100</f>
        <v>0.76153526705852204</v>
      </c>
      <c r="K38" s="120">
        <f>(VLOOKUP($A38,'Occupancy Raw Data'!$B$8:$BE$45,'Occupancy Raw Data'!AR$3,FALSE))/100</f>
        <v>0.61678744843196598</v>
      </c>
      <c r="M38" s="121">
        <f>VLOOKUP($A38,'ADR Raw Data'!$B$6:$BE$43,'ADR Raw Data'!AG$1,FALSE)</f>
        <v>100.15645186878101</v>
      </c>
      <c r="N38" s="122">
        <f>VLOOKUP($A38,'ADR Raw Data'!$B$6:$BE$43,'ADR Raw Data'!AH$1,FALSE)</f>
        <v>103.565454883119</v>
      </c>
      <c r="O38" s="122">
        <f>VLOOKUP($A38,'ADR Raw Data'!$B$6:$BE$43,'ADR Raw Data'!AI$1,FALSE)</f>
        <v>106.441637107776</v>
      </c>
      <c r="P38" s="122">
        <f>VLOOKUP($A38,'ADR Raw Data'!$B$6:$BE$43,'ADR Raw Data'!AJ$1,FALSE)</f>
        <v>108.309594509684</v>
      </c>
      <c r="Q38" s="122">
        <f>VLOOKUP($A38,'ADR Raw Data'!$B$6:$BE$43,'ADR Raw Data'!AK$1,FALSE)</f>
        <v>112.026725112717</v>
      </c>
      <c r="R38" s="123">
        <f>VLOOKUP($A38,'ADR Raw Data'!$B$6:$BE$43,'ADR Raw Data'!AL$1,FALSE)</f>
        <v>106.467173663537</v>
      </c>
      <c r="S38" s="122">
        <f>VLOOKUP($A38,'ADR Raw Data'!$B$6:$BE$43,'ADR Raw Data'!AN$1,FALSE)</f>
        <v>137.467880827426</v>
      </c>
      <c r="T38" s="122">
        <f>VLOOKUP($A38,'ADR Raw Data'!$B$6:$BE$43,'ADR Raw Data'!AO$1,FALSE)</f>
        <v>141.777989340164</v>
      </c>
      <c r="U38" s="123">
        <f>VLOOKUP($A38,'ADR Raw Data'!$B$6:$BE$43,'ADR Raw Data'!AP$1,FALSE)</f>
        <v>139.655831637939</v>
      </c>
      <c r="V38" s="124">
        <f>VLOOKUP($A38,'ADR Raw Data'!$B$6:$BE$43,'ADR Raw Data'!AR$1,FALSE)</f>
        <v>118.17499645593099</v>
      </c>
      <c r="X38" s="121">
        <f>VLOOKUP($A38,'RevPAR Raw Data'!$B$6:$BE$43,'RevPAR Raw Data'!AG$1,FALSE)</f>
        <v>47.595431190902097</v>
      </c>
      <c r="Y38" s="122">
        <f>VLOOKUP($A38,'RevPAR Raw Data'!$B$6:$BE$43,'RevPAR Raw Data'!AH$1,FALSE)</f>
        <v>55.224101903909997</v>
      </c>
      <c r="Z38" s="122">
        <f>VLOOKUP($A38,'RevPAR Raw Data'!$B$6:$BE$43,'RevPAR Raw Data'!AI$1,FALSE)</f>
        <v>60.814271914132298</v>
      </c>
      <c r="AA38" s="122">
        <f>VLOOKUP($A38,'RevPAR Raw Data'!$B$6:$BE$43,'RevPAR Raw Data'!AJ$1,FALSE)</f>
        <v>63.875811717352398</v>
      </c>
      <c r="AB38" s="122">
        <f>VLOOKUP($A38,'RevPAR Raw Data'!$B$6:$BE$43,'RevPAR Raw Data'!AK$1,FALSE)</f>
        <v>70.006682915921203</v>
      </c>
      <c r="AC38" s="123">
        <f>VLOOKUP($A38,'RevPAR Raw Data'!$B$6:$BE$43,'RevPAR Raw Data'!AL$1,FALSE)</f>
        <v>59.503259928443597</v>
      </c>
      <c r="AD38" s="122">
        <f>VLOOKUP($A38,'RevPAR Raw Data'!$B$6:$BE$43,'RevPAR Raw Data'!AN$1,FALSE)</f>
        <v>103.088614745719</v>
      </c>
      <c r="AE38" s="122">
        <f>VLOOKUP($A38,'RevPAR Raw Data'!$B$6:$BE$43,'RevPAR Raw Data'!AO$1,FALSE)</f>
        <v>109.617067339637</v>
      </c>
      <c r="AF38" s="123">
        <f>VLOOKUP($A38,'RevPAR Raw Data'!$B$6:$BE$43,'RevPAR Raw Data'!AP$1,FALSE)</f>
        <v>106.35284104267799</v>
      </c>
      <c r="AG38" s="124">
        <f>VLOOKUP($A38,'RevPAR Raw Data'!$B$6:$BE$43,'RevPAR Raw Data'!AR$1,FALSE)</f>
        <v>72.888854532510607</v>
      </c>
    </row>
    <row r="39" spans="1:33" x14ac:dyDescent="0.2">
      <c r="A39" s="101" t="s">
        <v>123</v>
      </c>
      <c r="B39" s="89">
        <f>(VLOOKUP($A38,'Occupancy Raw Data'!$B$8:$BE$51,'Occupancy Raw Data'!AT$3,FALSE))/100</f>
        <v>-2.3036249556371499E-2</v>
      </c>
      <c r="C39" s="90">
        <f>(VLOOKUP($A38,'Occupancy Raw Data'!$B$8:$BE$51,'Occupancy Raw Data'!AU$3,FALSE))/100</f>
        <v>-6.3597303122404594E-2</v>
      </c>
      <c r="D39" s="90">
        <f>(VLOOKUP($A38,'Occupancy Raw Data'!$B$8:$BE$51,'Occupancy Raw Data'!AV$3,FALSE))/100</f>
        <v>-6.3649815455336795E-2</v>
      </c>
      <c r="E39" s="90">
        <f>(VLOOKUP($A38,'Occupancy Raw Data'!$B$8:$BE$51,'Occupancy Raw Data'!AW$3,FALSE))/100</f>
        <v>-3.4426015300634001E-2</v>
      </c>
      <c r="F39" s="90">
        <f>(VLOOKUP($A38,'Occupancy Raw Data'!$B$8:$BE$51,'Occupancy Raw Data'!AX$3,FALSE))/100</f>
        <v>-2.10133066132249E-3</v>
      </c>
      <c r="G39" s="90">
        <f>(VLOOKUP($A38,'Occupancy Raw Data'!$B$8:$BE$51,'Occupancy Raw Data'!AY$3,FALSE))/100</f>
        <v>-3.7409218144737001E-2</v>
      </c>
      <c r="H39" s="91">
        <f>(VLOOKUP($A38,'Occupancy Raw Data'!$B$8:$BE$51,'Occupancy Raw Data'!BA$3,FALSE))/100</f>
        <v>4.4737403653439499E-2</v>
      </c>
      <c r="I39" s="91">
        <f>(VLOOKUP($A38,'Occupancy Raw Data'!$B$8:$BE$51,'Occupancy Raw Data'!BB$3,FALSE))/100</f>
        <v>5.6400287092381297E-2</v>
      </c>
      <c r="J39" s="90">
        <f>(VLOOKUP($A38,'Occupancy Raw Data'!$B$8:$BE$51,'Occupancy Raw Data'!BC$3,FALSE))/100</f>
        <v>5.0625497329549497E-2</v>
      </c>
      <c r="K39" s="92">
        <f>(VLOOKUP($A38,'Occupancy Raw Data'!$B$8:$BE$51,'Occupancy Raw Data'!BE$3,FALSE))/100</f>
        <v>-8.089140056014011E-3</v>
      </c>
      <c r="M39" s="89">
        <f>(VLOOKUP($A38,'ADR Raw Data'!$B$6:$BE$49,'ADR Raw Data'!AT$1,FALSE))/100</f>
        <v>-4.4828675354614801E-2</v>
      </c>
      <c r="N39" s="90">
        <f>(VLOOKUP($A38,'ADR Raw Data'!$B$6:$BE$49,'ADR Raw Data'!AU$1,FALSE))/100</f>
        <v>-6.5757919207769605E-2</v>
      </c>
      <c r="O39" s="90">
        <f>(VLOOKUP($A38,'ADR Raw Data'!$B$6:$BE$49,'ADR Raw Data'!AV$1,FALSE))/100</f>
        <v>-6.421611292401859E-2</v>
      </c>
      <c r="P39" s="90">
        <f>(VLOOKUP($A38,'ADR Raw Data'!$B$6:$BE$49,'ADR Raw Data'!AW$1,FALSE))/100</f>
        <v>-4.0712264668315096E-2</v>
      </c>
      <c r="Q39" s="90">
        <f>(VLOOKUP($A38,'ADR Raw Data'!$B$6:$BE$49,'ADR Raw Data'!AX$1,FALSE))/100</f>
        <v>-2.0815576208995198E-2</v>
      </c>
      <c r="R39" s="90">
        <f>(VLOOKUP($A38,'ADR Raw Data'!$B$6:$BE$49,'ADR Raw Data'!AY$1,FALSE))/100</f>
        <v>-4.6469094270262995E-2</v>
      </c>
      <c r="S39" s="91">
        <f>(VLOOKUP($A38,'ADR Raw Data'!$B$6:$BE$49,'ADR Raw Data'!BA$1,FALSE))/100</f>
        <v>4.9392073940142198E-3</v>
      </c>
      <c r="T39" s="91">
        <f>(VLOOKUP($A38,'ADR Raw Data'!$B$6:$BE$49,'ADR Raw Data'!BB$1,FALSE))/100</f>
        <v>9.2931695384990999E-3</v>
      </c>
      <c r="U39" s="90">
        <f>(VLOOKUP($A38,'ADR Raw Data'!$B$6:$BE$49,'ADR Raw Data'!BC$1,FALSE))/100</f>
        <v>7.2524906918860401E-3</v>
      </c>
      <c r="V39" s="92">
        <f>(VLOOKUP($A38,'ADR Raw Data'!$B$6:$BE$49,'ADR Raw Data'!BE$1,FALSE))/100</f>
        <v>-2.04837661467707E-2</v>
      </c>
      <c r="X39" s="89">
        <f>(VLOOKUP($A38,'RevPAR Raw Data'!$B$6:$BE$49,'RevPAR Raw Data'!AT$1,FALSE))/100</f>
        <v>-6.6832240358235803E-2</v>
      </c>
      <c r="Y39" s="90">
        <f>(VLOOKUP($A38,'RevPAR Raw Data'!$B$6:$BE$49,'RevPAR Raw Data'!AU$1,FALSE))/100</f>
        <v>-0.12517319600961899</v>
      </c>
      <c r="Z39" s="90">
        <f>(VLOOKUP($A38,'RevPAR Raw Data'!$B$6:$BE$49,'RevPAR Raw Data'!AV$1,FALSE))/100</f>
        <v>-0.12377858464248201</v>
      </c>
      <c r="AA39" s="90">
        <f>(VLOOKUP($A38,'RevPAR Raw Data'!$B$6:$BE$49,'RevPAR Raw Data'!AW$1,FALSE))/100</f>
        <v>-7.3736718922554303E-2</v>
      </c>
      <c r="AB39" s="90">
        <f>(VLOOKUP($A38,'RevPAR Raw Data'!$B$6:$BE$49,'RevPAR Raw Data'!AX$1,FALSE))/100</f>
        <v>-2.2873166461796601E-2</v>
      </c>
      <c r="AC39" s="90">
        <f>(VLOOKUP($A38,'RevPAR Raw Data'!$B$6:$BE$49,'RevPAR Raw Data'!AY$1,FALSE))/100</f>
        <v>-8.2139939930455388E-2</v>
      </c>
      <c r="AD39" s="91">
        <f>(VLOOKUP($A38,'RevPAR Raw Data'!$B$6:$BE$49,'RevPAR Raw Data'!BA$1,FALSE))/100</f>
        <v>4.98975783623678E-2</v>
      </c>
      <c r="AE39" s="91">
        <f>(VLOOKUP($A38,'RevPAR Raw Data'!$B$6:$BE$49,'RevPAR Raw Data'!BB$1,FALSE))/100</f>
        <v>6.6217594060849996E-2</v>
      </c>
      <c r="AF39" s="90">
        <f>(VLOOKUP($A38,'RevPAR Raw Data'!$B$6:$BE$49,'RevPAR Raw Data'!BC$1,FALSE))/100</f>
        <v>5.8245148969590196E-2</v>
      </c>
      <c r="AG39" s="92">
        <f>(VLOOKUP($A38,'RevPAR Raw Data'!$B$6:$BE$49,'RevPAR Raw Data'!BE$1,FALSE))/100</f>
        <v>-2.84072101495489E-2</v>
      </c>
    </row>
    <row r="40" spans="1:33" x14ac:dyDescent="0.2">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
      <c r="A41" s="116" t="s">
        <v>77</v>
      </c>
      <c r="B41" s="117">
        <f>(VLOOKUP($A41,'Occupancy Raw Data'!$B$8:$BE$45,'Occupancy Raw Data'!AG$3,FALSE))/100</f>
        <v>0.56572019556224096</v>
      </c>
      <c r="C41" s="118">
        <f>(VLOOKUP($A41,'Occupancy Raw Data'!$B$8:$BE$45,'Occupancy Raw Data'!AH$3,FALSE))/100</f>
        <v>0.71077002632568598</v>
      </c>
      <c r="D41" s="118">
        <f>(VLOOKUP($A41,'Occupancy Raw Data'!$B$8:$BE$45,'Occupancy Raw Data'!AI$3,FALSE))/100</f>
        <v>0.77769576847677302</v>
      </c>
      <c r="E41" s="118">
        <f>(VLOOKUP($A41,'Occupancy Raw Data'!$B$8:$BE$45,'Occupancy Raw Data'!AJ$3,FALSE))/100</f>
        <v>0.77254584859269104</v>
      </c>
      <c r="F41" s="118">
        <f>(VLOOKUP($A41,'Occupancy Raw Data'!$B$8:$BE$45,'Occupancy Raw Data'!AK$3,FALSE))/100</f>
        <v>0.70884439450710102</v>
      </c>
      <c r="G41" s="119">
        <f>(VLOOKUP($A41,'Occupancy Raw Data'!$B$8:$BE$45,'Occupancy Raw Data'!AL$3,FALSE))/100</f>
        <v>0.70711421385421802</v>
      </c>
      <c r="H41" s="99">
        <f>(VLOOKUP($A41,'Occupancy Raw Data'!$B$8:$BE$45,'Occupancy Raw Data'!AN$3,FALSE))/100</f>
        <v>0.73834921560238997</v>
      </c>
      <c r="I41" s="99">
        <f>(VLOOKUP($A41,'Occupancy Raw Data'!$B$8:$BE$45,'Occupancy Raw Data'!AO$3,FALSE))/100</f>
        <v>0.77245182430621795</v>
      </c>
      <c r="J41" s="119">
        <f>(VLOOKUP($A41,'Occupancy Raw Data'!$B$8:$BE$45,'Occupancy Raw Data'!AP$3,FALSE))/100</f>
        <v>0.75540051995430402</v>
      </c>
      <c r="K41" s="120">
        <f>(VLOOKUP($A41,'Occupancy Raw Data'!$B$8:$BE$45,'Occupancy Raw Data'!AR$3,FALSE))/100</f>
        <v>0.72091011600426302</v>
      </c>
      <c r="M41" s="121">
        <f>VLOOKUP($A41,'ADR Raw Data'!$B$6:$BE$43,'ADR Raw Data'!AG$1,FALSE)</f>
        <v>142.461083180987</v>
      </c>
      <c r="N41" s="122">
        <f>VLOOKUP($A41,'ADR Raw Data'!$B$6:$BE$43,'ADR Raw Data'!AH$1,FALSE)</f>
        <v>169.99526789907</v>
      </c>
      <c r="O41" s="122">
        <f>VLOOKUP($A41,'ADR Raw Data'!$B$6:$BE$43,'ADR Raw Data'!AI$1,FALSE)</f>
        <v>181.645504273814</v>
      </c>
      <c r="P41" s="122">
        <f>VLOOKUP($A41,'ADR Raw Data'!$B$6:$BE$43,'ADR Raw Data'!AJ$1,FALSE)</f>
        <v>174.83640106128499</v>
      </c>
      <c r="Q41" s="122">
        <f>VLOOKUP($A41,'ADR Raw Data'!$B$6:$BE$43,'ADR Raw Data'!AK$1,FALSE)</f>
        <v>154.70140722514401</v>
      </c>
      <c r="R41" s="123">
        <f>VLOOKUP($A41,'ADR Raw Data'!$B$6:$BE$43,'ADR Raw Data'!AL$1,FALSE)</f>
        <v>166.14367152482001</v>
      </c>
      <c r="S41" s="122">
        <f>VLOOKUP($A41,'ADR Raw Data'!$B$6:$BE$43,'ADR Raw Data'!AN$1,FALSE)</f>
        <v>141.28845270765001</v>
      </c>
      <c r="T41" s="122">
        <f>VLOOKUP($A41,'ADR Raw Data'!$B$6:$BE$43,'ADR Raw Data'!AO$1,FALSE)</f>
        <v>142.549583772039</v>
      </c>
      <c r="U41" s="123">
        <f>VLOOKUP($A41,'ADR Raw Data'!$B$6:$BE$43,'ADR Raw Data'!AP$1,FALSE)</f>
        <v>141.93325170211901</v>
      </c>
      <c r="V41" s="124">
        <f>VLOOKUP($A41,'ADR Raw Data'!$B$6:$BE$43,'ADR Raw Data'!AR$1,FALSE)</f>
        <v>158.895564418086</v>
      </c>
      <c r="X41" s="121">
        <f>VLOOKUP($A41,'RevPAR Raw Data'!$B$6:$BE$43,'RevPAR Raw Data'!AG$1,FALSE)</f>
        <v>80.593111837156798</v>
      </c>
      <c r="Y41" s="122">
        <f>VLOOKUP($A41,'RevPAR Raw Data'!$B$6:$BE$43,'RevPAR Raw Data'!AH$1,FALSE)</f>
        <v>120.827541039864</v>
      </c>
      <c r="Z41" s="122">
        <f>VLOOKUP($A41,'RevPAR Raw Data'!$B$6:$BE$43,'RevPAR Raw Data'!AI$1,FALSE)</f>
        <v>141.26494003657501</v>
      </c>
      <c r="AA41" s="122">
        <f>VLOOKUP($A41,'RevPAR Raw Data'!$B$6:$BE$43,'RevPAR Raw Data'!AJ$1,FALSE)</f>
        <v>135.06913582278301</v>
      </c>
      <c r="AB41" s="122">
        <f>VLOOKUP($A41,'RevPAR Raw Data'!$B$6:$BE$43,'RevPAR Raw Data'!AK$1,FALSE)</f>
        <v>109.659225333903</v>
      </c>
      <c r="AC41" s="123">
        <f>VLOOKUP($A41,'RevPAR Raw Data'!$B$6:$BE$43,'RevPAR Raw Data'!AL$1,FALSE)</f>
        <v>117.482551677126</v>
      </c>
      <c r="AD41" s="122">
        <f>VLOOKUP($A41,'RevPAR Raw Data'!$B$6:$BE$43,'RevPAR Raw Data'!AN$1,FALSE)</f>
        <v>104.320218230368</v>
      </c>
      <c r="AE41" s="122">
        <f>VLOOKUP($A41,'RevPAR Raw Data'!$B$6:$BE$43,'RevPAR Raw Data'!AO$1,FALSE)</f>
        <v>110.11268603880301</v>
      </c>
      <c r="AF41" s="123">
        <f>VLOOKUP($A41,'RevPAR Raw Data'!$B$6:$BE$43,'RevPAR Raw Data'!AP$1,FALSE)</f>
        <v>107.21645213458601</v>
      </c>
      <c r="AG41" s="124">
        <f>VLOOKUP($A41,'RevPAR Raw Data'!$B$6:$BE$43,'RevPAR Raw Data'!AR$1,FALSE)</f>
        <v>114.549419777205</v>
      </c>
    </row>
    <row r="42" spans="1:33" x14ac:dyDescent="0.2">
      <c r="A42" s="101" t="s">
        <v>123</v>
      </c>
      <c r="B42" s="89">
        <f>(VLOOKUP($A41,'Occupancy Raw Data'!$B$8:$BE$51,'Occupancy Raw Data'!AT$3,FALSE))/100</f>
        <v>-7.75955779446332E-3</v>
      </c>
      <c r="C42" s="90">
        <f>(VLOOKUP($A41,'Occupancy Raw Data'!$B$8:$BE$51,'Occupancy Raw Data'!AU$3,FALSE))/100</f>
        <v>-2.4153231166180903E-2</v>
      </c>
      <c r="D42" s="90">
        <f>(VLOOKUP($A41,'Occupancy Raw Data'!$B$8:$BE$51,'Occupancy Raw Data'!AV$3,FALSE))/100</f>
        <v>-2.5883978373441301E-2</v>
      </c>
      <c r="E42" s="90">
        <f>(VLOOKUP($A41,'Occupancy Raw Data'!$B$8:$BE$51,'Occupancy Raw Data'!AW$3,FALSE))/100</f>
        <v>-3.7752579839333097E-2</v>
      </c>
      <c r="F42" s="90">
        <f>(VLOOKUP($A41,'Occupancy Raw Data'!$B$8:$BE$51,'Occupancy Raw Data'!AX$3,FALSE))/100</f>
        <v>-7.4101631531274404E-3</v>
      </c>
      <c r="G42" s="90">
        <f>(VLOOKUP($A41,'Occupancy Raw Data'!$B$8:$BE$51,'Occupancy Raw Data'!AY$3,FALSE))/100</f>
        <v>-2.1662090502695103E-2</v>
      </c>
      <c r="H42" s="91">
        <f>(VLOOKUP($A41,'Occupancy Raw Data'!$B$8:$BE$51,'Occupancy Raw Data'!BA$3,FALSE))/100</f>
        <v>2.55835514107648E-2</v>
      </c>
      <c r="I42" s="91">
        <f>(VLOOKUP($A41,'Occupancy Raw Data'!$B$8:$BE$51,'Occupancy Raw Data'!BB$3,FALSE))/100</f>
        <v>6.2769833646519196E-2</v>
      </c>
      <c r="J42" s="90">
        <f>(VLOOKUP($A41,'Occupancy Raw Data'!$B$8:$BE$51,'Occupancy Raw Data'!BC$3,FALSE))/100</f>
        <v>4.4265343556768304E-2</v>
      </c>
      <c r="K42" s="92">
        <f>(VLOOKUP($A41,'Occupancy Raw Data'!$B$8:$BE$51,'Occupancy Raw Data'!BE$3,FALSE))/100</f>
        <v>-2.8146036569606805E-3</v>
      </c>
      <c r="M42" s="89">
        <f>(VLOOKUP($A41,'ADR Raw Data'!$B$6:$BE$49,'ADR Raw Data'!AT$1,FALSE))/100</f>
        <v>5.2480995239246398E-3</v>
      </c>
      <c r="N42" s="90">
        <f>(VLOOKUP($A41,'ADR Raw Data'!$B$6:$BE$49,'ADR Raw Data'!AU$1,FALSE))/100</f>
        <v>3.2667465211432697E-2</v>
      </c>
      <c r="O42" s="90">
        <f>(VLOOKUP($A41,'ADR Raw Data'!$B$6:$BE$49,'ADR Raw Data'!AV$1,FALSE))/100</f>
        <v>4.1764783127080103E-2</v>
      </c>
      <c r="P42" s="90">
        <f>(VLOOKUP($A41,'ADR Raw Data'!$B$6:$BE$49,'ADR Raw Data'!AW$1,FALSE))/100</f>
        <v>1.6588403968821802E-2</v>
      </c>
      <c r="Q42" s="90">
        <f>(VLOOKUP($A41,'ADR Raw Data'!$B$6:$BE$49,'ADR Raw Data'!AX$1,FALSE))/100</f>
        <v>1.2903361562245299E-2</v>
      </c>
      <c r="R42" s="90">
        <f>(VLOOKUP($A41,'ADR Raw Data'!$B$6:$BE$49,'ADR Raw Data'!AY$1,FALSE))/100</f>
        <v>2.2768605464601303E-2</v>
      </c>
      <c r="S42" s="91">
        <f>(VLOOKUP($A41,'ADR Raw Data'!$B$6:$BE$49,'ADR Raw Data'!BA$1,FALSE))/100</f>
        <v>2.7717625460809997E-2</v>
      </c>
      <c r="T42" s="91">
        <f>(VLOOKUP($A41,'ADR Raw Data'!$B$6:$BE$49,'ADR Raw Data'!BB$1,FALSE))/100</f>
        <v>3.6559488118175901E-2</v>
      </c>
      <c r="U42" s="90">
        <f>(VLOOKUP($A41,'ADR Raw Data'!$B$6:$BE$49,'ADR Raw Data'!BC$1,FALSE))/100</f>
        <v>3.2241992922702398E-2</v>
      </c>
      <c r="V42" s="92">
        <f>(VLOOKUP($A41,'ADR Raw Data'!$B$6:$BE$49,'ADR Raw Data'!BE$1,FALSE))/100</f>
        <v>2.3062720578897702E-2</v>
      </c>
      <c r="X42" s="89">
        <f>(VLOOKUP($A41,'RevPAR Raw Data'!$B$6:$BE$49,'RevPAR Raw Data'!AT$1,FALSE))/100</f>
        <v>-2.55218120210567E-3</v>
      </c>
      <c r="Y42" s="90">
        <f>(VLOOKUP($A41,'RevPAR Raw Data'!$B$6:$BE$49,'RevPAR Raw Data'!AU$1,FALSE))/100</f>
        <v>7.7252092063868905E-3</v>
      </c>
      <c r="Z42" s="90">
        <f>(VLOOKUP($A41,'RevPAR Raw Data'!$B$6:$BE$49,'RevPAR Raw Data'!AV$1,FALSE))/100</f>
        <v>1.4799766010405899E-2</v>
      </c>
      <c r="AA42" s="90">
        <f>(VLOOKUP($A41,'RevPAR Raw Data'!$B$6:$BE$49,'RevPAR Raw Data'!AW$1,FALSE))/100</f>
        <v>-2.17904309157512E-2</v>
      </c>
      <c r="AB42" s="90">
        <f>(VLOOKUP($A41,'RevPAR Raw Data'!$B$6:$BE$49,'RevPAR Raw Data'!AX$1,FALSE))/100</f>
        <v>5.3975823947178302E-3</v>
      </c>
      <c r="AC42" s="90">
        <f>(VLOOKUP($A41,'RevPAR Raw Data'!$B$6:$BE$49,'RevPAR Raw Data'!AY$1,FALSE))/100</f>
        <v>6.1329936971182798E-4</v>
      </c>
      <c r="AD42" s="91">
        <f>(VLOOKUP($A41,'RevPAR Raw Data'!$B$6:$BE$49,'RevPAR Raw Data'!BA$1,FALSE))/100</f>
        <v>5.4010292167535799E-2</v>
      </c>
      <c r="AE42" s="91">
        <f>(VLOOKUP($A41,'RevPAR Raw Data'!$B$6:$BE$49,'RevPAR Raw Data'!BB$1,FALSE))/100</f>
        <v>0.10162415475207399</v>
      </c>
      <c r="AF42" s="90">
        <f>(VLOOKUP($A41,'RevPAR Raw Data'!$B$6:$BE$49,'RevPAR Raw Data'!BC$1,FALSE))/100</f>
        <v>7.7934539373149092E-2</v>
      </c>
      <c r="AG42" s="92">
        <f>(VLOOKUP($A41,'RevPAR Raw Data'!$B$6:$BE$49,'RevPAR Raw Data'!BE$1,FALSE))/100</f>
        <v>2.0183204504256199E-2</v>
      </c>
    </row>
    <row r="43" spans="1:33" x14ac:dyDescent="0.2">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
      <c r="A44" s="116" t="s">
        <v>78</v>
      </c>
      <c r="B44" s="117">
        <f>(VLOOKUP($A44,'Occupancy Raw Data'!$B$8:$BE$45,'Occupancy Raw Data'!AG$3,FALSE))/100</f>
        <v>0.38883973710818998</v>
      </c>
      <c r="C44" s="118">
        <f>(VLOOKUP($A44,'Occupancy Raw Data'!$B$8:$BE$45,'Occupancy Raw Data'!AH$3,FALSE))/100</f>
        <v>0.49172143579373101</v>
      </c>
      <c r="D44" s="118">
        <f>(VLOOKUP($A44,'Occupancy Raw Data'!$B$8:$BE$45,'Occupancy Raw Data'!AI$3,FALSE))/100</f>
        <v>0.53162644281217197</v>
      </c>
      <c r="E44" s="118">
        <f>(VLOOKUP($A44,'Occupancy Raw Data'!$B$8:$BE$45,'Occupancy Raw Data'!AJ$3,FALSE))/100</f>
        <v>0.54360965372507797</v>
      </c>
      <c r="F44" s="118">
        <f>(VLOOKUP($A44,'Occupancy Raw Data'!$B$8:$BE$45,'Occupancy Raw Data'!AK$3,FALSE))/100</f>
        <v>0.54277019937040893</v>
      </c>
      <c r="G44" s="119">
        <f>(VLOOKUP($A44,'Occupancy Raw Data'!$B$8:$BE$45,'Occupancy Raw Data'!AL$3,FALSE))/100</f>
        <v>0.49980243301638505</v>
      </c>
      <c r="H44" s="99">
        <f>(VLOOKUP($A44,'Occupancy Raw Data'!$B$8:$BE$45,'Occupancy Raw Data'!AN$3,FALSE))/100</f>
        <v>0.61985309548793199</v>
      </c>
      <c r="I44" s="99">
        <f>(VLOOKUP($A44,'Occupancy Raw Data'!$B$8:$BE$45,'Occupancy Raw Data'!AO$3,FALSE))/100</f>
        <v>0.62360965372507804</v>
      </c>
      <c r="J44" s="119">
        <f>(VLOOKUP($A44,'Occupancy Raw Data'!$B$8:$BE$45,'Occupancy Raw Data'!AP$3,FALSE))/100</f>
        <v>0.62173137460650496</v>
      </c>
      <c r="K44" s="120">
        <f>(VLOOKUP($A44,'Occupancy Raw Data'!$B$8:$BE$45,'Occupancy Raw Data'!AR$3,FALSE))/100</f>
        <v>0.53467649477481505</v>
      </c>
      <c r="M44" s="121">
        <f>VLOOKUP($A44,'ADR Raw Data'!$B$6:$BE$43,'ADR Raw Data'!AG$1,FALSE)</f>
        <v>88.148561135489402</v>
      </c>
      <c r="N44" s="122">
        <f>VLOOKUP($A44,'ADR Raw Data'!$B$6:$BE$43,'ADR Raw Data'!AH$1,FALSE)</f>
        <v>91.925697211155295</v>
      </c>
      <c r="O44" s="122">
        <f>VLOOKUP($A44,'ADR Raw Data'!$B$6:$BE$43,'ADR Raw Data'!AI$1,FALSE)</f>
        <v>94.108463208589896</v>
      </c>
      <c r="P44" s="122">
        <f>VLOOKUP($A44,'ADR Raw Data'!$B$6:$BE$43,'ADR Raw Data'!AJ$1,FALSE)</f>
        <v>94.360673667142805</v>
      </c>
      <c r="Q44" s="122">
        <f>VLOOKUP($A44,'ADR Raw Data'!$B$6:$BE$43,'ADR Raw Data'!AK$1,FALSE)</f>
        <v>96.334721803348401</v>
      </c>
      <c r="R44" s="123">
        <f>VLOOKUP($A44,'ADR Raw Data'!$B$6:$BE$43,'ADR Raw Data'!AL$1,FALSE)</f>
        <v>93.293867703952898</v>
      </c>
      <c r="S44" s="122">
        <f>VLOOKUP($A44,'ADR Raw Data'!$B$6:$BE$43,'ADR Raw Data'!AN$1,FALSE)</f>
        <v>109.052732597508</v>
      </c>
      <c r="T44" s="122">
        <f>VLOOKUP($A44,'ADR Raw Data'!$B$6:$BE$43,'ADR Raw Data'!AO$1,FALSE)</f>
        <v>107.90059128386299</v>
      </c>
      <c r="U44" s="123">
        <f>VLOOKUP($A44,'ADR Raw Data'!$B$6:$BE$43,'ADR Raw Data'!AP$1,FALSE)</f>
        <v>108.474921604698</v>
      </c>
      <c r="V44" s="124">
        <f>VLOOKUP($A44,'ADR Raw Data'!$B$6:$BE$43,'ADR Raw Data'!AR$1,FALSE)</f>
        <v>98.3429138764306</v>
      </c>
      <c r="X44" s="121">
        <f>VLOOKUP($A44,'RevPAR Raw Data'!$B$6:$BE$43,'RevPAR Raw Data'!AG$1,FALSE)</f>
        <v>34.275663338388902</v>
      </c>
      <c r="Y44" s="122">
        <f>VLOOKUP($A44,'RevPAR Raw Data'!$B$6:$BE$43,'RevPAR Raw Data'!AH$1,FALSE)</f>
        <v>45.201835819009098</v>
      </c>
      <c r="Z44" s="122">
        <f>VLOOKUP($A44,'RevPAR Raw Data'!$B$6:$BE$43,'RevPAR Raw Data'!AI$1,FALSE)</f>
        <v>50.030547534102801</v>
      </c>
      <c r="AA44" s="122">
        <f>VLOOKUP($A44,'RevPAR Raw Data'!$B$6:$BE$43,'RevPAR Raw Data'!AJ$1,FALSE)</f>
        <v>51.295373137460601</v>
      </c>
      <c r="AB44" s="122">
        <f>VLOOKUP($A44,'RevPAR Raw Data'!$B$6:$BE$43,'RevPAR Raw Data'!AK$1,FALSE)</f>
        <v>52.287616159496302</v>
      </c>
      <c r="AC44" s="123">
        <f>VLOOKUP($A44,'RevPAR Raw Data'!$B$6:$BE$43,'RevPAR Raw Data'!AL$1,FALSE)</f>
        <v>46.628502063944403</v>
      </c>
      <c r="AD44" s="122">
        <f>VLOOKUP($A44,'RevPAR Raw Data'!$B$6:$BE$43,'RevPAR Raw Data'!AN$1,FALSE)</f>
        <v>67.596673871983199</v>
      </c>
      <c r="AE44" s="122">
        <f>VLOOKUP($A44,'RevPAR Raw Data'!$B$6:$BE$43,'RevPAR Raw Data'!AO$1,FALSE)</f>
        <v>67.2878503672612</v>
      </c>
      <c r="AF44" s="123">
        <f>VLOOKUP($A44,'RevPAR Raw Data'!$B$6:$BE$43,'RevPAR Raw Data'!AP$1,FALSE)</f>
        <v>67.4422621196222</v>
      </c>
      <c r="AG44" s="124">
        <f>VLOOKUP($A44,'RevPAR Raw Data'!$B$6:$BE$43,'RevPAR Raw Data'!AR$1,FALSE)</f>
        <v>52.581644477391499</v>
      </c>
    </row>
    <row r="45" spans="1:33" x14ac:dyDescent="0.2">
      <c r="A45" s="101" t="s">
        <v>123</v>
      </c>
      <c r="B45" s="89">
        <f>(VLOOKUP($A44,'Occupancy Raw Data'!$B$8:$BE$51,'Occupancy Raw Data'!AT$3,FALSE))/100</f>
        <v>-5.3543950194430104E-2</v>
      </c>
      <c r="C45" s="90">
        <f>(VLOOKUP($A44,'Occupancy Raw Data'!$B$8:$BE$51,'Occupancy Raw Data'!AU$3,FALSE))/100</f>
        <v>-5.8016111534780104E-2</v>
      </c>
      <c r="D45" s="90">
        <f>(VLOOKUP($A44,'Occupancy Raw Data'!$B$8:$BE$51,'Occupancy Raw Data'!AV$3,FALSE))/100</f>
        <v>-2.4338919329755199E-2</v>
      </c>
      <c r="E45" s="90">
        <f>(VLOOKUP($A44,'Occupancy Raw Data'!$B$8:$BE$51,'Occupancy Raw Data'!AW$3,FALSE))/100</f>
        <v>-4.2518585443257199E-2</v>
      </c>
      <c r="F45" s="90">
        <f>(VLOOKUP($A44,'Occupancy Raw Data'!$B$8:$BE$51,'Occupancy Raw Data'!AX$3,FALSE))/100</f>
        <v>-8.0673150460352602E-2</v>
      </c>
      <c r="G45" s="90">
        <f>(VLOOKUP($A44,'Occupancy Raw Data'!$B$8:$BE$51,'Occupancy Raw Data'!AY$3,FALSE))/100</f>
        <v>-5.2073009910878799E-2</v>
      </c>
      <c r="H45" s="91">
        <f>(VLOOKUP($A44,'Occupancy Raw Data'!$B$8:$BE$51,'Occupancy Raw Data'!BA$3,FALSE))/100</f>
        <v>-3.9534861068595002E-2</v>
      </c>
      <c r="I45" s="91">
        <f>(VLOOKUP($A44,'Occupancy Raw Data'!$B$8:$BE$51,'Occupancy Raw Data'!BB$3,FALSE))/100</f>
        <v>9.6121159877705191E-3</v>
      </c>
      <c r="J45" s="90">
        <f>(VLOOKUP($A44,'Occupancy Raw Data'!$B$8:$BE$51,'Occupancy Raw Data'!BC$3,FALSE))/100</f>
        <v>-1.55002035887957E-2</v>
      </c>
      <c r="K45" s="92">
        <f>(VLOOKUP($A44,'Occupancy Raw Data'!$B$8:$BE$51,'Occupancy Raw Data'!BE$3,FALSE))/100</f>
        <v>-4.0185684544403397E-2</v>
      </c>
      <c r="M45" s="89">
        <f>(VLOOKUP($A44,'ADR Raw Data'!$B$6:$BE$49,'ADR Raw Data'!AT$1,FALSE))/100</f>
        <v>-4.0901393659772405E-2</v>
      </c>
      <c r="N45" s="90">
        <f>(VLOOKUP($A44,'ADR Raw Data'!$B$6:$BE$49,'ADR Raw Data'!AU$1,FALSE))/100</f>
        <v>-3.6236962124990099E-2</v>
      </c>
      <c r="O45" s="90">
        <f>(VLOOKUP($A44,'ADR Raw Data'!$B$6:$BE$49,'ADR Raw Data'!AV$1,FALSE))/100</f>
        <v>-2.8488433325642101E-2</v>
      </c>
      <c r="P45" s="90">
        <f>(VLOOKUP($A44,'ADR Raw Data'!$B$6:$BE$49,'ADR Raw Data'!AW$1,FALSE))/100</f>
        <v>-3.9207079971563301E-2</v>
      </c>
      <c r="Q45" s="90">
        <f>(VLOOKUP($A44,'ADR Raw Data'!$B$6:$BE$49,'ADR Raw Data'!AX$1,FALSE))/100</f>
        <v>-3.2790660330737798E-2</v>
      </c>
      <c r="R45" s="90">
        <f>(VLOOKUP($A44,'ADR Raw Data'!$B$6:$BE$49,'ADR Raw Data'!AY$1,FALSE))/100</f>
        <v>-3.5270209208217197E-2</v>
      </c>
      <c r="S45" s="91">
        <f>(VLOOKUP($A44,'ADR Raw Data'!$B$6:$BE$49,'ADR Raw Data'!BA$1,FALSE))/100</f>
        <v>-1.5406854930214001E-2</v>
      </c>
      <c r="T45" s="91">
        <f>(VLOOKUP($A44,'ADR Raw Data'!$B$6:$BE$49,'ADR Raw Data'!BB$1,FALSE))/100</f>
        <v>-1.7822606551682399E-2</v>
      </c>
      <c r="U45" s="90">
        <f>(VLOOKUP($A44,'ADR Raw Data'!$B$6:$BE$49,'ADR Raw Data'!BC$1,FALSE))/100</f>
        <v>-1.6713594461235798E-2</v>
      </c>
      <c r="V45" s="92">
        <f>(VLOOKUP($A44,'ADR Raw Data'!$B$6:$BE$49,'ADR Raw Data'!BE$1,FALSE))/100</f>
        <v>-2.7429881182215298E-2</v>
      </c>
      <c r="X45" s="89">
        <f>(VLOOKUP($A44,'RevPAR Raw Data'!$B$6:$BE$49,'RevPAR Raw Data'!AT$1,FALSE))/100</f>
        <v>-9.2255321669201001E-2</v>
      </c>
      <c r="Y45" s="90">
        <f>(VLOOKUP($A44,'RevPAR Raw Data'!$B$6:$BE$49,'RevPAR Raw Data'!AU$1,FALSE))/100</f>
        <v>-9.2150746023445293E-2</v>
      </c>
      <c r="Z45" s="90">
        <f>(VLOOKUP($A44,'RevPAR Raw Data'!$B$6:$BE$49,'RevPAR Raw Data'!AV$1,FALSE))/100</f>
        <v>-5.2133974974853399E-2</v>
      </c>
      <c r="AA45" s="90">
        <f>(VLOOKUP($A44,'RevPAR Raw Data'!$B$6:$BE$49,'RevPAR Raw Data'!AW$1,FALSE))/100</f>
        <v>-8.0058635835068989E-2</v>
      </c>
      <c r="AB45" s="90">
        <f>(VLOOKUP($A44,'RevPAR Raw Data'!$B$6:$BE$49,'RevPAR Raw Data'!AX$1,FALSE))/100</f>
        <v>-0.110818484916534</v>
      </c>
      <c r="AC45" s="90">
        <f>(VLOOKUP($A44,'RevPAR Raw Data'!$B$6:$BE$49,'RevPAR Raw Data'!AY$1,FALSE))/100</f>
        <v>-8.5506593165437794E-2</v>
      </c>
      <c r="AD45" s="91">
        <f>(VLOOKUP($A44,'RevPAR Raw Data'!$B$6:$BE$49,'RevPAR Raw Data'!BA$1,FALSE))/100</f>
        <v>-5.4332608129639103E-2</v>
      </c>
      <c r="AE45" s="91">
        <f>(VLOOKUP($A44,'RevPAR Raw Data'!$B$6:$BE$49,'RevPAR Raw Data'!BB$1,FALSE))/100</f>
        <v>-8.3818035252910903E-3</v>
      </c>
      <c r="AF45" s="90">
        <f>(VLOOKUP($A44,'RevPAR Raw Data'!$B$6:$BE$49,'RevPAR Raw Data'!BC$1,FALSE))/100</f>
        <v>-3.1954733933181802E-2</v>
      </c>
      <c r="AG45" s="92">
        <f>(VLOOKUP($A44,'RevPAR Raw Data'!$B$6:$BE$49,'RevPAR Raw Data'!BE$1,FALSE))/100</f>
        <v>-6.6513277174339705E-2</v>
      </c>
    </row>
    <row r="46" spans="1:33" x14ac:dyDescent="0.2">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
      <c r="A47" s="116" t="s">
        <v>79</v>
      </c>
      <c r="B47" s="117">
        <f>(VLOOKUP($A47,'Occupancy Raw Data'!$B$8:$BE$45,'Occupancy Raw Data'!AG$3,FALSE))/100</f>
        <v>0.46907617144126101</v>
      </c>
      <c r="C47" s="118">
        <f>(VLOOKUP($A47,'Occupancy Raw Data'!$B$8:$BE$45,'Occupancy Raw Data'!AH$3,FALSE))/100</f>
        <v>0.60337552742615996</v>
      </c>
      <c r="D47" s="118">
        <f>(VLOOKUP($A47,'Occupancy Raw Data'!$B$8:$BE$45,'Occupancy Raw Data'!AI$3,FALSE))/100</f>
        <v>0.64329335998223403</v>
      </c>
      <c r="E47" s="118">
        <f>(VLOOKUP($A47,'Occupancy Raw Data'!$B$8:$BE$45,'Occupancy Raw Data'!AJ$3,FALSE))/100</f>
        <v>0.65084388185654007</v>
      </c>
      <c r="F47" s="118">
        <f>(VLOOKUP($A47,'Occupancy Raw Data'!$B$8:$BE$45,'Occupancy Raw Data'!AK$3,FALSE))/100</f>
        <v>0.60976015989340393</v>
      </c>
      <c r="G47" s="119">
        <f>(VLOOKUP($A47,'Occupancy Raw Data'!$B$8:$BE$45,'Occupancy Raw Data'!AL$3,FALSE))/100</f>
        <v>0.59526982011992002</v>
      </c>
      <c r="H47" s="99">
        <f>(VLOOKUP($A47,'Occupancy Raw Data'!$B$8:$BE$45,'Occupancy Raw Data'!AN$3,FALSE))/100</f>
        <v>0.65717299578058996</v>
      </c>
      <c r="I47" s="99">
        <f>(VLOOKUP($A47,'Occupancy Raw Data'!$B$8:$BE$45,'Occupancy Raw Data'!AO$3,FALSE))/100</f>
        <v>0.67921385742838103</v>
      </c>
      <c r="J47" s="119">
        <f>(VLOOKUP($A47,'Occupancy Raw Data'!$B$8:$BE$45,'Occupancy Raw Data'!AP$3,FALSE))/100</f>
        <v>0.668193426604485</v>
      </c>
      <c r="K47" s="120">
        <f>(VLOOKUP($A47,'Occupancy Raw Data'!$B$8:$BE$45,'Occupancy Raw Data'!AR$3,FALSE))/100</f>
        <v>0.61610513625836705</v>
      </c>
      <c r="M47" s="121">
        <f>VLOOKUP($A47,'ADR Raw Data'!$B$6:$BE$43,'ADR Raw Data'!AG$1,FALSE)</f>
        <v>103.30260622558799</v>
      </c>
      <c r="N47" s="122">
        <f>VLOOKUP($A47,'ADR Raw Data'!$B$6:$BE$43,'ADR Raw Data'!AH$1,FALSE)</f>
        <v>106.265204269414</v>
      </c>
      <c r="O47" s="122">
        <f>VLOOKUP($A47,'ADR Raw Data'!$B$6:$BE$43,'ADR Raw Data'!AI$1,FALSE)</f>
        <v>109.810407353068</v>
      </c>
      <c r="P47" s="122">
        <f>VLOOKUP($A47,'ADR Raw Data'!$B$6:$BE$43,'ADR Raw Data'!AJ$1,FALSE)</f>
        <v>109.474035656401</v>
      </c>
      <c r="Q47" s="122">
        <f>VLOOKUP($A47,'ADR Raw Data'!$B$6:$BE$43,'ADR Raw Data'!AK$1,FALSE)</f>
        <v>110.57867431485001</v>
      </c>
      <c r="R47" s="123">
        <f>VLOOKUP($A47,'ADR Raw Data'!$B$6:$BE$43,'ADR Raw Data'!AL$1,FALSE)</f>
        <v>108.14991326245099</v>
      </c>
      <c r="S47" s="122">
        <f>VLOOKUP($A47,'ADR Raw Data'!$B$6:$BE$43,'ADR Raw Data'!AN$1,FALSE)</f>
        <v>122.271497000929</v>
      </c>
      <c r="T47" s="122">
        <f>VLOOKUP($A47,'ADR Raw Data'!$B$6:$BE$43,'ADR Raw Data'!AO$1,FALSE)</f>
        <v>125.54083619421201</v>
      </c>
      <c r="U47" s="123">
        <f>VLOOKUP($A47,'ADR Raw Data'!$B$6:$BE$43,'ADR Raw Data'!AP$1,FALSE)</f>
        <v>123.93312699929299</v>
      </c>
      <c r="V47" s="124">
        <f>VLOOKUP($A47,'ADR Raw Data'!$B$6:$BE$43,'ADR Raw Data'!AR$1,FALSE)</f>
        <v>113.040655372613</v>
      </c>
      <c r="X47" s="121">
        <f>VLOOKUP($A47,'RevPAR Raw Data'!$B$6:$BE$43,'RevPAR Raw Data'!AG$1,FALSE)</f>
        <v>48.456791028203398</v>
      </c>
      <c r="Y47" s="122">
        <f>VLOOKUP($A47,'RevPAR Raw Data'!$B$6:$BE$43,'RevPAR Raw Data'!AH$1,FALSE)</f>
        <v>64.117823673106798</v>
      </c>
      <c r="Z47" s="122">
        <f>VLOOKUP($A47,'RevPAR Raw Data'!$B$6:$BE$43,'RevPAR Raw Data'!AI$1,FALSE)</f>
        <v>70.640305907172902</v>
      </c>
      <c r="AA47" s="122">
        <f>VLOOKUP($A47,'RevPAR Raw Data'!$B$6:$BE$43,'RevPAR Raw Data'!AJ$1,FALSE)</f>
        <v>71.250506329113904</v>
      </c>
      <c r="AB47" s="122">
        <f>VLOOKUP($A47,'RevPAR Raw Data'!$B$6:$BE$43,'RevPAR Raw Data'!AK$1,FALSE)</f>
        <v>67.426470131023706</v>
      </c>
      <c r="AC47" s="123">
        <f>VLOOKUP($A47,'RevPAR Raw Data'!$B$6:$BE$43,'RevPAR Raw Data'!AL$1,FALSE)</f>
        <v>64.378379413724105</v>
      </c>
      <c r="AD47" s="122">
        <f>VLOOKUP($A47,'RevPAR Raw Data'!$B$6:$BE$43,'RevPAR Raw Data'!AN$1,FALSE)</f>
        <v>80.353525982678207</v>
      </c>
      <c r="AE47" s="122">
        <f>VLOOKUP($A47,'RevPAR Raw Data'!$B$6:$BE$43,'RevPAR Raw Data'!AO$1,FALSE)</f>
        <v>85.269075616255805</v>
      </c>
      <c r="AF47" s="123">
        <f>VLOOKUP($A47,'RevPAR Raw Data'!$B$6:$BE$43,'RevPAR Raw Data'!AP$1,FALSE)</f>
        <v>82.811300799467006</v>
      </c>
      <c r="AG47" s="124">
        <f>VLOOKUP($A47,'RevPAR Raw Data'!$B$6:$BE$43,'RevPAR Raw Data'!AR$1,FALSE)</f>
        <v>69.644928381079197</v>
      </c>
    </row>
    <row r="48" spans="1:33" x14ac:dyDescent="0.2">
      <c r="A48" s="101" t="s">
        <v>123</v>
      </c>
      <c r="B48" s="89">
        <f>(VLOOKUP($A47,'Occupancy Raw Data'!$B$8:$BE$51,'Occupancy Raw Data'!AT$3,FALSE))/100</f>
        <v>5.6584000179655501E-2</v>
      </c>
      <c r="C48" s="90">
        <f>(VLOOKUP($A47,'Occupancy Raw Data'!$B$8:$BE$51,'Occupancy Raw Data'!AU$3,FALSE))/100</f>
        <v>-1.6122584943370998E-2</v>
      </c>
      <c r="D48" s="90">
        <f>(VLOOKUP($A47,'Occupancy Raw Data'!$B$8:$BE$51,'Occupancy Raw Data'!AV$3,FALSE))/100</f>
        <v>5.5700260615786099E-3</v>
      </c>
      <c r="E48" s="90">
        <f>(VLOOKUP($A47,'Occupancy Raw Data'!$B$8:$BE$51,'Occupancy Raw Data'!AW$3,FALSE))/100</f>
        <v>1.9992619041243699E-2</v>
      </c>
      <c r="F48" s="90">
        <f>(VLOOKUP($A47,'Occupancy Raw Data'!$B$8:$BE$51,'Occupancy Raw Data'!AX$3,FALSE))/100</f>
        <v>9.3562390308539797E-3</v>
      </c>
      <c r="G48" s="90">
        <f>(VLOOKUP($A47,'Occupancy Raw Data'!$B$8:$BE$51,'Occupancy Raw Data'!AY$3,FALSE))/100</f>
        <v>1.2658759942838599E-2</v>
      </c>
      <c r="H48" s="91">
        <f>(VLOOKUP($A47,'Occupancy Raw Data'!$B$8:$BE$51,'Occupancy Raw Data'!BA$3,FALSE))/100</f>
        <v>5.6137682552227196E-2</v>
      </c>
      <c r="I48" s="91">
        <f>(VLOOKUP($A47,'Occupancy Raw Data'!$B$8:$BE$51,'Occupancy Raw Data'!BB$3,FALSE))/100</f>
        <v>7.9041966304271197E-2</v>
      </c>
      <c r="J48" s="90">
        <f>(VLOOKUP($A47,'Occupancy Raw Data'!$B$8:$BE$51,'Occupancy Raw Data'!BC$3,FALSE))/100</f>
        <v>6.7655866598568995E-2</v>
      </c>
      <c r="K48" s="92">
        <f>(VLOOKUP($A47,'Occupancy Raw Data'!$B$8:$BE$51,'Occupancy Raw Data'!BE$3,FALSE))/100</f>
        <v>2.9085036869126498E-2</v>
      </c>
      <c r="M48" s="89">
        <f>(VLOOKUP($A47,'ADR Raw Data'!$B$6:$BE$49,'ADR Raw Data'!AT$1,FALSE))/100</f>
        <v>0.10315860109913701</v>
      </c>
      <c r="N48" s="90">
        <f>(VLOOKUP($A47,'ADR Raw Data'!$B$6:$BE$49,'ADR Raw Data'!AU$1,FALSE))/100</f>
        <v>2.4357208157916702E-2</v>
      </c>
      <c r="O48" s="90">
        <f>(VLOOKUP($A47,'ADR Raw Data'!$B$6:$BE$49,'ADR Raw Data'!AV$1,FALSE))/100</f>
        <v>2.5054255742014798E-2</v>
      </c>
      <c r="P48" s="90">
        <f>(VLOOKUP($A47,'ADR Raw Data'!$B$6:$BE$49,'ADR Raw Data'!AW$1,FALSE))/100</f>
        <v>1.8922330053804698E-2</v>
      </c>
      <c r="Q48" s="90">
        <f>(VLOOKUP($A47,'ADR Raw Data'!$B$6:$BE$49,'ADR Raw Data'!AX$1,FALSE))/100</f>
        <v>3.3261436364303398E-2</v>
      </c>
      <c r="R48" s="90">
        <f>(VLOOKUP($A47,'ADR Raw Data'!$B$6:$BE$49,'ADR Raw Data'!AY$1,FALSE))/100</f>
        <v>3.5630930562429802E-2</v>
      </c>
      <c r="S48" s="91">
        <f>(VLOOKUP($A47,'ADR Raw Data'!$B$6:$BE$49,'ADR Raw Data'!BA$1,FALSE))/100</f>
        <v>6.3134448514120103E-2</v>
      </c>
      <c r="T48" s="91">
        <f>(VLOOKUP($A47,'ADR Raw Data'!$B$6:$BE$49,'ADR Raw Data'!BB$1,FALSE))/100</f>
        <v>6.37803266784948E-2</v>
      </c>
      <c r="U48" s="90">
        <f>(VLOOKUP($A47,'ADR Raw Data'!$B$6:$BE$49,'ADR Raw Data'!BC$1,FALSE))/100</f>
        <v>6.3613888006576594E-2</v>
      </c>
      <c r="V48" s="92">
        <f>(VLOOKUP($A47,'ADR Raw Data'!$B$6:$BE$49,'ADR Raw Data'!BE$1,FALSE))/100</f>
        <v>4.6280135149601803E-2</v>
      </c>
      <c r="X48" s="89">
        <f>(VLOOKUP($A47,'RevPAR Raw Data'!$B$6:$BE$49,'RevPAR Raw Data'!AT$1,FALSE))/100</f>
        <v>0.16557972758191902</v>
      </c>
      <c r="Y48" s="90">
        <f>(VLOOKUP($A47,'RevPAR Raw Data'!$B$6:$BE$49,'RevPAR Raw Data'!AU$1,FALSE))/100</f>
        <v>7.8419220570362311E-3</v>
      </c>
      <c r="Z48" s="90">
        <f>(VLOOKUP($A47,'RevPAR Raw Data'!$B$6:$BE$49,'RevPAR Raw Data'!AV$1,FALSE))/100</f>
        <v>3.0763834661029898E-2</v>
      </c>
      <c r="AA48" s="90">
        <f>(VLOOKUP($A47,'RevPAR Raw Data'!$B$6:$BE$49,'RevPAR Raw Data'!AW$1,FALSE))/100</f>
        <v>3.9293256031186802E-2</v>
      </c>
      <c r="AB48" s="90">
        <f>(VLOOKUP($A47,'RevPAR Raw Data'!$B$6:$BE$49,'RevPAR Raw Data'!AX$1,FALSE))/100</f>
        <v>4.2928877344291398E-2</v>
      </c>
      <c r="AC48" s="90">
        <f>(VLOOKUP($A47,'RevPAR Raw Data'!$B$6:$BE$49,'RevPAR Raw Data'!AY$1,FALSE))/100</f>
        <v>4.87407339017982E-2</v>
      </c>
      <c r="AD48" s="91">
        <f>(VLOOKUP($A47,'RevPAR Raw Data'!$B$6:$BE$49,'RevPAR Raw Data'!BA$1,FALSE))/100</f>
        <v>0.122816352695143</v>
      </c>
      <c r="AE48" s="91">
        <f>(VLOOKUP($A47,'RevPAR Raw Data'!$B$6:$BE$49,'RevPAR Raw Data'!BB$1,FALSE))/100</f>
        <v>0.14786361541496298</v>
      </c>
      <c r="AF48" s="90">
        <f>(VLOOKUP($A47,'RevPAR Raw Data'!$B$6:$BE$49,'RevPAR Raw Data'!BC$1,FALSE))/100</f>
        <v>0.13557360732593499</v>
      </c>
      <c r="AG48" s="92">
        <f>(VLOOKUP($A47,'RevPAR Raw Data'!$B$6:$BE$49,'RevPAR Raw Data'!BE$1,FALSE))/100</f>
        <v>7.67112314558627E-2</v>
      </c>
    </row>
    <row r="49" spans="1:33" x14ac:dyDescent="0.2">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
      <c r="A50" s="116" t="s">
        <v>80</v>
      </c>
      <c r="B50" s="117">
        <f>(VLOOKUP($A50,'Occupancy Raw Data'!$B$8:$BE$45,'Occupancy Raw Data'!AG$3,FALSE))/100</f>
        <v>0.45631917777275804</v>
      </c>
      <c r="C50" s="118">
        <f>(VLOOKUP($A50,'Occupancy Raw Data'!$B$8:$BE$45,'Occupancy Raw Data'!AH$3,FALSE))/100</f>
        <v>0.52128981251411699</v>
      </c>
      <c r="D50" s="118">
        <f>(VLOOKUP($A50,'Occupancy Raw Data'!$B$8:$BE$45,'Occupancy Raw Data'!AI$3,FALSE))/100</f>
        <v>0.55170658597969602</v>
      </c>
      <c r="E50" s="118">
        <f>(VLOOKUP($A50,'Occupancy Raw Data'!$B$8:$BE$45,'Occupancy Raw Data'!AJ$3,FALSE))/100</f>
        <v>0.56977631988236199</v>
      </c>
      <c r="F50" s="118">
        <f>(VLOOKUP($A50,'Occupancy Raw Data'!$B$8:$BE$45,'Occupancy Raw Data'!AK$3,FALSE))/100</f>
        <v>0.59729095382179098</v>
      </c>
      <c r="G50" s="119">
        <f>(VLOOKUP($A50,'Occupancy Raw Data'!$B$8:$BE$45,'Occupancy Raw Data'!AL$3,FALSE))/100</f>
        <v>0.53924633028300695</v>
      </c>
      <c r="H50" s="99">
        <f>(VLOOKUP($A50,'Occupancy Raw Data'!$B$8:$BE$45,'Occupancy Raw Data'!AN$3,FALSE))/100</f>
        <v>0.71540876056895597</v>
      </c>
      <c r="I50" s="99">
        <f>(VLOOKUP($A50,'Occupancy Raw Data'!$B$8:$BE$45,'Occupancy Raw Data'!AO$3,FALSE))/100</f>
        <v>0.70474790034782098</v>
      </c>
      <c r="J50" s="119">
        <f>(VLOOKUP($A50,'Occupancy Raw Data'!$B$8:$BE$45,'Occupancy Raw Data'!AP$3,FALSE))/100</f>
        <v>0.71007833045838797</v>
      </c>
      <c r="K50" s="120">
        <f>(VLOOKUP($A50,'Occupancy Raw Data'!$B$8:$BE$45,'Occupancy Raw Data'!AR$3,FALSE))/100</f>
        <v>0.58803458148089804</v>
      </c>
      <c r="M50" s="121">
        <f>VLOOKUP($A50,'ADR Raw Data'!$B$6:$BE$43,'ADR Raw Data'!AG$1,FALSE)</f>
        <v>100.563007858424</v>
      </c>
      <c r="N50" s="122">
        <f>VLOOKUP($A50,'ADR Raw Data'!$B$6:$BE$43,'ADR Raw Data'!AH$1,FALSE)</f>
        <v>100.274956126096</v>
      </c>
      <c r="O50" s="122">
        <f>VLOOKUP($A50,'ADR Raw Data'!$B$6:$BE$43,'ADR Raw Data'!AI$1,FALSE)</f>
        <v>102.71843823680101</v>
      </c>
      <c r="P50" s="122">
        <f>VLOOKUP($A50,'ADR Raw Data'!$B$6:$BE$43,'ADR Raw Data'!AJ$1,FALSE)</f>
        <v>104.83755769517001</v>
      </c>
      <c r="Q50" s="122">
        <f>VLOOKUP($A50,'ADR Raw Data'!$B$6:$BE$43,'ADR Raw Data'!AK$1,FALSE)</f>
        <v>108.27688949909999</v>
      </c>
      <c r="R50" s="123">
        <f>VLOOKUP($A50,'ADR Raw Data'!$B$6:$BE$43,'ADR Raw Data'!AL$1,FALSE)</f>
        <v>103.558636430338</v>
      </c>
      <c r="S50" s="122">
        <f>VLOOKUP($A50,'ADR Raw Data'!$B$6:$BE$43,'ADR Raw Data'!AN$1,FALSE)</f>
        <v>139.542579943871</v>
      </c>
      <c r="T50" s="122">
        <f>VLOOKUP($A50,'ADR Raw Data'!$B$6:$BE$43,'ADR Raw Data'!AO$1,FALSE)</f>
        <v>139.29016371077699</v>
      </c>
      <c r="U50" s="123">
        <f>VLOOKUP($A50,'ADR Raw Data'!$B$6:$BE$43,'ADR Raw Data'!AP$1,FALSE)</f>
        <v>139.417319248919</v>
      </c>
      <c r="V50" s="124">
        <f>VLOOKUP($A50,'ADR Raw Data'!$B$6:$BE$43,'ADR Raw Data'!AR$1,FALSE)</f>
        <v>115.925049545064</v>
      </c>
      <c r="X50" s="121">
        <f>VLOOKUP($A50,'RevPAR Raw Data'!$B$6:$BE$43,'RevPAR Raw Data'!AG$1,FALSE)</f>
        <v>45.8888290603117</v>
      </c>
      <c r="Y50" s="122">
        <f>VLOOKUP($A50,'RevPAR Raw Data'!$B$6:$BE$43,'RevPAR Raw Data'!AH$1,FALSE)</f>
        <v>52.272313078834401</v>
      </c>
      <c r="Z50" s="122">
        <f>VLOOKUP($A50,'RevPAR Raw Data'!$B$6:$BE$43,'RevPAR Raw Data'!AI$1,FALSE)</f>
        <v>56.670438876792097</v>
      </c>
      <c r="AA50" s="122">
        <f>VLOOKUP($A50,'RevPAR Raw Data'!$B$6:$BE$43,'RevPAR Raw Data'!AJ$1,FALSE)</f>
        <v>59.733957809009397</v>
      </c>
      <c r="AB50" s="122">
        <f>VLOOKUP($A50,'RevPAR Raw Data'!$B$6:$BE$43,'RevPAR Raw Data'!AK$1,FALSE)</f>
        <v>64.672806605774298</v>
      </c>
      <c r="AC50" s="123">
        <f>VLOOKUP($A50,'RevPAR Raw Data'!$B$6:$BE$43,'RevPAR Raw Data'!AL$1,FALSE)</f>
        <v>55.843614664172101</v>
      </c>
      <c r="AD50" s="122">
        <f>VLOOKUP($A50,'RevPAR Raw Data'!$B$6:$BE$43,'RevPAR Raw Data'!AN$1,FALSE)</f>
        <v>99.829984164239406</v>
      </c>
      <c r="AE50" s="122">
        <f>VLOOKUP($A50,'RevPAR Raw Data'!$B$6:$BE$43,'RevPAR Raw Data'!AO$1,FALSE)</f>
        <v>98.164450414274796</v>
      </c>
      <c r="AF50" s="123">
        <f>VLOOKUP($A50,'RevPAR Raw Data'!$B$6:$BE$43,'RevPAR Raw Data'!AP$1,FALSE)</f>
        <v>98.997217289257094</v>
      </c>
      <c r="AG50" s="124">
        <f>VLOOKUP($A50,'RevPAR Raw Data'!$B$6:$BE$43,'RevPAR Raw Data'!AR$1,FALSE)</f>
        <v>68.167937992384296</v>
      </c>
    </row>
    <row r="51" spans="1:33" x14ac:dyDescent="0.2">
      <c r="A51" s="101" t="s">
        <v>123</v>
      </c>
      <c r="B51" s="89">
        <f>(VLOOKUP($A50,'Occupancy Raw Data'!$B$8:$BE$51,'Occupancy Raw Data'!AT$3,FALSE))/100</f>
        <v>4.0020220619075599E-2</v>
      </c>
      <c r="C51" s="90">
        <f>(VLOOKUP($A50,'Occupancy Raw Data'!$B$8:$BE$51,'Occupancy Raw Data'!AU$3,FALSE))/100</f>
        <v>1.7537865259446398E-2</v>
      </c>
      <c r="D51" s="90">
        <f>(VLOOKUP($A50,'Occupancy Raw Data'!$B$8:$BE$51,'Occupancy Raw Data'!AV$3,FALSE))/100</f>
        <v>3.2400853539043296E-2</v>
      </c>
      <c r="E51" s="90">
        <f>(VLOOKUP($A50,'Occupancy Raw Data'!$B$8:$BE$51,'Occupancy Raw Data'!AW$3,FALSE))/100</f>
        <v>2.2125568498598199E-2</v>
      </c>
      <c r="F51" s="90">
        <f>(VLOOKUP($A50,'Occupancy Raw Data'!$B$8:$BE$51,'Occupancy Raw Data'!AX$3,FALSE))/100</f>
        <v>1.7113361398926802E-2</v>
      </c>
      <c r="G51" s="90">
        <f>(VLOOKUP($A50,'Occupancy Raw Data'!$B$8:$BE$51,'Occupancy Raw Data'!AY$3,FALSE))/100</f>
        <v>2.5176508152247101E-2</v>
      </c>
      <c r="H51" s="91">
        <f>(VLOOKUP($A50,'Occupancy Raw Data'!$B$8:$BE$51,'Occupancy Raw Data'!BA$3,FALSE))/100</f>
        <v>7.2036957235784302E-3</v>
      </c>
      <c r="I51" s="91">
        <f>(VLOOKUP($A50,'Occupancy Raw Data'!$B$8:$BE$51,'Occupancy Raw Data'!BB$3,FALSE))/100</f>
        <v>3.4005509599719298E-2</v>
      </c>
      <c r="J51" s="90">
        <f>(VLOOKUP($A50,'Occupancy Raw Data'!$B$8:$BE$51,'Occupancy Raw Data'!BC$3,FALSE))/100</f>
        <v>2.0328072977424297E-2</v>
      </c>
      <c r="K51" s="92">
        <f>(VLOOKUP($A50,'Occupancy Raw Data'!$B$8:$BE$51,'Occupancy Raw Data'!BE$3,FALSE))/100</f>
        <v>2.3479747042480098E-2</v>
      </c>
      <c r="M51" s="89">
        <f>(VLOOKUP($A50,'ADR Raw Data'!$B$6:$BE$49,'ADR Raw Data'!AT$1,FALSE))/100</f>
        <v>-5.99653647765186E-2</v>
      </c>
      <c r="N51" s="90">
        <f>(VLOOKUP($A50,'ADR Raw Data'!$B$6:$BE$49,'ADR Raw Data'!AU$1,FALSE))/100</f>
        <v>-1.8882332191036501E-2</v>
      </c>
      <c r="O51" s="90">
        <f>(VLOOKUP($A50,'ADR Raw Data'!$B$6:$BE$49,'ADR Raw Data'!AV$1,FALSE))/100</f>
        <v>-1.00855196658707E-2</v>
      </c>
      <c r="P51" s="90">
        <f>(VLOOKUP($A50,'ADR Raw Data'!$B$6:$BE$49,'ADR Raw Data'!AW$1,FALSE))/100</f>
        <v>-9.6326909739737291E-3</v>
      </c>
      <c r="Q51" s="90">
        <f>(VLOOKUP($A50,'ADR Raw Data'!$B$6:$BE$49,'ADR Raw Data'!AX$1,FALSE))/100</f>
        <v>-3.2227445134353896E-2</v>
      </c>
      <c r="R51" s="90">
        <f>(VLOOKUP($A50,'ADR Raw Data'!$B$6:$BE$49,'ADR Raw Data'!AY$1,FALSE))/100</f>
        <v>-2.5359277118608099E-2</v>
      </c>
      <c r="S51" s="91">
        <f>(VLOOKUP($A50,'ADR Raw Data'!$B$6:$BE$49,'ADR Raw Data'!BA$1,FALSE))/100</f>
        <v>-2.1335539134663E-2</v>
      </c>
      <c r="T51" s="91">
        <f>(VLOOKUP($A50,'ADR Raw Data'!$B$6:$BE$49,'ADR Raw Data'!BB$1,FALSE))/100</f>
        <v>-4.4320258423528804E-2</v>
      </c>
      <c r="U51" s="90">
        <f>(VLOOKUP($A50,'ADR Raw Data'!$B$6:$BE$49,'ADR Raw Data'!BC$1,FALSE))/100</f>
        <v>-3.2728377611412597E-2</v>
      </c>
      <c r="V51" s="92">
        <f>(VLOOKUP($A50,'ADR Raw Data'!$B$6:$BE$49,'ADR Raw Data'!BE$1,FALSE))/100</f>
        <v>-2.8781749248701999E-2</v>
      </c>
      <c r="X51" s="89">
        <f>(VLOOKUP($A50,'RevPAR Raw Data'!$B$6:$BE$49,'RevPAR Raw Data'!AT$1,FALSE))/100</f>
        <v>-2.2344971285302599E-2</v>
      </c>
      <c r="Y51" s="90">
        <f>(VLOOKUP($A50,'RevPAR Raw Data'!$B$6:$BE$49,'RevPAR Raw Data'!AU$1,FALSE))/100</f>
        <v>-1.6756227293405501E-3</v>
      </c>
      <c r="Z51" s="90">
        <f>(VLOOKUP($A50,'RevPAR Raw Data'!$B$6:$BE$49,'RevPAR Raw Data'!AV$1,FALSE))/100</f>
        <v>2.1988554427613497E-2</v>
      </c>
      <c r="AA51" s="90">
        <f>(VLOOKUP($A50,'RevPAR Raw Data'!$B$6:$BE$49,'RevPAR Raw Data'!AW$1,FALSE))/100</f>
        <v>1.2279748760653998E-2</v>
      </c>
      <c r="AB51" s="90">
        <f>(VLOOKUP($A50,'RevPAR Raw Data'!$B$6:$BE$49,'RevPAR Raw Data'!AX$1,FALSE))/100</f>
        <v>-1.5665603650975298E-2</v>
      </c>
      <c r="AC51" s="90">
        <f>(VLOOKUP($A50,'RevPAR Raw Data'!$B$6:$BE$49,'RevPAR Raw Data'!AY$1,FALSE))/100</f>
        <v>-8.2122701347277509E-4</v>
      </c>
      <c r="AD51" s="91">
        <f>(VLOOKUP($A50,'RevPAR Raw Data'!$B$6:$BE$49,'RevPAR Raw Data'!BA$1,FALSE))/100</f>
        <v>-1.42855381431091E-2</v>
      </c>
      <c r="AE51" s="91">
        <f>(VLOOKUP($A50,'RevPAR Raw Data'!$B$6:$BE$49,'RevPAR Raw Data'!BB$1,FALSE))/100</f>
        <v>-1.1821881797092799E-2</v>
      </c>
      <c r="AF51" s="90">
        <f>(VLOOKUP($A50,'RevPAR Raw Data'!$B$6:$BE$49,'RevPAR Raw Data'!BC$1,FALSE))/100</f>
        <v>-1.3065609482505701E-2</v>
      </c>
      <c r="AG51" s="92">
        <f>(VLOOKUP($A50,'RevPAR Raw Data'!$B$6:$BE$49,'RevPAR Raw Data'!BE$1,FALSE))/100</f>
        <v>-5.97779039802151E-3</v>
      </c>
    </row>
    <row r="52" spans="1:33" x14ac:dyDescent="0.2">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
      <c r="A53" s="116" t="s">
        <v>81</v>
      </c>
      <c r="B53" s="117">
        <f>(VLOOKUP($A53,'Occupancy Raw Data'!$B$8:$BE$45,'Occupancy Raw Data'!AG$3,FALSE))/100</f>
        <v>0.39249146757679099</v>
      </c>
      <c r="C53" s="118">
        <f>(VLOOKUP($A53,'Occupancy Raw Data'!$B$8:$BE$45,'Occupancy Raw Data'!AH$3,FALSE))/100</f>
        <v>0.53634812286689404</v>
      </c>
      <c r="D53" s="118">
        <f>(VLOOKUP($A53,'Occupancy Raw Data'!$B$8:$BE$45,'Occupancy Raw Data'!AI$3,FALSE))/100</f>
        <v>0.56116439508665605</v>
      </c>
      <c r="E53" s="118">
        <f>(VLOOKUP($A53,'Occupancy Raw Data'!$B$8:$BE$45,'Occupancy Raw Data'!AJ$3,FALSE))/100</f>
        <v>0.55645296988053095</v>
      </c>
      <c r="F53" s="118">
        <f>(VLOOKUP($A53,'Occupancy Raw Data'!$B$8:$BE$45,'Occupancy Raw Data'!AK$3,FALSE))/100</f>
        <v>0.52094901564866203</v>
      </c>
      <c r="G53" s="119">
        <f>(VLOOKUP($A53,'Occupancy Raw Data'!$B$8:$BE$45,'Occupancy Raw Data'!AL$3,FALSE))/100</f>
        <v>0.51375681072117407</v>
      </c>
      <c r="H53" s="99">
        <f>(VLOOKUP($A53,'Occupancy Raw Data'!$B$8:$BE$45,'Occupancy Raw Data'!AN$3,FALSE))/100</f>
        <v>0.54097257277469202</v>
      </c>
      <c r="I53" s="99">
        <f>(VLOOKUP($A53,'Occupancy Raw Data'!$B$8:$BE$45,'Occupancy Raw Data'!AO$3,FALSE))/100</f>
        <v>0.50227158001009498</v>
      </c>
      <c r="J53" s="119">
        <f>(VLOOKUP($A53,'Occupancy Raw Data'!$B$8:$BE$45,'Occupancy Raw Data'!AP$3,FALSE))/100</f>
        <v>0.521622076392394</v>
      </c>
      <c r="K53" s="120">
        <f>(VLOOKUP($A53,'Occupancy Raw Data'!$B$8:$BE$45,'Occupancy Raw Data'!AR$3,FALSE))/100</f>
        <v>0.51601303246048003</v>
      </c>
      <c r="M53" s="121">
        <f>VLOOKUP($A53,'ADR Raw Data'!$B$6:$BE$43,'ADR Raw Data'!AG$1,FALSE)</f>
        <v>83.994517391304299</v>
      </c>
      <c r="N53" s="122">
        <f>VLOOKUP($A53,'ADR Raw Data'!$B$6:$BE$43,'ADR Raw Data'!AH$1,FALSE)</f>
        <v>89.517811008590499</v>
      </c>
      <c r="O53" s="122">
        <f>VLOOKUP($A53,'ADR Raw Data'!$B$6:$BE$43,'ADR Raw Data'!AI$1,FALSE)</f>
        <v>89.900410794602607</v>
      </c>
      <c r="P53" s="122">
        <f>VLOOKUP($A53,'ADR Raw Data'!$B$6:$BE$43,'ADR Raw Data'!AJ$1,FALSE)</f>
        <v>89.232016933776805</v>
      </c>
      <c r="Q53" s="122">
        <f>VLOOKUP($A53,'ADR Raw Data'!$B$6:$BE$43,'ADR Raw Data'!AK$1,FALSE)</f>
        <v>87.504886950904293</v>
      </c>
      <c r="R53" s="123">
        <f>VLOOKUP($A53,'ADR Raw Data'!$B$6:$BE$43,'ADR Raw Data'!AL$1,FALSE)</f>
        <v>88.292283117054197</v>
      </c>
      <c r="S53" s="122">
        <f>VLOOKUP($A53,'ADR Raw Data'!$B$6:$BE$43,'ADR Raw Data'!AN$1,FALSE)</f>
        <v>92.388519440124398</v>
      </c>
      <c r="T53" s="122">
        <f>VLOOKUP($A53,'ADR Raw Data'!$B$6:$BE$43,'ADR Raw Data'!AO$1,FALSE)</f>
        <v>90.564512562814002</v>
      </c>
      <c r="U53" s="123">
        <f>VLOOKUP($A53,'ADR Raw Data'!$B$6:$BE$43,'ADR Raw Data'!AP$1,FALSE)</f>
        <v>91.510348387096698</v>
      </c>
      <c r="V53" s="124">
        <f>VLOOKUP($A53,'ADR Raw Data'!$B$6:$BE$43,'ADR Raw Data'!AR$1,FALSE)</f>
        <v>89.225448295215301</v>
      </c>
      <c r="X53" s="121">
        <f>VLOOKUP($A53,'RevPAR Raw Data'!$B$6:$BE$43,'RevPAR Raw Data'!AG$1,FALSE)</f>
        <v>32.967131399317402</v>
      </c>
      <c r="Y53" s="122">
        <f>VLOOKUP($A53,'RevPAR Raw Data'!$B$6:$BE$43,'RevPAR Raw Data'!AH$1,FALSE)</f>
        <v>48.012709897610897</v>
      </c>
      <c r="Z53" s="122">
        <f>VLOOKUP($A53,'RevPAR Raw Data'!$B$6:$BE$43,'RevPAR Raw Data'!AI$1,FALSE)</f>
        <v>50.448909641595101</v>
      </c>
      <c r="AA53" s="122">
        <f>VLOOKUP($A53,'RevPAR Raw Data'!$B$6:$BE$43,'RevPAR Raw Data'!AJ$1,FALSE)</f>
        <v>49.653420831230001</v>
      </c>
      <c r="AB53" s="122">
        <f>VLOOKUP($A53,'RevPAR Raw Data'!$B$6:$BE$43,'RevPAR Raw Data'!AK$1,FALSE)</f>
        <v>45.585584721521101</v>
      </c>
      <c r="AC53" s="123">
        <f>VLOOKUP($A53,'RevPAR Raw Data'!$B$6:$BE$43,'RevPAR Raw Data'!AL$1,FALSE)</f>
        <v>45.360761785508799</v>
      </c>
      <c r="AD53" s="122">
        <f>VLOOKUP($A53,'RevPAR Raw Data'!$B$6:$BE$43,'RevPAR Raw Data'!AN$1,FALSE)</f>
        <v>49.979655056368799</v>
      </c>
      <c r="AE53" s="122">
        <f>VLOOKUP($A53,'RevPAR Raw Data'!$B$6:$BE$43,'RevPAR Raw Data'!AO$1,FALSE)</f>
        <v>45.487980817768801</v>
      </c>
      <c r="AF53" s="123">
        <f>VLOOKUP($A53,'RevPAR Raw Data'!$B$6:$BE$43,'RevPAR Raw Data'!AP$1,FALSE)</f>
        <v>47.7338179370688</v>
      </c>
      <c r="AG53" s="124">
        <f>VLOOKUP($A53,'RevPAR Raw Data'!$B$6:$BE$43,'RevPAR Raw Data'!AR$1,FALSE)</f>
        <v>46.041494147459801</v>
      </c>
    </row>
    <row r="54" spans="1:33" x14ac:dyDescent="0.2">
      <c r="A54" s="101" t="s">
        <v>123</v>
      </c>
      <c r="B54" s="89">
        <f>(VLOOKUP($A53,'Occupancy Raw Data'!$B$8:$BE$51,'Occupancy Raw Data'!AT$3,FALSE))/100</f>
        <v>-6.4439651013127805E-2</v>
      </c>
      <c r="C54" s="90">
        <f>(VLOOKUP($A53,'Occupancy Raw Data'!$B$8:$BE$51,'Occupancy Raw Data'!AU$3,FALSE))/100</f>
        <v>-7.1117943317757101E-2</v>
      </c>
      <c r="D54" s="90">
        <f>(VLOOKUP($A53,'Occupancy Raw Data'!$B$8:$BE$51,'Occupancy Raw Data'!AV$3,FALSE))/100</f>
        <v>-4.7098395137964301E-2</v>
      </c>
      <c r="E54" s="90">
        <f>(VLOOKUP($A53,'Occupancy Raw Data'!$B$8:$BE$51,'Occupancy Raw Data'!AW$3,FALSE))/100</f>
        <v>-6.2414858968419099E-2</v>
      </c>
      <c r="F54" s="90">
        <f>(VLOOKUP($A53,'Occupancy Raw Data'!$B$8:$BE$51,'Occupancy Raw Data'!AX$3,FALSE))/100</f>
        <v>-1.78175506364107E-2</v>
      </c>
      <c r="G54" s="90">
        <f>(VLOOKUP($A53,'Occupancy Raw Data'!$B$8:$BE$51,'Occupancy Raw Data'!AY$3,FALSE))/100</f>
        <v>-5.3370160385811598E-2</v>
      </c>
      <c r="H54" s="91">
        <f>(VLOOKUP($A53,'Occupancy Raw Data'!$B$8:$BE$51,'Occupancy Raw Data'!BA$3,FALSE))/100</f>
        <v>-2.6455847086764402E-2</v>
      </c>
      <c r="I54" s="91">
        <f>(VLOOKUP($A53,'Occupancy Raw Data'!$B$8:$BE$51,'Occupancy Raw Data'!BB$3,FALSE))/100</f>
        <v>-6.11653122903459E-2</v>
      </c>
      <c r="J54" s="90">
        <f>(VLOOKUP($A53,'Occupancy Raw Data'!$B$8:$BE$51,'Occupancy Raw Data'!BC$3,FALSE))/100</f>
        <v>-4.3481540033003502E-2</v>
      </c>
      <c r="K54" s="92">
        <f>(VLOOKUP($A53,'Occupancy Raw Data'!$B$8:$BE$51,'Occupancy Raw Data'!BE$3,FALSE))/100</f>
        <v>-5.0524461272549101E-2</v>
      </c>
      <c r="M54" s="89">
        <f>(VLOOKUP($A53,'ADR Raw Data'!$B$6:$BE$49,'ADR Raw Data'!AT$1,FALSE))/100</f>
        <v>3.4330244551910895E-2</v>
      </c>
      <c r="N54" s="90">
        <f>(VLOOKUP($A53,'ADR Raw Data'!$B$6:$BE$49,'ADR Raw Data'!AU$1,FALSE))/100</f>
        <v>2.4860479336383298E-2</v>
      </c>
      <c r="O54" s="90">
        <f>(VLOOKUP($A53,'ADR Raw Data'!$B$6:$BE$49,'ADR Raw Data'!AV$1,FALSE))/100</f>
        <v>7.6400091390066002E-3</v>
      </c>
      <c r="P54" s="90">
        <f>(VLOOKUP($A53,'ADR Raw Data'!$B$6:$BE$49,'ADR Raw Data'!AW$1,FALSE))/100</f>
        <v>-6.1024009131238699E-3</v>
      </c>
      <c r="Q54" s="90">
        <f>(VLOOKUP($A53,'ADR Raw Data'!$B$6:$BE$49,'ADR Raw Data'!AX$1,FALSE))/100</f>
        <v>1.3560938824745501E-2</v>
      </c>
      <c r="R54" s="90">
        <f>(VLOOKUP($A53,'ADR Raw Data'!$B$6:$BE$49,'ADR Raw Data'!AY$1,FALSE))/100</f>
        <v>1.2913902297848301E-2</v>
      </c>
      <c r="S54" s="91">
        <f>(VLOOKUP($A53,'ADR Raw Data'!$B$6:$BE$49,'ADR Raw Data'!BA$1,FALSE))/100</f>
        <v>7.1575509214973796E-3</v>
      </c>
      <c r="T54" s="91">
        <f>(VLOOKUP($A53,'ADR Raw Data'!$B$6:$BE$49,'ADR Raw Data'!BB$1,FALSE))/100</f>
        <v>-1.6403468229632401E-2</v>
      </c>
      <c r="U54" s="90">
        <f>(VLOOKUP($A53,'ADR Raw Data'!$B$6:$BE$49,'ADR Raw Data'!BC$1,FALSE))/100</f>
        <v>-4.2415851859148503E-3</v>
      </c>
      <c r="V54" s="92">
        <f>(VLOOKUP($A53,'ADR Raw Data'!$B$6:$BE$49,'ADR Raw Data'!BE$1,FALSE))/100</f>
        <v>7.8575607003133503E-3</v>
      </c>
      <c r="X54" s="89">
        <f>(VLOOKUP($A53,'RevPAR Raw Data'!$B$6:$BE$49,'RevPAR Raw Data'!AT$1,FALSE))/100</f>
        <v>-3.2321635439337297E-2</v>
      </c>
      <c r="Y54" s="90">
        <f>(VLOOKUP($A53,'RevPAR Raw Data'!$B$6:$BE$49,'RevPAR Raw Data'!AU$1,FALSE))/100</f>
        <v>-4.8025490141671005E-2</v>
      </c>
      <c r="Z54" s="90">
        <f>(VLOOKUP($A53,'RevPAR Raw Data'!$B$6:$BE$49,'RevPAR Raw Data'!AV$1,FALSE))/100</f>
        <v>-3.9818218168244296E-2</v>
      </c>
      <c r="AA54" s="90">
        <f>(VLOOKUP($A53,'RevPAR Raw Data'!$B$6:$BE$49,'RevPAR Raw Data'!AW$1,FALSE))/100</f>
        <v>-6.8136379389181601E-2</v>
      </c>
      <c r="AB54" s="90">
        <f>(VLOOKUP($A53,'RevPAR Raw Data'!$B$6:$BE$49,'RevPAR Raw Data'!AX$1,FALSE))/100</f>
        <v>-4.4982345258523697E-3</v>
      </c>
      <c r="AC54" s="90">
        <f>(VLOOKUP($A53,'RevPAR Raw Data'!$B$6:$BE$49,'RevPAR Raw Data'!AY$1,FALSE))/100</f>
        <v>-4.1145475124806194E-2</v>
      </c>
      <c r="AD54" s="91">
        <f>(VLOOKUP($A53,'RevPAR Raw Data'!$B$6:$BE$49,'RevPAR Raw Data'!BA$1,FALSE))/100</f>
        <v>-1.94876552379619E-2</v>
      </c>
      <c r="AE54" s="91">
        <f>(VLOOKUP($A53,'RevPAR Raw Data'!$B$6:$BE$49,'RevPAR Raw Data'!BB$1,FALSE))/100</f>
        <v>-7.656545726306821E-2</v>
      </c>
      <c r="AF54" s="90">
        <f>(VLOOKUP($A53,'RevPAR Raw Data'!$B$6:$BE$49,'RevPAR Raw Data'!BC$1,FALSE))/100</f>
        <v>-4.7538694562853596E-2</v>
      </c>
      <c r="AG54" s="92">
        <f>(VLOOKUP($A53,'RevPAR Raw Data'!$B$6:$BE$49,'RevPAR Raw Data'!BE$1,FALSE))/100</f>
        <v>-4.3063899593535494E-2</v>
      </c>
    </row>
    <row r="55" spans="1:33" x14ac:dyDescent="0.2">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
      <c r="A56" s="116" t="s">
        <v>82</v>
      </c>
      <c r="B56" s="117">
        <f>(VLOOKUP($A56,'Occupancy Raw Data'!$B$8:$BE$45,'Occupancy Raw Data'!AG$3,FALSE))/100</f>
        <v>0.41909950657894696</v>
      </c>
      <c r="C56" s="118">
        <f>(VLOOKUP($A56,'Occupancy Raw Data'!$B$8:$BE$45,'Occupancy Raw Data'!AH$3,FALSE))/100</f>
        <v>0.51935992324561397</v>
      </c>
      <c r="D56" s="118">
        <f>(VLOOKUP($A56,'Occupancy Raw Data'!$B$8:$BE$45,'Occupancy Raw Data'!AI$3,FALSE))/100</f>
        <v>0.56586652056295494</v>
      </c>
      <c r="E56" s="118">
        <f>(VLOOKUP($A56,'Occupancy Raw Data'!$B$8:$BE$45,'Occupancy Raw Data'!AJ$3,FALSE))/100</f>
        <v>0.59915077218093993</v>
      </c>
      <c r="F56" s="118">
        <f>(VLOOKUP($A56,'Occupancy Raw Data'!$B$8:$BE$45,'Occupancy Raw Data'!AK$3,FALSE))/100</f>
        <v>0.59760983460603301</v>
      </c>
      <c r="G56" s="118">
        <f>(VLOOKUP($A56,'Occupancy Raw Data'!$B$8:$BE$45,'Occupancy Raw Data'!AL$3,FALSE))/100</f>
        <v>0.54023579056974702</v>
      </c>
      <c r="H56" s="99">
        <f>(VLOOKUP($A56,'Occupancy Raw Data'!$B$8:$BE$45,'Occupancy Raw Data'!AN$3,FALSE))/100</f>
        <v>0.70187994384138608</v>
      </c>
      <c r="I56" s="99">
        <f>(VLOOKUP($A56,'Occupancy Raw Data'!$B$8:$BE$45,'Occupancy Raw Data'!AO$3,FALSE))/100</f>
        <v>0.681025921994315</v>
      </c>
      <c r="J56" s="118">
        <f>(VLOOKUP($A56,'Occupancy Raw Data'!$B$8:$BE$45,'Occupancy Raw Data'!AP$3,FALSE))/100</f>
        <v>0.69145293291784993</v>
      </c>
      <c r="K56" s="141">
        <f>(VLOOKUP($A56,'Occupancy Raw Data'!$B$8:$BE$45,'Occupancy Raw Data'!AR$3,FALSE))/100</f>
        <v>0.58344872127329506</v>
      </c>
      <c r="M56" s="121">
        <f>VLOOKUP($A56,'ADR Raw Data'!$B$6:$BE$43,'ADR Raw Data'!AG$1,FALSE)</f>
        <v>105.03480909165199</v>
      </c>
      <c r="N56" s="122">
        <f>VLOOKUP($A56,'ADR Raw Data'!$B$6:$BE$43,'ADR Raw Data'!AH$1,FALSE)</f>
        <v>111.924713333773</v>
      </c>
      <c r="O56" s="122">
        <f>VLOOKUP($A56,'ADR Raw Data'!$B$6:$BE$43,'ADR Raw Data'!AI$1,FALSE)</f>
        <v>113.499872919818</v>
      </c>
      <c r="P56" s="122">
        <f>VLOOKUP($A56,'ADR Raw Data'!$B$6:$BE$43,'ADR Raw Data'!AJ$1,FALSE)</f>
        <v>120.011352231811</v>
      </c>
      <c r="Q56" s="122">
        <f>VLOOKUP($A56,'ADR Raw Data'!$B$6:$BE$43,'ADR Raw Data'!AK$1,FALSE)</f>
        <v>118.024330162732</v>
      </c>
      <c r="R56" s="123">
        <f>VLOOKUP($A56,'ADR Raw Data'!$B$6:$BE$43,'ADR Raw Data'!AL$1,FALSE)</f>
        <v>114.330200476782</v>
      </c>
      <c r="S56" s="122">
        <f>VLOOKUP($A56,'ADR Raw Data'!$B$6:$BE$43,'ADR Raw Data'!AN$1,FALSE)</f>
        <v>135.461339708249</v>
      </c>
      <c r="T56" s="122">
        <f>VLOOKUP($A56,'ADR Raw Data'!$B$6:$BE$43,'ADR Raw Data'!AO$1,FALSE)</f>
        <v>134.48426689460899</v>
      </c>
      <c r="U56" s="123">
        <f>VLOOKUP($A56,'ADR Raw Data'!$B$6:$BE$43,'ADR Raw Data'!AP$1,FALSE)</f>
        <v>134.98017036028199</v>
      </c>
      <c r="V56" s="124">
        <f>VLOOKUP($A56,'ADR Raw Data'!$B$6:$BE$43,'ADR Raw Data'!AR$1,FALSE)</f>
        <v>121.323659714709</v>
      </c>
      <c r="X56" s="121">
        <f>VLOOKUP($A56,'RevPAR Raw Data'!$B$6:$BE$43,'RevPAR Raw Data'!AG$1,FALSE)</f>
        <v>44.020036663925403</v>
      </c>
      <c r="Y56" s="122">
        <f>VLOOKUP($A56,'RevPAR Raw Data'!$B$6:$BE$43,'RevPAR Raw Data'!AH$1,FALSE)</f>
        <v>58.129210526315703</v>
      </c>
      <c r="Z56" s="122">
        <f>VLOOKUP($A56,'RevPAR Raw Data'!$B$6:$BE$43,'RevPAR Raw Data'!AI$1,FALSE)</f>
        <v>64.225778173475305</v>
      </c>
      <c r="AA56" s="122">
        <f>VLOOKUP($A56,'RevPAR Raw Data'!$B$6:$BE$43,'RevPAR Raw Data'!AJ$1,FALSE)</f>
        <v>71.904894360168399</v>
      </c>
      <c r="AB56" s="122">
        <f>VLOOKUP($A56,'RevPAR Raw Data'!$B$6:$BE$43,'RevPAR Raw Data'!AK$1,FALSE)</f>
        <v>70.532500428038205</v>
      </c>
      <c r="AC56" s="123">
        <f>VLOOKUP($A56,'RevPAR Raw Data'!$B$6:$BE$43,'RevPAR Raw Data'!AL$1,FALSE)</f>
        <v>61.765266240572103</v>
      </c>
      <c r="AD56" s="122">
        <f>VLOOKUP($A56,'RevPAR Raw Data'!$B$6:$BE$43,'RevPAR Raw Data'!AN$1,FALSE)</f>
        <v>95.077597507105395</v>
      </c>
      <c r="AE56" s="122">
        <f>VLOOKUP($A56,'RevPAR Raw Data'!$B$6:$BE$43,'RevPAR Raw Data'!AO$1,FALSE)</f>
        <v>91.587271855631201</v>
      </c>
      <c r="AF56" s="123">
        <f>VLOOKUP($A56,'RevPAR Raw Data'!$B$6:$BE$43,'RevPAR Raw Data'!AP$1,FALSE)</f>
        <v>93.332434681368298</v>
      </c>
      <c r="AG56" s="124">
        <f>VLOOKUP($A56,'RevPAR Raw Data'!$B$6:$BE$43,'RevPAR Raw Data'!AR$1,FALSE)</f>
        <v>70.786134120743796</v>
      </c>
    </row>
    <row r="57" spans="1:33" x14ac:dyDescent="0.2">
      <c r="A57" s="154" t="s">
        <v>123</v>
      </c>
      <c r="B57" s="89">
        <f>(VLOOKUP($A56,'Occupancy Raw Data'!$B$8:$BE$51,'Occupancy Raw Data'!AT$3,FALSE))/100</f>
        <v>-2.7738043074994199E-2</v>
      </c>
      <c r="C57" s="90">
        <f>(VLOOKUP($A56,'Occupancy Raw Data'!$B$8:$BE$51,'Occupancy Raw Data'!AU$3,FALSE))/100</f>
        <v>-8.9235629730041094E-2</v>
      </c>
      <c r="D57" s="90">
        <f>(VLOOKUP($A56,'Occupancy Raw Data'!$B$8:$BE$51,'Occupancy Raw Data'!AV$3,FALSE))/100</f>
        <v>-5.0589569559955395E-2</v>
      </c>
      <c r="E57" s="90">
        <f>(VLOOKUP($A56,'Occupancy Raw Data'!$B$8:$BE$51,'Occupancy Raw Data'!AW$3,FALSE))/100</f>
        <v>1.7838298611842999E-2</v>
      </c>
      <c r="F57" s="90">
        <f>(VLOOKUP($A56,'Occupancy Raw Data'!$B$8:$BE$51,'Occupancy Raw Data'!AX$3,FALSE))/100</f>
        <v>4.4276415081697197E-2</v>
      </c>
      <c r="G57" s="90">
        <f>(VLOOKUP($A56,'Occupancy Raw Data'!$B$8:$BE$51,'Occupancy Raw Data'!AY$3,FALSE))/100</f>
        <v>-2.0693095713502498E-2</v>
      </c>
      <c r="H57" s="91">
        <f>(VLOOKUP($A56,'Occupancy Raw Data'!$B$8:$BE$51,'Occupancy Raw Data'!BA$3,FALSE))/100</f>
        <v>5.1718063416959302E-2</v>
      </c>
      <c r="I57" s="91">
        <f>(VLOOKUP($A56,'Occupancy Raw Data'!$B$8:$BE$51,'Occupancy Raw Data'!BB$3,FALSE))/100</f>
        <v>4.0284715475687002E-2</v>
      </c>
      <c r="J57" s="90">
        <f>(VLOOKUP($A56,'Occupancy Raw Data'!$B$8:$BE$51,'Occupancy Raw Data'!BC$3,FALSE))/100</f>
        <v>4.6056357465271501E-2</v>
      </c>
      <c r="K57" s="92">
        <f>(VLOOKUP($A56,'Occupancy Raw Data'!$B$8:$BE$51,'Occupancy Raw Data'!BE$3,FALSE))/100</f>
        <v>9.4686263308662103E-4</v>
      </c>
      <c r="M57" s="89">
        <f>(VLOOKUP($A56,'ADR Raw Data'!$B$6:$BE$49,'ADR Raw Data'!AT$1,FALSE))/100</f>
        <v>1.6776067980633601E-2</v>
      </c>
      <c r="N57" s="90">
        <f>(VLOOKUP($A56,'ADR Raw Data'!$B$6:$BE$49,'ADR Raw Data'!AU$1,FALSE))/100</f>
        <v>4.5655786714886301E-3</v>
      </c>
      <c r="O57" s="90">
        <f>(VLOOKUP($A56,'ADR Raw Data'!$B$6:$BE$49,'ADR Raw Data'!AV$1,FALSE))/100</f>
        <v>1.94342322711617E-2</v>
      </c>
      <c r="P57" s="90">
        <f>(VLOOKUP($A56,'ADR Raw Data'!$B$6:$BE$49,'ADR Raw Data'!AW$1,FALSE))/100</f>
        <v>8.7666756873701304E-2</v>
      </c>
      <c r="Q57" s="90">
        <f>(VLOOKUP($A56,'ADR Raw Data'!$B$6:$BE$49,'ADR Raw Data'!AX$1,FALSE))/100</f>
        <v>7.1434484273089599E-2</v>
      </c>
      <c r="R57" s="90">
        <f>(VLOOKUP($A56,'ADR Raw Data'!$B$6:$BE$49,'ADR Raw Data'!AY$1,FALSE))/100</f>
        <v>4.2785326067211499E-2</v>
      </c>
      <c r="S57" s="91">
        <f>(VLOOKUP($A56,'ADR Raw Data'!$B$6:$BE$49,'ADR Raw Data'!BA$1,FALSE))/100</f>
        <v>4.1262032747837803E-2</v>
      </c>
      <c r="T57" s="91">
        <f>(VLOOKUP($A56,'ADR Raw Data'!$B$6:$BE$49,'ADR Raw Data'!BB$1,FALSE))/100</f>
        <v>1.52282735729466E-2</v>
      </c>
      <c r="U57" s="90">
        <f>(VLOOKUP($A56,'ADR Raw Data'!$B$6:$BE$49,'ADR Raw Data'!BC$1,FALSE))/100</f>
        <v>2.8272977606760799E-2</v>
      </c>
      <c r="V57" s="92">
        <f>(VLOOKUP($A56,'ADR Raw Data'!$B$6:$BE$49,'ADR Raw Data'!BE$1,FALSE))/100</f>
        <v>4.0089047513569204E-2</v>
      </c>
      <c r="X57" s="89">
        <f>(VLOOKUP($A56,'RevPAR Raw Data'!$B$6:$BE$49,'RevPAR Raw Data'!AT$1,FALSE))/100</f>
        <v>-1.1427310390636401E-2</v>
      </c>
      <c r="Y57" s="90">
        <f>(VLOOKUP($A56,'RevPAR Raw Data'!$B$6:$BE$49,'RevPAR Raw Data'!AU$1,FALSE))/100</f>
        <v>-8.5077463346384802E-2</v>
      </c>
      <c r="Z57" s="90">
        <f>(VLOOKUP($A56,'RevPAR Raw Data'!$B$6:$BE$49,'RevPAR Raw Data'!AV$1,FALSE))/100</f>
        <v>-3.2138506734119901E-2</v>
      </c>
      <c r="AA57" s="90">
        <f>(VLOOKUP($A56,'RevPAR Raw Data'!$B$6:$BE$49,'RevPAR Raw Data'!AW$1,FALSE))/100</f>
        <v>0.107068881272989</v>
      </c>
      <c r="AB57" s="90">
        <f>(VLOOKUP($A56,'RevPAR Raw Data'!$B$6:$BE$49,'RevPAR Raw Data'!AX$1,FALSE))/100</f>
        <v>0.11887376223160899</v>
      </c>
      <c r="AC57" s="90">
        <f>(VLOOKUP($A56,'RevPAR Raw Data'!$B$6:$BE$49,'RevPAR Raw Data'!AY$1,FALSE))/100</f>
        <v>2.1206869506266698E-2</v>
      </c>
      <c r="AD57" s="91">
        <f>(VLOOKUP($A56,'RevPAR Raw Data'!$B$6:$BE$49,'RevPAR Raw Data'!BA$1,FALSE))/100</f>
        <v>9.511408859116241E-2</v>
      </c>
      <c r="AE57" s="91">
        <f>(VLOOKUP($A56,'RevPAR Raw Data'!$B$6:$BE$49,'RevPAR Raw Data'!BB$1,FALSE))/100</f>
        <v>5.61264557167057E-2</v>
      </c>
      <c r="AF57" s="90">
        <f>(VLOOKUP($A56,'RevPAR Raw Data'!$B$6:$BE$49,'RevPAR Raw Data'!BC$1,FALSE))/100</f>
        <v>7.5631485435297005E-2</v>
      </c>
      <c r="AG57" s="92">
        <f>(VLOOKUP($A56,'RevPAR Raw Data'!$B$6:$BE$49,'RevPAR Raw Data'!BE$1,FALSE))/100</f>
        <v>4.10738689677424E-2</v>
      </c>
    </row>
    <row r="58" spans="1:33" x14ac:dyDescent="0.2">
      <c r="A58" s="155" t="s">
        <v>125</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
      <c r="A59" s="134" t="s">
        <v>83</v>
      </c>
      <c r="B59" s="117">
        <f>(VLOOKUP($A59,'Occupancy Raw Data'!$B$8:$BE$45,'Occupancy Raw Data'!AG$3,FALSE))/100</f>
        <v>0.58330919528122993</v>
      </c>
      <c r="C59" s="118">
        <f>(VLOOKUP($A59,'Occupancy Raw Data'!$B$8:$BE$45,'Occupancy Raw Data'!AH$3,FALSE))/100</f>
        <v>0.72486351028719798</v>
      </c>
      <c r="D59" s="118">
        <f>(VLOOKUP($A59,'Occupancy Raw Data'!$B$8:$BE$45,'Occupancy Raw Data'!AI$3,FALSE))/100</f>
        <v>0.79009446900955593</v>
      </c>
      <c r="E59" s="118">
        <f>(VLOOKUP($A59,'Occupancy Raw Data'!$B$8:$BE$45,'Occupancy Raw Data'!AJ$3,FALSE))/100</f>
        <v>0.77237367320381911</v>
      </c>
      <c r="F59" s="118">
        <f>(VLOOKUP($A59,'Occupancy Raw Data'!$B$8:$BE$45,'Occupancy Raw Data'!AK$3,FALSE))/100</f>
        <v>0.71237117802058803</v>
      </c>
      <c r="G59" s="119">
        <f>(VLOOKUP($A59,'Occupancy Raw Data'!$B$8:$BE$45,'Occupancy Raw Data'!AL$3,FALSE))/100</f>
        <v>0.71660197580353791</v>
      </c>
      <c r="H59" s="99">
        <f>(VLOOKUP($A59,'Occupancy Raw Data'!$B$8:$BE$45,'Occupancy Raw Data'!AN$3,FALSE))/100</f>
        <v>0.756196470069321</v>
      </c>
      <c r="I59" s="99">
        <f>(VLOOKUP($A59,'Occupancy Raw Data'!$B$8:$BE$45,'Occupancy Raw Data'!AO$3,FALSE))/100</f>
        <v>0.78875495662745199</v>
      </c>
      <c r="J59" s="119">
        <f>(VLOOKUP($A59,'Occupancy Raw Data'!$B$8:$BE$45,'Occupancy Raw Data'!AP$3,FALSE))/100</f>
        <v>0.77247571334838594</v>
      </c>
      <c r="K59" s="120">
        <f>(VLOOKUP($A59,'Occupancy Raw Data'!$B$8:$BE$45,'Occupancy Raw Data'!AR$3,FALSE))/100</f>
        <v>0.73256580072719701</v>
      </c>
      <c r="M59" s="121">
        <f>VLOOKUP($A59,'ADR Raw Data'!$B$6:$BE$43,'ADR Raw Data'!AG$1,FALSE)</f>
        <v>185.74589396624</v>
      </c>
      <c r="N59" s="122">
        <f>VLOOKUP($A59,'ADR Raw Data'!$B$6:$BE$43,'ADR Raw Data'!AH$1,FALSE)</f>
        <v>219.27484208168201</v>
      </c>
      <c r="O59" s="122">
        <f>VLOOKUP($A59,'ADR Raw Data'!$B$6:$BE$43,'ADR Raw Data'!AI$1,FALSE)</f>
        <v>236.44577750312399</v>
      </c>
      <c r="P59" s="122">
        <f>VLOOKUP($A59,'ADR Raw Data'!$B$6:$BE$43,'ADR Raw Data'!AJ$1,FALSE)</f>
        <v>226.088955573296</v>
      </c>
      <c r="Q59" s="122">
        <f>VLOOKUP($A59,'ADR Raw Data'!$B$6:$BE$43,'ADR Raw Data'!AK$1,FALSE)</f>
        <v>198.898359594813</v>
      </c>
      <c r="R59" s="123">
        <f>VLOOKUP($A59,'ADR Raw Data'!$B$6:$BE$43,'ADR Raw Data'!AL$1,FALSE)</f>
        <v>215.020359667973</v>
      </c>
      <c r="S59" s="122">
        <f>VLOOKUP($A59,'ADR Raw Data'!$B$6:$BE$43,'ADR Raw Data'!AN$1,FALSE)</f>
        <v>183.28061073531401</v>
      </c>
      <c r="T59" s="122">
        <f>VLOOKUP($A59,'ADR Raw Data'!$B$6:$BE$43,'ADR Raw Data'!AO$1,FALSE)</f>
        <v>186.48715508655101</v>
      </c>
      <c r="U59" s="123">
        <f>VLOOKUP($A59,'ADR Raw Data'!$B$6:$BE$43,'ADR Raw Data'!AP$1,FALSE)</f>
        <v>184.917670455756</v>
      </c>
      <c r="V59" s="124">
        <f>VLOOKUP($A59,'ADR Raw Data'!$B$6:$BE$43,'ADR Raw Data'!AR$1,FALSE)</f>
        <v>205.95108152002399</v>
      </c>
      <c r="X59" s="121">
        <f>VLOOKUP($A59,'RevPAR Raw Data'!$B$6:$BE$43,'RevPAR Raw Data'!AG$1,FALSE)</f>
        <v>108.34728793623999</v>
      </c>
      <c r="Y59" s="122">
        <f>VLOOKUP($A59,'RevPAR Raw Data'!$B$6:$BE$43,'RevPAR Raw Data'!AH$1,FALSE)</f>
        <v>158.94433174899899</v>
      </c>
      <c r="Z59" s="122">
        <f>VLOOKUP($A59,'RevPAR Raw Data'!$B$6:$BE$43,'RevPAR Raw Data'!AI$1,FALSE)</f>
        <v>186.81450102588201</v>
      </c>
      <c r="AA59" s="122">
        <f>VLOOKUP($A59,'RevPAR Raw Data'!$B$6:$BE$43,'RevPAR Raw Data'!AJ$1,FALSE)</f>
        <v>174.62515708696199</v>
      </c>
      <c r="AB59" s="122">
        <f>VLOOKUP($A59,'RevPAR Raw Data'!$B$6:$BE$43,'RevPAR Raw Data'!AK$1,FALSE)</f>
        <v>141.689458730919</v>
      </c>
      <c r="AC59" s="123">
        <f>VLOOKUP($A59,'RevPAR Raw Data'!$B$6:$BE$43,'RevPAR Raw Data'!AL$1,FALSE)</f>
        <v>154.084014576057</v>
      </c>
      <c r="AD59" s="122">
        <f>VLOOKUP($A59,'RevPAR Raw Data'!$B$6:$BE$43,'RevPAR Raw Data'!AN$1,FALSE)</f>
        <v>138.59615087019299</v>
      </c>
      <c r="AE59" s="122">
        <f>VLOOKUP($A59,'RevPAR Raw Data'!$B$6:$BE$43,'RevPAR Raw Data'!AO$1,FALSE)</f>
        <v>147.09266792187</v>
      </c>
      <c r="AF59" s="123">
        <f>VLOOKUP($A59,'RevPAR Raw Data'!$B$6:$BE$43,'RevPAR Raw Data'!AP$1,FALSE)</f>
        <v>142.84440939603201</v>
      </c>
      <c r="AG59" s="124">
        <f>VLOOKUP($A59,'RevPAR Raw Data'!$B$6:$BE$43,'RevPAR Raw Data'!AR$1,FALSE)</f>
        <v>150.872718944349</v>
      </c>
    </row>
    <row r="60" spans="1:33" x14ac:dyDescent="0.2">
      <c r="A60" s="101" t="s">
        <v>123</v>
      </c>
      <c r="B60" s="89">
        <f>(VLOOKUP($A59,'Occupancy Raw Data'!$B$8:$BE$51,'Occupancy Raw Data'!AT$3,FALSE))/100</f>
        <v>-1.5470640730362799E-2</v>
      </c>
      <c r="C60" s="90">
        <f>(VLOOKUP($A59,'Occupancy Raw Data'!$B$8:$BE$51,'Occupancy Raw Data'!AU$3,FALSE))/100</f>
        <v>-3.3724953541758397E-2</v>
      </c>
      <c r="D60" s="90">
        <f>(VLOOKUP($A59,'Occupancy Raw Data'!$B$8:$BE$51,'Occupancy Raw Data'!AV$3,FALSE))/100</f>
        <v>-2.8993218785096402E-2</v>
      </c>
      <c r="E60" s="90">
        <f>(VLOOKUP($A59,'Occupancy Raw Data'!$B$8:$BE$51,'Occupancy Raw Data'!AW$3,FALSE))/100</f>
        <v>-4.1697540468461296E-2</v>
      </c>
      <c r="F60" s="90">
        <f>(VLOOKUP($A59,'Occupancy Raw Data'!$B$8:$BE$51,'Occupancy Raw Data'!AX$3,FALSE))/100</f>
        <v>-1.96821776535165E-2</v>
      </c>
      <c r="G60" s="90">
        <f>(VLOOKUP($A59,'Occupancy Raw Data'!$B$8:$BE$51,'Occupancy Raw Data'!AY$3,FALSE))/100</f>
        <v>-2.8744462469668802E-2</v>
      </c>
      <c r="H60" s="91">
        <f>(VLOOKUP($A59,'Occupancy Raw Data'!$B$8:$BE$51,'Occupancy Raw Data'!BA$3,FALSE))/100</f>
        <v>1.9792617921929399E-2</v>
      </c>
      <c r="I60" s="91">
        <f>(VLOOKUP($A59,'Occupancy Raw Data'!$B$8:$BE$51,'Occupancy Raw Data'!BB$3,FALSE))/100</f>
        <v>4.4874256803866197E-2</v>
      </c>
      <c r="J60" s="90">
        <f>(VLOOKUP($A59,'Occupancy Raw Data'!$B$8:$BE$51,'Occupancy Raw Data'!BC$3,FALSE))/100</f>
        <v>3.2445406446006901E-2</v>
      </c>
      <c r="K60" s="92">
        <f>(VLOOKUP($A59,'Occupancy Raw Data'!$B$8:$BE$51,'Occupancy Raw Data'!BE$3,FALSE))/100</f>
        <v>-1.1086902478633899E-2</v>
      </c>
      <c r="M60" s="89">
        <f>(VLOOKUP($A59,'ADR Raw Data'!$B$6:$BE$49,'ADR Raw Data'!AT$1,FALSE))/100</f>
        <v>9.6485825696296205E-3</v>
      </c>
      <c r="N60" s="90">
        <f>(VLOOKUP($A59,'ADR Raw Data'!$B$6:$BE$49,'ADR Raw Data'!AU$1,FALSE))/100</f>
        <v>2.72267239198721E-2</v>
      </c>
      <c r="O60" s="90">
        <f>(VLOOKUP($A59,'ADR Raw Data'!$B$6:$BE$49,'ADR Raw Data'!AV$1,FALSE))/100</f>
        <v>4.5750741513578802E-2</v>
      </c>
      <c r="P60" s="90">
        <f>(VLOOKUP($A59,'ADR Raw Data'!$B$6:$BE$49,'ADR Raw Data'!AW$1,FALSE))/100</f>
        <v>1.9159127265652401E-2</v>
      </c>
      <c r="Q60" s="90">
        <f>(VLOOKUP($A59,'ADR Raw Data'!$B$6:$BE$49,'ADR Raw Data'!AX$1,FALSE))/100</f>
        <v>1.2173086223584898E-2</v>
      </c>
      <c r="R60" s="90">
        <f>(VLOOKUP($A59,'ADR Raw Data'!$B$6:$BE$49,'ADR Raw Data'!AY$1,FALSE))/100</f>
        <v>2.3878099424177401E-2</v>
      </c>
      <c r="S60" s="91">
        <f>(VLOOKUP($A59,'ADR Raw Data'!$B$6:$BE$49,'ADR Raw Data'!BA$1,FALSE))/100</f>
        <v>1.6355826019721201E-2</v>
      </c>
      <c r="T60" s="91">
        <f>(VLOOKUP($A59,'ADR Raw Data'!$B$6:$BE$49,'ADR Raw Data'!BB$1,FALSE))/100</f>
        <v>2.9576455082280902E-2</v>
      </c>
      <c r="U60" s="90">
        <f>(VLOOKUP($A59,'ADR Raw Data'!$B$6:$BE$49,'ADR Raw Data'!BC$1,FALSE))/100</f>
        <v>2.3147510740176399E-2</v>
      </c>
      <c r="V60" s="92">
        <f>(VLOOKUP($A59,'ADR Raw Data'!$B$6:$BE$49,'ADR Raw Data'!BE$1,FALSE))/100</f>
        <v>2.1795102904200201E-2</v>
      </c>
      <c r="X60" s="89">
        <f>(VLOOKUP($A59,'RevPAR Raw Data'!$B$6:$BE$49,'RevPAR Raw Data'!AT$1,FALSE))/100</f>
        <v>-5.9713279152252196E-3</v>
      </c>
      <c r="Y60" s="90">
        <f>(VLOOKUP($A59,'RevPAR Raw Data'!$B$6:$BE$49,'RevPAR Raw Data'!AU$1,FALSE))/100</f>
        <v>-7.4164496211783105E-3</v>
      </c>
      <c r="Z60" s="90">
        <f>(VLOOKUP($A59,'RevPAR Raw Data'!$B$6:$BE$49,'RevPAR Raw Data'!AV$1,FALSE))/100</f>
        <v>1.5431061470198799E-2</v>
      </c>
      <c r="AA60" s="90">
        <f>(VLOOKUP($A59,'RevPAR Raw Data'!$B$6:$BE$49,'RevPAR Raw Data'!AW$1,FALSE))/100</f>
        <v>-2.3337301687308697E-2</v>
      </c>
      <c r="AB60" s="90">
        <f>(VLOOKUP($A59,'RevPAR Raw Data'!$B$6:$BE$49,'RevPAR Raw Data'!AX$1,FALSE))/100</f>
        <v>-7.7486842755757901E-3</v>
      </c>
      <c r="AC60" s="90">
        <f>(VLOOKUP($A59,'RevPAR Raw Data'!$B$6:$BE$49,'RevPAR Raw Data'!AY$1,FALSE))/100</f>
        <v>-5.5527261782366503E-3</v>
      </c>
      <c r="AD60" s="91">
        <f>(VLOOKUP($A59,'RevPAR Raw Data'!$B$6:$BE$49,'RevPAR Raw Data'!BA$1,FALSE))/100</f>
        <v>3.6472168556856505E-2</v>
      </c>
      <c r="AE60" s="91">
        <f>(VLOOKUP($A59,'RevPAR Raw Data'!$B$6:$BE$49,'RevPAR Raw Data'!BB$1,FALSE))/100</f>
        <v>7.5777933326857505E-2</v>
      </c>
      <c r="AF60" s="90">
        <f>(VLOOKUP($A59,'RevPAR Raw Data'!$B$6:$BE$49,'RevPAR Raw Data'!BC$1,FALSE))/100</f>
        <v>5.6343947580361702E-2</v>
      </c>
      <c r="AG60" s="92">
        <f>(VLOOKUP($A59,'RevPAR Raw Data'!$B$6:$BE$49,'RevPAR Raw Data'!BE$1,FALSE))/100</f>
        <v>1.0466560245155701E-2</v>
      </c>
    </row>
    <row r="61" spans="1:33" x14ac:dyDescent="0.2">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
      <c r="A62" s="116" t="s">
        <v>84</v>
      </c>
      <c r="B62" s="117">
        <f>(VLOOKUP($A62,'Occupancy Raw Data'!$B$8:$BE$45,'Occupancy Raw Data'!AG$3,FALSE))/100</f>
        <v>0.6726907630522081</v>
      </c>
      <c r="C62" s="118">
        <f>(VLOOKUP($A62,'Occupancy Raw Data'!$B$8:$BE$45,'Occupancy Raw Data'!AH$3,FALSE))/100</f>
        <v>0.82796977383216996</v>
      </c>
      <c r="D62" s="118">
        <f>(VLOOKUP($A62,'Occupancy Raw Data'!$B$8:$BE$45,'Occupancy Raw Data'!AI$3,FALSE))/100</f>
        <v>0.88865990276896989</v>
      </c>
      <c r="E62" s="118">
        <f>(VLOOKUP($A62,'Occupancy Raw Data'!$B$8:$BE$45,'Occupancy Raw Data'!AJ$3,FALSE))/100</f>
        <v>0.83954238004650095</v>
      </c>
      <c r="F62" s="118">
        <f>(VLOOKUP($A62,'Occupancy Raw Data'!$B$8:$BE$45,'Occupancy Raw Data'!AK$3,FALSE))/100</f>
        <v>0.77605157471993191</v>
      </c>
      <c r="G62" s="119">
        <f>(VLOOKUP($A62,'Occupancy Raw Data'!$B$8:$BE$45,'Occupancy Raw Data'!AL$3,FALSE))/100</f>
        <v>0.80098287888395603</v>
      </c>
      <c r="H62" s="99">
        <f>(VLOOKUP($A62,'Occupancy Raw Data'!$B$8:$BE$45,'Occupancy Raw Data'!AN$3,FALSE))/100</f>
        <v>0.78448002536461603</v>
      </c>
      <c r="I62" s="99">
        <f>(VLOOKUP($A62,'Occupancy Raw Data'!$B$8:$BE$45,'Occupancy Raw Data'!AO$3,FALSE))/100</f>
        <v>0.82479919678714797</v>
      </c>
      <c r="J62" s="119">
        <f>(VLOOKUP($A62,'Occupancy Raw Data'!$B$8:$BE$45,'Occupancy Raw Data'!AP$3,FALSE))/100</f>
        <v>0.804639611075882</v>
      </c>
      <c r="K62" s="120">
        <f>(VLOOKUP($A62,'Occupancy Raw Data'!$B$8:$BE$45,'Occupancy Raw Data'!AR$3,FALSE))/100</f>
        <v>0.80202765951022104</v>
      </c>
      <c r="M62" s="121">
        <f>VLOOKUP($A62,'ADR Raw Data'!$B$6:$BE$43,'ADR Raw Data'!AG$1,FALSE)</f>
        <v>202.80161115475201</v>
      </c>
      <c r="N62" s="122">
        <f>VLOOKUP($A62,'ADR Raw Data'!$B$6:$BE$43,'ADR Raw Data'!AH$1,FALSE)</f>
        <v>244.77956249800499</v>
      </c>
      <c r="O62" s="122">
        <f>VLOOKUP($A62,'ADR Raw Data'!$B$6:$BE$43,'ADR Raw Data'!AI$1,FALSE)</f>
        <v>260.83051644169501</v>
      </c>
      <c r="P62" s="122">
        <f>VLOOKUP($A62,'ADR Raw Data'!$B$6:$BE$43,'ADR Raw Data'!AJ$1,FALSE)</f>
        <v>252.097526671911</v>
      </c>
      <c r="Q62" s="122">
        <f>VLOOKUP($A62,'ADR Raw Data'!$B$6:$BE$43,'ADR Raw Data'!AK$1,FALSE)</f>
        <v>218.70288506060101</v>
      </c>
      <c r="R62" s="123">
        <f>VLOOKUP($A62,'ADR Raw Data'!$B$6:$BE$43,'ADR Raw Data'!AL$1,FALSE)</f>
        <v>237.77131120611099</v>
      </c>
      <c r="S62" s="122">
        <f>VLOOKUP($A62,'ADR Raw Data'!$B$6:$BE$43,'ADR Raw Data'!AN$1,FALSE)</f>
        <v>178.22028560843299</v>
      </c>
      <c r="T62" s="122">
        <f>VLOOKUP($A62,'ADR Raw Data'!$B$6:$BE$43,'ADR Raw Data'!AO$1,FALSE)</f>
        <v>182.21696831854399</v>
      </c>
      <c r="U62" s="123">
        <f>VLOOKUP($A62,'ADR Raw Data'!$B$6:$BE$43,'ADR Raw Data'!AP$1,FALSE)</f>
        <v>180.26869376764901</v>
      </c>
      <c r="V62" s="124">
        <f>VLOOKUP($A62,'ADR Raw Data'!$B$6:$BE$43,'ADR Raw Data'!AR$1,FALSE)</f>
        <v>221.288486817955</v>
      </c>
      <c r="X62" s="121">
        <f>VLOOKUP($A62,'RevPAR Raw Data'!$B$6:$BE$43,'RevPAR Raw Data'!AG$1,FALSE)</f>
        <v>136.42277055590699</v>
      </c>
      <c r="Y62" s="122">
        <f>VLOOKUP($A62,'RevPAR Raw Data'!$B$6:$BE$43,'RevPAR Raw Data'!AH$1,FALSE)</f>
        <v>202.67007900021099</v>
      </c>
      <c r="Z62" s="122">
        <f>VLOOKUP($A62,'RevPAR Raw Data'!$B$6:$BE$43,'RevPAR Raw Data'!AI$1,FALSE)</f>
        <v>231.78962138025699</v>
      </c>
      <c r="AA62" s="122">
        <f>VLOOKUP($A62,'RevPAR Raw Data'!$B$6:$BE$43,'RevPAR Raw Data'!AJ$1,FALSE)</f>
        <v>211.646557545973</v>
      </c>
      <c r="AB62" s="122">
        <f>VLOOKUP($A62,'RevPAR Raw Data'!$B$6:$BE$43,'RevPAR Raw Data'!AK$1,FALSE)</f>
        <v>169.72471834707201</v>
      </c>
      <c r="AC62" s="123">
        <f>VLOOKUP($A62,'RevPAR Raw Data'!$B$6:$BE$43,'RevPAR Raw Data'!AL$1,FALSE)</f>
        <v>190.45074936588401</v>
      </c>
      <c r="AD62" s="122">
        <f>VLOOKUP($A62,'RevPAR Raw Data'!$B$6:$BE$43,'RevPAR Raw Data'!AN$1,FALSE)</f>
        <v>139.81025417459301</v>
      </c>
      <c r="AE62" s="122">
        <f>VLOOKUP($A62,'RevPAR Raw Data'!$B$6:$BE$43,'RevPAR Raw Data'!AO$1,FALSE)</f>
        <v>150.292409110124</v>
      </c>
      <c r="AF62" s="123">
        <f>VLOOKUP($A62,'RevPAR Raw Data'!$B$6:$BE$43,'RevPAR Raw Data'!AP$1,FALSE)</f>
        <v>145.05133164235801</v>
      </c>
      <c r="AG62" s="124">
        <f>VLOOKUP($A62,'RevPAR Raw Data'!$B$6:$BE$43,'RevPAR Raw Data'!AR$1,FALSE)</f>
        <v>177.47948715916201</v>
      </c>
    </row>
    <row r="63" spans="1:33" x14ac:dyDescent="0.2">
      <c r="A63" s="101" t="s">
        <v>123</v>
      </c>
      <c r="B63" s="89">
        <f>(VLOOKUP($A62,'Occupancy Raw Data'!$B$8:$BE$51,'Occupancy Raw Data'!AT$3,FALSE))/100</f>
        <v>-1.4979898151454099E-3</v>
      </c>
      <c r="C63" s="90">
        <f>(VLOOKUP($A62,'Occupancy Raw Data'!$B$8:$BE$51,'Occupancy Raw Data'!AU$3,FALSE))/100</f>
        <v>-1.8717489776356601E-2</v>
      </c>
      <c r="D63" s="90">
        <f>(VLOOKUP($A62,'Occupancy Raw Data'!$B$8:$BE$51,'Occupancy Raw Data'!AV$3,FALSE))/100</f>
        <v>-1.5472605648345199E-2</v>
      </c>
      <c r="E63" s="90">
        <f>(VLOOKUP($A62,'Occupancy Raw Data'!$B$8:$BE$51,'Occupancy Raw Data'!AW$3,FALSE))/100</f>
        <v>-7.3410607822046808E-2</v>
      </c>
      <c r="F63" s="90">
        <f>(VLOOKUP($A62,'Occupancy Raw Data'!$B$8:$BE$51,'Occupancy Raw Data'!AX$3,FALSE))/100</f>
        <v>-4.3979426477841102E-2</v>
      </c>
      <c r="G63" s="90">
        <f>(VLOOKUP($A62,'Occupancy Raw Data'!$B$8:$BE$51,'Occupancy Raw Data'!AY$3,FALSE))/100</f>
        <v>-3.2137782275890397E-2</v>
      </c>
      <c r="H63" s="91">
        <f>(VLOOKUP($A62,'Occupancy Raw Data'!$B$8:$BE$51,'Occupancy Raw Data'!BA$3,FALSE))/100</f>
        <v>-7.90338857167029E-3</v>
      </c>
      <c r="I63" s="91">
        <f>(VLOOKUP($A62,'Occupancy Raw Data'!$B$8:$BE$51,'Occupancy Raw Data'!BB$3,FALSE))/100</f>
        <v>3.5721026820981903E-2</v>
      </c>
      <c r="J63" s="90">
        <f>(VLOOKUP($A62,'Occupancy Raw Data'!$B$8:$BE$51,'Occupancy Raw Data'!BC$3,FALSE))/100</f>
        <v>1.3986102008510299E-2</v>
      </c>
      <c r="K63" s="92">
        <f>(VLOOKUP($A62,'Occupancy Raw Data'!$B$8:$BE$51,'Occupancy Raw Data'!BE$3,FALSE))/100</f>
        <v>-1.93512920834535E-2</v>
      </c>
      <c r="M63" s="89">
        <f>(VLOOKUP($A62,'ADR Raw Data'!$B$6:$BE$49,'ADR Raw Data'!AT$1,FALSE))/100</f>
        <v>1.27540155762574E-2</v>
      </c>
      <c r="N63" s="90">
        <f>(VLOOKUP($A62,'ADR Raw Data'!$B$6:$BE$49,'ADR Raw Data'!AU$1,FALSE))/100</f>
        <v>4.5650293986491002E-2</v>
      </c>
      <c r="O63" s="90">
        <f>(VLOOKUP($A62,'ADR Raw Data'!$B$6:$BE$49,'ADR Raw Data'!AV$1,FALSE))/100</f>
        <v>4.7979624675889197E-2</v>
      </c>
      <c r="P63" s="90">
        <f>(VLOOKUP($A62,'ADR Raw Data'!$B$6:$BE$49,'ADR Raw Data'!AW$1,FALSE))/100</f>
        <v>2.04205377210974E-2</v>
      </c>
      <c r="Q63" s="90">
        <f>(VLOOKUP($A62,'ADR Raw Data'!$B$6:$BE$49,'ADR Raw Data'!AX$1,FALSE))/100</f>
        <v>2.6305233952731603E-2</v>
      </c>
      <c r="R63" s="90">
        <f>(VLOOKUP($A62,'ADR Raw Data'!$B$6:$BE$49,'ADR Raw Data'!AY$1,FALSE))/100</f>
        <v>3.1416080616859896E-2</v>
      </c>
      <c r="S63" s="91">
        <f>(VLOOKUP($A62,'ADR Raw Data'!$B$6:$BE$49,'ADR Raw Data'!BA$1,FALSE))/100</f>
        <v>2.1209690527577599E-2</v>
      </c>
      <c r="T63" s="91">
        <f>(VLOOKUP($A62,'ADR Raw Data'!$B$6:$BE$49,'ADR Raw Data'!BB$1,FALSE))/100</f>
        <v>5.5653413708936401E-2</v>
      </c>
      <c r="U63" s="90">
        <f>(VLOOKUP($A62,'ADR Raw Data'!$B$6:$BE$49,'ADR Raw Data'!BC$1,FALSE))/100</f>
        <v>3.8645573534970799E-2</v>
      </c>
      <c r="V63" s="92">
        <f>(VLOOKUP($A62,'ADR Raw Data'!$B$6:$BE$49,'ADR Raw Data'!BE$1,FALSE))/100</f>
        <v>3.0512322516705898E-2</v>
      </c>
      <c r="X63" s="89">
        <f>(VLOOKUP($A62,'RevPAR Raw Data'!$B$6:$BE$49,'RevPAR Raw Data'!AT$1,FALSE))/100</f>
        <v>1.12369203756765E-2</v>
      </c>
      <c r="Y63" s="90">
        <f>(VLOOKUP($A62,'RevPAR Raw Data'!$B$6:$BE$49,'RevPAR Raw Data'!AU$1,FALSE))/100</f>
        <v>2.6078345299154503E-2</v>
      </c>
      <c r="Z63" s="90">
        <f>(VLOOKUP($A62,'RevPAR Raw Data'!$B$6:$BE$49,'RevPAR Raw Data'!AV$1,FALSE))/100</f>
        <v>3.1764649215778297E-2</v>
      </c>
      <c r="AA63" s="90">
        <f>(VLOOKUP($A62,'RevPAR Raw Data'!$B$6:$BE$49,'RevPAR Raw Data'!AW$1,FALSE))/100</f>
        <v>-5.4489154187108202E-2</v>
      </c>
      <c r="AB63" s="90">
        <f>(VLOOKUP($A62,'RevPAR Raw Data'!$B$6:$BE$49,'RevPAR Raw Data'!AX$1,FALSE))/100</f>
        <v>-1.8831081627716E-2</v>
      </c>
      <c r="AC63" s="90">
        <f>(VLOOKUP($A62,'RevPAR Raw Data'!$B$6:$BE$49,'RevPAR Raw Data'!AY$1,FALSE))/100</f>
        <v>-1.7313448178569901E-3</v>
      </c>
      <c r="AD63" s="91">
        <f>(VLOOKUP($A62,'RevPAR Raw Data'!$B$6:$BE$49,'RevPAR Raw Data'!BA$1,FALSE))/100</f>
        <v>1.3138673530183E-2</v>
      </c>
      <c r="AE63" s="91">
        <f>(VLOOKUP($A62,'RevPAR Raw Data'!$B$6:$BE$49,'RevPAR Raw Data'!BB$1,FALSE))/100</f>
        <v>9.3362437613694504E-2</v>
      </c>
      <c r="AF63" s="90">
        <f>(VLOOKUP($A62,'RevPAR Raw Data'!$B$6:$BE$49,'RevPAR Raw Data'!BC$1,FALSE))/100</f>
        <v>5.3172176477118596E-2</v>
      </c>
      <c r="AG63" s="92">
        <f>(VLOOKUP($A62,'RevPAR Raw Data'!$B$6:$BE$49,'RevPAR Raw Data'!BE$1,FALSE))/100</f>
        <v>1.0570577568087101E-2</v>
      </c>
    </row>
    <row r="64" spans="1:33" x14ac:dyDescent="0.2">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
      <c r="A65" s="116" t="s">
        <v>85</v>
      </c>
      <c r="B65" s="117">
        <f>(VLOOKUP($A65,'Occupancy Raw Data'!$B$8:$BE$45,'Occupancy Raw Data'!AG$3,FALSE))/100</f>
        <v>0.56742485783915497</v>
      </c>
      <c r="C65" s="118">
        <f>(VLOOKUP($A65,'Occupancy Raw Data'!$B$8:$BE$45,'Occupancy Raw Data'!AH$3,FALSE))/100</f>
        <v>0.71051410003481397</v>
      </c>
      <c r="D65" s="118">
        <f>(VLOOKUP($A65,'Occupancy Raw Data'!$B$8:$BE$45,'Occupancy Raw Data'!AI$3,FALSE))/100</f>
        <v>0.76018335847742802</v>
      </c>
      <c r="E65" s="118">
        <f>(VLOOKUP($A65,'Occupancy Raw Data'!$B$8:$BE$45,'Occupancy Raw Data'!AJ$3,FALSE))/100</f>
        <v>0.74374746126617497</v>
      </c>
      <c r="F65" s="118">
        <f>(VLOOKUP($A65,'Occupancy Raw Data'!$B$8:$BE$45,'Occupancy Raw Data'!AK$3,FALSE))/100</f>
        <v>0.696715603783438</v>
      </c>
      <c r="G65" s="119">
        <f>(VLOOKUP($A65,'Occupancy Raw Data'!$B$8:$BE$45,'Occupancy Raw Data'!AL$3,FALSE))/100</f>
        <v>0.69571650728808809</v>
      </c>
      <c r="H65" s="99">
        <f>(VLOOKUP($A65,'Occupancy Raw Data'!$B$8:$BE$45,'Occupancy Raw Data'!AN$3,FALSE))/100</f>
        <v>0.756078454128706</v>
      </c>
      <c r="I65" s="99">
        <f>(VLOOKUP($A65,'Occupancy Raw Data'!$B$8:$BE$45,'Occupancy Raw Data'!AO$3,FALSE))/100</f>
        <v>0.79823594266813602</v>
      </c>
      <c r="J65" s="119">
        <f>(VLOOKUP($A65,'Occupancy Raw Data'!$B$8:$BE$45,'Occupancy Raw Data'!AP$3,FALSE))/100</f>
        <v>0.7771571983984209</v>
      </c>
      <c r="K65" s="120">
        <f>(VLOOKUP($A65,'Occupancy Raw Data'!$B$8:$BE$45,'Occupancy Raw Data'!AR$3,FALSE))/100</f>
        <v>0.71898469751479599</v>
      </c>
      <c r="M65" s="121">
        <f>VLOOKUP($A65,'ADR Raw Data'!$B$6:$BE$43,'ADR Raw Data'!AG$1,FALSE)</f>
        <v>143.65688618468101</v>
      </c>
      <c r="N65" s="122">
        <f>VLOOKUP($A65,'ADR Raw Data'!$B$6:$BE$43,'ADR Raw Data'!AH$1,FALSE)</f>
        <v>171.701310739077</v>
      </c>
      <c r="O65" s="122">
        <f>VLOOKUP($A65,'ADR Raw Data'!$B$6:$BE$43,'ADR Raw Data'!AI$1,FALSE)</f>
        <v>180.06121097626101</v>
      </c>
      <c r="P65" s="122">
        <f>VLOOKUP($A65,'ADR Raw Data'!$B$6:$BE$43,'ADR Raw Data'!AJ$1,FALSE)</f>
        <v>171.034499882967</v>
      </c>
      <c r="Q65" s="122">
        <f>VLOOKUP($A65,'ADR Raw Data'!$B$6:$BE$43,'ADR Raw Data'!AK$1,FALSE)</f>
        <v>158.19434264773199</v>
      </c>
      <c r="R65" s="123">
        <f>VLOOKUP($A65,'ADR Raw Data'!$B$6:$BE$43,'ADR Raw Data'!AL$1,FALSE)</f>
        <v>166.105819578471</v>
      </c>
      <c r="S65" s="122">
        <f>VLOOKUP($A65,'ADR Raw Data'!$B$6:$BE$43,'ADR Raw Data'!AN$1,FALSE)</f>
        <v>148.91607045550401</v>
      </c>
      <c r="T65" s="122">
        <f>VLOOKUP($A65,'ADR Raw Data'!$B$6:$BE$43,'ADR Raw Data'!AO$1,FALSE)</f>
        <v>151.73813426868199</v>
      </c>
      <c r="U65" s="123">
        <f>VLOOKUP($A65,'ADR Raw Data'!$B$6:$BE$43,'ADR Raw Data'!AP$1,FALSE)</f>
        <v>150.36537361632199</v>
      </c>
      <c r="V65" s="124">
        <f>VLOOKUP($A65,'ADR Raw Data'!$B$6:$BE$43,'ADR Raw Data'!AR$1,FALSE)</f>
        <v>161.244799501925</v>
      </c>
      <c r="X65" s="121">
        <f>VLOOKUP($A65,'RevPAR Raw Data'!$B$6:$BE$43,'RevPAR Raw Data'!AG$1,FALSE)</f>
        <v>81.514488220958498</v>
      </c>
      <c r="Y65" s="122">
        <f>VLOOKUP($A65,'RevPAR Raw Data'!$B$6:$BE$43,'RevPAR Raw Data'!AH$1,FALSE)</f>
        <v>121.99620227457299</v>
      </c>
      <c r="Z65" s="122">
        <f>VLOOKUP($A65,'RevPAR Raw Data'!$B$6:$BE$43,'RevPAR Raw Data'!AI$1,FALSE)</f>
        <v>136.87953609144699</v>
      </c>
      <c r="AA65" s="122">
        <f>VLOOKUP($A65,'RevPAR Raw Data'!$B$6:$BE$43,'RevPAR Raw Data'!AJ$1,FALSE)</f>
        <v>127.206475076887</v>
      </c>
      <c r="AB65" s="122">
        <f>VLOOKUP($A65,'RevPAR Raw Data'!$B$6:$BE$43,'RevPAR Raw Data'!AK$1,FALSE)</f>
        <v>110.216466952939</v>
      </c>
      <c r="AC65" s="123">
        <f>VLOOKUP($A65,'RevPAR Raw Data'!$B$6:$BE$43,'RevPAR Raw Data'!AL$1,FALSE)</f>
        <v>115.562560637359</v>
      </c>
      <c r="AD65" s="122">
        <f>VLOOKUP($A65,'RevPAR Raw Data'!$B$6:$BE$43,'RevPAR Raw Data'!AN$1,FALSE)</f>
        <v>112.592232344919</v>
      </c>
      <c r="AE65" s="122">
        <f>VLOOKUP($A65,'RevPAR Raw Data'!$B$6:$BE$43,'RevPAR Raw Data'!AO$1,FALSE)</f>
        <v>121.122832646666</v>
      </c>
      <c r="AF65" s="123">
        <f>VLOOKUP($A65,'RevPAR Raw Data'!$B$6:$BE$43,'RevPAR Raw Data'!AP$1,FALSE)</f>
        <v>116.857532495792</v>
      </c>
      <c r="AG65" s="124">
        <f>VLOOKUP($A65,'RevPAR Raw Data'!$B$6:$BE$43,'RevPAR Raw Data'!AR$1,FALSE)</f>
        <v>115.93254339572501</v>
      </c>
    </row>
    <row r="66" spans="1:33" x14ac:dyDescent="0.2">
      <c r="A66" s="101" t="s">
        <v>123</v>
      </c>
      <c r="B66" s="89">
        <f>(VLOOKUP($A65,'Occupancy Raw Data'!$B$8:$BE$51,'Occupancy Raw Data'!AT$3,FALSE))/100</f>
        <v>-4.4118370019486396E-2</v>
      </c>
      <c r="C66" s="90">
        <f>(VLOOKUP($A65,'Occupancy Raw Data'!$B$8:$BE$51,'Occupancy Raw Data'!AU$3,FALSE))/100</f>
        <v>-5.6215456117657298E-2</v>
      </c>
      <c r="D66" s="90">
        <f>(VLOOKUP($A65,'Occupancy Raw Data'!$B$8:$BE$51,'Occupancy Raw Data'!AV$3,FALSE))/100</f>
        <v>-7.1977578514643592E-2</v>
      </c>
      <c r="E66" s="90">
        <f>(VLOOKUP($A65,'Occupancy Raw Data'!$B$8:$BE$51,'Occupancy Raw Data'!AW$3,FALSE))/100</f>
        <v>-8.4688839157636905E-2</v>
      </c>
      <c r="F66" s="90">
        <f>(VLOOKUP($A65,'Occupancy Raw Data'!$B$8:$BE$51,'Occupancy Raw Data'!AX$3,FALSE))/100</f>
        <v>-5.6727826197021193E-2</v>
      </c>
      <c r="G66" s="90">
        <f>(VLOOKUP($A65,'Occupancy Raw Data'!$B$8:$BE$51,'Occupancy Raw Data'!AY$3,FALSE))/100</f>
        <v>-6.4078040750871507E-2</v>
      </c>
      <c r="H66" s="91">
        <f>(VLOOKUP($A65,'Occupancy Raw Data'!$B$8:$BE$51,'Occupancy Raw Data'!BA$3,FALSE))/100</f>
        <v>3.1851105474235697E-2</v>
      </c>
      <c r="I66" s="91">
        <f>(VLOOKUP($A65,'Occupancy Raw Data'!$B$8:$BE$51,'Occupancy Raw Data'!BB$3,FALSE))/100</f>
        <v>5.2910483105523598E-2</v>
      </c>
      <c r="J66" s="90">
        <f>(VLOOKUP($A65,'Occupancy Raw Data'!$B$8:$BE$51,'Occupancy Raw Data'!BC$3,FALSE))/100</f>
        <v>4.2560072481987704E-2</v>
      </c>
      <c r="K66" s="92">
        <f>(VLOOKUP($A65,'Occupancy Raw Data'!$B$8:$BE$51,'Occupancy Raw Data'!BE$3,FALSE))/100</f>
        <v>-3.3549839805452501E-2</v>
      </c>
      <c r="M66" s="89">
        <f>(VLOOKUP($A65,'ADR Raw Data'!$B$6:$BE$49,'ADR Raw Data'!AT$1,FALSE))/100</f>
        <v>-5.6571876764906201E-2</v>
      </c>
      <c r="N66" s="90">
        <f>(VLOOKUP($A65,'ADR Raw Data'!$B$6:$BE$49,'ADR Raw Data'!AU$1,FALSE))/100</f>
        <v>-2.2565604833835202E-2</v>
      </c>
      <c r="O66" s="90">
        <f>(VLOOKUP($A65,'ADR Raw Data'!$B$6:$BE$49,'ADR Raw Data'!AV$1,FALSE))/100</f>
        <v>-2.0704491695762002E-2</v>
      </c>
      <c r="P66" s="90">
        <f>(VLOOKUP($A65,'ADR Raw Data'!$B$6:$BE$49,'ADR Raw Data'!AW$1,FALSE))/100</f>
        <v>-5.8882058483366799E-2</v>
      </c>
      <c r="Q66" s="90">
        <f>(VLOOKUP($A65,'ADR Raw Data'!$B$6:$BE$49,'ADR Raw Data'!AX$1,FALSE))/100</f>
        <v>-3.9390981188243697E-2</v>
      </c>
      <c r="R66" s="90">
        <f>(VLOOKUP($A65,'ADR Raw Data'!$B$6:$BE$49,'ADR Raw Data'!AY$1,FALSE))/100</f>
        <v>-3.9186942799752197E-2</v>
      </c>
      <c r="S66" s="91">
        <f>(VLOOKUP($A65,'ADR Raw Data'!$B$6:$BE$49,'ADR Raw Data'!BA$1,FALSE))/100</f>
        <v>-5.7937789002794208E-3</v>
      </c>
      <c r="T66" s="91">
        <f>(VLOOKUP($A65,'ADR Raw Data'!$B$6:$BE$49,'ADR Raw Data'!BB$1,FALSE))/100</f>
        <v>8.3721941686294606E-3</v>
      </c>
      <c r="U66" s="90">
        <f>(VLOOKUP($A65,'ADR Raw Data'!$B$6:$BE$49,'ADR Raw Data'!BC$1,FALSE))/100</f>
        <v>1.5210715314890998E-3</v>
      </c>
      <c r="V66" s="92">
        <f>(VLOOKUP($A65,'ADR Raw Data'!$B$6:$BE$49,'ADR Raw Data'!BE$1,FALSE))/100</f>
        <v>-3.08031916913175E-2</v>
      </c>
      <c r="X66" s="89">
        <f>(VLOOKUP($A65,'RevPAR Raw Data'!$B$6:$BE$49,'RevPAR Raw Data'!AT$1,FALSE))/100</f>
        <v>-9.8194387792581703E-2</v>
      </c>
      <c r="Y66" s="90">
        <f>(VLOOKUP($A65,'RevPAR Raw Data'!$B$6:$BE$49,'RevPAR Raw Data'!AU$1,FALSE))/100</f>
        <v>-7.7512525183187797E-2</v>
      </c>
      <c r="Z66" s="90">
        <f>(VLOOKUP($A65,'RevPAR Raw Data'!$B$6:$BE$49,'RevPAR Raw Data'!AV$1,FALSE))/100</f>
        <v>-9.1191811033768111E-2</v>
      </c>
      <c r="AA66" s="90">
        <f>(VLOOKUP($A65,'RevPAR Raw Data'!$B$6:$BE$49,'RevPAR Raw Data'!AW$1,FALSE))/100</f>
        <v>-0.138584244460835</v>
      </c>
      <c r="AB66" s="90">
        <f>(VLOOKUP($A65,'RevPAR Raw Data'!$B$6:$BE$49,'RevPAR Raw Data'!AX$1,FALSE))/100</f>
        <v>-9.3884242650688204E-2</v>
      </c>
      <c r="AC66" s="90">
        <f>(VLOOKUP($A65,'RevPAR Raw Data'!$B$6:$BE$49,'RevPAR Raw Data'!AY$1,FALSE))/100</f>
        <v>-0.100753961032999</v>
      </c>
      <c r="AD66" s="91">
        <f>(VLOOKUP($A65,'RevPAR Raw Data'!$B$6:$BE$49,'RevPAR Raw Data'!BA$1,FALSE))/100</f>
        <v>2.5872788311109098E-2</v>
      </c>
      <c r="AE66" s="91">
        <f>(VLOOKUP($A65,'RevPAR Raw Data'!$B$6:$BE$49,'RevPAR Raw Data'!BB$1,FALSE))/100</f>
        <v>6.1725654112268505E-2</v>
      </c>
      <c r="AF66" s="90">
        <f>(VLOOKUP($A65,'RevPAR Raw Data'!$B$6:$BE$49,'RevPAR Raw Data'!BC$1,FALSE))/100</f>
        <v>4.4145880928107298E-2</v>
      </c>
      <c r="AG66" s="92">
        <f>(VLOOKUP($A65,'RevPAR Raw Data'!$B$6:$BE$49,'RevPAR Raw Data'!BE$1,FALSE))/100</f>
        <v>-6.3319589350029806E-2</v>
      </c>
    </row>
    <row r="67" spans="1:33" x14ac:dyDescent="0.2">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
      <c r="A68" s="116" t="s">
        <v>26</v>
      </c>
      <c r="B68" s="117">
        <f>(VLOOKUP($A68,'Occupancy Raw Data'!$B$8:$BE$45,'Occupancy Raw Data'!AG$3,FALSE))/100</f>
        <v>0.529054990757855</v>
      </c>
      <c r="C68" s="118">
        <f>(VLOOKUP($A68,'Occupancy Raw Data'!$B$8:$BE$45,'Occupancy Raw Data'!AH$3,FALSE))/100</f>
        <v>0.71447550831792894</v>
      </c>
      <c r="D68" s="118">
        <f>(VLOOKUP($A68,'Occupancy Raw Data'!$B$8:$BE$45,'Occupancy Raw Data'!AI$3,FALSE))/100</f>
        <v>0.81772758780036892</v>
      </c>
      <c r="E68" s="118">
        <f>(VLOOKUP($A68,'Occupancy Raw Data'!$B$8:$BE$45,'Occupancy Raw Data'!AJ$3,FALSE))/100</f>
        <v>0.80441312384473096</v>
      </c>
      <c r="F68" s="118">
        <f>(VLOOKUP($A68,'Occupancy Raw Data'!$B$8:$BE$45,'Occupancy Raw Data'!AK$3,FALSE))/100</f>
        <v>0.69518253234750405</v>
      </c>
      <c r="G68" s="119">
        <f>(VLOOKUP($A68,'Occupancy Raw Data'!$B$8:$BE$45,'Occupancy Raw Data'!AL$3,FALSE))/100</f>
        <v>0.71217074861367802</v>
      </c>
      <c r="H68" s="99">
        <f>(VLOOKUP($A68,'Occupancy Raw Data'!$B$8:$BE$45,'Occupancy Raw Data'!AN$3,FALSE))/100</f>
        <v>0.71167398336414001</v>
      </c>
      <c r="I68" s="99">
        <f>(VLOOKUP($A68,'Occupancy Raw Data'!$B$8:$BE$45,'Occupancy Raw Data'!AO$3,FALSE))/100</f>
        <v>0.76010859519408502</v>
      </c>
      <c r="J68" s="119">
        <f>(VLOOKUP($A68,'Occupancy Raw Data'!$B$8:$BE$45,'Occupancy Raw Data'!AP$3,FALSE))/100</f>
        <v>0.73589128927911207</v>
      </c>
      <c r="K68" s="120">
        <f>(VLOOKUP($A68,'Occupancy Raw Data'!$B$8:$BE$45,'Occupancy Raw Data'!AR$3,FALSE))/100</f>
        <v>0.71894804594665895</v>
      </c>
      <c r="M68" s="121">
        <f>VLOOKUP($A68,'ADR Raw Data'!$B$6:$BE$43,'ADR Raw Data'!AG$1,FALSE)</f>
        <v>146.58311442297099</v>
      </c>
      <c r="N68" s="122">
        <f>VLOOKUP($A68,'ADR Raw Data'!$B$6:$BE$43,'ADR Raw Data'!AH$1,FALSE)</f>
        <v>181.59180572398699</v>
      </c>
      <c r="O68" s="122">
        <f>VLOOKUP($A68,'ADR Raw Data'!$B$6:$BE$43,'ADR Raw Data'!AI$1,FALSE)</f>
        <v>202.97189029774299</v>
      </c>
      <c r="P68" s="122">
        <f>VLOOKUP($A68,'ADR Raw Data'!$B$6:$BE$43,'ADR Raw Data'!AJ$1,FALSE)</f>
        <v>195.09921513715301</v>
      </c>
      <c r="Q68" s="122">
        <f>VLOOKUP($A68,'ADR Raw Data'!$B$6:$BE$43,'ADR Raw Data'!AK$1,FALSE)</f>
        <v>161.21446032405399</v>
      </c>
      <c r="R68" s="123">
        <f>VLOOKUP($A68,'ADR Raw Data'!$B$6:$BE$43,'ADR Raw Data'!AL$1,FALSE)</f>
        <v>180.37331281277599</v>
      </c>
      <c r="S68" s="122">
        <f>VLOOKUP($A68,'ADR Raw Data'!$B$6:$BE$43,'ADR Raw Data'!AN$1,FALSE)</f>
        <v>139.074815145489</v>
      </c>
      <c r="T68" s="122">
        <f>VLOOKUP($A68,'ADR Raw Data'!$B$6:$BE$43,'ADR Raw Data'!AO$1,FALSE)</f>
        <v>138.23914659168599</v>
      </c>
      <c r="U68" s="123">
        <f>VLOOKUP($A68,'ADR Raw Data'!$B$6:$BE$43,'ADR Raw Data'!AP$1,FALSE)</f>
        <v>138.643230440157</v>
      </c>
      <c r="V68" s="124">
        <f>VLOOKUP($A68,'ADR Raw Data'!$B$6:$BE$43,'ADR Raw Data'!AR$1,FALSE)</f>
        <v>168.169449010043</v>
      </c>
      <c r="X68" s="121">
        <f>VLOOKUP($A68,'RevPAR Raw Data'!$B$6:$BE$43,'RevPAR Raw Data'!AG$1,FALSE)</f>
        <v>77.550528246303102</v>
      </c>
      <c r="Y68" s="122">
        <f>VLOOKUP($A68,'RevPAR Raw Data'!$B$6:$BE$43,'RevPAR Raw Data'!AH$1,FALSE)</f>
        <v>129.74289770101601</v>
      </c>
      <c r="Z68" s="122">
        <f>VLOOKUP($A68,'RevPAR Raw Data'!$B$6:$BE$43,'RevPAR Raw Data'!AI$1,FALSE)</f>
        <v>165.975714244454</v>
      </c>
      <c r="AA68" s="122">
        <f>VLOOKUP($A68,'RevPAR Raw Data'!$B$6:$BE$43,'RevPAR Raw Data'!AJ$1,FALSE)</f>
        <v>156.94036910813301</v>
      </c>
      <c r="AB68" s="122">
        <f>VLOOKUP($A68,'RevPAR Raw Data'!$B$6:$BE$43,'RevPAR Raw Data'!AK$1,FALSE)</f>
        <v>112.073476779112</v>
      </c>
      <c r="AC68" s="123">
        <f>VLOOKUP($A68,'RevPAR Raw Data'!$B$6:$BE$43,'RevPAR Raw Data'!AL$1,FALSE)</f>
        <v>128.45659721580401</v>
      </c>
      <c r="AD68" s="122">
        <f>VLOOKUP($A68,'RevPAR Raw Data'!$B$6:$BE$43,'RevPAR Raw Data'!AN$1,FALSE)</f>
        <v>98.975927680221801</v>
      </c>
      <c r="AE68" s="122">
        <f>VLOOKUP($A68,'RevPAR Raw Data'!$B$6:$BE$43,'RevPAR Raw Data'!AO$1,FALSE)</f>
        <v>105.076763516635</v>
      </c>
      <c r="AF68" s="123">
        <f>VLOOKUP($A68,'RevPAR Raw Data'!$B$6:$BE$43,'RevPAR Raw Data'!AP$1,FALSE)</f>
        <v>102.02634559842799</v>
      </c>
      <c r="AG68" s="124">
        <f>VLOOKUP($A68,'RevPAR Raw Data'!$B$6:$BE$43,'RevPAR Raw Data'!AR$1,FALSE)</f>
        <v>120.905096753696</v>
      </c>
    </row>
    <row r="69" spans="1:33" x14ac:dyDescent="0.2">
      <c r="A69" s="101" t="s">
        <v>123</v>
      </c>
      <c r="B69" s="89">
        <f>(VLOOKUP($A68,'Occupancy Raw Data'!$B$8:$BE$51,'Occupancy Raw Data'!AT$3,FALSE))/100</f>
        <v>-2.1279545206632399E-2</v>
      </c>
      <c r="C69" s="90">
        <f>(VLOOKUP($A68,'Occupancy Raw Data'!$B$8:$BE$51,'Occupancy Raw Data'!AU$3,FALSE))/100</f>
        <v>-1.7489133188048601E-2</v>
      </c>
      <c r="D69" s="90">
        <f>(VLOOKUP($A68,'Occupancy Raw Data'!$B$8:$BE$51,'Occupancy Raw Data'!AV$3,FALSE))/100</f>
        <v>-2.8630895210711499E-3</v>
      </c>
      <c r="E69" s="90">
        <f>(VLOOKUP($A68,'Occupancy Raw Data'!$B$8:$BE$51,'Occupancy Raw Data'!AW$3,FALSE))/100</f>
        <v>-1.0156595068794601E-2</v>
      </c>
      <c r="F69" s="90">
        <f>(VLOOKUP($A68,'Occupancy Raw Data'!$B$8:$BE$51,'Occupancy Raw Data'!AX$3,FALSE))/100</f>
        <v>1.41209054206869E-2</v>
      </c>
      <c r="G69" s="90">
        <f>(VLOOKUP($A68,'Occupancy Raw Data'!$B$8:$BE$51,'Occupancy Raw Data'!AY$3,FALSE))/100</f>
        <v>-7.0113761936802296E-3</v>
      </c>
      <c r="H69" s="91">
        <f>(VLOOKUP($A68,'Occupancy Raw Data'!$B$8:$BE$51,'Occupancy Raw Data'!BA$3,FALSE))/100</f>
        <v>1.33545074005591E-2</v>
      </c>
      <c r="I69" s="91">
        <f>(VLOOKUP($A68,'Occupancy Raw Data'!$B$8:$BE$51,'Occupancy Raw Data'!BB$3,FALSE))/100</f>
        <v>5.0551632130597698E-2</v>
      </c>
      <c r="J69" s="90">
        <f>(VLOOKUP($A68,'Occupancy Raw Data'!$B$8:$BE$51,'Occupancy Raw Data'!BC$3,FALSE))/100</f>
        <v>3.2230094626283595E-2</v>
      </c>
      <c r="K69" s="92">
        <f>(VLOOKUP($A68,'Occupancy Raw Data'!$B$8:$BE$51,'Occupancy Raw Data'!BE$3,FALSE))/100</f>
        <v>4.15253984121322E-3</v>
      </c>
      <c r="M69" s="89">
        <f>(VLOOKUP($A68,'ADR Raw Data'!$B$6:$BE$49,'ADR Raw Data'!AT$1,FALSE))/100</f>
        <v>5.6038997144959898E-2</v>
      </c>
      <c r="N69" s="90">
        <f>(VLOOKUP($A68,'ADR Raw Data'!$B$6:$BE$49,'ADR Raw Data'!AU$1,FALSE))/100</f>
        <v>6.4677293008199604E-2</v>
      </c>
      <c r="O69" s="90">
        <f>(VLOOKUP($A68,'ADR Raw Data'!$B$6:$BE$49,'ADR Raw Data'!AV$1,FALSE))/100</f>
        <v>9.8281480180168398E-2</v>
      </c>
      <c r="P69" s="90">
        <f>(VLOOKUP($A68,'ADR Raw Data'!$B$6:$BE$49,'ADR Raw Data'!AW$1,FALSE))/100</f>
        <v>7.4729766779143891E-2</v>
      </c>
      <c r="Q69" s="90">
        <f>(VLOOKUP($A68,'ADR Raw Data'!$B$6:$BE$49,'ADR Raw Data'!AX$1,FALSE))/100</f>
        <v>3.24863658828747E-2</v>
      </c>
      <c r="R69" s="90">
        <f>(VLOOKUP($A68,'ADR Raw Data'!$B$6:$BE$49,'ADR Raw Data'!AY$1,FALSE))/100</f>
        <v>6.8800601124804101E-2</v>
      </c>
      <c r="S69" s="91">
        <f>(VLOOKUP($A68,'ADR Raw Data'!$B$6:$BE$49,'ADR Raw Data'!BA$1,FALSE))/100</f>
        <v>4.7550761098564098E-2</v>
      </c>
      <c r="T69" s="91">
        <f>(VLOOKUP($A68,'ADR Raw Data'!$B$6:$BE$49,'ADR Raw Data'!BB$1,FALSE))/100</f>
        <v>3.9251206954240302E-2</v>
      </c>
      <c r="U69" s="90">
        <f>(VLOOKUP($A68,'ADR Raw Data'!$B$6:$BE$49,'ADR Raw Data'!BC$1,FALSE))/100</f>
        <v>4.3278536353619994E-2</v>
      </c>
      <c r="V69" s="92">
        <f>(VLOOKUP($A68,'ADR Raw Data'!$B$6:$BE$49,'ADR Raw Data'!BE$1,FALSE))/100</f>
        <v>6.0621466984815603E-2</v>
      </c>
      <c r="X69" s="89">
        <f>(VLOOKUP($A68,'RevPAR Raw Data'!$B$6:$BE$49,'RevPAR Raw Data'!AT$1,FALSE))/100</f>
        <v>3.3566967565246998E-2</v>
      </c>
      <c r="Y69" s="90">
        <f>(VLOOKUP($A68,'RevPAR Raw Data'!$B$6:$BE$49,'RevPAR Raw Data'!AU$1,FALSE))/100</f>
        <v>4.6057010028488096E-2</v>
      </c>
      <c r="Z69" s="90">
        <f>(VLOOKUP($A68,'RevPAR Raw Data'!$B$6:$BE$49,'RevPAR Raw Data'!AV$1,FALSE))/100</f>
        <v>9.5137001983078007E-2</v>
      </c>
      <c r="AA69" s="90">
        <f>(VLOOKUP($A68,'RevPAR Raw Data'!$B$6:$BE$49,'RevPAR Raw Data'!AW$1,FALSE))/100</f>
        <v>6.3814171729588004E-2</v>
      </c>
      <c r="AB69" s="90">
        <f>(VLOOKUP($A68,'RevPAR Raw Data'!$B$6:$BE$49,'RevPAR Raw Data'!AX$1,FALSE))/100</f>
        <v>4.7066008203655495E-2</v>
      </c>
      <c r="AC69" s="90">
        <f>(VLOOKUP($A68,'RevPAR Raw Data'!$B$6:$BE$49,'RevPAR Raw Data'!AY$1,FALSE))/100</f>
        <v>6.13068380342865E-2</v>
      </c>
      <c r="AD69" s="91">
        <f>(VLOOKUP($A68,'RevPAR Raw Data'!$B$6:$BE$49,'RevPAR Raw Data'!BA$1,FALSE))/100</f>
        <v>6.1540285490116205E-2</v>
      </c>
      <c r="AE69" s="91">
        <f>(VLOOKUP($A68,'RevPAR Raw Data'!$B$6:$BE$49,'RevPAR Raw Data'!BB$1,FALSE))/100</f>
        <v>9.1787051659470709E-2</v>
      </c>
      <c r="AF69" s="90">
        <f>(VLOOKUP($A68,'RevPAR Raw Data'!$B$6:$BE$49,'RevPAR Raw Data'!BC$1,FALSE))/100</f>
        <v>7.6903502301867904E-2</v>
      </c>
      <c r="AG69" s="92">
        <f>(VLOOKUP($A68,'RevPAR Raw Data'!$B$6:$BE$49,'RevPAR Raw Data'!BE$1,FALSE))/100</f>
        <v>6.50257398829161E-2</v>
      </c>
    </row>
    <row r="70" spans="1:33" x14ac:dyDescent="0.2">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
      <c r="A71" s="116" t="s">
        <v>24</v>
      </c>
      <c r="B71" s="117">
        <f>(VLOOKUP($A71,'Occupancy Raw Data'!$B$8:$BE$45,'Occupancy Raw Data'!AG$3,FALSE))/100</f>
        <v>0.49353518821603898</v>
      </c>
      <c r="C71" s="118">
        <f>(VLOOKUP($A71,'Occupancy Raw Data'!$B$8:$BE$45,'Occupancy Raw Data'!AH$3,FALSE))/100</f>
        <v>0.63981178396072003</v>
      </c>
      <c r="D71" s="118">
        <f>(VLOOKUP($A71,'Occupancy Raw Data'!$B$8:$BE$45,'Occupancy Raw Data'!AI$3,FALSE))/100</f>
        <v>0.698240589198036</v>
      </c>
      <c r="E71" s="118">
        <f>(VLOOKUP($A71,'Occupancy Raw Data'!$B$8:$BE$45,'Occupancy Raw Data'!AJ$3,FALSE))/100</f>
        <v>0.71959901800327297</v>
      </c>
      <c r="F71" s="118">
        <f>(VLOOKUP($A71,'Occupancy Raw Data'!$B$8:$BE$45,'Occupancy Raw Data'!AK$3,FALSE))/100</f>
        <v>0.65703764320785496</v>
      </c>
      <c r="G71" s="119">
        <f>(VLOOKUP($A71,'Occupancy Raw Data'!$B$8:$BE$45,'Occupancy Raw Data'!AL$3,FALSE))/100</f>
        <v>0.64164484451718395</v>
      </c>
      <c r="H71" s="99">
        <f>(VLOOKUP($A71,'Occupancy Raw Data'!$B$8:$BE$45,'Occupancy Raw Data'!AN$3,FALSE))/100</f>
        <v>0.66820785597381305</v>
      </c>
      <c r="I71" s="99">
        <f>(VLOOKUP($A71,'Occupancy Raw Data'!$B$8:$BE$45,'Occupancy Raw Data'!AO$3,FALSE))/100</f>
        <v>0.70282324058919798</v>
      </c>
      <c r="J71" s="119">
        <f>(VLOOKUP($A71,'Occupancy Raw Data'!$B$8:$BE$45,'Occupancy Raw Data'!AP$3,FALSE))/100</f>
        <v>0.68551554828150496</v>
      </c>
      <c r="K71" s="120">
        <f>(VLOOKUP($A71,'Occupancy Raw Data'!$B$8:$BE$45,'Occupancy Raw Data'!AR$3,FALSE))/100</f>
        <v>0.65417933130699002</v>
      </c>
      <c r="M71" s="121">
        <f>VLOOKUP($A71,'ADR Raw Data'!$B$6:$BE$43,'ADR Raw Data'!AG$1,FALSE)</f>
        <v>142.20718205935901</v>
      </c>
      <c r="N71" s="122">
        <f>VLOOKUP($A71,'ADR Raw Data'!$B$6:$BE$43,'ADR Raw Data'!AH$1,FALSE)</f>
        <v>154.389628445353</v>
      </c>
      <c r="O71" s="122">
        <f>VLOOKUP($A71,'ADR Raw Data'!$B$6:$BE$43,'ADR Raw Data'!AI$1,FALSE)</f>
        <v>154.898008203926</v>
      </c>
      <c r="P71" s="122">
        <f>VLOOKUP($A71,'ADR Raw Data'!$B$6:$BE$43,'ADR Raw Data'!AJ$1,FALSE)</f>
        <v>152.677844999147</v>
      </c>
      <c r="Q71" s="122">
        <f>VLOOKUP($A71,'ADR Raw Data'!$B$6:$BE$43,'ADR Raw Data'!AK$1,FALSE)</f>
        <v>145.90403038983601</v>
      </c>
      <c r="R71" s="123">
        <f>VLOOKUP($A71,'ADR Raw Data'!$B$6:$BE$43,'ADR Raw Data'!AL$1,FALSE)</f>
        <v>150.504410718157</v>
      </c>
      <c r="S71" s="122">
        <f>VLOOKUP($A71,'ADR Raw Data'!$B$6:$BE$43,'ADR Raw Data'!AN$1,FALSE)</f>
        <v>154.02754699650899</v>
      </c>
      <c r="T71" s="122">
        <f>VLOOKUP($A71,'ADR Raw Data'!$B$6:$BE$43,'ADR Raw Data'!AO$1,FALSE)</f>
        <v>157.016403330034</v>
      </c>
      <c r="U71" s="123">
        <f>VLOOKUP($A71,'ADR Raw Data'!$B$6:$BE$43,'ADR Raw Data'!AP$1,FALSE)</f>
        <v>155.559706040348</v>
      </c>
      <c r="V71" s="124">
        <f>VLOOKUP($A71,'ADR Raw Data'!$B$6:$BE$43,'ADR Raw Data'!AR$1,FALSE)</f>
        <v>152.01796840515701</v>
      </c>
      <c r="X71" s="121">
        <f>VLOOKUP($A71,'RevPAR Raw Data'!$B$6:$BE$43,'RevPAR Raw Data'!AG$1,FALSE)</f>
        <v>70.184248363338696</v>
      </c>
      <c r="Y71" s="122">
        <f>VLOOKUP($A71,'RevPAR Raw Data'!$B$6:$BE$43,'RevPAR Raw Data'!AH$1,FALSE)</f>
        <v>98.780303600654605</v>
      </c>
      <c r="Z71" s="122">
        <f>VLOOKUP($A71,'RevPAR Raw Data'!$B$6:$BE$43,'RevPAR Raw Data'!AI$1,FALSE)</f>
        <v>108.156076513911</v>
      </c>
      <c r="AA71" s="122">
        <f>VLOOKUP($A71,'RevPAR Raw Data'!$B$6:$BE$43,'RevPAR Raw Data'!AJ$1,FALSE)</f>
        <v>109.866827332242</v>
      </c>
      <c r="AB71" s="122">
        <f>VLOOKUP($A71,'RevPAR Raw Data'!$B$6:$BE$43,'RevPAR Raw Data'!AK$1,FALSE)</f>
        <v>95.864440261865695</v>
      </c>
      <c r="AC71" s="123">
        <f>VLOOKUP($A71,'RevPAR Raw Data'!$B$6:$BE$43,'RevPAR Raw Data'!AL$1,FALSE)</f>
        <v>96.570379214402607</v>
      </c>
      <c r="AD71" s="122">
        <f>VLOOKUP($A71,'RevPAR Raw Data'!$B$6:$BE$43,'RevPAR Raw Data'!AN$1,FALSE)</f>
        <v>102.922416939443</v>
      </c>
      <c r="AE71" s="122">
        <f>VLOOKUP($A71,'RevPAR Raw Data'!$B$6:$BE$43,'RevPAR Raw Data'!AO$1,FALSE)</f>
        <v>110.354777414075</v>
      </c>
      <c r="AF71" s="123">
        <f>VLOOKUP($A71,'RevPAR Raw Data'!$B$6:$BE$43,'RevPAR Raw Data'!AP$1,FALSE)</f>
        <v>106.63859717675901</v>
      </c>
      <c r="AG71" s="124">
        <f>VLOOKUP($A71,'RevPAR Raw Data'!$B$6:$BE$43,'RevPAR Raw Data'!AR$1,FALSE)</f>
        <v>99.447012917933094</v>
      </c>
    </row>
    <row r="72" spans="1:33" x14ac:dyDescent="0.2">
      <c r="A72" s="101" t="s">
        <v>123</v>
      </c>
      <c r="B72" s="89">
        <f>(VLOOKUP($A71,'Occupancy Raw Data'!$B$8:$BE$51,'Occupancy Raw Data'!AT$3,FALSE))/100</f>
        <v>1.6458342223243799E-2</v>
      </c>
      <c r="C72" s="90">
        <f>(VLOOKUP($A71,'Occupancy Raw Data'!$B$8:$BE$51,'Occupancy Raw Data'!AU$3,FALSE))/100</f>
        <v>-1.71437823455169E-2</v>
      </c>
      <c r="D72" s="90">
        <f>(VLOOKUP($A71,'Occupancy Raw Data'!$B$8:$BE$51,'Occupancy Raw Data'!AV$3,FALSE))/100</f>
        <v>-1.09604611128235E-2</v>
      </c>
      <c r="E72" s="90">
        <f>(VLOOKUP($A71,'Occupancy Raw Data'!$B$8:$BE$51,'Occupancy Raw Data'!AW$3,FALSE))/100</f>
        <v>1.6588251578640599E-2</v>
      </c>
      <c r="F72" s="90">
        <f>(VLOOKUP($A71,'Occupancy Raw Data'!$B$8:$BE$51,'Occupancy Raw Data'!AX$3,FALSE))/100</f>
        <v>9.5793625749096001E-2</v>
      </c>
      <c r="G72" s="90">
        <f>(VLOOKUP($A71,'Occupancy Raw Data'!$B$8:$BE$51,'Occupancy Raw Data'!AY$3,FALSE))/100</f>
        <v>1.8499724676987701E-2</v>
      </c>
      <c r="H72" s="91">
        <f>(VLOOKUP($A71,'Occupancy Raw Data'!$B$8:$BE$51,'Occupancy Raw Data'!BA$3,FALSE))/100</f>
        <v>5.6841308343779796E-2</v>
      </c>
      <c r="I72" s="91">
        <f>(VLOOKUP($A71,'Occupancy Raw Data'!$B$8:$BE$51,'Occupancy Raw Data'!BB$3,FALSE))/100</f>
        <v>9.4621606280498705E-2</v>
      </c>
      <c r="J72" s="90">
        <f>(VLOOKUP($A71,'Occupancy Raw Data'!$B$8:$BE$51,'Occupancy Raw Data'!BC$3,FALSE))/100</f>
        <v>7.5876738211722805E-2</v>
      </c>
      <c r="K72" s="92">
        <f>(VLOOKUP($A71,'Occupancy Raw Data'!$B$8:$BE$51,'Occupancy Raw Data'!BE$3,FALSE))/100</f>
        <v>3.5026160263970998E-2</v>
      </c>
      <c r="M72" s="89">
        <f>(VLOOKUP($A71,'ADR Raw Data'!$B$6:$BE$49,'ADR Raw Data'!AT$1,FALSE))/100</f>
        <v>5.5521671009099605E-2</v>
      </c>
      <c r="N72" s="90">
        <f>(VLOOKUP($A71,'ADR Raw Data'!$B$6:$BE$49,'ADR Raw Data'!AU$1,FALSE))/100</f>
        <v>5.6652526795733807E-2</v>
      </c>
      <c r="O72" s="90">
        <f>(VLOOKUP($A71,'ADR Raw Data'!$B$6:$BE$49,'ADR Raw Data'!AV$1,FALSE))/100</f>
        <v>1.9767758046656002E-2</v>
      </c>
      <c r="P72" s="90">
        <f>(VLOOKUP($A71,'ADR Raw Data'!$B$6:$BE$49,'ADR Raw Data'!AW$1,FALSE))/100</f>
        <v>1.9842442053585201E-2</v>
      </c>
      <c r="Q72" s="90">
        <f>(VLOOKUP($A71,'ADR Raw Data'!$B$6:$BE$49,'ADR Raw Data'!AX$1,FALSE))/100</f>
        <v>4.1494883217066299E-2</v>
      </c>
      <c r="R72" s="90">
        <f>(VLOOKUP($A71,'ADR Raw Data'!$B$6:$BE$49,'ADR Raw Data'!AY$1,FALSE))/100</f>
        <v>3.5710908665907704E-2</v>
      </c>
      <c r="S72" s="91">
        <f>(VLOOKUP($A71,'ADR Raw Data'!$B$6:$BE$49,'ADR Raw Data'!BA$1,FALSE))/100</f>
        <v>2.20847126857436E-2</v>
      </c>
      <c r="T72" s="91">
        <f>(VLOOKUP($A71,'ADR Raw Data'!$B$6:$BE$49,'ADR Raw Data'!BB$1,FALSE))/100</f>
        <v>2.87964492499172E-2</v>
      </c>
      <c r="U72" s="90">
        <f>(VLOOKUP($A71,'ADR Raw Data'!$B$6:$BE$49,'ADR Raw Data'!BC$1,FALSE))/100</f>
        <v>2.5660646321949501E-2</v>
      </c>
      <c r="V72" s="92">
        <f>(VLOOKUP($A71,'ADR Raw Data'!$B$6:$BE$49,'ADR Raw Data'!BE$1,FALSE))/100</f>
        <v>3.3117689230734902E-2</v>
      </c>
      <c r="X72" s="89">
        <f>(VLOOKUP($A71,'RevPAR Raw Data'!$B$6:$BE$49,'RevPAR Raw Data'!AT$1,FALSE))/100</f>
        <v>7.2893807894617704E-2</v>
      </c>
      <c r="Y72" s="90">
        <f>(VLOOKUP($A71,'RevPAR Raw Data'!$B$6:$BE$49,'RevPAR Raw Data'!AU$1,FALSE))/100</f>
        <v>3.8537505861507303E-2</v>
      </c>
      <c r="Z72" s="90">
        <f>(VLOOKUP($A71,'RevPAR Raw Data'!$B$6:$BE$49,'RevPAR Raw Data'!AV$1,FALSE))/100</f>
        <v>8.59063319047439E-3</v>
      </c>
      <c r="AA72" s="90">
        <f>(VLOOKUP($A71,'RevPAR Raw Data'!$B$6:$BE$49,'RevPAR Raw Data'!AW$1,FALSE))/100</f>
        <v>3.67598450529453E-2</v>
      </c>
      <c r="AB72" s="90">
        <f>(VLOOKUP($A71,'RevPAR Raw Data'!$B$6:$BE$49,'RevPAR Raw Data'!AX$1,FALSE))/100</f>
        <v>0.14126345427956</v>
      </c>
      <c r="AC72" s="90">
        <f>(VLOOKUP($A71,'RevPAR Raw Data'!$B$6:$BE$49,'RevPAR Raw Data'!AY$1,FALSE))/100</f>
        <v>5.4871275321179705E-2</v>
      </c>
      <c r="AD72" s="91">
        <f>(VLOOKUP($A71,'RevPAR Raw Data'!$B$6:$BE$49,'RevPAR Raw Data'!BA$1,FALSE))/100</f>
        <v>8.0181344992977605E-2</v>
      </c>
      <c r="AE72" s="91">
        <f>(VLOOKUP($A71,'RevPAR Raw Data'!$B$6:$BE$49,'RevPAR Raw Data'!BB$1,FALSE))/100</f>
        <v>0.126142821813617</v>
      </c>
      <c r="AF72" s="90">
        <f>(VLOOKUP($A71,'RevPAR Raw Data'!$B$6:$BE$49,'RevPAR Raw Data'!BC$1,FALSE))/100</f>
        <v>0.103484430676986</v>
      </c>
      <c r="AG72" s="92">
        <f>(VLOOKUP($A71,'RevPAR Raw Data'!$B$6:$BE$49,'RevPAR Raw Data'!BE$1,FALSE))/100</f>
        <v>6.9303834985273996E-2</v>
      </c>
    </row>
    <row r="73" spans="1:33" x14ac:dyDescent="0.2">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
      <c r="A74" s="116" t="s">
        <v>27</v>
      </c>
      <c r="B74" s="117">
        <f>(VLOOKUP($A74,'Occupancy Raw Data'!$B$8:$BE$45,'Occupancy Raw Data'!AG$3,FALSE))/100</f>
        <v>0.52745249668581495</v>
      </c>
      <c r="C74" s="118">
        <f>(VLOOKUP($A74,'Occupancy Raw Data'!$B$8:$BE$45,'Occupancy Raw Data'!AH$3,FALSE))/100</f>
        <v>0.59925983208130706</v>
      </c>
      <c r="D74" s="118">
        <f>(VLOOKUP($A74,'Occupancy Raw Data'!$B$8:$BE$45,'Occupancy Raw Data'!AI$3,FALSE))/100</f>
        <v>0.64931907958343604</v>
      </c>
      <c r="E74" s="118">
        <f>(VLOOKUP($A74,'Occupancy Raw Data'!$B$8:$BE$45,'Occupancy Raw Data'!AJ$3,FALSE))/100</f>
        <v>0.67951161570122298</v>
      </c>
      <c r="F74" s="118">
        <f>(VLOOKUP($A74,'Occupancy Raw Data'!$B$8:$BE$45,'Occupancy Raw Data'!AK$3,FALSE))/100</f>
        <v>0.66511974807325702</v>
      </c>
      <c r="G74" s="119">
        <f>(VLOOKUP($A74,'Occupancy Raw Data'!$B$8:$BE$45,'Occupancy Raw Data'!AL$3,FALSE))/100</f>
        <v>0.62412785398217796</v>
      </c>
      <c r="H74" s="99">
        <f>(VLOOKUP($A74,'Occupancy Raw Data'!$B$8:$BE$45,'Occupancy Raw Data'!AN$3,FALSE))/100</f>
        <v>0.76398442031988001</v>
      </c>
      <c r="I74" s="99">
        <f>(VLOOKUP($A74,'Occupancy Raw Data'!$B$8:$BE$45,'Occupancy Raw Data'!AO$3,FALSE))/100</f>
        <v>0.79072401314880802</v>
      </c>
      <c r="J74" s="119">
        <f>(VLOOKUP($A74,'Occupancy Raw Data'!$B$8:$BE$45,'Occupancy Raw Data'!AP$3,FALSE))/100</f>
        <v>0.77735421673434402</v>
      </c>
      <c r="K74" s="120">
        <f>(VLOOKUP($A74,'Occupancy Raw Data'!$B$8:$BE$45,'Occupancy Raw Data'!AR$3,FALSE))/100</f>
        <v>0.66790439624182596</v>
      </c>
      <c r="M74" s="121">
        <f>VLOOKUP($A74,'ADR Raw Data'!$B$6:$BE$43,'ADR Raw Data'!AG$1,FALSE)</f>
        <v>94.651967221698598</v>
      </c>
      <c r="N74" s="122">
        <f>VLOOKUP($A74,'ADR Raw Data'!$B$6:$BE$43,'ADR Raw Data'!AH$1,FALSE)</f>
        <v>99.275850769656103</v>
      </c>
      <c r="O74" s="122">
        <f>VLOOKUP($A74,'ADR Raw Data'!$B$6:$BE$43,'ADR Raw Data'!AI$1,FALSE)</f>
        <v>102.18463371054099</v>
      </c>
      <c r="P74" s="122">
        <f>VLOOKUP($A74,'ADR Raw Data'!$B$6:$BE$43,'ADR Raw Data'!AJ$1,FALSE)</f>
        <v>103.443200130086</v>
      </c>
      <c r="Q74" s="122">
        <f>VLOOKUP($A74,'ADR Raw Data'!$B$6:$BE$43,'ADR Raw Data'!AK$1,FALSE)</f>
        <v>103.849276517983</v>
      </c>
      <c r="R74" s="123">
        <f>VLOOKUP($A74,'ADR Raw Data'!$B$6:$BE$43,'ADR Raw Data'!AL$1,FALSE)</f>
        <v>100.981464165906</v>
      </c>
      <c r="S74" s="122">
        <f>VLOOKUP($A74,'ADR Raw Data'!$B$6:$BE$43,'ADR Raw Data'!AN$1,FALSE)</f>
        <v>120.58162888238</v>
      </c>
      <c r="T74" s="122">
        <f>VLOOKUP($A74,'ADR Raw Data'!$B$6:$BE$43,'ADR Raw Data'!AO$1,FALSE)</f>
        <v>121.228377292576</v>
      </c>
      <c r="U74" s="123">
        <f>VLOOKUP($A74,'ADR Raw Data'!$B$6:$BE$43,'ADR Raw Data'!AP$1,FALSE)</f>
        <v>120.910564834227</v>
      </c>
      <c r="V74" s="124">
        <f>VLOOKUP($A74,'ADR Raw Data'!$B$6:$BE$43,'ADR Raw Data'!AR$1,FALSE)</f>
        <v>107.608210101559</v>
      </c>
      <c r="X74" s="121">
        <f>VLOOKUP($A74,'RevPAR Raw Data'!$B$6:$BE$43,'RevPAR Raw Data'!AG$1,FALSE)</f>
        <v>49.924416427308799</v>
      </c>
      <c r="Y74" s="122">
        <f>VLOOKUP($A74,'RevPAR Raw Data'!$B$6:$BE$43,'RevPAR Raw Data'!AH$1,FALSE)</f>
        <v>59.492029661953097</v>
      </c>
      <c r="Z74" s="122">
        <f>VLOOKUP($A74,'RevPAR Raw Data'!$B$6:$BE$43,'RevPAR Raw Data'!AI$1,FALSE)</f>
        <v>66.350432308499705</v>
      </c>
      <c r="AA74" s="122">
        <f>VLOOKUP($A74,'RevPAR Raw Data'!$B$6:$BE$43,'RevPAR Raw Data'!AJ$1,FALSE)</f>
        <v>70.290856053700097</v>
      </c>
      <c r="AB74" s="122">
        <f>VLOOKUP($A74,'RevPAR Raw Data'!$B$6:$BE$43,'RevPAR Raw Data'!AK$1,FALSE)</f>
        <v>69.072204635231003</v>
      </c>
      <c r="AC74" s="123">
        <f>VLOOKUP($A74,'RevPAR Raw Data'!$B$6:$BE$43,'RevPAR Raw Data'!AL$1,FALSE)</f>
        <v>63.025344521845703</v>
      </c>
      <c r="AD74" s="122">
        <f>VLOOKUP($A74,'RevPAR Raw Data'!$B$6:$BE$43,'RevPAR Raw Data'!AN$1,FALSE)</f>
        <v>92.122485842932505</v>
      </c>
      <c r="AE74" s="122">
        <f>VLOOKUP($A74,'RevPAR Raw Data'!$B$6:$BE$43,'RevPAR Raw Data'!AO$1,FALSE)</f>
        <v>95.858189000303796</v>
      </c>
      <c r="AF74" s="123">
        <f>VLOOKUP($A74,'RevPAR Raw Data'!$B$6:$BE$43,'RevPAR Raw Data'!AP$1,FALSE)</f>
        <v>93.990337421618094</v>
      </c>
      <c r="AG74" s="124">
        <f>VLOOKUP($A74,'RevPAR Raw Data'!$B$6:$BE$43,'RevPAR Raw Data'!AR$1,FALSE)</f>
        <v>71.871996598545493</v>
      </c>
    </row>
    <row r="75" spans="1:33" x14ac:dyDescent="0.2">
      <c r="A75" s="101" t="s">
        <v>123</v>
      </c>
      <c r="B75" s="89">
        <f>(VLOOKUP($A74,'Occupancy Raw Data'!$B$8:$BE$51,'Occupancy Raw Data'!AT$3,FALSE))/100</f>
        <v>-7.5448145104437501E-3</v>
      </c>
      <c r="C75" s="90">
        <f>(VLOOKUP($A74,'Occupancy Raw Data'!$B$8:$BE$51,'Occupancy Raw Data'!AU$3,FALSE))/100</f>
        <v>-2.7719968870448902E-2</v>
      </c>
      <c r="D75" s="90">
        <f>(VLOOKUP($A74,'Occupancy Raw Data'!$B$8:$BE$51,'Occupancy Raw Data'!AV$3,FALSE))/100</f>
        <v>-9.8702654518887396E-3</v>
      </c>
      <c r="E75" s="90">
        <f>(VLOOKUP($A74,'Occupancy Raw Data'!$B$8:$BE$51,'Occupancy Raw Data'!AW$3,FALSE))/100</f>
        <v>-4.2294852691288397E-3</v>
      </c>
      <c r="F75" s="90">
        <f>(VLOOKUP($A74,'Occupancy Raw Data'!$B$8:$BE$51,'Occupancy Raw Data'!AX$3,FALSE))/100</f>
        <v>-1.7944781614868E-2</v>
      </c>
      <c r="G75" s="90">
        <f>(VLOOKUP($A74,'Occupancy Raw Data'!$B$8:$BE$51,'Occupancy Raw Data'!AY$3,FALSE))/100</f>
        <v>-1.3476844598489E-2</v>
      </c>
      <c r="H75" s="91">
        <f>(VLOOKUP($A74,'Occupancy Raw Data'!$B$8:$BE$51,'Occupancy Raw Data'!BA$3,FALSE))/100</f>
        <v>2.6187493341462802E-2</v>
      </c>
      <c r="I75" s="91">
        <f>(VLOOKUP($A74,'Occupancy Raw Data'!$B$8:$BE$51,'Occupancy Raw Data'!BB$3,FALSE))/100</f>
        <v>7.8593057682134107E-2</v>
      </c>
      <c r="J75" s="90">
        <f>(VLOOKUP($A74,'Occupancy Raw Data'!$B$8:$BE$51,'Occupancy Raw Data'!BC$3,FALSE))/100</f>
        <v>5.2188447411845501E-2</v>
      </c>
      <c r="K75" s="92">
        <f>(VLOOKUP($A74,'Occupancy Raw Data'!$B$8:$BE$51,'Occupancy Raw Data'!BE$3,FALSE))/100</f>
        <v>7.4265378081528203E-3</v>
      </c>
      <c r="M75" s="89">
        <f>(VLOOKUP($A74,'ADR Raw Data'!$B$6:$BE$49,'ADR Raw Data'!AT$1,FALSE))/100</f>
        <v>6.1976628638663496E-3</v>
      </c>
      <c r="N75" s="90">
        <f>(VLOOKUP($A74,'ADR Raw Data'!$B$6:$BE$49,'ADR Raw Data'!AU$1,FALSE))/100</f>
        <v>7.23428584863534E-3</v>
      </c>
      <c r="O75" s="90">
        <f>(VLOOKUP($A74,'ADR Raw Data'!$B$6:$BE$49,'ADR Raw Data'!AV$1,FALSE))/100</f>
        <v>7.31287761379424E-3</v>
      </c>
      <c r="P75" s="90">
        <f>(VLOOKUP($A74,'ADR Raw Data'!$B$6:$BE$49,'ADR Raw Data'!AW$1,FALSE))/100</f>
        <v>1.41614753790038E-2</v>
      </c>
      <c r="Q75" s="90">
        <f>(VLOOKUP($A74,'ADR Raw Data'!$B$6:$BE$49,'ADR Raw Data'!AX$1,FALSE))/100</f>
        <v>1.8157619733931402E-2</v>
      </c>
      <c r="R75" s="90">
        <f>(VLOOKUP($A74,'ADR Raw Data'!$B$6:$BE$49,'ADR Raw Data'!AY$1,FALSE))/100</f>
        <v>1.10135819565689E-2</v>
      </c>
      <c r="S75" s="91">
        <f>(VLOOKUP($A74,'ADR Raw Data'!$B$6:$BE$49,'ADR Raw Data'!BA$1,FALSE))/100</f>
        <v>6.7789319478824994E-2</v>
      </c>
      <c r="T75" s="91">
        <f>(VLOOKUP($A74,'ADR Raw Data'!$B$6:$BE$49,'ADR Raw Data'!BB$1,FALSE))/100</f>
        <v>6.9292086751570503E-2</v>
      </c>
      <c r="U75" s="90">
        <f>(VLOOKUP($A74,'ADR Raw Data'!$B$6:$BE$49,'ADR Raw Data'!BC$1,FALSE))/100</f>
        <v>6.8607565230060299E-2</v>
      </c>
      <c r="V75" s="92">
        <f>(VLOOKUP($A74,'ADR Raw Data'!$B$6:$BE$49,'ADR Raw Data'!BE$1,FALSE))/100</f>
        <v>3.3648160468925201E-2</v>
      </c>
      <c r="X75" s="89">
        <f>(VLOOKUP($A74,'RevPAR Raw Data'!$B$6:$BE$49,'RevPAR Raw Data'!AT$1,FALSE))/100</f>
        <v>-1.39391186328353E-3</v>
      </c>
      <c r="Y75" s="90">
        <f>(VLOOKUP($A74,'RevPAR Raw Data'!$B$6:$BE$49,'RevPAR Raw Data'!AU$1,FALSE))/100</f>
        <v>-2.0686217200337701E-2</v>
      </c>
      <c r="Z75" s="90">
        <f>(VLOOKUP($A74,'RevPAR Raw Data'!$B$6:$BE$49,'RevPAR Raw Data'!AV$1,FALSE))/100</f>
        <v>-2.62956788135981E-3</v>
      </c>
      <c r="AA75" s="90">
        <f>(VLOOKUP($A74,'RevPAR Raw Data'!$B$6:$BE$49,'RevPAR Raw Data'!AW$1,FALSE))/100</f>
        <v>9.8720943583703903E-3</v>
      </c>
      <c r="AB75" s="90">
        <f>(VLOOKUP($A74,'RevPAR Raw Data'!$B$6:$BE$49,'RevPAR Raw Data'!AX$1,FALSE))/100</f>
        <v>-1.1299640170776399E-4</v>
      </c>
      <c r="AC75" s="90">
        <f>(VLOOKUP($A74,'RevPAR Raw Data'!$B$6:$BE$49,'RevPAR Raw Data'!AY$1,FALSE))/100</f>
        <v>-2.61169097442148E-3</v>
      </c>
      <c r="AD75" s="91">
        <f>(VLOOKUP($A74,'RevPAR Raw Data'!$B$6:$BE$49,'RevPAR Raw Data'!BA$1,FALSE))/100</f>
        <v>9.5752045172761993E-2</v>
      </c>
      <c r="AE75" s="91">
        <f>(VLOOKUP($A74,'RevPAR Raw Data'!$B$6:$BE$49,'RevPAR Raw Data'!BB$1,FALSE))/100</f>
        <v>0.15333102140468602</v>
      </c>
      <c r="AF75" s="90">
        <f>(VLOOKUP($A74,'RevPAR Raw Data'!$B$6:$BE$49,'RevPAR Raw Data'!BC$1,FALSE))/100</f>
        <v>0.124376534951969</v>
      </c>
      <c r="AG75" s="92">
        <f>(VLOOKUP($A74,'RevPAR Raw Data'!$B$6:$BE$49,'RevPAR Raw Data'!BE$1,FALSE))/100</f>
        <v>4.1324587612975298E-2</v>
      </c>
    </row>
    <row r="76" spans="1:33" x14ac:dyDescent="0.2">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
      <c r="A77" s="116" t="s">
        <v>86</v>
      </c>
      <c r="B77" s="117">
        <f>(VLOOKUP($A77,'Occupancy Raw Data'!$B$8:$BE$45,'Occupancy Raw Data'!AG$3,FALSE))/100</f>
        <v>0.57890111923041299</v>
      </c>
      <c r="C77" s="118">
        <f>(VLOOKUP($A77,'Occupancy Raw Data'!$B$8:$BE$45,'Occupancy Raw Data'!AH$3,FALSE))/100</f>
        <v>0.75110998057533906</v>
      </c>
      <c r="D77" s="118">
        <f>(VLOOKUP($A77,'Occupancy Raw Data'!$B$8:$BE$45,'Occupancy Raw Data'!AI$3,FALSE))/100</f>
        <v>0.82892424382573293</v>
      </c>
      <c r="E77" s="118">
        <f>(VLOOKUP($A77,'Occupancy Raw Data'!$B$8:$BE$45,'Occupancy Raw Data'!AJ$3,FALSE))/100</f>
        <v>0.83250855610026808</v>
      </c>
      <c r="F77" s="118">
        <f>(VLOOKUP($A77,'Occupancy Raw Data'!$B$8:$BE$45,'Occupancy Raw Data'!AK$3,FALSE))/100</f>
        <v>0.74597632041439199</v>
      </c>
      <c r="G77" s="119">
        <f>(VLOOKUP($A77,'Occupancy Raw Data'!$B$8:$BE$45,'Occupancy Raw Data'!AL$3,FALSE))/100</f>
        <v>0.74748404402922897</v>
      </c>
      <c r="H77" s="99">
        <f>(VLOOKUP($A77,'Occupancy Raw Data'!$B$8:$BE$45,'Occupancy Raw Data'!AN$3,FALSE))/100</f>
        <v>0.73126907779113792</v>
      </c>
      <c r="I77" s="99">
        <f>(VLOOKUP($A77,'Occupancy Raw Data'!$B$8:$BE$45,'Occupancy Raw Data'!AO$3,FALSE))/100</f>
        <v>0.74849690130422697</v>
      </c>
      <c r="J77" s="119">
        <f>(VLOOKUP($A77,'Occupancy Raw Data'!$B$8:$BE$45,'Occupancy Raw Data'!AP$3,FALSE))/100</f>
        <v>0.73988298954768195</v>
      </c>
      <c r="K77" s="120">
        <f>(VLOOKUP($A77,'Occupancy Raw Data'!$B$8:$BE$45,'Occupancy Raw Data'!AR$3,FALSE))/100</f>
        <v>0.74531231417735899</v>
      </c>
      <c r="M77" s="121">
        <f>VLOOKUP($A77,'ADR Raw Data'!$B$6:$BE$43,'ADR Raw Data'!AG$1,FALSE)</f>
        <v>116.66043620675801</v>
      </c>
      <c r="N77" s="122">
        <f>VLOOKUP($A77,'ADR Raw Data'!$B$6:$BE$43,'ADR Raw Data'!AH$1,FALSE)</f>
        <v>145.422862904467</v>
      </c>
      <c r="O77" s="122">
        <f>VLOOKUP($A77,'ADR Raw Data'!$B$6:$BE$43,'ADR Raw Data'!AI$1,FALSE)</f>
        <v>159.573992077219</v>
      </c>
      <c r="P77" s="122">
        <f>VLOOKUP($A77,'ADR Raw Data'!$B$6:$BE$43,'ADR Raw Data'!AJ$1,FALSE)</f>
        <v>156.23246104274801</v>
      </c>
      <c r="Q77" s="122">
        <f>VLOOKUP($A77,'ADR Raw Data'!$B$6:$BE$43,'ADR Raw Data'!AK$1,FALSE)</f>
        <v>134.04304132180101</v>
      </c>
      <c r="R77" s="123">
        <f>VLOOKUP($A77,'ADR Raw Data'!$B$6:$BE$43,'ADR Raw Data'!AL$1,FALSE)</f>
        <v>144.242802544223</v>
      </c>
      <c r="S77" s="122">
        <f>VLOOKUP($A77,'ADR Raw Data'!$B$6:$BE$43,'ADR Raw Data'!AN$1,FALSE)</f>
        <v>116.17926762166699</v>
      </c>
      <c r="T77" s="122">
        <f>VLOOKUP($A77,'ADR Raw Data'!$B$6:$BE$43,'ADR Raw Data'!AO$1,FALSE)</f>
        <v>113.80669148541701</v>
      </c>
      <c r="U77" s="123">
        <f>VLOOKUP($A77,'ADR Raw Data'!$B$6:$BE$43,'ADR Raw Data'!AP$1,FALSE)</f>
        <v>114.97916847681699</v>
      </c>
      <c r="V77" s="124">
        <f>VLOOKUP($A77,'ADR Raw Data'!$B$6:$BE$43,'ADR Raw Data'!AR$1,FALSE)</f>
        <v>135.94267131180899</v>
      </c>
      <c r="X77" s="121">
        <f>VLOOKUP($A77,'RevPAR Raw Data'!$B$6:$BE$43,'RevPAR Raw Data'!AG$1,FALSE)</f>
        <v>67.534857090000898</v>
      </c>
      <c r="Y77" s="122">
        <f>VLOOKUP($A77,'RevPAR Raw Data'!$B$6:$BE$43,'RevPAR Raw Data'!AH$1,FALSE)</f>
        <v>109.228563731384</v>
      </c>
      <c r="Z77" s="122">
        <f>VLOOKUP($A77,'RevPAR Raw Data'!$B$6:$BE$43,'RevPAR Raw Data'!AI$1,FALSE)</f>
        <v>132.274750716862</v>
      </c>
      <c r="AA77" s="122">
        <f>VLOOKUP($A77,'RevPAR Raw Data'!$B$6:$BE$43,'RevPAR Raw Data'!AJ$1,FALSE)</f>
        <v>130.06486055868999</v>
      </c>
      <c r="AB77" s="122">
        <f>VLOOKUP($A77,'RevPAR Raw Data'!$B$6:$BE$43,'RevPAR Raw Data'!AK$1,FALSE)</f>
        <v>99.992934742391995</v>
      </c>
      <c r="AC77" s="123">
        <f>VLOOKUP($A77,'RevPAR Raw Data'!$B$6:$BE$43,'RevPAR Raw Data'!AL$1,FALSE)</f>
        <v>107.81919336786601</v>
      </c>
      <c r="AD77" s="122">
        <f>VLOOKUP($A77,'RevPAR Raw Data'!$B$6:$BE$43,'RevPAR Raw Data'!AN$1,FALSE)</f>
        <v>84.958305892146797</v>
      </c>
      <c r="AE77" s="122">
        <f>VLOOKUP($A77,'RevPAR Raw Data'!$B$6:$BE$43,'RevPAR Raw Data'!AO$1,FALSE)</f>
        <v>85.1839559245213</v>
      </c>
      <c r="AF77" s="123">
        <f>VLOOKUP($A77,'RevPAR Raw Data'!$B$6:$BE$43,'RevPAR Raw Data'!AP$1,FALSE)</f>
        <v>85.071130908334098</v>
      </c>
      <c r="AG77" s="124">
        <f>VLOOKUP($A77,'RevPAR Raw Data'!$B$6:$BE$43,'RevPAR Raw Data'!AR$1,FALSE)</f>
        <v>101.319746950856</v>
      </c>
    </row>
    <row r="78" spans="1:33" x14ac:dyDescent="0.2">
      <c r="A78" s="101" t="s">
        <v>123</v>
      </c>
      <c r="B78" s="89">
        <f>(VLOOKUP($A77,'Occupancy Raw Data'!$B$8:$BE$51,'Occupancy Raw Data'!AT$3,FALSE))/100</f>
        <v>2.6755095508225999E-2</v>
      </c>
      <c r="C78" s="90">
        <f>(VLOOKUP($A77,'Occupancy Raw Data'!$B$8:$BE$51,'Occupancy Raw Data'!AU$3,FALSE))/100</f>
        <v>4.2743883854693999E-3</v>
      </c>
      <c r="D78" s="90">
        <f>(VLOOKUP($A77,'Occupancy Raw Data'!$B$8:$BE$51,'Occupancy Raw Data'!AV$3,FALSE))/100</f>
        <v>-2.3901772866698902E-2</v>
      </c>
      <c r="E78" s="90">
        <f>(VLOOKUP($A77,'Occupancy Raw Data'!$B$8:$BE$51,'Occupancy Raw Data'!AW$3,FALSE))/100</f>
        <v>-2.82022812081687E-2</v>
      </c>
      <c r="F78" s="90">
        <f>(VLOOKUP($A77,'Occupancy Raw Data'!$B$8:$BE$51,'Occupancy Raw Data'!AX$3,FALSE))/100</f>
        <v>1.9819402795724198E-2</v>
      </c>
      <c r="G78" s="90">
        <f>(VLOOKUP($A77,'Occupancy Raw Data'!$B$8:$BE$51,'Occupancy Raw Data'!AY$3,FALSE))/100</f>
        <v>-3.11504792701246E-3</v>
      </c>
      <c r="H78" s="91">
        <f>(VLOOKUP($A77,'Occupancy Raw Data'!$B$8:$BE$51,'Occupancy Raw Data'!BA$3,FALSE))/100</f>
        <v>5.3831190741831597E-2</v>
      </c>
      <c r="I78" s="91">
        <f>(VLOOKUP($A77,'Occupancy Raw Data'!$B$8:$BE$51,'Occupancy Raw Data'!BB$3,FALSE))/100</f>
        <v>8.6492851435340801E-2</v>
      </c>
      <c r="J78" s="90">
        <f>(VLOOKUP($A77,'Occupancy Raw Data'!$B$8:$BE$51,'Occupancy Raw Data'!BC$3,FALSE))/100</f>
        <v>7.0102927517850591E-2</v>
      </c>
      <c r="K78" s="92">
        <f>(VLOOKUP($A77,'Occupancy Raw Data'!$B$8:$BE$51,'Occupancy Raw Data'!BE$3,FALSE))/100</f>
        <v>1.6613945507299398E-2</v>
      </c>
      <c r="M78" s="89">
        <f>(VLOOKUP($A77,'ADR Raw Data'!$B$6:$BE$49,'ADR Raw Data'!AT$1,FALSE))/100</f>
        <v>2.9169862714744102E-2</v>
      </c>
      <c r="N78" s="90">
        <f>(VLOOKUP($A77,'ADR Raw Data'!$B$6:$BE$49,'ADR Raw Data'!AU$1,FALSE))/100</f>
        <v>7.90326498866325E-2</v>
      </c>
      <c r="O78" s="90">
        <f>(VLOOKUP($A77,'ADR Raw Data'!$B$6:$BE$49,'ADR Raw Data'!AV$1,FALSE))/100</f>
        <v>0.10373833449178599</v>
      </c>
      <c r="P78" s="90">
        <f>(VLOOKUP($A77,'ADR Raw Data'!$B$6:$BE$49,'ADR Raw Data'!AW$1,FALSE))/100</f>
        <v>9.8704303265208695E-2</v>
      </c>
      <c r="Q78" s="90">
        <f>(VLOOKUP($A77,'ADR Raw Data'!$B$6:$BE$49,'ADR Raw Data'!AX$1,FALSE))/100</f>
        <v>6.9463142433387901E-2</v>
      </c>
      <c r="R78" s="90">
        <f>(VLOOKUP($A77,'ADR Raw Data'!$B$6:$BE$49,'ADR Raw Data'!AY$1,FALSE))/100</f>
        <v>7.9440761629822707E-2</v>
      </c>
      <c r="S78" s="91">
        <f>(VLOOKUP($A77,'ADR Raw Data'!$B$6:$BE$49,'ADR Raw Data'!BA$1,FALSE))/100</f>
        <v>6.6697486600722E-2</v>
      </c>
      <c r="T78" s="91">
        <f>(VLOOKUP($A77,'ADR Raw Data'!$B$6:$BE$49,'ADR Raw Data'!BB$1,FALSE))/100</f>
        <v>5.7216060088409001E-2</v>
      </c>
      <c r="U78" s="90">
        <f>(VLOOKUP($A77,'ADR Raw Data'!$B$6:$BE$49,'ADR Raw Data'!BC$1,FALSE))/100</f>
        <v>6.1834483054392805E-2</v>
      </c>
      <c r="V78" s="92">
        <f>(VLOOKUP($A77,'ADR Raw Data'!$B$6:$BE$49,'ADR Raw Data'!BE$1,FALSE))/100</f>
        <v>7.2117397936780001E-2</v>
      </c>
      <c r="X78" s="89">
        <f>(VLOOKUP($A77,'RevPAR Raw Data'!$B$6:$BE$49,'RevPAR Raw Data'!AT$1,FALSE))/100</f>
        <v>5.6705400685865E-2</v>
      </c>
      <c r="Y78" s="90">
        <f>(VLOOKUP($A77,'RevPAR Raw Data'!$B$6:$BE$49,'RevPAR Raw Data'!AU$1,FALSE))/100</f>
        <v>8.3644854512850197E-2</v>
      </c>
      <c r="Z78" s="90">
        <f>(VLOOKUP($A77,'RevPAR Raw Data'!$B$6:$BE$49,'RevPAR Raw Data'!AV$1,FALSE))/100</f>
        <v>7.7357031516495589E-2</v>
      </c>
      <c r="AA78" s="90">
        <f>(VLOOKUP($A77,'RevPAR Raw Data'!$B$6:$BE$49,'RevPAR Raw Data'!AW$1,FALSE))/100</f>
        <v>6.7718335539898089E-2</v>
      </c>
      <c r="AB78" s="90">
        <f>(VLOOKUP($A77,'RevPAR Raw Data'!$B$6:$BE$49,'RevPAR Raw Data'!AX$1,FALSE))/100</f>
        <v>9.0659263228456105E-2</v>
      </c>
      <c r="AC78" s="90">
        <f>(VLOOKUP($A77,'RevPAR Raw Data'!$B$6:$BE$49,'RevPAR Raw Data'!AY$1,FALSE))/100</f>
        <v>7.6078251922974904E-2</v>
      </c>
      <c r="AD78" s="91">
        <f>(VLOOKUP($A77,'RevPAR Raw Data'!$B$6:$BE$49,'RevPAR Raw Data'!BA$1,FALSE))/100</f>
        <v>0.12411908246575701</v>
      </c>
      <c r="AE78" s="91">
        <f>(VLOOKUP($A77,'RevPAR Raw Data'!$B$6:$BE$49,'RevPAR Raw Data'!BB$1,FALSE))/100</f>
        <v>0.148657691708692</v>
      </c>
      <c r="AF78" s="90">
        <f>(VLOOKUP($A77,'RevPAR Raw Data'!$B$6:$BE$49,'RevPAR Raw Data'!BC$1,FALSE))/100</f>
        <v>0.136272188855909</v>
      </c>
      <c r="AG78" s="92">
        <f>(VLOOKUP($A77,'RevPAR Raw Data'!$B$6:$BE$49,'RevPAR Raw Data'!BE$1,FALSE))/100</f>
        <v>8.9929497963529406E-2</v>
      </c>
    </row>
    <row r="79" spans="1:33" x14ac:dyDescent="0.2">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
      <c r="A80" s="143" t="s">
        <v>19</v>
      </c>
      <c r="B80" s="117">
        <f>(VLOOKUP($A80,'Occupancy Raw Data'!$B$8:$BE$45,'Occupancy Raw Data'!AG$3,FALSE))/100</f>
        <v>0.47421148376847905</v>
      </c>
      <c r="C80" s="118">
        <f>(VLOOKUP($A80,'Occupancy Raw Data'!$B$8:$BE$45,'Occupancy Raw Data'!AH$3,FALSE))/100</f>
        <v>0.533007507238207</v>
      </c>
      <c r="D80" s="118">
        <f>(VLOOKUP($A80,'Occupancy Raw Data'!$B$8:$BE$45,'Occupancy Raw Data'!AI$3,FALSE))/100</f>
        <v>0.57144687283814499</v>
      </c>
      <c r="E80" s="118">
        <f>(VLOOKUP($A80,'Occupancy Raw Data'!$B$8:$BE$45,'Occupancy Raw Data'!AJ$3,FALSE))/100</f>
        <v>0.59001639806297801</v>
      </c>
      <c r="F80" s="118">
        <f>(VLOOKUP($A80,'Occupancy Raw Data'!$B$8:$BE$45,'Occupancy Raw Data'!AK$3,FALSE))/100</f>
        <v>0.62517615106715507</v>
      </c>
      <c r="G80" s="119">
        <f>(VLOOKUP($A80,'Occupancy Raw Data'!$B$8:$BE$45,'Occupancy Raw Data'!AL$3,FALSE))/100</f>
        <v>0.55877168259499299</v>
      </c>
      <c r="H80" s="99">
        <f>(VLOOKUP($A80,'Occupancy Raw Data'!$B$8:$BE$45,'Occupancy Raw Data'!AN$3,FALSE))/100</f>
        <v>0.75048041200133198</v>
      </c>
      <c r="I80" s="99">
        <f>(VLOOKUP($A80,'Occupancy Raw Data'!$B$8:$BE$45,'Occupancy Raw Data'!AO$3,FALSE))/100</f>
        <v>0.77349534961182698</v>
      </c>
      <c r="J80" s="119">
        <f>(VLOOKUP($A80,'Occupancy Raw Data'!$B$8:$BE$45,'Occupancy Raw Data'!AP$3,FALSE))/100</f>
        <v>0.76198788080657909</v>
      </c>
      <c r="K80" s="120">
        <f>(VLOOKUP($A80,'Occupancy Raw Data'!$B$8:$BE$45,'Occupancy Raw Data'!AR$3,FALSE))/100</f>
        <v>0.616833453512589</v>
      </c>
      <c r="M80" s="121">
        <f>VLOOKUP($A80,'ADR Raw Data'!$B$6:$BE$43,'ADR Raw Data'!AG$1,FALSE)</f>
        <v>100.44541185163099</v>
      </c>
      <c r="N80" s="122">
        <f>VLOOKUP($A80,'ADR Raw Data'!$B$6:$BE$43,'ADR Raw Data'!AH$1,FALSE)</f>
        <v>103.89089345399</v>
      </c>
      <c r="O80" s="122">
        <f>VLOOKUP($A80,'ADR Raw Data'!$B$6:$BE$43,'ADR Raw Data'!AI$1,FALSE)</f>
        <v>106.774233492131</v>
      </c>
      <c r="P80" s="122">
        <f>VLOOKUP($A80,'ADR Raw Data'!$B$6:$BE$43,'ADR Raw Data'!AJ$1,FALSE)</f>
        <v>108.630249649878</v>
      </c>
      <c r="Q80" s="122">
        <f>VLOOKUP($A80,'ADR Raw Data'!$B$6:$BE$43,'ADR Raw Data'!AK$1,FALSE)</f>
        <v>112.297743180327</v>
      </c>
      <c r="R80" s="123">
        <f>VLOOKUP($A80,'ADR Raw Data'!$B$6:$BE$43,'ADR Raw Data'!AL$1,FALSE)</f>
        <v>106.77788604247</v>
      </c>
      <c r="S80" s="122">
        <f>VLOOKUP($A80,'ADR Raw Data'!$B$6:$BE$43,'ADR Raw Data'!AN$1,FALSE)</f>
        <v>137.736590126491</v>
      </c>
      <c r="T80" s="122">
        <f>VLOOKUP($A80,'ADR Raw Data'!$B$6:$BE$43,'ADR Raw Data'!AO$1,FALSE)</f>
        <v>142.09300708459199</v>
      </c>
      <c r="U80" s="123">
        <f>VLOOKUP($A80,'ADR Raw Data'!$B$6:$BE$43,'ADR Raw Data'!AP$1,FALSE)</f>
        <v>139.94769370368601</v>
      </c>
      <c r="V80" s="124">
        <f>VLOOKUP($A80,'ADR Raw Data'!$B$6:$BE$43,'ADR Raw Data'!AR$1,FALSE)</f>
        <v>118.485140385531</v>
      </c>
      <c r="X80" s="121">
        <f>VLOOKUP($A80,'RevPAR Raw Data'!$B$6:$BE$43,'RevPAR Raw Data'!AG$1,FALSE)</f>
        <v>47.632367791898297</v>
      </c>
      <c r="Y80" s="122">
        <f>VLOOKUP($A80,'RevPAR Raw Data'!$B$6:$BE$43,'RevPAR Raw Data'!AH$1,FALSE)</f>
        <v>55.374626144661597</v>
      </c>
      <c r="Z80" s="122">
        <f>VLOOKUP($A80,'RevPAR Raw Data'!$B$6:$BE$43,'RevPAR Raw Data'!AI$1,FALSE)</f>
        <v>61.015801828768303</v>
      </c>
      <c r="AA80" s="122">
        <f>VLOOKUP($A80,'RevPAR Raw Data'!$B$6:$BE$43,'RevPAR Raw Data'!AJ$1,FALSE)</f>
        <v>64.093628619103697</v>
      </c>
      <c r="AB80" s="122">
        <f>VLOOKUP($A80,'RevPAR Raw Data'!$B$6:$BE$43,'RevPAR Raw Data'!AK$1,FALSE)</f>
        <v>70.205870855005202</v>
      </c>
      <c r="AC80" s="123">
        <f>VLOOKUP($A80,'RevPAR Raw Data'!$B$6:$BE$43,'RevPAR Raw Data'!AL$1,FALSE)</f>
        <v>59.664459047887398</v>
      </c>
      <c r="AD80" s="122">
        <f>VLOOKUP($A80,'RevPAR Raw Data'!$B$6:$BE$43,'RevPAR Raw Data'!AN$1,FALSE)</f>
        <v>103.368612905788</v>
      </c>
      <c r="AE80" s="122">
        <f>VLOOKUP($A80,'RevPAR Raw Data'!$B$6:$BE$43,'RevPAR Raw Data'!AO$1,FALSE)</f>
        <v>109.908280192292</v>
      </c>
      <c r="AF80" s="123">
        <f>VLOOKUP($A80,'RevPAR Raw Data'!$B$6:$BE$43,'RevPAR Raw Data'!AP$1,FALSE)</f>
        <v>106.63844654904</v>
      </c>
      <c r="AG80" s="124">
        <f>VLOOKUP($A80,'RevPAR Raw Data'!$B$6:$BE$43,'RevPAR Raw Data'!AR$1,FALSE)</f>
        <v>73.085598333931102</v>
      </c>
    </row>
    <row r="81" spans="1:33" x14ac:dyDescent="0.2">
      <c r="A81" s="101" t="s">
        <v>123</v>
      </c>
      <c r="B81" s="89">
        <f>(VLOOKUP($A80,'Occupancy Raw Data'!$B$8:$BE$51,'Occupancy Raw Data'!AT$3,FALSE))/100</f>
        <v>-2.4736881661697199E-2</v>
      </c>
      <c r="C81" s="90">
        <f>(VLOOKUP($A80,'Occupancy Raw Data'!$B$8:$BE$51,'Occupancy Raw Data'!AU$3,FALSE))/100</f>
        <v>-6.4303347341996303E-2</v>
      </c>
      <c r="D81" s="90">
        <f>(VLOOKUP($A80,'Occupancy Raw Data'!$B$8:$BE$51,'Occupancy Raw Data'!AV$3,FALSE))/100</f>
        <v>-6.4118430695310799E-2</v>
      </c>
      <c r="E81" s="90">
        <f>(VLOOKUP($A80,'Occupancy Raw Data'!$B$8:$BE$51,'Occupancy Raw Data'!AW$3,FALSE))/100</f>
        <v>-3.5015450701672203E-2</v>
      </c>
      <c r="F81" s="90">
        <f>(VLOOKUP($A80,'Occupancy Raw Data'!$B$8:$BE$51,'Occupancy Raw Data'!AX$3,FALSE))/100</f>
        <v>-3.3531265984800703E-3</v>
      </c>
      <c r="G81" s="90">
        <f>(VLOOKUP($A80,'Occupancy Raw Data'!$B$8:$BE$51,'Occupancy Raw Data'!AY$3,FALSE))/100</f>
        <v>-3.8318070636680697E-2</v>
      </c>
      <c r="H81" s="91">
        <f>(VLOOKUP($A80,'Occupancy Raw Data'!$B$8:$BE$51,'Occupancy Raw Data'!BA$3,FALSE))/100</f>
        <v>4.3962462091371404E-2</v>
      </c>
      <c r="I81" s="91">
        <f>(VLOOKUP($A80,'Occupancy Raw Data'!$B$8:$BE$51,'Occupancy Raw Data'!BB$3,FALSE))/100</f>
        <v>5.5500203870666003E-2</v>
      </c>
      <c r="J81" s="90">
        <f>(VLOOKUP($A80,'Occupancy Raw Data'!$B$8:$BE$51,'Occupancy Raw Data'!BC$3,FALSE))/100</f>
        <v>4.9786755294923907E-2</v>
      </c>
      <c r="K81" s="92">
        <f>(VLOOKUP($A80,'Occupancy Raw Data'!$B$8:$BE$51,'Occupancy Raw Data'!BE$3,FALSE))/100</f>
        <v>-8.9617846209244009E-3</v>
      </c>
      <c r="M81" s="89">
        <f>(VLOOKUP($A80,'ADR Raw Data'!$B$6:$BE$49,'ADR Raw Data'!AT$1,FALSE))/100</f>
        <v>-4.47081003680194E-2</v>
      </c>
      <c r="N81" s="90">
        <f>(VLOOKUP($A80,'ADR Raw Data'!$B$6:$BE$49,'ADR Raw Data'!AU$1,FALSE))/100</f>
        <v>-6.5389640200828103E-2</v>
      </c>
      <c r="O81" s="90">
        <f>(VLOOKUP($A80,'ADR Raw Data'!$B$6:$BE$49,'ADR Raw Data'!AV$1,FALSE))/100</f>
        <v>-6.4042712756833597E-2</v>
      </c>
      <c r="P81" s="90">
        <f>(VLOOKUP($A80,'ADR Raw Data'!$B$6:$BE$49,'ADR Raw Data'!AW$1,FALSE))/100</f>
        <v>-4.0551285310869697E-2</v>
      </c>
      <c r="Q81" s="90">
        <f>(VLOOKUP($A80,'ADR Raw Data'!$B$6:$BE$49,'ADR Raw Data'!AX$1,FALSE))/100</f>
        <v>-2.1063987016608599E-2</v>
      </c>
      <c r="R81" s="90">
        <f>(VLOOKUP($A80,'ADR Raw Data'!$B$6:$BE$49,'ADR Raw Data'!AY$1,FALSE))/100</f>
        <v>-4.6357188750023301E-2</v>
      </c>
      <c r="S81" s="91">
        <f>(VLOOKUP($A80,'ADR Raw Data'!$B$6:$BE$49,'ADR Raw Data'!BA$1,FALSE))/100</f>
        <v>4.5551929023367596E-3</v>
      </c>
      <c r="T81" s="91">
        <f>(VLOOKUP($A80,'ADR Raw Data'!$B$6:$BE$49,'ADR Raw Data'!BB$1,FALSE))/100</f>
        <v>9.1395433308371597E-3</v>
      </c>
      <c r="U81" s="90">
        <f>(VLOOKUP($A80,'ADR Raw Data'!$B$6:$BE$49,'ADR Raw Data'!BC$1,FALSE))/100</f>
        <v>6.9859707643509291E-3</v>
      </c>
      <c r="V81" s="92">
        <f>(VLOOKUP($A80,'ADR Raw Data'!$B$6:$BE$49,'ADR Raw Data'!BE$1,FALSE))/100</f>
        <v>-2.0521245042911297E-2</v>
      </c>
      <c r="X81" s="89">
        <f>(VLOOKUP($A80,'RevPAR Raw Data'!$B$6:$BE$49,'RevPAR Raw Data'!AT$1,FALSE))/100</f>
        <v>-6.8339043041593606E-2</v>
      </c>
      <c r="Y81" s="90">
        <f>(VLOOKUP($A80,'RevPAR Raw Data'!$B$6:$BE$49,'RevPAR Raw Data'!AU$1,FALSE))/100</f>
        <v>-0.125488214796422</v>
      </c>
      <c r="Z81" s="90">
        <f>(VLOOKUP($A80,'RevPAR Raw Data'!$B$6:$BE$49,'RevPAR Raw Data'!AV$1,FALSE))/100</f>
        <v>-0.124054825212705</v>
      </c>
      <c r="AA81" s="90">
        <f>(VLOOKUP($A80,'RevPAR Raw Data'!$B$6:$BE$49,'RevPAR Raw Data'!AW$1,FALSE))/100</f>
        <v>-7.4146814480849796E-2</v>
      </c>
      <c r="AB81" s="90">
        <f>(VLOOKUP($A80,'RevPAR Raw Data'!$B$6:$BE$49,'RevPAR Raw Data'!AX$1,FALSE))/100</f>
        <v>-2.4346483399953201E-2</v>
      </c>
      <c r="AC81" s="90">
        <f>(VLOOKUP($A80,'RevPAR Raw Data'!$B$6:$BE$49,'RevPAR Raw Data'!AY$1,FALSE))/100</f>
        <v>-8.28989413536627E-2</v>
      </c>
      <c r="AD81" s="91">
        <f>(VLOOKUP($A80,'RevPAR Raw Data'!$B$6:$BE$49,'RevPAR Raw Data'!BA$1,FALSE))/100</f>
        <v>4.8717912488996103E-2</v>
      </c>
      <c r="AE81" s="91">
        <f>(VLOOKUP($A80,'RevPAR Raw Data'!$B$6:$BE$49,'RevPAR Raw Data'!BB$1,FALSE))/100</f>
        <v>6.5146993719649396E-2</v>
      </c>
      <c r="AF81" s="90">
        <f>(VLOOKUP($A80,'RevPAR Raw Data'!$B$6:$BE$49,'RevPAR Raw Data'!BC$1,FALSE))/100</f>
        <v>5.7120534876217099E-2</v>
      </c>
      <c r="AG81" s="92">
        <f>(VLOOKUP($A80,'RevPAR Raw Data'!$B$6:$BE$49,'RevPAR Raw Data'!BE$1,FALSE))/100</f>
        <v>-2.9299122685607901E-2</v>
      </c>
    </row>
    <row r="82" spans="1:33" x14ac:dyDescent="0.2">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
      <c r="A83" s="116" t="s">
        <v>87</v>
      </c>
      <c r="B83" s="117">
        <f>(VLOOKUP($A83,'Occupancy Raw Data'!$B$8:$BE$45,'Occupancy Raw Data'!AG$3,FALSE))/100</f>
        <v>0.56802578700602802</v>
      </c>
      <c r="C83" s="118">
        <f>(VLOOKUP($A83,'Occupancy Raw Data'!$B$8:$BE$45,'Occupancy Raw Data'!AH$3,FALSE))/100</f>
        <v>0.68909075686537091</v>
      </c>
      <c r="D83" s="118">
        <f>(VLOOKUP($A83,'Occupancy Raw Data'!$B$8:$BE$45,'Occupancy Raw Data'!AI$3,FALSE))/100</f>
        <v>0.73417615539182801</v>
      </c>
      <c r="E83" s="118">
        <f>(VLOOKUP($A83,'Occupancy Raw Data'!$B$8:$BE$45,'Occupancy Raw Data'!AJ$3,FALSE))/100</f>
        <v>0.72274782317481501</v>
      </c>
      <c r="F83" s="118">
        <f>(VLOOKUP($A83,'Occupancy Raw Data'!$B$8:$BE$45,'Occupancy Raw Data'!AK$3,FALSE))/100</f>
        <v>0.70487273945077011</v>
      </c>
      <c r="G83" s="119">
        <f>(VLOOKUP($A83,'Occupancy Raw Data'!$B$8:$BE$45,'Occupancy Raw Data'!AL$3,FALSE))/100</f>
        <v>0.68378265237776203</v>
      </c>
      <c r="H83" s="99">
        <f>(VLOOKUP($A83,'Occupancy Raw Data'!$B$8:$BE$45,'Occupancy Raw Data'!AN$3,FALSE))/100</f>
        <v>0.77277294038847899</v>
      </c>
      <c r="I83" s="99">
        <f>(VLOOKUP($A83,'Occupancy Raw Data'!$B$8:$BE$45,'Occupancy Raw Data'!AO$3,FALSE))/100</f>
        <v>0.78604320160750107</v>
      </c>
      <c r="J83" s="119">
        <f>(VLOOKUP($A83,'Occupancy Raw Data'!$B$8:$BE$45,'Occupancy Raw Data'!AP$3,FALSE))/100</f>
        <v>0.77940807099799003</v>
      </c>
      <c r="K83" s="120">
        <f>(VLOOKUP($A83,'Occupancy Raw Data'!$B$8:$BE$45,'Occupancy Raw Data'!AR$3,FALSE))/100</f>
        <v>0.71110420055497003</v>
      </c>
      <c r="M83" s="121">
        <f>VLOOKUP($A83,'ADR Raw Data'!$B$6:$BE$43,'ADR Raw Data'!AG$1,FALSE)</f>
        <v>87.005033937652001</v>
      </c>
      <c r="N83" s="122">
        <f>VLOOKUP($A83,'ADR Raw Data'!$B$6:$BE$43,'ADR Raw Data'!AH$1,FALSE)</f>
        <v>93.3822124779782</v>
      </c>
      <c r="O83" s="122">
        <f>VLOOKUP($A83,'ADR Raw Data'!$B$6:$BE$43,'ADR Raw Data'!AI$1,FALSE)</f>
        <v>95.813852440415005</v>
      </c>
      <c r="P83" s="122">
        <f>VLOOKUP($A83,'ADR Raw Data'!$B$6:$BE$43,'ADR Raw Data'!AJ$1,FALSE)</f>
        <v>94.650169110918</v>
      </c>
      <c r="Q83" s="122">
        <f>VLOOKUP($A83,'ADR Raw Data'!$B$6:$BE$43,'ADR Raw Data'!AK$1,FALSE)</f>
        <v>92.599348556835693</v>
      </c>
      <c r="R83" s="123">
        <f>VLOOKUP($A83,'ADR Raw Data'!$B$6:$BE$43,'ADR Raw Data'!AL$1,FALSE)</f>
        <v>92.951503592462402</v>
      </c>
      <c r="S83" s="122">
        <f>VLOOKUP($A83,'ADR Raw Data'!$B$6:$BE$43,'ADR Raw Data'!AN$1,FALSE)</f>
        <v>103.709316278439</v>
      </c>
      <c r="T83" s="122">
        <f>VLOOKUP($A83,'ADR Raw Data'!$B$6:$BE$43,'ADR Raw Data'!AO$1,FALSE)</f>
        <v>104.399055887521</v>
      </c>
      <c r="U83" s="123">
        <f>VLOOKUP($A83,'ADR Raw Data'!$B$6:$BE$43,'ADR Raw Data'!AP$1,FALSE)</f>
        <v>104.057121972769</v>
      </c>
      <c r="V83" s="124">
        <f>VLOOKUP($A83,'ADR Raw Data'!$B$6:$BE$43,'ADR Raw Data'!AR$1,FALSE)</f>
        <v>96.429317630436898</v>
      </c>
      <c r="X83" s="121">
        <f>VLOOKUP($A83,'RevPAR Raw Data'!$B$6:$BE$43,'RevPAR Raw Data'!AG$1,FALSE)</f>
        <v>49.421102875920901</v>
      </c>
      <c r="Y83" s="122">
        <f>VLOOKUP($A83,'RevPAR Raw Data'!$B$6:$BE$43,'RevPAR Raw Data'!AH$1,FALSE)</f>
        <v>64.348819474212902</v>
      </c>
      <c r="Z83" s="122">
        <f>VLOOKUP($A83,'RevPAR Raw Data'!$B$6:$BE$43,'RevPAR Raw Data'!AI$1,FALSE)</f>
        <v>70.344245817983904</v>
      </c>
      <c r="AA83" s="122">
        <f>VLOOKUP($A83,'RevPAR Raw Data'!$B$6:$BE$43,'RevPAR Raw Data'!AJ$1,FALSE)</f>
        <v>68.408203688044196</v>
      </c>
      <c r="AB83" s="122">
        <f>VLOOKUP($A83,'RevPAR Raw Data'!$B$6:$BE$43,'RevPAR Raw Data'!AK$1,FALSE)</f>
        <v>65.2707564886135</v>
      </c>
      <c r="AC83" s="123">
        <f>VLOOKUP($A83,'RevPAR Raw Data'!$B$6:$BE$43,'RevPAR Raw Data'!AL$1,FALSE)</f>
        <v>63.558625668955102</v>
      </c>
      <c r="AD83" s="122">
        <f>VLOOKUP($A83,'RevPAR Raw Data'!$B$6:$BE$43,'RevPAR Raw Data'!AN$1,FALSE)</f>
        <v>80.143753286168703</v>
      </c>
      <c r="AE83" s="122">
        <f>VLOOKUP($A83,'RevPAR Raw Data'!$B$6:$BE$43,'RevPAR Raw Data'!AO$1,FALSE)</f>
        <v>82.062168134628195</v>
      </c>
      <c r="AF83" s="123">
        <f>VLOOKUP($A83,'RevPAR Raw Data'!$B$6:$BE$43,'RevPAR Raw Data'!AP$1,FALSE)</f>
        <v>81.102960710398506</v>
      </c>
      <c r="AG83" s="124">
        <f>VLOOKUP($A83,'RevPAR Raw Data'!$B$6:$BE$43,'RevPAR Raw Data'!AR$1,FALSE)</f>
        <v>68.571292823653195</v>
      </c>
    </row>
    <row r="84" spans="1:33" x14ac:dyDescent="0.2">
      <c r="A84" s="101" t="s">
        <v>123</v>
      </c>
      <c r="B84" s="89">
        <f>(VLOOKUP($A83,'Occupancy Raw Data'!$B$8:$BE$51,'Occupancy Raw Data'!AT$3,FALSE))/100</f>
        <v>3.2774158192778402E-2</v>
      </c>
      <c r="C84" s="90">
        <f>(VLOOKUP($A83,'Occupancy Raw Data'!$B$8:$BE$51,'Occupancy Raw Data'!AU$3,FALSE))/100</f>
        <v>2.0647669682154E-2</v>
      </c>
      <c r="D84" s="90">
        <f>(VLOOKUP($A83,'Occupancy Raw Data'!$B$8:$BE$51,'Occupancy Raw Data'!AV$3,FALSE))/100</f>
        <v>1.97012822842259E-2</v>
      </c>
      <c r="E84" s="90">
        <f>(VLOOKUP($A83,'Occupancy Raw Data'!$B$8:$BE$51,'Occupancy Raw Data'!AW$3,FALSE))/100</f>
        <v>7.37741892654696E-3</v>
      </c>
      <c r="F84" s="90">
        <f>(VLOOKUP($A83,'Occupancy Raw Data'!$B$8:$BE$51,'Occupancy Raw Data'!AX$3,FALSE))/100</f>
        <v>1.83440943866407E-2</v>
      </c>
      <c r="G84" s="90">
        <f>(VLOOKUP($A83,'Occupancy Raw Data'!$B$8:$BE$51,'Occupancy Raw Data'!AY$3,FALSE))/100</f>
        <v>1.9119367330503102E-2</v>
      </c>
      <c r="H84" s="91">
        <f>(VLOOKUP($A83,'Occupancy Raw Data'!$B$8:$BE$51,'Occupancy Raw Data'!BA$3,FALSE))/100</f>
        <v>4.7537653326885802E-2</v>
      </c>
      <c r="I84" s="91">
        <f>(VLOOKUP($A83,'Occupancy Raw Data'!$B$8:$BE$51,'Occupancy Raw Data'!BB$3,FALSE))/100</f>
        <v>6.2306947265730502E-2</v>
      </c>
      <c r="J84" s="90">
        <f>(VLOOKUP($A83,'Occupancy Raw Data'!$B$8:$BE$51,'Occupancy Raw Data'!BC$3,FALSE))/100</f>
        <v>5.4933472878281098E-2</v>
      </c>
      <c r="K84" s="92">
        <f>(VLOOKUP($A83,'Occupancy Raw Data'!$B$8:$BE$51,'Occupancy Raw Data'!BE$3,FALSE))/100</f>
        <v>3.00705141755515E-2</v>
      </c>
      <c r="M84" s="89">
        <f>(VLOOKUP($A83,'ADR Raw Data'!$B$6:$BE$49,'ADR Raw Data'!AT$1,FALSE))/100</f>
        <v>1.0922252448181999E-2</v>
      </c>
      <c r="N84" s="90">
        <f>(VLOOKUP($A83,'ADR Raw Data'!$B$6:$BE$49,'ADR Raw Data'!AU$1,FALSE))/100</f>
        <v>-1.1780418106894898E-3</v>
      </c>
      <c r="O84" s="90">
        <f>(VLOOKUP($A83,'ADR Raw Data'!$B$6:$BE$49,'ADR Raw Data'!AV$1,FALSE))/100</f>
        <v>-9.1719564421766202E-3</v>
      </c>
      <c r="P84" s="90">
        <f>(VLOOKUP($A83,'ADR Raw Data'!$B$6:$BE$49,'ADR Raw Data'!AW$1,FALSE))/100</f>
        <v>-1.77097579384175E-2</v>
      </c>
      <c r="Q84" s="90">
        <f>(VLOOKUP($A83,'ADR Raw Data'!$B$6:$BE$49,'ADR Raw Data'!AX$1,FALSE))/100</f>
        <v>-9.3833497260789496E-3</v>
      </c>
      <c r="R84" s="90">
        <f>(VLOOKUP($A83,'ADR Raw Data'!$B$6:$BE$49,'ADR Raw Data'!AY$1,FALSE))/100</f>
        <v>-6.63690814872558E-3</v>
      </c>
      <c r="S84" s="91">
        <f>(VLOOKUP($A83,'ADR Raw Data'!$B$6:$BE$49,'ADR Raw Data'!BA$1,FALSE))/100</f>
        <v>1.3158027281289598E-2</v>
      </c>
      <c r="T84" s="91">
        <f>(VLOOKUP($A83,'ADR Raw Data'!$B$6:$BE$49,'ADR Raw Data'!BB$1,FALSE))/100</f>
        <v>6.2062510555245098E-3</v>
      </c>
      <c r="U84" s="90">
        <f>(VLOOKUP($A83,'ADR Raw Data'!$B$6:$BE$49,'ADR Raw Data'!BC$1,FALSE))/100</f>
        <v>9.6768191664252309E-3</v>
      </c>
      <c r="V84" s="92">
        <f>(VLOOKUP($A83,'ADR Raw Data'!$B$6:$BE$49,'ADR Raw Data'!BE$1,FALSE))/100</f>
        <v>-4.5835710021662797E-4</v>
      </c>
      <c r="X84" s="89">
        <f>(VLOOKUP($A83,'RevPAR Raw Data'!$B$6:$BE$49,'RevPAR Raw Data'!AT$1,FALSE))/100</f>
        <v>4.4054378270518599E-2</v>
      </c>
      <c r="Y84" s="90">
        <f>(VLOOKUP($A83,'RevPAR Raw Data'!$B$6:$BE$49,'RevPAR Raw Data'!AU$1,FALSE))/100</f>
        <v>1.9445304053285598E-2</v>
      </c>
      <c r="Z84" s="90">
        <f>(VLOOKUP($A83,'RevPAR Raw Data'!$B$6:$BE$49,'RevPAR Raw Data'!AV$1,FALSE))/100</f>
        <v>1.03486265390833E-2</v>
      </c>
      <c r="AA84" s="90">
        <f>(VLOOKUP($A83,'RevPAR Raw Data'!$B$6:$BE$49,'RevPAR Raw Data'!AW$1,FALSE))/100</f>
        <v>-1.0462991315270001E-2</v>
      </c>
      <c r="AB84" s="90">
        <f>(VLOOKUP($A83,'RevPAR Raw Data'!$B$6:$BE$49,'RevPAR Raw Data'!AX$1,FALSE))/100</f>
        <v>8.7886156075237497E-3</v>
      </c>
      <c r="AC84" s="90">
        <f>(VLOOKUP($A83,'RevPAR Raw Data'!$B$6:$BE$49,'RevPAR Raw Data'!AY$1,FALSE))/100</f>
        <v>1.2355565696943301E-2</v>
      </c>
      <c r="AD84" s="91">
        <f>(VLOOKUP($A83,'RevPAR Raw Data'!$B$6:$BE$49,'RevPAR Raw Data'!BA$1,FALSE))/100</f>
        <v>6.1321182347539097E-2</v>
      </c>
      <c r="AE84" s="91">
        <f>(VLOOKUP($A83,'RevPAR Raw Data'!$B$6:$BE$49,'RevPAR Raw Data'!BB$1,FALSE))/100</f>
        <v>6.8899890878489509E-2</v>
      </c>
      <c r="AF84" s="90">
        <f>(VLOOKUP($A83,'RevPAR Raw Data'!$B$6:$BE$49,'RevPAR Raw Data'!BC$1,FALSE))/100</f>
        <v>6.5141873327933197E-2</v>
      </c>
      <c r="AG84" s="92">
        <f>(VLOOKUP($A83,'RevPAR Raw Data'!$B$6:$BE$49,'RevPAR Raw Data'!BE$1,FALSE))/100</f>
        <v>2.9598374041655398E-2</v>
      </c>
    </row>
    <row r="85" spans="1:33" x14ac:dyDescent="0.2">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
      <c r="A86" s="116" t="s">
        <v>32</v>
      </c>
      <c r="B86" s="117">
        <f>(VLOOKUP($A86,'Occupancy Raw Data'!$B$8:$BE$45,'Occupancy Raw Data'!AG$3,FALSE))/100</f>
        <v>0.51050360729947597</v>
      </c>
      <c r="C86" s="118">
        <f>(VLOOKUP($A86,'Occupancy Raw Data'!$B$8:$BE$45,'Occupancy Raw Data'!AH$3,FALSE))/100</f>
        <v>0.57083745932946595</v>
      </c>
      <c r="D86" s="118">
        <f>(VLOOKUP($A86,'Occupancy Raw Data'!$B$8:$BE$45,'Occupancy Raw Data'!AI$3,FALSE))/100</f>
        <v>0.59937756401188202</v>
      </c>
      <c r="E86" s="118">
        <f>(VLOOKUP($A86,'Occupancy Raw Data'!$B$8:$BE$45,'Occupancy Raw Data'!AJ$3,FALSE))/100</f>
        <v>0.610765313339934</v>
      </c>
      <c r="F86" s="118">
        <f>(VLOOKUP($A86,'Occupancy Raw Data'!$B$8:$BE$45,'Occupancy Raw Data'!AK$3,FALSE))/100</f>
        <v>0.62975668411373598</v>
      </c>
      <c r="G86" s="119">
        <f>(VLOOKUP($A86,'Occupancy Raw Data'!$B$8:$BE$45,'Occupancy Raw Data'!AL$3,FALSE))/100</f>
        <v>0.58424812561889905</v>
      </c>
      <c r="H86" s="99">
        <f>(VLOOKUP($A86,'Occupancy Raw Data'!$B$8:$BE$45,'Occupancy Raw Data'!AN$3,FALSE))/100</f>
        <v>0.71884283491299994</v>
      </c>
      <c r="I86" s="99">
        <f>(VLOOKUP($A86,'Occupancy Raw Data'!$B$8:$BE$45,'Occupancy Raw Data'!AO$3,FALSE))/100</f>
        <v>0.75417315037487598</v>
      </c>
      <c r="J86" s="119">
        <f>(VLOOKUP($A86,'Occupancy Raw Data'!$B$8:$BE$45,'Occupancy Raw Data'!AP$3,FALSE))/100</f>
        <v>0.73650799264393796</v>
      </c>
      <c r="K86" s="120">
        <f>(VLOOKUP($A86,'Occupancy Raw Data'!$B$8:$BE$45,'Occupancy Raw Data'!AR$3,FALSE))/100</f>
        <v>0.62775094476891002</v>
      </c>
      <c r="M86" s="121">
        <f>VLOOKUP($A86,'ADR Raw Data'!$B$6:$BE$43,'ADR Raw Data'!AG$1,FALSE)</f>
        <v>75.582542985798398</v>
      </c>
      <c r="N86" s="122">
        <f>VLOOKUP($A86,'ADR Raw Data'!$B$6:$BE$43,'ADR Raw Data'!AH$1,FALSE)</f>
        <v>81.574480992503496</v>
      </c>
      <c r="O86" s="122">
        <f>VLOOKUP($A86,'ADR Raw Data'!$B$6:$BE$43,'ADR Raw Data'!AI$1,FALSE)</f>
        <v>84.085866214302499</v>
      </c>
      <c r="P86" s="122">
        <f>VLOOKUP($A86,'ADR Raw Data'!$B$6:$BE$43,'ADR Raw Data'!AJ$1,FALSE)</f>
        <v>83.977872895193897</v>
      </c>
      <c r="Q86" s="122">
        <f>VLOOKUP($A86,'ADR Raw Data'!$B$6:$BE$43,'ADR Raw Data'!AK$1,FALSE)</f>
        <v>85.155742275509596</v>
      </c>
      <c r="R86" s="123">
        <f>VLOOKUP($A86,'ADR Raw Data'!$B$6:$BE$43,'ADR Raw Data'!AL$1,FALSE)</f>
        <v>82.317176957906</v>
      </c>
      <c r="S86" s="122">
        <f>VLOOKUP($A86,'ADR Raw Data'!$B$6:$BE$43,'ADR Raw Data'!AN$1,FALSE)</f>
        <v>99.417570682869197</v>
      </c>
      <c r="T86" s="122">
        <f>VLOOKUP($A86,'ADR Raw Data'!$B$6:$BE$43,'ADR Raw Data'!AO$1,FALSE)</f>
        <v>102.302152304806</v>
      </c>
      <c r="U86" s="123">
        <f>VLOOKUP($A86,'ADR Raw Data'!$B$6:$BE$43,'ADR Raw Data'!AP$1,FALSE)</f>
        <v>100.894454865429</v>
      </c>
      <c r="V86" s="124">
        <f>VLOOKUP($A86,'ADR Raw Data'!$B$6:$BE$43,'ADR Raw Data'!AR$1,FALSE)</f>
        <v>88.544539110034407</v>
      </c>
      <c r="X86" s="121">
        <f>VLOOKUP($A86,'RevPAR Raw Data'!$B$6:$BE$43,'RevPAR Raw Data'!AG$1,FALSE)</f>
        <v>38.585160843117798</v>
      </c>
      <c r="Y86" s="122">
        <f>VLOOKUP($A86,'RevPAR Raw Data'!$B$6:$BE$43,'RevPAR Raw Data'!AH$1,FALSE)</f>
        <v>46.5657694758806</v>
      </c>
      <c r="Z86" s="122">
        <f>VLOOKUP($A86,'RevPAR Raw Data'!$B$6:$BE$43,'RevPAR Raw Data'!AI$1,FALSE)</f>
        <v>50.399181659357701</v>
      </c>
      <c r="AA86" s="122">
        <f>VLOOKUP($A86,'RevPAR Raw Data'!$B$6:$BE$43,'RevPAR Raw Data'!AJ$1,FALSE)</f>
        <v>51.290771852454299</v>
      </c>
      <c r="AB86" s="122">
        <f>VLOOKUP($A86,'RevPAR Raw Data'!$B$6:$BE$43,'RevPAR Raw Data'!AK$1,FALSE)</f>
        <v>53.627397888668803</v>
      </c>
      <c r="AC86" s="123">
        <f>VLOOKUP($A86,'RevPAR Raw Data'!$B$6:$BE$43,'RevPAR Raw Data'!AL$1,FALSE)</f>
        <v>48.093656343895802</v>
      </c>
      <c r="AD86" s="122">
        <f>VLOOKUP($A86,'RevPAR Raw Data'!$B$6:$BE$43,'RevPAR Raw Data'!AN$1,FALSE)</f>
        <v>71.465608349837296</v>
      </c>
      <c r="AE86" s="122">
        <f>VLOOKUP($A86,'RevPAR Raw Data'!$B$6:$BE$43,'RevPAR Raw Data'!AO$1,FALSE)</f>
        <v>77.153536493846303</v>
      </c>
      <c r="AF86" s="123">
        <f>VLOOKUP($A86,'RevPAR Raw Data'!$B$6:$BE$43,'RevPAR Raw Data'!AP$1,FALSE)</f>
        <v>74.309572421841807</v>
      </c>
      <c r="AG86" s="124">
        <f>VLOOKUP($A86,'RevPAR Raw Data'!$B$6:$BE$43,'RevPAR Raw Data'!AR$1,FALSE)</f>
        <v>55.583918080451802</v>
      </c>
    </row>
    <row r="87" spans="1:33" x14ac:dyDescent="0.2">
      <c r="A87" s="101" t="s">
        <v>123</v>
      </c>
      <c r="B87" s="89">
        <f>(VLOOKUP($A86,'Occupancy Raw Data'!$B$8:$BE$51,'Occupancy Raw Data'!AT$3,FALSE))/100</f>
        <v>-5.7170409147265398E-3</v>
      </c>
      <c r="C87" s="90">
        <f>(VLOOKUP($A86,'Occupancy Raw Data'!$B$8:$BE$51,'Occupancy Raw Data'!AU$3,FALSE))/100</f>
        <v>-4.1849697257509207E-2</v>
      </c>
      <c r="D87" s="90">
        <f>(VLOOKUP($A86,'Occupancy Raw Data'!$B$8:$BE$51,'Occupancy Raw Data'!AV$3,FALSE))/100</f>
        <v>-3.8793103448275801E-2</v>
      </c>
      <c r="E87" s="90">
        <f>(VLOOKUP($A86,'Occupancy Raw Data'!$B$8:$BE$51,'Occupancy Raw Data'!AW$3,FALSE))/100</f>
        <v>-5.1098901098901001E-2</v>
      </c>
      <c r="F87" s="90">
        <f>(VLOOKUP($A86,'Occupancy Raw Data'!$B$8:$BE$51,'Occupancy Raw Data'!AX$3,FALSE))/100</f>
        <v>-1.9977985690698901E-2</v>
      </c>
      <c r="G87" s="90">
        <f>(VLOOKUP($A86,'Occupancy Raw Data'!$B$8:$BE$51,'Occupancy Raw Data'!AY$3,FALSE))/100</f>
        <v>-3.23899444743809E-2</v>
      </c>
      <c r="H87" s="91">
        <f>(VLOOKUP($A86,'Occupancy Raw Data'!$B$8:$BE$51,'Occupancy Raw Data'!BA$3,FALSE))/100</f>
        <v>2.5426294016748997E-2</v>
      </c>
      <c r="I87" s="91">
        <f>(VLOOKUP($A86,'Occupancy Raw Data'!$B$8:$BE$51,'Occupancy Raw Data'!BB$3,FALSE))/100</f>
        <v>3.8723818801753497E-2</v>
      </c>
      <c r="J87" s="90">
        <f>(VLOOKUP($A86,'Occupancy Raw Data'!$B$8:$BE$51,'Occupancy Raw Data'!BC$3,FALSE))/100</f>
        <v>3.2191712926248998E-2</v>
      </c>
      <c r="K87" s="92">
        <f>(VLOOKUP($A86,'Occupancy Raw Data'!$B$8:$BE$51,'Occupancy Raw Data'!BE$3,FALSE))/100</f>
        <v>-1.1661019106253601E-2</v>
      </c>
      <c r="M87" s="89">
        <f>(VLOOKUP($A86,'ADR Raw Data'!$B$6:$BE$49,'ADR Raw Data'!AT$1,FALSE))/100</f>
        <v>-6.4127795594547496E-2</v>
      </c>
      <c r="N87" s="90">
        <f>(VLOOKUP($A86,'ADR Raw Data'!$B$6:$BE$49,'ADR Raw Data'!AU$1,FALSE))/100</f>
        <v>-4.9846392972912705E-2</v>
      </c>
      <c r="O87" s="90">
        <f>(VLOOKUP($A86,'ADR Raw Data'!$B$6:$BE$49,'ADR Raw Data'!AV$1,FALSE))/100</f>
        <v>-4.9684068947471599E-2</v>
      </c>
      <c r="P87" s="90">
        <f>(VLOOKUP($A86,'ADR Raw Data'!$B$6:$BE$49,'ADR Raw Data'!AW$1,FALSE))/100</f>
        <v>-7.5839327976340604E-2</v>
      </c>
      <c r="Q87" s="90">
        <f>(VLOOKUP($A86,'ADR Raw Data'!$B$6:$BE$49,'ADR Raw Data'!AX$1,FALSE))/100</f>
        <v>-7.1385330398793509E-2</v>
      </c>
      <c r="R87" s="90">
        <f>(VLOOKUP($A86,'ADR Raw Data'!$B$6:$BE$49,'ADR Raw Data'!AY$1,FALSE))/100</f>
        <v>-6.2924228930718307E-2</v>
      </c>
      <c r="S87" s="91">
        <f>(VLOOKUP($A86,'ADR Raw Data'!$B$6:$BE$49,'ADR Raw Data'!BA$1,FALSE))/100</f>
        <v>-3.1315004690606496E-2</v>
      </c>
      <c r="T87" s="91">
        <f>(VLOOKUP($A86,'ADR Raw Data'!$B$6:$BE$49,'ADR Raw Data'!BB$1,FALSE))/100</f>
        <v>-3.0384576126847498E-2</v>
      </c>
      <c r="U87" s="90">
        <f>(VLOOKUP($A86,'ADR Raw Data'!$B$6:$BE$49,'ADR Raw Data'!BC$1,FALSE))/100</f>
        <v>-3.0745980638946301E-2</v>
      </c>
      <c r="V87" s="92">
        <f>(VLOOKUP($A86,'ADR Raw Data'!$B$6:$BE$49,'ADR Raw Data'!BE$1,FALSE))/100</f>
        <v>-4.8528270296302897E-2</v>
      </c>
      <c r="X87" s="89">
        <f>(VLOOKUP($A86,'RevPAR Raw Data'!$B$6:$BE$49,'RevPAR Raw Data'!AT$1,FALSE))/100</f>
        <v>-6.9478215278088798E-2</v>
      </c>
      <c r="Y87" s="90">
        <f>(VLOOKUP($A86,'RevPAR Raw Data'!$B$6:$BE$49,'RevPAR Raw Data'!AU$1,FALSE))/100</f>
        <v>-8.9610033775126705E-2</v>
      </c>
      <c r="Z87" s="90">
        <f>(VLOOKUP($A86,'RevPAR Raw Data'!$B$6:$BE$49,'RevPAR Raw Data'!AV$1,FALSE))/100</f>
        <v>-8.6549773169336999E-2</v>
      </c>
      <c r="AA87" s="90">
        <f>(VLOOKUP($A86,'RevPAR Raw Data'!$B$6:$BE$49,'RevPAR Raw Data'!AW$1,FALSE))/100</f>
        <v>-0.123062922755571</v>
      </c>
      <c r="AB87" s="90">
        <f>(VLOOKUP($A86,'RevPAR Raw Data'!$B$6:$BE$49,'RevPAR Raw Data'!AX$1,FALSE))/100</f>
        <v>-8.9937180980259601E-2</v>
      </c>
      <c r="AC87" s="90">
        <f>(VLOOKUP($A86,'RevPAR Raw Data'!$B$6:$BE$49,'RevPAR Raw Data'!AY$1,FALSE))/100</f>
        <v>-9.3276061123939991E-2</v>
      </c>
      <c r="AD87" s="91">
        <f>(VLOOKUP($A86,'RevPAR Raw Data'!$B$6:$BE$49,'RevPAR Raw Data'!BA$1,FALSE))/100</f>
        <v>-6.68493519025673E-3</v>
      </c>
      <c r="AE87" s="91">
        <f>(VLOOKUP($A86,'RevPAR Raw Data'!$B$6:$BE$49,'RevPAR Raw Data'!BB$1,FALSE))/100</f>
        <v>7.1626358546018898E-3</v>
      </c>
      <c r="AF87" s="90">
        <f>(VLOOKUP($A86,'RevPAR Raw Data'!$B$6:$BE$49,'RevPAR Raw Data'!BC$1,FALSE))/100</f>
        <v>4.5596650493769098E-4</v>
      </c>
      <c r="AG87" s="92">
        <f>(VLOOKUP($A86,'RevPAR Raw Data'!$B$6:$BE$49,'RevPAR Raw Data'!BE$1,FALSE))/100</f>
        <v>-5.9623400315437898E-2</v>
      </c>
    </row>
    <row r="88" spans="1:33" x14ac:dyDescent="0.2">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
      <c r="A89" s="116" t="s">
        <v>88</v>
      </c>
      <c r="B89" s="117">
        <f>(VLOOKUP($A89,'Occupancy Raw Data'!$B$8:$BE$45,'Occupancy Raw Data'!AG$3,FALSE))/100</f>
        <v>0.52720252720252703</v>
      </c>
      <c r="C89" s="118">
        <f>(VLOOKUP($A89,'Occupancy Raw Data'!$B$8:$BE$45,'Occupancy Raw Data'!AH$3,FALSE))/100</f>
        <v>0.578448578448578</v>
      </c>
      <c r="D89" s="118">
        <f>(VLOOKUP($A89,'Occupancy Raw Data'!$B$8:$BE$45,'Occupancy Raw Data'!AI$3,FALSE))/100</f>
        <v>0.63855738855738797</v>
      </c>
      <c r="E89" s="118">
        <f>(VLOOKUP($A89,'Occupancy Raw Data'!$B$8:$BE$45,'Occupancy Raw Data'!AJ$3,FALSE))/100</f>
        <v>0.66290803790803698</v>
      </c>
      <c r="F89" s="118">
        <f>(VLOOKUP($A89,'Occupancy Raw Data'!$B$8:$BE$45,'Occupancy Raw Data'!AK$3,FALSE))/100</f>
        <v>0.66931379431379401</v>
      </c>
      <c r="G89" s="119">
        <f>(VLOOKUP($A89,'Occupancy Raw Data'!$B$8:$BE$45,'Occupancy Raw Data'!AL$3,FALSE))/100</f>
        <v>0.615286065286065</v>
      </c>
      <c r="H89" s="99">
        <f>(VLOOKUP($A89,'Occupancy Raw Data'!$B$8:$BE$45,'Occupancy Raw Data'!AN$3,FALSE))/100</f>
        <v>0.75473850473850401</v>
      </c>
      <c r="I89" s="99">
        <f>(VLOOKUP($A89,'Occupancy Raw Data'!$B$8:$BE$45,'Occupancy Raw Data'!AO$3,FALSE))/100</f>
        <v>0.73854861354861301</v>
      </c>
      <c r="J89" s="119">
        <f>(VLOOKUP($A89,'Occupancy Raw Data'!$B$8:$BE$45,'Occupancy Raw Data'!AP$3,FALSE))/100</f>
        <v>0.74664355914355895</v>
      </c>
      <c r="K89" s="120">
        <f>(VLOOKUP($A89,'Occupancy Raw Data'!$B$8:$BE$45,'Occupancy Raw Data'!AR$3,FALSE))/100</f>
        <v>0.65281677781677705</v>
      </c>
      <c r="M89" s="121">
        <f>VLOOKUP($A89,'ADR Raw Data'!$B$6:$BE$43,'ADR Raw Data'!AG$1,FALSE)</f>
        <v>104.39261839214301</v>
      </c>
      <c r="N89" s="122">
        <f>VLOOKUP($A89,'ADR Raw Data'!$B$6:$BE$43,'ADR Raw Data'!AH$1,FALSE)</f>
        <v>112.34973677184399</v>
      </c>
      <c r="O89" s="122">
        <f>VLOOKUP($A89,'ADR Raw Data'!$B$6:$BE$43,'ADR Raw Data'!AI$1,FALSE)</f>
        <v>116.274678823691</v>
      </c>
      <c r="P89" s="122">
        <f>VLOOKUP($A89,'ADR Raw Data'!$B$6:$BE$43,'ADR Raw Data'!AJ$1,FALSE)</f>
        <v>120.475770441458</v>
      </c>
      <c r="Q89" s="122">
        <f>VLOOKUP($A89,'ADR Raw Data'!$B$6:$BE$43,'ADR Raw Data'!AK$1,FALSE)</f>
        <v>121.354800190101</v>
      </c>
      <c r="R89" s="123">
        <f>VLOOKUP($A89,'ADR Raw Data'!$B$6:$BE$43,'ADR Raw Data'!AL$1,FALSE)</f>
        <v>115.510970083288</v>
      </c>
      <c r="S89" s="122">
        <f>VLOOKUP($A89,'ADR Raw Data'!$B$6:$BE$43,'ADR Raw Data'!AN$1,FALSE)</f>
        <v>132.38735487152601</v>
      </c>
      <c r="T89" s="122">
        <f>VLOOKUP($A89,'ADR Raw Data'!$B$6:$BE$43,'ADR Raw Data'!AO$1,FALSE)</f>
        <v>130.37136676171801</v>
      </c>
      <c r="U89" s="123">
        <f>VLOOKUP($A89,'ADR Raw Data'!$B$6:$BE$43,'ADR Raw Data'!AP$1,FALSE)</f>
        <v>131.39028926693101</v>
      </c>
      <c r="V89" s="124">
        <f>VLOOKUP($A89,'ADR Raw Data'!$B$6:$BE$43,'ADR Raw Data'!AR$1,FALSE)</f>
        <v>120.69999611629</v>
      </c>
      <c r="X89" s="121">
        <f>VLOOKUP($A89,'RevPAR Raw Data'!$B$6:$BE$43,'RevPAR Raw Data'!AG$1,FALSE)</f>
        <v>55.036052237627203</v>
      </c>
      <c r="Y89" s="122">
        <f>VLOOKUP($A89,'RevPAR Raw Data'!$B$6:$BE$43,'RevPAR Raw Data'!AH$1,FALSE)</f>
        <v>64.988545524745504</v>
      </c>
      <c r="Z89" s="122">
        <f>VLOOKUP($A89,'RevPAR Raw Data'!$B$6:$BE$43,'RevPAR Raw Data'!AI$1,FALSE)</f>
        <v>74.248055265005206</v>
      </c>
      <c r="AA89" s="122">
        <f>VLOOKUP($A89,'RevPAR Raw Data'!$B$6:$BE$43,'RevPAR Raw Data'!AJ$1,FALSE)</f>
        <v>79.864356598806495</v>
      </c>
      <c r="AB89" s="122">
        <f>VLOOKUP($A89,'RevPAR Raw Data'!$B$6:$BE$43,'RevPAR Raw Data'!AK$1,FALSE)</f>
        <v>81.224441773429206</v>
      </c>
      <c r="AC89" s="123">
        <f>VLOOKUP($A89,'RevPAR Raw Data'!$B$6:$BE$43,'RevPAR Raw Data'!AL$1,FALSE)</f>
        <v>71.072290279922697</v>
      </c>
      <c r="AD89" s="122">
        <f>VLOOKUP($A89,'RevPAR Raw Data'!$B$6:$BE$43,'RevPAR Raw Data'!AN$1,FALSE)</f>
        <v>99.917834262021699</v>
      </c>
      <c r="AE89" s="122">
        <f>VLOOKUP($A89,'RevPAR Raw Data'!$B$6:$BE$43,'RevPAR Raw Data'!AO$1,FALSE)</f>
        <v>96.285592168304603</v>
      </c>
      <c r="AF89" s="123">
        <f>VLOOKUP($A89,'RevPAR Raw Data'!$B$6:$BE$43,'RevPAR Raw Data'!AP$1,FALSE)</f>
        <v>98.101713215163201</v>
      </c>
      <c r="AG89" s="124">
        <f>VLOOKUP($A89,'RevPAR Raw Data'!$B$6:$BE$43,'RevPAR Raw Data'!AR$1,FALSE)</f>
        <v>78.794982547134296</v>
      </c>
    </row>
    <row r="90" spans="1:33" x14ac:dyDescent="0.2">
      <c r="A90" s="101" t="s">
        <v>123</v>
      </c>
      <c r="B90" s="89">
        <f>(VLOOKUP($A89,'Occupancy Raw Data'!$B$8:$BE$51,'Occupancy Raw Data'!AT$3,FALSE))/100</f>
        <v>1.18163014697292E-2</v>
      </c>
      <c r="C90" s="90">
        <f>(VLOOKUP($A89,'Occupancy Raw Data'!$B$8:$BE$51,'Occupancy Raw Data'!AU$3,FALSE))/100</f>
        <v>-4.8392508457560802E-2</v>
      </c>
      <c r="D90" s="90">
        <f>(VLOOKUP($A89,'Occupancy Raw Data'!$B$8:$BE$51,'Occupancy Raw Data'!AV$3,FALSE))/100</f>
        <v>-6.0046167147447704E-2</v>
      </c>
      <c r="E90" s="90">
        <f>(VLOOKUP($A89,'Occupancy Raw Data'!$B$8:$BE$51,'Occupancy Raw Data'!AW$3,FALSE))/100</f>
        <v>-2.6028859157772703E-2</v>
      </c>
      <c r="F90" s="90">
        <f>(VLOOKUP($A89,'Occupancy Raw Data'!$B$8:$BE$51,'Occupancy Raw Data'!AX$3,FALSE))/100</f>
        <v>1.0239163215901199E-3</v>
      </c>
      <c r="G90" s="90">
        <f>(VLOOKUP($A89,'Occupancy Raw Data'!$B$8:$BE$51,'Occupancy Raw Data'!AY$3,FALSE))/100</f>
        <v>-2.5679340018726304E-2</v>
      </c>
      <c r="H90" s="91">
        <f>(VLOOKUP($A89,'Occupancy Raw Data'!$B$8:$BE$51,'Occupancy Raw Data'!BA$3,FALSE))/100</f>
        <v>3.1454807724772799E-2</v>
      </c>
      <c r="I90" s="91">
        <f>(VLOOKUP($A89,'Occupancy Raw Data'!$B$8:$BE$51,'Occupancy Raw Data'!BB$3,FALSE))/100</f>
        <v>1.1211360426303501E-2</v>
      </c>
      <c r="J90" s="90">
        <f>(VLOOKUP($A89,'Occupancy Raw Data'!$B$8:$BE$51,'Occupancy Raw Data'!BC$3,FALSE))/100</f>
        <v>2.1342513213775602E-2</v>
      </c>
      <c r="K90" s="92">
        <f>(VLOOKUP($A89,'Occupancy Raw Data'!$B$8:$BE$51,'Occupancy Raw Data'!BE$3,FALSE))/100</f>
        <v>-1.0797121590144301E-2</v>
      </c>
      <c r="M90" s="89">
        <f>(VLOOKUP($A89,'ADR Raw Data'!$B$6:$BE$49,'ADR Raw Data'!AT$1,FALSE))/100</f>
        <v>1.9942801821256E-2</v>
      </c>
      <c r="N90" s="90">
        <f>(VLOOKUP($A89,'ADR Raw Data'!$B$6:$BE$49,'ADR Raw Data'!AU$1,FALSE))/100</f>
        <v>-1.91783843648958E-3</v>
      </c>
      <c r="O90" s="90">
        <f>(VLOOKUP($A89,'ADR Raw Data'!$B$6:$BE$49,'ADR Raw Data'!AV$1,FALSE))/100</f>
        <v>-2.34518094810467E-2</v>
      </c>
      <c r="P90" s="90">
        <f>(VLOOKUP($A89,'ADR Raw Data'!$B$6:$BE$49,'ADR Raw Data'!AW$1,FALSE))/100</f>
        <v>7.7508640579450104E-3</v>
      </c>
      <c r="Q90" s="90">
        <f>(VLOOKUP($A89,'ADR Raw Data'!$B$6:$BE$49,'ADR Raw Data'!AX$1,FALSE))/100</f>
        <v>5.1757958172451796E-2</v>
      </c>
      <c r="R90" s="90">
        <f>(VLOOKUP($A89,'ADR Raw Data'!$B$6:$BE$49,'ADR Raw Data'!AY$1,FALSE))/100</f>
        <v>9.8806509128019498E-3</v>
      </c>
      <c r="S90" s="91">
        <f>(VLOOKUP($A89,'ADR Raw Data'!$B$6:$BE$49,'ADR Raw Data'!BA$1,FALSE))/100</f>
        <v>2.00774973089363E-2</v>
      </c>
      <c r="T90" s="91">
        <f>(VLOOKUP($A89,'ADR Raw Data'!$B$6:$BE$49,'ADR Raw Data'!BB$1,FALSE))/100</f>
        <v>1.76265053433807E-2</v>
      </c>
      <c r="U90" s="90">
        <f>(VLOOKUP($A89,'ADR Raw Data'!$B$6:$BE$49,'ADR Raw Data'!BC$1,FALSE))/100</f>
        <v>1.8938539961804699E-2</v>
      </c>
      <c r="V90" s="92">
        <f>(VLOOKUP($A89,'ADR Raw Data'!$B$6:$BE$49,'ADR Raw Data'!BE$1,FALSE))/100</f>
        <v>1.4359590816921399E-2</v>
      </c>
      <c r="X90" s="89">
        <f>(VLOOKUP($A89,'RevPAR Raw Data'!$B$6:$BE$49,'RevPAR Raw Data'!AT$1,FALSE))/100</f>
        <v>3.1994753449456299E-2</v>
      </c>
      <c r="Y90" s="90">
        <f>(VLOOKUP($A89,'RevPAR Raw Data'!$B$6:$BE$49,'RevPAR Raw Data'!AU$1,FALSE))/100</f>
        <v>-5.0217537881292296E-2</v>
      </c>
      <c r="Z90" s="90">
        <f>(VLOOKUP($A89,'RevPAR Raw Data'!$B$6:$BE$49,'RevPAR Raw Data'!AV$1,FALSE))/100</f>
        <v>-8.2089785356485409E-2</v>
      </c>
      <c r="AA90" s="90">
        <f>(VLOOKUP($A89,'RevPAR Raw Data'!$B$6:$BE$49,'RevPAR Raw Data'!AW$1,FALSE))/100</f>
        <v>-1.8479741248742999E-2</v>
      </c>
      <c r="AB90" s="90">
        <f>(VLOOKUP($A89,'RevPAR Raw Data'!$B$6:$BE$49,'RevPAR Raw Data'!AX$1,FALSE))/100</f>
        <v>5.28348703121869E-2</v>
      </c>
      <c r="AC90" s="90">
        <f>(VLOOKUP($A89,'RevPAR Raw Data'!$B$6:$BE$49,'RevPAR Raw Data'!AY$1,FALSE))/100</f>
        <v>-1.6052417700320499E-2</v>
      </c>
      <c r="AD90" s="91">
        <f>(VLOOKUP($A89,'RevPAR Raw Data'!$B$6:$BE$49,'RevPAR Raw Data'!BA$1,FALSE))/100</f>
        <v>5.2163838851156399E-2</v>
      </c>
      <c r="AE90" s="91">
        <f>(VLOOKUP($A89,'RevPAR Raw Data'!$B$6:$BE$49,'RevPAR Raw Data'!BB$1,FALSE))/100</f>
        <v>2.9035482874145101E-2</v>
      </c>
      <c r="AF90" s="90">
        <f>(VLOOKUP($A89,'RevPAR Raw Data'!$B$6:$BE$49,'RevPAR Raw Data'!BC$1,FALSE))/100</f>
        <v>4.0685249214964803E-2</v>
      </c>
      <c r="AG90" s="92">
        <f>(VLOOKUP($A89,'RevPAR Raw Data'!$B$6:$BE$49,'RevPAR Raw Data'!BE$1,FALSE))/100</f>
        <v>3.4074269787421002E-3</v>
      </c>
    </row>
    <row r="91" spans="1:33" x14ac:dyDescent="0.2">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
      <c r="A92" s="116" t="s">
        <v>89</v>
      </c>
      <c r="B92" s="117">
        <f>(VLOOKUP($A92,'Occupancy Raw Data'!$B$8:$BE$45,'Occupancy Raw Data'!AG$3,FALSE))/100</f>
        <v>0.429939436841277</v>
      </c>
      <c r="C92" s="118">
        <f>(VLOOKUP($A92,'Occupancy Raw Data'!$B$8:$BE$45,'Occupancy Raw Data'!AH$3,FALSE))/100</f>
        <v>0.45986707566462104</v>
      </c>
      <c r="D92" s="118">
        <f>(VLOOKUP($A92,'Occupancy Raw Data'!$B$8:$BE$45,'Occupancy Raw Data'!AI$3,FALSE))/100</f>
        <v>0.51006764196948196</v>
      </c>
      <c r="E92" s="118">
        <f>(VLOOKUP($A92,'Occupancy Raw Data'!$B$8:$BE$45,'Occupancy Raw Data'!AJ$3,FALSE))/100</f>
        <v>0.55157700173037494</v>
      </c>
      <c r="F92" s="118">
        <f>(VLOOKUP($A92,'Occupancy Raw Data'!$B$8:$BE$45,'Occupancy Raw Data'!AK$3,FALSE))/100</f>
        <v>0.62185386188453595</v>
      </c>
      <c r="G92" s="119">
        <f>(VLOOKUP($A92,'Occupancy Raw Data'!$B$8:$BE$45,'Occupancy Raw Data'!AL$3,FALSE))/100</f>
        <v>0.514661003618058</v>
      </c>
      <c r="H92" s="99">
        <f>(VLOOKUP($A92,'Occupancy Raw Data'!$B$8:$BE$45,'Occupancy Raw Data'!AN$3,FALSE))/100</f>
        <v>0.79992527921975698</v>
      </c>
      <c r="I92" s="99">
        <f>(VLOOKUP($A92,'Occupancy Raw Data'!$B$8:$BE$45,'Occupancy Raw Data'!AO$3,FALSE))/100</f>
        <v>0.8405301242724551</v>
      </c>
      <c r="J92" s="119">
        <f>(VLOOKUP($A92,'Occupancy Raw Data'!$B$8:$BE$45,'Occupancy Raw Data'!AP$3,FALSE))/100</f>
        <v>0.82022770174610604</v>
      </c>
      <c r="K92" s="120">
        <f>(VLOOKUP($A92,'Occupancy Raw Data'!$B$8:$BE$45,'Occupancy Raw Data'!AR$3,FALSE))/100</f>
        <v>0.60196577451178601</v>
      </c>
      <c r="M92" s="121">
        <f>VLOOKUP($A92,'ADR Raw Data'!$B$6:$BE$43,'ADR Raw Data'!AG$1,FALSE)</f>
        <v>112.87785154813599</v>
      </c>
      <c r="N92" s="122">
        <f>VLOOKUP($A92,'ADR Raw Data'!$B$6:$BE$43,'ADR Raw Data'!AH$1,FALSE)</f>
        <v>113.004081254543</v>
      </c>
      <c r="O92" s="122">
        <f>VLOOKUP($A92,'ADR Raw Data'!$B$6:$BE$43,'ADR Raw Data'!AI$1,FALSE)</f>
        <v>117.36255851966</v>
      </c>
      <c r="P92" s="122">
        <f>VLOOKUP($A92,'ADR Raw Data'!$B$6:$BE$43,'ADR Raw Data'!AJ$1,FALSE)</f>
        <v>120.856022790631</v>
      </c>
      <c r="Q92" s="122">
        <f>VLOOKUP($A92,'ADR Raw Data'!$B$6:$BE$43,'ADR Raw Data'!AK$1,FALSE)</f>
        <v>125.72019427035499</v>
      </c>
      <c r="R92" s="123">
        <f>VLOOKUP($A92,'ADR Raw Data'!$B$6:$BE$43,'ADR Raw Data'!AL$1,FALSE)</f>
        <v>118.60285844897101</v>
      </c>
      <c r="S92" s="122">
        <f>VLOOKUP($A92,'ADR Raw Data'!$B$6:$BE$43,'ADR Raw Data'!AN$1,FALSE)</f>
        <v>162.38482765172901</v>
      </c>
      <c r="T92" s="122">
        <f>VLOOKUP($A92,'ADR Raw Data'!$B$6:$BE$43,'ADR Raw Data'!AO$1,FALSE)</f>
        <v>168.36288643381801</v>
      </c>
      <c r="U92" s="123">
        <f>VLOOKUP($A92,'ADR Raw Data'!$B$6:$BE$43,'ADR Raw Data'!AP$1,FALSE)</f>
        <v>165.44784203195599</v>
      </c>
      <c r="V92" s="124">
        <f>VLOOKUP($A92,'ADR Raw Data'!$B$6:$BE$43,'ADR Raw Data'!AR$1,FALSE)</f>
        <v>136.84003824960899</v>
      </c>
      <c r="X92" s="121">
        <f>VLOOKUP($A92,'RevPAR Raw Data'!$B$6:$BE$43,'RevPAR Raw Data'!AG$1,FALSE)</f>
        <v>48.530639926459003</v>
      </c>
      <c r="Y92" s="122">
        <f>VLOOKUP($A92,'RevPAR Raw Data'!$B$6:$BE$43,'RevPAR Raw Data'!AH$1,FALSE)</f>
        <v>51.966856384693997</v>
      </c>
      <c r="Z92" s="122">
        <f>VLOOKUP($A92,'RevPAR Raw Data'!$B$6:$BE$43,'RevPAR Raw Data'!AI$1,FALSE)</f>
        <v>59.862843479628701</v>
      </c>
      <c r="AA92" s="122">
        <f>VLOOKUP($A92,'RevPAR Raw Data'!$B$6:$BE$43,'RevPAR Raw Data'!AJ$1,FALSE)</f>
        <v>66.661402691914404</v>
      </c>
      <c r="AB92" s="122">
        <f>VLOOKUP($A92,'RevPAR Raw Data'!$B$6:$BE$43,'RevPAR Raw Data'!AK$1,FALSE)</f>
        <v>78.179588323894905</v>
      </c>
      <c r="AC92" s="123">
        <f>VLOOKUP($A92,'RevPAR Raw Data'!$B$6:$BE$43,'RevPAR Raw Data'!AL$1,FALSE)</f>
        <v>61.0402661613182</v>
      </c>
      <c r="AD92" s="122">
        <f>VLOOKUP($A92,'RevPAR Raw Data'!$B$6:$BE$43,'RevPAR Raw Data'!AN$1,FALSE)</f>
        <v>129.895728600361</v>
      </c>
      <c r="AE92" s="122">
        <f>VLOOKUP($A92,'RevPAR Raw Data'!$B$6:$BE$43,'RevPAR Raw Data'!AO$1,FALSE)</f>
        <v>141.51407785708599</v>
      </c>
      <c r="AF92" s="123">
        <f>VLOOKUP($A92,'RevPAR Raw Data'!$B$6:$BE$43,'RevPAR Raw Data'!AP$1,FALSE)</f>
        <v>135.70490322872399</v>
      </c>
      <c r="AG92" s="124">
        <f>VLOOKUP($A92,'RevPAR Raw Data'!$B$6:$BE$43,'RevPAR Raw Data'!AR$1,FALSE)</f>
        <v>82.3730196091485</v>
      </c>
    </row>
    <row r="93" spans="1:33" x14ac:dyDescent="0.2">
      <c r="A93" s="101" t="s">
        <v>123</v>
      </c>
      <c r="B93" s="89">
        <f>(VLOOKUP($A92,'Occupancy Raw Data'!$B$8:$BE$51,'Occupancy Raw Data'!AT$3,FALSE))/100</f>
        <v>-7.3668492632471202E-2</v>
      </c>
      <c r="C93" s="90">
        <f>(VLOOKUP($A92,'Occupancy Raw Data'!$B$8:$BE$51,'Occupancy Raw Data'!AU$3,FALSE))/100</f>
        <v>-0.12745984450268599</v>
      </c>
      <c r="D93" s="90">
        <f>(VLOOKUP($A92,'Occupancy Raw Data'!$B$8:$BE$51,'Occupancy Raw Data'!AV$3,FALSE))/100</f>
        <v>-0.11679003459681199</v>
      </c>
      <c r="E93" s="90">
        <f>(VLOOKUP($A92,'Occupancy Raw Data'!$B$8:$BE$51,'Occupancy Raw Data'!AW$3,FALSE))/100</f>
        <v>-3.9126310540571398E-2</v>
      </c>
      <c r="F93" s="90">
        <f>(VLOOKUP($A92,'Occupancy Raw Data'!$B$8:$BE$51,'Occupancy Raw Data'!AX$3,FALSE))/100</f>
        <v>2.4443078927804E-2</v>
      </c>
      <c r="G93" s="90">
        <f>(VLOOKUP($A92,'Occupancy Raw Data'!$B$8:$BE$51,'Occupancy Raw Data'!AY$3,FALSE))/100</f>
        <v>-6.4165772116947906E-2</v>
      </c>
      <c r="H93" s="91">
        <f>(VLOOKUP($A92,'Occupancy Raw Data'!$B$8:$BE$51,'Occupancy Raw Data'!BA$3,FALSE))/100</f>
        <v>8.4211039364428295E-2</v>
      </c>
      <c r="I93" s="91">
        <f>(VLOOKUP($A92,'Occupancy Raw Data'!$B$8:$BE$51,'Occupancy Raw Data'!BB$3,FALSE))/100</f>
        <v>8.2222150542362496E-2</v>
      </c>
      <c r="J93" s="90">
        <f>(VLOOKUP($A92,'Occupancy Raw Data'!$B$8:$BE$51,'Occupancy Raw Data'!BC$3,FALSE))/100</f>
        <v>8.3191067920522901E-2</v>
      </c>
      <c r="K93" s="92">
        <f>(VLOOKUP($A92,'Occupancy Raw Data'!$B$8:$BE$51,'Occupancy Raw Data'!BE$3,FALSE))/100</f>
        <v>-1.1830910108553101E-2</v>
      </c>
      <c r="M93" s="89">
        <f>(VLOOKUP($A92,'ADR Raw Data'!$B$6:$BE$49,'ADR Raw Data'!AT$1,FALSE))/100</f>
        <v>-1.6125821500483199E-2</v>
      </c>
      <c r="N93" s="90">
        <f>(VLOOKUP($A92,'ADR Raw Data'!$B$6:$BE$49,'ADR Raw Data'!AU$1,FALSE))/100</f>
        <v>-3.73208558580451E-2</v>
      </c>
      <c r="O93" s="90">
        <f>(VLOOKUP($A92,'ADR Raw Data'!$B$6:$BE$49,'ADR Raw Data'!AV$1,FALSE))/100</f>
        <v>-2.5485155582636199E-2</v>
      </c>
      <c r="P93" s="90">
        <f>(VLOOKUP($A92,'ADR Raw Data'!$B$6:$BE$49,'ADR Raw Data'!AW$1,FALSE))/100</f>
        <v>2.2914280658981098E-2</v>
      </c>
      <c r="Q93" s="90">
        <f>(VLOOKUP($A92,'ADR Raw Data'!$B$6:$BE$49,'ADR Raw Data'!AX$1,FALSE))/100</f>
        <v>4.8848697753296297E-2</v>
      </c>
      <c r="R93" s="90">
        <f>(VLOOKUP($A92,'ADR Raw Data'!$B$6:$BE$49,'ADR Raw Data'!AY$1,FALSE))/100</f>
        <v>2.7015941034397701E-3</v>
      </c>
      <c r="S93" s="91">
        <f>(VLOOKUP($A92,'ADR Raw Data'!$B$6:$BE$49,'ADR Raw Data'!BA$1,FALSE))/100</f>
        <v>4.38302750880223E-2</v>
      </c>
      <c r="T93" s="91">
        <f>(VLOOKUP($A92,'ADR Raw Data'!$B$6:$BE$49,'ADR Raw Data'!BB$1,FALSE))/100</f>
        <v>2.9131059342913601E-2</v>
      </c>
      <c r="U93" s="90">
        <f>(VLOOKUP($A92,'ADR Raw Data'!$B$6:$BE$49,'ADR Raw Data'!BC$1,FALSE))/100</f>
        <v>3.6090141767712199E-2</v>
      </c>
      <c r="V93" s="92">
        <f>(VLOOKUP($A92,'ADR Raw Data'!$B$6:$BE$49,'ADR Raw Data'!BE$1,FALSE))/100</f>
        <v>2.8970353945757501E-2</v>
      </c>
      <c r="X93" s="89">
        <f>(VLOOKUP($A92,'RevPAR Raw Data'!$B$6:$BE$49,'RevPAR Raw Data'!AT$1,FALSE))/100</f>
        <v>-8.8606349170553503E-2</v>
      </c>
      <c r="Y93" s="90">
        <f>(VLOOKUP($A92,'RevPAR Raw Data'!$B$6:$BE$49,'RevPAR Raw Data'!AU$1,FALSE))/100</f>
        <v>-0.16002378987635801</v>
      </c>
      <c r="Z93" s="90">
        <f>(VLOOKUP($A92,'RevPAR Raw Data'!$B$6:$BE$49,'RevPAR Raw Data'!AV$1,FALSE))/100</f>
        <v>-0.13929877797724699</v>
      </c>
      <c r="AA93" s="90">
        <f>(VLOOKUP($A92,'RevPAR Raw Data'!$B$6:$BE$49,'RevPAR Raw Data'!AW$1,FALSE))/100</f>
        <v>-1.71085811424674E-2</v>
      </c>
      <c r="AB93" s="90">
        <f>(VLOOKUP($A92,'RevPAR Raw Data'!$B$6:$BE$49,'RevPAR Raw Data'!AX$1,FALSE))/100</f>
        <v>7.4485789255804707E-2</v>
      </c>
      <c r="AC93" s="90">
        <f>(VLOOKUP($A92,'RevPAR Raw Data'!$B$6:$BE$49,'RevPAR Raw Data'!AY$1,FALSE))/100</f>
        <v>-6.1637527885101899E-2</v>
      </c>
      <c r="AD93" s="91">
        <f>(VLOOKUP($A92,'RevPAR Raw Data'!$B$6:$BE$49,'RevPAR Raw Data'!BA$1,FALSE))/100</f>
        <v>0.13173230747324099</v>
      </c>
      <c r="AE93" s="91">
        <f>(VLOOKUP($A92,'RevPAR Raw Data'!$B$6:$BE$49,'RevPAR Raw Data'!BB$1,FALSE))/100</f>
        <v>0.11374842823202699</v>
      </c>
      <c r="AF93" s="90">
        <f>(VLOOKUP($A92,'RevPAR Raw Data'!$B$6:$BE$49,'RevPAR Raw Data'!BC$1,FALSE))/100</f>
        <v>0.12228358712329401</v>
      </c>
      <c r="AG93" s="92">
        <f>(VLOOKUP($A92,'RevPAR Raw Data'!$B$6:$BE$49,'RevPAR Raw Data'!BE$1,FALSE))/100</f>
        <v>1.67966981838591E-2</v>
      </c>
    </row>
    <row r="94" spans="1:33" x14ac:dyDescent="0.2">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
      <c r="A95" s="116" t="s">
        <v>29</v>
      </c>
      <c r="B95" s="117">
        <f>(VLOOKUP($A95,'Occupancy Raw Data'!$B$8:$BE$45,'Occupancy Raw Data'!AG$3,FALSE))/100</f>
        <v>0.40083817317845799</v>
      </c>
      <c r="C95" s="118">
        <f>(VLOOKUP($A95,'Occupancy Raw Data'!$B$8:$BE$45,'Occupancy Raw Data'!AH$3,FALSE))/100</f>
        <v>0.46323917634635597</v>
      </c>
      <c r="D95" s="118">
        <f>(VLOOKUP($A95,'Occupancy Raw Data'!$B$8:$BE$45,'Occupancy Raw Data'!AI$3,FALSE))/100</f>
        <v>0.46964097148891198</v>
      </c>
      <c r="E95" s="118">
        <f>(VLOOKUP($A95,'Occupancy Raw Data'!$B$8:$BE$45,'Occupancy Raw Data'!AJ$3,FALSE))/100</f>
        <v>0.47571277719112898</v>
      </c>
      <c r="F95" s="118">
        <f>(VLOOKUP($A95,'Occupancy Raw Data'!$B$8:$BE$45,'Occupancy Raw Data'!AK$3,FALSE))/100</f>
        <v>0.53045802534318898</v>
      </c>
      <c r="G95" s="119">
        <f>(VLOOKUP($A95,'Occupancy Raw Data'!$B$8:$BE$45,'Occupancy Raw Data'!AL$3,FALSE))/100</f>
        <v>0.46797782470960897</v>
      </c>
      <c r="H95" s="99">
        <f>(VLOOKUP($A95,'Occupancy Raw Data'!$B$8:$BE$45,'Occupancy Raw Data'!AN$3,FALSE))/100</f>
        <v>0.67624736008447695</v>
      </c>
      <c r="I95" s="99">
        <f>(VLOOKUP($A95,'Occupancy Raw Data'!$B$8:$BE$45,'Occupancy Raw Data'!AO$3,FALSE))/100</f>
        <v>0.6954197465681089</v>
      </c>
      <c r="J95" s="119">
        <f>(VLOOKUP($A95,'Occupancy Raw Data'!$B$8:$BE$45,'Occupancy Raw Data'!AP$3,FALSE))/100</f>
        <v>0.68583355332629292</v>
      </c>
      <c r="K95" s="120">
        <f>(VLOOKUP($A95,'Occupancy Raw Data'!$B$8:$BE$45,'Occupancy Raw Data'!AR$3,FALSE))/100</f>
        <v>0.53022231860009006</v>
      </c>
      <c r="M95" s="121">
        <f>VLOOKUP($A95,'ADR Raw Data'!$B$6:$BE$43,'ADR Raw Data'!AG$1,FALSE)</f>
        <v>118.721782333086</v>
      </c>
      <c r="N95" s="122">
        <f>VLOOKUP($A95,'ADR Raw Data'!$B$6:$BE$43,'ADR Raw Data'!AH$1,FALSE)</f>
        <v>118.746364154437</v>
      </c>
      <c r="O95" s="122">
        <f>VLOOKUP($A95,'ADR Raw Data'!$B$6:$BE$43,'ADR Raw Data'!AI$1,FALSE)</f>
        <v>118.284560848791</v>
      </c>
      <c r="P95" s="122">
        <f>VLOOKUP($A95,'ADR Raw Data'!$B$6:$BE$43,'ADR Raw Data'!AJ$1,FALSE)</f>
        <v>118.701940899001</v>
      </c>
      <c r="Q95" s="122">
        <f>VLOOKUP($A95,'ADR Raw Data'!$B$6:$BE$43,'ADR Raw Data'!AK$1,FALSE)</f>
        <v>127.995955209953</v>
      </c>
      <c r="R95" s="123">
        <f>VLOOKUP($A95,'ADR Raw Data'!$B$6:$BE$43,'ADR Raw Data'!AL$1,FALSE)</f>
        <v>120.737335420544</v>
      </c>
      <c r="S95" s="122">
        <f>VLOOKUP($A95,'ADR Raw Data'!$B$6:$BE$43,'ADR Raw Data'!AN$1,FALSE)</f>
        <v>161.95551651783501</v>
      </c>
      <c r="T95" s="122">
        <f>VLOOKUP($A95,'ADR Raw Data'!$B$6:$BE$43,'ADR Raw Data'!AO$1,FALSE)</f>
        <v>172.020757331308</v>
      </c>
      <c r="U95" s="123">
        <f>VLOOKUP($A95,'ADR Raw Data'!$B$6:$BE$43,'ADR Raw Data'!AP$1,FALSE)</f>
        <v>167.058480044265</v>
      </c>
      <c r="V95" s="124">
        <f>VLOOKUP($A95,'ADR Raw Data'!$B$6:$BE$43,'ADR Raw Data'!AR$1,FALSE)</f>
        <v>137.85608197377101</v>
      </c>
      <c r="X95" s="121">
        <f>VLOOKUP($A95,'RevPAR Raw Data'!$B$6:$BE$43,'RevPAR Raw Data'!AG$1,FALSE)</f>
        <v>47.588222346884798</v>
      </c>
      <c r="Y95" s="122">
        <f>VLOOKUP($A95,'RevPAR Raw Data'!$B$6:$BE$43,'RevPAR Raw Data'!AH$1,FALSE)</f>
        <v>55.0079679250263</v>
      </c>
      <c r="Z95" s="122">
        <f>VLOOKUP($A95,'RevPAR Raw Data'!$B$6:$BE$43,'RevPAR Raw Data'!AI$1,FALSE)</f>
        <v>55.551276069165702</v>
      </c>
      <c r="AA95" s="122">
        <f>VLOOKUP($A95,'RevPAR Raw Data'!$B$6:$BE$43,'RevPAR Raw Data'!AJ$1,FALSE)</f>
        <v>56.468029963041097</v>
      </c>
      <c r="AB95" s="122">
        <f>VLOOKUP($A95,'RevPAR Raw Data'!$B$6:$BE$43,'RevPAR Raw Data'!AK$1,FALSE)</f>
        <v>67.896481652587099</v>
      </c>
      <c r="AC95" s="123">
        <f>VLOOKUP($A95,'RevPAR Raw Data'!$B$6:$BE$43,'RevPAR Raw Data'!AL$1,FALSE)</f>
        <v>56.502395591340999</v>
      </c>
      <c r="AD95" s="122">
        <f>VLOOKUP($A95,'RevPAR Raw Data'!$B$6:$BE$43,'RevPAR Raw Data'!AN$1,FALSE)</f>
        <v>109.521990496304</v>
      </c>
      <c r="AE95" s="122">
        <f>VLOOKUP($A95,'RevPAR Raw Data'!$B$6:$BE$43,'RevPAR Raw Data'!AO$1,FALSE)</f>
        <v>119.626631467793</v>
      </c>
      <c r="AF95" s="123">
        <f>VLOOKUP($A95,'RevPAR Raw Data'!$B$6:$BE$43,'RevPAR Raw Data'!AP$1,FALSE)</f>
        <v>114.574310982048</v>
      </c>
      <c r="AG95" s="124">
        <f>VLOOKUP($A95,'RevPAR Raw Data'!$B$6:$BE$43,'RevPAR Raw Data'!AR$1,FALSE)</f>
        <v>73.094371417257506</v>
      </c>
    </row>
    <row r="96" spans="1:33" x14ac:dyDescent="0.2">
      <c r="A96" s="101" t="s">
        <v>123</v>
      </c>
      <c r="B96" s="89">
        <f>(VLOOKUP($A95,'Occupancy Raw Data'!$B$8:$BE$51,'Occupancy Raw Data'!AT$3,FALSE))/100</f>
        <v>-5.3352815121044402E-2</v>
      </c>
      <c r="C96" s="90">
        <f>(VLOOKUP($A95,'Occupancy Raw Data'!$B$8:$BE$51,'Occupancy Raw Data'!AU$3,FALSE))/100</f>
        <v>-8.7378208538894511E-2</v>
      </c>
      <c r="D96" s="90">
        <f>(VLOOKUP($A95,'Occupancy Raw Data'!$B$8:$BE$51,'Occupancy Raw Data'!AV$3,FALSE))/100</f>
        <v>-9.546681233370119E-2</v>
      </c>
      <c r="E96" s="90">
        <f>(VLOOKUP($A95,'Occupancy Raw Data'!$B$8:$BE$51,'Occupancy Raw Data'!AW$3,FALSE))/100</f>
        <v>-7.0177008573013705E-2</v>
      </c>
      <c r="F96" s="90">
        <f>(VLOOKUP($A95,'Occupancy Raw Data'!$B$8:$BE$51,'Occupancy Raw Data'!AX$3,FALSE))/100</f>
        <v>-6.3879583386969002E-2</v>
      </c>
      <c r="G96" s="90">
        <f>(VLOOKUP($A95,'Occupancy Raw Data'!$B$8:$BE$51,'Occupancy Raw Data'!AY$3,FALSE))/100</f>
        <v>-7.4594458262112501E-2</v>
      </c>
      <c r="H96" s="91">
        <f>(VLOOKUP($A95,'Occupancy Raw Data'!$B$8:$BE$51,'Occupancy Raw Data'!BA$3,FALSE))/100</f>
        <v>-5.5281591751298598E-3</v>
      </c>
      <c r="I96" s="91">
        <f>(VLOOKUP($A95,'Occupancy Raw Data'!$B$8:$BE$51,'Occupancy Raw Data'!BB$3,FALSE))/100</f>
        <v>4.9690183499033598E-2</v>
      </c>
      <c r="J96" s="90">
        <f>(VLOOKUP($A95,'Occupancy Raw Data'!$B$8:$BE$51,'Occupancy Raw Data'!BC$3,FALSE))/100</f>
        <v>2.1720983237942301E-2</v>
      </c>
      <c r="K96" s="92">
        <f>(VLOOKUP($A95,'Occupancy Raw Data'!$B$8:$BE$51,'Occupancy Raw Data'!BE$3,FALSE))/100</f>
        <v>-4.1191242498340094E-2</v>
      </c>
      <c r="M96" s="89">
        <f>(VLOOKUP($A95,'ADR Raw Data'!$B$6:$BE$49,'ADR Raw Data'!AT$1,FALSE))/100</f>
        <v>-0.12988926616250099</v>
      </c>
      <c r="N96" s="90">
        <f>(VLOOKUP($A95,'ADR Raw Data'!$B$6:$BE$49,'ADR Raw Data'!AU$1,FALSE))/100</f>
        <v>-0.17828971760880399</v>
      </c>
      <c r="O96" s="90">
        <f>(VLOOKUP($A95,'ADR Raw Data'!$B$6:$BE$49,'ADR Raw Data'!AV$1,FALSE))/100</f>
        <v>-0.17998835175915001</v>
      </c>
      <c r="P96" s="90">
        <f>(VLOOKUP($A95,'ADR Raw Data'!$B$6:$BE$49,'ADR Raw Data'!AW$1,FALSE))/100</f>
        <v>-0.162701768617525</v>
      </c>
      <c r="Q96" s="90">
        <f>(VLOOKUP($A95,'ADR Raw Data'!$B$6:$BE$49,'ADR Raw Data'!AX$1,FALSE))/100</f>
        <v>-0.13998873573707202</v>
      </c>
      <c r="R96" s="90">
        <f>(VLOOKUP($A95,'ADR Raw Data'!$B$6:$BE$49,'ADR Raw Data'!AY$1,FALSE))/100</f>
        <v>-0.15873661027883401</v>
      </c>
      <c r="S96" s="91">
        <f>(VLOOKUP($A95,'ADR Raw Data'!$B$6:$BE$49,'ADR Raw Data'!BA$1,FALSE))/100</f>
        <v>-5.4179762016963201E-2</v>
      </c>
      <c r="T96" s="91">
        <f>(VLOOKUP($A95,'ADR Raw Data'!$B$6:$BE$49,'ADR Raw Data'!BB$1,FALSE))/100</f>
        <v>-1.15638009295282E-2</v>
      </c>
      <c r="U96" s="90">
        <f>(VLOOKUP($A95,'ADR Raw Data'!$B$6:$BE$49,'ADR Raw Data'!BC$1,FALSE))/100</f>
        <v>-3.21891243246911E-2</v>
      </c>
      <c r="V96" s="92">
        <f>(VLOOKUP($A95,'ADR Raw Data'!$B$6:$BE$49,'ADR Raw Data'!BE$1,FALSE))/100</f>
        <v>-0.102556574417754</v>
      </c>
      <c r="X96" s="89">
        <f>(VLOOKUP($A95,'RevPAR Raw Data'!$B$6:$BE$49,'RevPAR Raw Data'!AT$1,FALSE))/100</f>
        <v>-0.176312123279769</v>
      </c>
      <c r="Y96" s="90">
        <f>(VLOOKUP($A95,'RevPAR Raw Data'!$B$6:$BE$49,'RevPAR Raw Data'!AU$1,FALSE))/100</f>
        <v>-0.25008929002213598</v>
      </c>
      <c r="Z96" s="90">
        <f>(VLOOKUP($A95,'RevPAR Raw Data'!$B$6:$BE$49,'RevPAR Raw Data'!AV$1,FALSE))/100</f>
        <v>-0.25827224989320802</v>
      </c>
      <c r="AA96" s="90">
        <f>(VLOOKUP($A95,'RevPAR Raw Data'!$B$6:$BE$49,'RevPAR Raw Data'!AW$1,FALSE))/100</f>
        <v>-0.22146085377942198</v>
      </c>
      <c r="AB96" s="90">
        <f>(VLOOKUP($A95,'RevPAR Raw Data'!$B$6:$BE$49,'RevPAR Raw Data'!AX$1,FALSE))/100</f>
        <v>-0.19492589700628901</v>
      </c>
      <c r="AC96" s="90">
        <f>(VLOOKUP($A95,'RevPAR Raw Data'!$B$6:$BE$49,'RevPAR Raw Data'!AY$1,FALSE))/100</f>
        <v>-0.22149019709083301</v>
      </c>
      <c r="AD96" s="91">
        <f>(VLOOKUP($A95,'RevPAR Raw Data'!$B$6:$BE$49,'RevPAR Raw Data'!BA$1,FALSE))/100</f>
        <v>-5.94084068435927E-2</v>
      </c>
      <c r="AE96" s="91">
        <f>(VLOOKUP($A95,'RevPAR Raw Data'!$B$6:$BE$49,'RevPAR Raw Data'!BB$1,FALSE))/100</f>
        <v>3.7551775179370799E-2</v>
      </c>
      <c r="AF96" s="90">
        <f>(VLOOKUP($A95,'RevPAR Raw Data'!$B$6:$BE$49,'RevPAR Raw Data'!BC$1,FALSE))/100</f>
        <v>-1.11673205166494E-2</v>
      </c>
      <c r="AG96" s="92">
        <f>(VLOOKUP($A95,'RevPAR Raw Data'!$B$6:$BE$49,'RevPAR Raw Data'!BE$1,FALSE))/100</f>
        <v>-0.13952338418945301</v>
      </c>
    </row>
    <row r="97" spans="1:33" x14ac:dyDescent="0.2">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
      <c r="A98" s="134" t="s">
        <v>46</v>
      </c>
      <c r="B98" s="117">
        <f>(VLOOKUP($A98,'Occupancy Raw Data'!$B$8:$BE$45,'Occupancy Raw Data'!AG$3,FALSE))/100</f>
        <v>0.418867817718652</v>
      </c>
      <c r="C98" s="118">
        <f>(VLOOKUP($A98,'Occupancy Raw Data'!$B$8:$BE$45,'Occupancy Raw Data'!AH$3,FALSE))/100</f>
        <v>0.52492499292385997</v>
      </c>
      <c r="D98" s="118">
        <f>(VLOOKUP($A98,'Occupancy Raw Data'!$B$8:$BE$45,'Occupancy Raw Data'!AI$3,FALSE))/100</f>
        <v>0.56594785203268505</v>
      </c>
      <c r="E98" s="118">
        <f>(VLOOKUP($A98,'Occupancy Raw Data'!$B$8:$BE$45,'Occupancy Raw Data'!AJ$3,FALSE))/100</f>
        <v>0.581923394251743</v>
      </c>
      <c r="F98" s="118">
        <f>(VLOOKUP($A98,'Occupancy Raw Data'!$B$8:$BE$45,'Occupancy Raw Data'!AK$3,FALSE))/100</f>
        <v>0.58397707943647903</v>
      </c>
      <c r="G98" s="119">
        <f>(VLOOKUP($A98,'Occupancy Raw Data'!$B$8:$BE$45,'Occupancy Raw Data'!AL$3,FALSE))/100</f>
        <v>0.53517233579325296</v>
      </c>
      <c r="H98" s="99">
        <f>(VLOOKUP($A98,'Occupancy Raw Data'!$B$8:$BE$45,'Occupancy Raw Data'!AN$3,FALSE))/100</f>
        <v>0.67755242739843591</v>
      </c>
      <c r="I98" s="99">
        <f>(VLOOKUP($A98,'Occupancy Raw Data'!$B$8:$BE$45,'Occupancy Raw Data'!AO$3,FALSE))/100</f>
        <v>0.66854469114314596</v>
      </c>
      <c r="J98" s="119">
        <f>(VLOOKUP($A98,'Occupancy Raw Data'!$B$8:$BE$45,'Occupancy Raw Data'!AP$3,FALSE))/100</f>
        <v>0.67304855927079099</v>
      </c>
      <c r="K98" s="120">
        <f>(VLOOKUP($A98,'Occupancy Raw Data'!$B$8:$BE$45,'Occupancy Raw Data'!AR$3,FALSE))/100</f>
        <v>0.57458526944260202</v>
      </c>
      <c r="M98" s="121">
        <f>VLOOKUP($A98,'ADR Raw Data'!$B$6:$BE$43,'ADR Raw Data'!AG$1,FALSE)</f>
        <v>101.312741880988</v>
      </c>
      <c r="N98" s="122">
        <f>VLOOKUP($A98,'ADR Raw Data'!$B$6:$BE$43,'ADR Raw Data'!AH$1,FALSE)</f>
        <v>104.59954598395301</v>
      </c>
      <c r="O98" s="122">
        <f>VLOOKUP($A98,'ADR Raw Data'!$B$6:$BE$43,'ADR Raw Data'!AI$1,FALSE)</f>
        <v>106.677651399414</v>
      </c>
      <c r="P98" s="122">
        <f>VLOOKUP($A98,'ADR Raw Data'!$B$6:$BE$43,'ADR Raw Data'!AJ$1,FALSE)</f>
        <v>108.997948259788</v>
      </c>
      <c r="Q98" s="122">
        <f>VLOOKUP($A98,'ADR Raw Data'!$B$6:$BE$43,'ADR Raw Data'!AK$1,FALSE)</f>
        <v>112.681848848461</v>
      </c>
      <c r="R98" s="123">
        <f>VLOOKUP($A98,'ADR Raw Data'!$B$6:$BE$43,'ADR Raw Data'!AL$1,FALSE)</f>
        <v>107.24771125942</v>
      </c>
      <c r="S98" s="122">
        <f>VLOOKUP($A98,'ADR Raw Data'!$B$6:$BE$43,'ADR Raw Data'!AN$1,FALSE)</f>
        <v>136.41527410570501</v>
      </c>
      <c r="T98" s="122">
        <f>VLOOKUP($A98,'ADR Raw Data'!$B$6:$BE$43,'ADR Raw Data'!AO$1,FALSE)</f>
        <v>136.30672904779999</v>
      </c>
      <c r="U98" s="123">
        <f>VLOOKUP($A98,'ADR Raw Data'!$B$6:$BE$43,'ADR Raw Data'!AP$1,FALSE)</f>
        <v>136.36136475457999</v>
      </c>
      <c r="V98" s="124">
        <f>VLOOKUP($A98,'ADR Raw Data'!$B$6:$BE$43,'ADR Raw Data'!AR$1,FALSE)</f>
        <v>116.996215901263</v>
      </c>
      <c r="X98" s="121">
        <f>VLOOKUP($A98,'RevPAR Raw Data'!$B$6:$BE$43,'RevPAR Raw Data'!AG$1,FALSE)</f>
        <v>42.436647098782899</v>
      </c>
      <c r="Y98" s="122">
        <f>VLOOKUP($A98,'RevPAR Raw Data'!$B$6:$BE$43,'RevPAR Raw Data'!AH$1,FALSE)</f>
        <v>54.906915935465598</v>
      </c>
      <c r="Z98" s="122">
        <f>VLOOKUP($A98,'RevPAR Raw Data'!$B$6:$BE$43,'RevPAR Raw Data'!AI$1,FALSE)</f>
        <v>60.373987669390402</v>
      </c>
      <c r="AA98" s="122">
        <f>VLOOKUP($A98,'RevPAR Raw Data'!$B$6:$BE$43,'RevPAR Raw Data'!AJ$1,FALSE)</f>
        <v>63.428456017812103</v>
      </c>
      <c r="AB98" s="122">
        <f>VLOOKUP($A98,'RevPAR Raw Data'!$B$6:$BE$43,'RevPAR Raw Data'!AK$1,FALSE)</f>
        <v>65.803616996027301</v>
      </c>
      <c r="AC98" s="123">
        <f>VLOOKUP($A98,'RevPAR Raw Data'!$B$6:$BE$43,'RevPAR Raw Data'!AL$1,FALSE)</f>
        <v>57.396008143184297</v>
      </c>
      <c r="AD98" s="122">
        <f>VLOOKUP($A98,'RevPAR Raw Data'!$B$6:$BE$43,'RevPAR Raw Data'!AN$1,FALSE)</f>
        <v>92.4285001045439</v>
      </c>
      <c r="AE98" s="122">
        <f>VLOOKUP($A98,'RevPAR Raw Data'!$B$6:$BE$43,'RevPAR Raw Data'!AO$1,FALSE)</f>
        <v>91.127140071994006</v>
      </c>
      <c r="AF98" s="123">
        <f>VLOOKUP($A98,'RevPAR Raw Data'!$B$6:$BE$43,'RevPAR Raw Data'!AP$1,FALSE)</f>
        <v>91.777820088268996</v>
      </c>
      <c r="AG98" s="124">
        <f>VLOOKUP($A98,'RevPAR Raw Data'!$B$6:$BE$43,'RevPAR Raw Data'!AR$1,FALSE)</f>
        <v>67.224302237392493</v>
      </c>
    </row>
    <row r="99" spans="1:33" x14ac:dyDescent="0.2">
      <c r="A99" s="101" t="s">
        <v>123</v>
      </c>
      <c r="B99" s="89">
        <f>(VLOOKUP($A98,'Occupancy Raw Data'!$B$8:$BE$51,'Occupancy Raw Data'!AT$3,FALSE))/100</f>
        <v>-2.3386666458054498E-2</v>
      </c>
      <c r="C99" s="90">
        <f>(VLOOKUP($A98,'Occupancy Raw Data'!$B$8:$BE$51,'Occupancy Raw Data'!AU$3,FALSE))/100</f>
        <v>-5.6109426664624998E-2</v>
      </c>
      <c r="D99" s="90">
        <f>(VLOOKUP($A98,'Occupancy Raw Data'!$B$8:$BE$51,'Occupancy Raw Data'!AV$3,FALSE))/100</f>
        <v>-2.8880388895720702E-2</v>
      </c>
      <c r="E99" s="90">
        <f>(VLOOKUP($A98,'Occupancy Raw Data'!$B$8:$BE$51,'Occupancy Raw Data'!AW$3,FALSE))/100</f>
        <v>-1.9680221897795201E-2</v>
      </c>
      <c r="F99" s="90">
        <f>(VLOOKUP($A98,'Occupancy Raw Data'!$B$8:$BE$51,'Occupancy Raw Data'!AX$3,FALSE))/100</f>
        <v>-3.5905426032636897E-2</v>
      </c>
      <c r="G99" s="90">
        <f>(VLOOKUP($A98,'Occupancy Raw Data'!$B$8:$BE$51,'Occupancy Raw Data'!AY$3,FALSE))/100</f>
        <v>-3.3080145673882198E-2</v>
      </c>
      <c r="H99" s="91">
        <f>(VLOOKUP($A98,'Occupancy Raw Data'!$B$8:$BE$51,'Occupancy Raw Data'!BA$3,FALSE))/100</f>
        <v>7.6561176443758708E-3</v>
      </c>
      <c r="I99" s="91">
        <f>(VLOOKUP($A98,'Occupancy Raw Data'!$B$8:$BE$51,'Occupancy Raw Data'!BB$3,FALSE))/100</f>
        <v>4.6747748701493098E-2</v>
      </c>
      <c r="J99" s="90">
        <f>(VLOOKUP($A98,'Occupancy Raw Data'!$B$8:$BE$51,'Occupancy Raw Data'!BC$3,FALSE))/100</f>
        <v>2.66992796886374E-2</v>
      </c>
      <c r="K99" s="92">
        <f>(VLOOKUP($A98,'Occupancy Raw Data'!$B$8:$BE$51,'Occupancy Raw Data'!BE$3,FALSE))/100</f>
        <v>-1.38446367576061E-2</v>
      </c>
      <c r="M99" s="89">
        <f>(VLOOKUP($A98,'ADR Raw Data'!$B$6:$BE$49,'ADR Raw Data'!AT$1,FALSE))/100</f>
        <v>6.3669519758793704E-3</v>
      </c>
      <c r="N99" s="90">
        <f>(VLOOKUP($A98,'ADR Raw Data'!$B$6:$BE$49,'ADR Raw Data'!AU$1,FALSE))/100</f>
        <v>-7.2487957456749E-3</v>
      </c>
      <c r="O99" s="90">
        <f>(VLOOKUP($A98,'ADR Raw Data'!$B$6:$BE$49,'ADR Raw Data'!AV$1,FALSE))/100</f>
        <v>-5.2559192124797304E-3</v>
      </c>
      <c r="P99" s="90">
        <f>(VLOOKUP($A98,'ADR Raw Data'!$B$6:$BE$49,'ADR Raw Data'!AW$1,FALSE))/100</f>
        <v>9.4900017369112591E-3</v>
      </c>
      <c r="Q99" s="90">
        <f>(VLOOKUP($A98,'ADR Raw Data'!$B$6:$BE$49,'ADR Raw Data'!AX$1,FALSE))/100</f>
        <v>8.3609551870345092E-3</v>
      </c>
      <c r="R99" s="90">
        <f>(VLOOKUP($A98,'ADR Raw Data'!$B$6:$BE$49,'ADR Raw Data'!AY$1,FALSE))/100</f>
        <v>2.3977612975820501E-3</v>
      </c>
      <c r="S99" s="91">
        <f>(VLOOKUP($A98,'ADR Raw Data'!$B$6:$BE$49,'ADR Raw Data'!BA$1,FALSE))/100</f>
        <v>2.4650996862551101E-2</v>
      </c>
      <c r="T99" s="91">
        <f>(VLOOKUP($A98,'ADR Raw Data'!$B$6:$BE$49,'ADR Raw Data'!BB$1,FALSE))/100</f>
        <v>2.9117171355804002E-2</v>
      </c>
      <c r="U99" s="90">
        <f>(VLOOKUP($A98,'ADR Raw Data'!$B$6:$BE$49,'ADR Raw Data'!BC$1,FALSE))/100</f>
        <v>2.6813140741226999E-2</v>
      </c>
      <c r="V99" s="92">
        <f>(VLOOKUP($A98,'ADR Raw Data'!$B$6:$BE$49,'ADR Raw Data'!BE$1,FALSE))/100</f>
        <v>1.4795715585926099E-2</v>
      </c>
      <c r="X99" s="89">
        <f>(VLOOKUP($A98,'RevPAR Raw Data'!$B$6:$BE$49,'RevPAR Raw Data'!AT$1,FALSE))/100</f>
        <v>-1.7168616264389501E-2</v>
      </c>
      <c r="Y99" s="90">
        <f>(VLOOKUP($A98,'RevPAR Raw Data'!$B$6:$BE$49,'RevPAR Raw Data'!AU$1,FALSE))/100</f>
        <v>-6.29514966370011E-2</v>
      </c>
      <c r="Z99" s="90">
        <f>(VLOOKUP($A98,'RevPAR Raw Data'!$B$6:$BE$49,'RevPAR Raw Data'!AV$1,FALSE))/100</f>
        <v>-3.3984515117339499E-2</v>
      </c>
      <c r="AA99" s="90">
        <f>(VLOOKUP($A98,'RevPAR Raw Data'!$B$6:$BE$49,'RevPAR Raw Data'!AW$1,FALSE))/100</f>
        <v>-1.0376985500876901E-2</v>
      </c>
      <c r="AB99" s="90">
        <f>(VLOOKUP($A98,'RevPAR Raw Data'!$B$6:$BE$49,'RevPAR Raw Data'!AX$1,FALSE))/100</f>
        <v>-2.7844674503632597E-2</v>
      </c>
      <c r="AC99" s="90">
        <f>(VLOOKUP($A98,'RevPAR Raw Data'!$B$6:$BE$49,'RevPAR Raw Data'!AY$1,FALSE))/100</f>
        <v>-3.07617026693153E-2</v>
      </c>
      <c r="AD99" s="91">
        <f>(VLOOKUP($A98,'RevPAR Raw Data'!$B$6:$BE$49,'RevPAR Raw Data'!BA$1,FALSE))/100</f>
        <v>3.2495845438957803E-2</v>
      </c>
      <c r="AE99" s="91">
        <f>(VLOOKUP($A98,'RevPAR Raw Data'!$B$6:$BE$49,'RevPAR Raw Data'!BB$1,FALSE))/100</f>
        <v>7.7226082266736606E-2</v>
      </c>
      <c r="AF99" s="90">
        <f>(VLOOKUP($A98,'RevPAR Raw Data'!$B$6:$BE$49,'RevPAR Raw Data'!BC$1,FALSE))/100</f>
        <v>5.4228311973845297E-2</v>
      </c>
      <c r="AG99" s="92">
        <f>(VLOOKUP($A98,'RevPAR Raw Data'!$B$6:$BE$49,'RevPAR Raw Data'!BE$1,FALSE))/100</f>
        <v>7.4623752046407198E-4</v>
      </c>
    </row>
    <row r="100" spans="1:33" x14ac:dyDescent="0.2">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
      <c r="A101" s="116" t="s">
        <v>70</v>
      </c>
      <c r="B101" s="117">
        <f>(VLOOKUP($A101,'Occupancy Raw Data'!$B$8:$BE$45,'Occupancy Raw Data'!AG$3,FALSE))/100</f>
        <v>0.41146049896049802</v>
      </c>
      <c r="C101" s="118">
        <f>(VLOOKUP($A101,'Occupancy Raw Data'!$B$8:$BE$45,'Occupancy Raw Data'!AH$3,FALSE))/100</f>
        <v>0.50631496881496796</v>
      </c>
      <c r="D101" s="118">
        <f>(VLOOKUP($A101,'Occupancy Raw Data'!$B$8:$BE$45,'Occupancy Raw Data'!AI$3,FALSE))/100</f>
        <v>0.52755864780280803</v>
      </c>
      <c r="E101" s="118">
        <f>(VLOOKUP($A101,'Occupancy Raw Data'!$B$8:$BE$45,'Occupancy Raw Data'!AJ$3,FALSE))/100</f>
        <v>0.54581900007759299</v>
      </c>
      <c r="F101" s="118">
        <f>(VLOOKUP($A101,'Occupancy Raw Data'!$B$8:$BE$45,'Occupancy Raw Data'!AK$3,FALSE))/100</f>
        <v>0.52815353180042901</v>
      </c>
      <c r="G101" s="119">
        <f>(VLOOKUP($A101,'Occupancy Raw Data'!$B$8:$BE$45,'Occupancy Raw Data'!AL$3,FALSE))/100</f>
        <v>0.50394663874909906</v>
      </c>
      <c r="H101" s="99">
        <f>(VLOOKUP($A101,'Occupancy Raw Data'!$B$8:$BE$45,'Occupancy Raw Data'!AN$3,FALSE))/100</f>
        <v>0.59320280371414502</v>
      </c>
      <c r="I101" s="99">
        <f>(VLOOKUP($A101,'Occupancy Raw Data'!$B$8:$BE$45,'Occupancy Raw Data'!AO$3,FALSE))/100</f>
        <v>0.59152160980782598</v>
      </c>
      <c r="J101" s="119">
        <f>(VLOOKUP($A101,'Occupancy Raw Data'!$B$8:$BE$45,'Occupancy Raw Data'!AP$3,FALSE))/100</f>
        <v>0.59236220676098494</v>
      </c>
      <c r="K101" s="120">
        <f>(VLOOKUP($A101,'Occupancy Raw Data'!$B$8:$BE$45,'Occupancy Raw Data'!AR$3,FALSE))/100</f>
        <v>0.52924243825732997</v>
      </c>
      <c r="M101" s="121">
        <f>VLOOKUP($A101,'ADR Raw Data'!$B$6:$BE$43,'ADR Raw Data'!AG$1,FALSE)</f>
        <v>98.218938293437702</v>
      </c>
      <c r="N101" s="122">
        <f>VLOOKUP($A101,'ADR Raw Data'!$B$6:$BE$43,'ADR Raw Data'!AH$1,FALSE)</f>
        <v>99.972413899296797</v>
      </c>
      <c r="O101" s="122">
        <f>VLOOKUP($A101,'ADR Raw Data'!$B$6:$BE$43,'ADR Raw Data'!AI$1,FALSE)</f>
        <v>99.064877187821693</v>
      </c>
      <c r="P101" s="122">
        <f>VLOOKUP($A101,'ADR Raw Data'!$B$6:$BE$43,'ADR Raw Data'!AJ$1,FALSE)</f>
        <v>105.161234421646</v>
      </c>
      <c r="Q101" s="122">
        <f>VLOOKUP($A101,'ADR Raw Data'!$B$6:$BE$43,'ADR Raw Data'!AK$1,FALSE)</f>
        <v>107.049477962781</v>
      </c>
      <c r="R101" s="123">
        <f>VLOOKUP($A101,'ADR Raw Data'!$B$6:$BE$43,'ADR Raw Data'!AL$1,FALSE)</f>
        <v>102.10886050433901</v>
      </c>
      <c r="S101" s="122">
        <f>VLOOKUP($A101,'ADR Raw Data'!$B$6:$BE$43,'ADR Raw Data'!AN$1,FALSE)</f>
        <v>122.125882712012</v>
      </c>
      <c r="T101" s="122">
        <f>VLOOKUP($A101,'ADR Raw Data'!$B$6:$BE$43,'ADR Raw Data'!AO$1,FALSE)</f>
        <v>121.373335373852</v>
      </c>
      <c r="U101" s="123">
        <f>VLOOKUP($A101,'ADR Raw Data'!$B$6:$BE$43,'ADR Raw Data'!AP$1,FALSE)</f>
        <v>121.75014299748899</v>
      </c>
      <c r="V101" s="124">
        <f>VLOOKUP($A101,'ADR Raw Data'!$B$6:$BE$43,'ADR Raw Data'!AR$1,FALSE)</f>
        <v>108.39844841688701</v>
      </c>
      <c r="X101" s="121">
        <f>VLOOKUP($A101,'RevPAR Raw Data'!$B$6:$BE$43,'RevPAR Raw Data'!AG$1,FALSE)</f>
        <v>40.413213357588297</v>
      </c>
      <c r="Y101" s="122">
        <f>VLOOKUP($A101,'RevPAR Raw Data'!$B$6:$BE$43,'RevPAR Raw Data'!AH$1,FALSE)</f>
        <v>50.617529625779603</v>
      </c>
      <c r="Z101" s="122">
        <f>VLOOKUP($A101,'RevPAR Raw Data'!$B$6:$BE$43,'RevPAR Raw Data'!AI$1,FALSE)</f>
        <v>52.262532653958502</v>
      </c>
      <c r="AA101" s="122">
        <f>VLOOKUP($A101,'RevPAR Raw Data'!$B$6:$BE$43,'RevPAR Raw Data'!AJ$1,FALSE)</f>
        <v>57.398999818948298</v>
      </c>
      <c r="AB101" s="122">
        <f>VLOOKUP($A101,'RevPAR Raw Data'!$B$6:$BE$43,'RevPAR Raw Data'!AK$1,FALSE)</f>
        <v>56.538559863435303</v>
      </c>
      <c r="AC101" s="123">
        <f>VLOOKUP($A101,'RevPAR Raw Data'!$B$6:$BE$43,'RevPAR Raw Data'!AL$1,FALSE)</f>
        <v>51.4574170376628</v>
      </c>
      <c r="AD101" s="122">
        <f>VLOOKUP($A101,'RevPAR Raw Data'!$B$6:$BE$43,'RevPAR Raw Data'!AN$1,FALSE)</f>
        <v>72.445416030830501</v>
      </c>
      <c r="AE101" s="122">
        <f>VLOOKUP($A101,'RevPAR Raw Data'!$B$6:$BE$43,'RevPAR Raw Data'!AO$1,FALSE)</f>
        <v>71.794950728086206</v>
      </c>
      <c r="AF101" s="123">
        <f>VLOOKUP($A101,'RevPAR Raw Data'!$B$6:$BE$43,'RevPAR Raw Data'!AP$1,FALSE)</f>
        <v>72.120183379458297</v>
      </c>
      <c r="AG101" s="124">
        <f>VLOOKUP($A101,'RevPAR Raw Data'!$B$6:$BE$43,'RevPAR Raw Data'!AR$1,FALSE)</f>
        <v>57.369059143464902</v>
      </c>
    </row>
    <row r="102" spans="1:33" x14ac:dyDescent="0.2">
      <c r="A102" s="101" t="s">
        <v>123</v>
      </c>
      <c r="B102" s="89">
        <f>(VLOOKUP($A101,'Occupancy Raw Data'!$B$8:$BE$51,'Occupancy Raw Data'!AT$3,FALSE))/100</f>
        <v>-6.32550911775816E-3</v>
      </c>
      <c r="C102" s="90">
        <f>(VLOOKUP($A101,'Occupancy Raw Data'!$B$8:$BE$51,'Occupancy Raw Data'!AU$3,FALSE))/100</f>
        <v>-3.8134753738813802E-2</v>
      </c>
      <c r="D102" s="90">
        <f>(VLOOKUP($A101,'Occupancy Raw Data'!$B$8:$BE$51,'Occupancy Raw Data'!AV$3,FALSE))/100</f>
        <v>-2.2331879823526402E-2</v>
      </c>
      <c r="E102" s="90">
        <f>(VLOOKUP($A101,'Occupancy Raw Data'!$B$8:$BE$51,'Occupancy Raw Data'!AW$3,FALSE))/100</f>
        <v>-2.4507492613018698E-3</v>
      </c>
      <c r="F102" s="90">
        <f>(VLOOKUP($A101,'Occupancy Raw Data'!$B$8:$BE$51,'Occupancy Raw Data'!AX$3,FALSE))/100</f>
        <v>-7.8262355880223296E-3</v>
      </c>
      <c r="G102" s="90">
        <f>(VLOOKUP($A101,'Occupancy Raw Data'!$B$8:$BE$51,'Occupancy Raw Data'!AY$3,FALSE))/100</f>
        <v>-1.58167691499457E-2</v>
      </c>
      <c r="H102" s="91">
        <f>(VLOOKUP($A101,'Occupancy Raw Data'!$B$8:$BE$51,'Occupancy Raw Data'!BA$3,FALSE))/100</f>
        <v>1.1131050467479799E-3</v>
      </c>
      <c r="I102" s="91">
        <f>(VLOOKUP($A101,'Occupancy Raw Data'!$B$8:$BE$51,'Occupancy Raw Data'!BB$3,FALSE))/100</f>
        <v>2.7918188140056997E-2</v>
      </c>
      <c r="J102" s="90">
        <f>(VLOOKUP($A101,'Occupancy Raw Data'!$B$8:$BE$51,'Occupancy Raw Data'!BC$3,FALSE))/100</f>
        <v>1.43195732627942E-2</v>
      </c>
      <c r="K102" s="92">
        <f>(VLOOKUP($A101,'Occupancy Raw Data'!$B$8:$BE$51,'Occupancy Raw Data'!BE$3,FALSE))/100</f>
        <v>-6.3488071394216302E-3</v>
      </c>
      <c r="M102" s="89">
        <f>(VLOOKUP($A101,'ADR Raw Data'!$B$6:$BE$49,'ADR Raw Data'!AT$1,FALSE))/100</f>
        <v>4.6264183129180805E-3</v>
      </c>
      <c r="N102" s="90">
        <f>(VLOOKUP($A101,'ADR Raw Data'!$B$6:$BE$49,'ADR Raw Data'!AU$1,FALSE))/100</f>
        <v>-1.19194973828911E-2</v>
      </c>
      <c r="O102" s="90">
        <f>(VLOOKUP($A101,'ADR Raw Data'!$B$6:$BE$49,'ADR Raw Data'!AV$1,FALSE))/100</f>
        <v>-1.2858169801339301E-2</v>
      </c>
      <c r="P102" s="90">
        <f>(VLOOKUP($A101,'ADR Raw Data'!$B$6:$BE$49,'ADR Raw Data'!AW$1,FALSE))/100</f>
        <v>3.8270542950357395E-2</v>
      </c>
      <c r="Q102" s="90">
        <f>(VLOOKUP($A101,'ADR Raw Data'!$B$6:$BE$49,'ADR Raw Data'!AX$1,FALSE))/100</f>
        <v>3.9248543374872102E-2</v>
      </c>
      <c r="R102" s="90">
        <f>(VLOOKUP($A101,'ADR Raw Data'!$B$6:$BE$49,'ADR Raw Data'!AY$1,FALSE))/100</f>
        <v>1.23886230919083E-2</v>
      </c>
      <c r="S102" s="91">
        <f>(VLOOKUP($A101,'ADR Raw Data'!$B$6:$BE$49,'ADR Raw Data'!BA$1,FALSE))/100</f>
        <v>9.4160180157677499E-3</v>
      </c>
      <c r="T102" s="91">
        <f>(VLOOKUP($A101,'ADR Raw Data'!$B$6:$BE$49,'ADR Raw Data'!BB$1,FALSE))/100</f>
        <v>-1.34280768416073E-2</v>
      </c>
      <c r="U102" s="90">
        <f>(VLOOKUP($A101,'ADR Raw Data'!$B$6:$BE$49,'ADR Raw Data'!BC$1,FALSE))/100</f>
        <v>-1.9750963711821501E-3</v>
      </c>
      <c r="V102" s="92">
        <f>(VLOOKUP($A101,'ADR Raw Data'!$B$6:$BE$49,'ADR Raw Data'!BE$1,FALSE))/100</f>
        <v>8.4904358428583501E-3</v>
      </c>
      <c r="X102" s="89">
        <f>(VLOOKUP($A101,'RevPAR Raw Data'!$B$6:$BE$49,'RevPAR Raw Data'!AT$1,FALSE))/100</f>
        <v>-1.7283552560610098E-3</v>
      </c>
      <c r="Y102" s="90">
        <f>(VLOOKUP($A101,'RevPAR Raw Data'!$B$6:$BE$49,'RevPAR Raw Data'!AU$1,FALSE))/100</f>
        <v>-4.9599704024318E-2</v>
      </c>
      <c r="Z102" s="90">
        <f>(VLOOKUP($A101,'RevPAR Raw Data'!$B$6:$BE$49,'RevPAR Raw Data'!AV$1,FALSE))/100</f>
        <v>-3.4902902522111798E-2</v>
      </c>
      <c r="AA102" s="90">
        <f>(VLOOKUP($A101,'RevPAR Raw Data'!$B$6:$BE$49,'RevPAR Raw Data'!AW$1,FALSE))/100</f>
        <v>3.5726002184190302E-2</v>
      </c>
      <c r="AB102" s="90">
        <f>(VLOOKUP($A101,'RevPAR Raw Data'!$B$6:$BE$49,'RevPAR Raw Data'!AX$1,FALSE))/100</f>
        <v>3.1115139439911302E-2</v>
      </c>
      <c r="AC102" s="90">
        <f>(VLOOKUP($A101,'RevPAR Raw Data'!$B$6:$BE$49,'RevPAR Raw Data'!AY$1,FALSE))/100</f>
        <v>-3.6240940495677696E-3</v>
      </c>
      <c r="AD102" s="91">
        <f>(VLOOKUP($A101,'RevPAR Raw Data'!$B$6:$BE$49,'RevPAR Raw Data'!BA$1,FALSE))/100</f>
        <v>1.05396040796893E-2</v>
      </c>
      <c r="AE102" s="91">
        <f>(VLOOKUP($A101,'RevPAR Raw Data'!$B$6:$BE$49,'RevPAR Raw Data'!BB$1,FALSE))/100</f>
        <v>1.4115223722826399E-2</v>
      </c>
      <c r="AF102" s="90">
        <f>(VLOOKUP($A101,'RevPAR Raw Data'!$B$6:$BE$49,'RevPAR Raw Data'!BC$1,FALSE))/100</f>
        <v>1.23161943544238E-2</v>
      </c>
      <c r="AG102" s="92">
        <f>(VLOOKUP($A101,'RevPAR Raw Data'!$B$6:$BE$49,'RevPAR Raw Data'!BE$1,FALSE))/100</f>
        <v>2.0877245637407802E-3</v>
      </c>
    </row>
    <row r="103" spans="1:33" x14ac:dyDescent="0.2">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
      <c r="A104" s="116" t="s">
        <v>52</v>
      </c>
      <c r="B104" s="117">
        <f>(VLOOKUP($A104,'Occupancy Raw Data'!$B$8:$BE$45,'Occupancy Raw Data'!AG$3,FALSE))/100</f>
        <v>0.39201465201465197</v>
      </c>
      <c r="C104" s="118">
        <f>(VLOOKUP($A104,'Occupancy Raw Data'!$B$8:$BE$45,'Occupancy Raw Data'!AH$3,FALSE))/100</f>
        <v>0.536776556776556</v>
      </c>
      <c r="D104" s="118">
        <f>(VLOOKUP($A104,'Occupancy Raw Data'!$B$8:$BE$45,'Occupancy Raw Data'!AI$3,FALSE))/100</f>
        <v>0.59750915750915701</v>
      </c>
      <c r="E104" s="118">
        <f>(VLOOKUP($A104,'Occupancy Raw Data'!$B$8:$BE$45,'Occupancy Raw Data'!AJ$3,FALSE))/100</f>
        <v>0.59992673992673895</v>
      </c>
      <c r="F104" s="118">
        <f>(VLOOKUP($A104,'Occupancy Raw Data'!$B$8:$BE$45,'Occupancy Raw Data'!AK$3,FALSE))/100</f>
        <v>0.63116255219397799</v>
      </c>
      <c r="G104" s="119">
        <f>(VLOOKUP($A104,'Occupancy Raw Data'!$B$8:$BE$45,'Occupancy Raw Data'!AL$3,FALSE))/100</f>
        <v>0.55147909920733706</v>
      </c>
      <c r="H104" s="99">
        <f>(VLOOKUP($A104,'Occupancy Raw Data'!$B$8:$BE$45,'Occupancy Raw Data'!AN$3,FALSE))/100</f>
        <v>0.69276976045710892</v>
      </c>
      <c r="I104" s="99">
        <f>(VLOOKUP($A104,'Occupancy Raw Data'!$B$8:$BE$45,'Occupancy Raw Data'!AO$3,FALSE))/100</f>
        <v>0.62662076038385406</v>
      </c>
      <c r="J104" s="119">
        <f>(VLOOKUP($A104,'Occupancy Raw Data'!$B$8:$BE$45,'Occupancy Raw Data'!AP$3,FALSE))/100</f>
        <v>0.65969526042048199</v>
      </c>
      <c r="K104" s="120">
        <f>(VLOOKUP($A104,'Occupancy Raw Data'!$B$8:$BE$45,'Occupancy Raw Data'!AR$3,FALSE))/100</f>
        <v>0.58239929672537694</v>
      </c>
      <c r="M104" s="121">
        <f>VLOOKUP($A104,'ADR Raw Data'!$B$6:$BE$43,'ADR Raw Data'!AG$1,FALSE)</f>
        <v>97.844731825826898</v>
      </c>
      <c r="N104" s="122">
        <f>VLOOKUP($A104,'ADR Raw Data'!$B$6:$BE$43,'ADR Raw Data'!AH$1,FALSE)</f>
        <v>107.632902961648</v>
      </c>
      <c r="O104" s="122">
        <f>VLOOKUP($A104,'ADR Raw Data'!$B$6:$BE$43,'ADR Raw Data'!AI$1,FALSE)</f>
        <v>108.235083374203</v>
      </c>
      <c r="P104" s="122">
        <f>VLOOKUP($A104,'ADR Raw Data'!$B$6:$BE$43,'ADR Raw Data'!AJ$1,FALSE)</f>
        <v>110.774504823543</v>
      </c>
      <c r="Q104" s="122">
        <f>VLOOKUP($A104,'ADR Raw Data'!$B$6:$BE$43,'ADR Raw Data'!AK$1,FALSE)</f>
        <v>120.412075208913</v>
      </c>
      <c r="R104" s="123">
        <f>VLOOKUP($A104,'ADR Raw Data'!$B$6:$BE$43,'ADR Raw Data'!AL$1,FALSE)</f>
        <v>109.980648795132</v>
      </c>
      <c r="S104" s="122">
        <f>VLOOKUP($A104,'ADR Raw Data'!$B$6:$BE$43,'ADR Raw Data'!AN$1,FALSE)</f>
        <v>135.25527017024399</v>
      </c>
      <c r="T104" s="122">
        <f>VLOOKUP($A104,'ADR Raw Data'!$B$6:$BE$43,'ADR Raw Data'!AO$1,FALSE)</f>
        <v>131.64992284311401</v>
      </c>
      <c r="U104" s="123">
        <f>VLOOKUP($A104,'ADR Raw Data'!$B$6:$BE$43,'ADR Raw Data'!AP$1,FALSE)</f>
        <v>133.542975403919</v>
      </c>
      <c r="V104" s="124">
        <f>VLOOKUP($A104,'ADR Raw Data'!$B$6:$BE$43,'ADR Raw Data'!AR$1,FALSE)</f>
        <v>117.60654393530901</v>
      </c>
      <c r="X104" s="121">
        <f>VLOOKUP($A104,'RevPAR Raw Data'!$B$6:$BE$43,'RevPAR Raw Data'!AG$1,FALSE)</f>
        <v>38.3565684981684</v>
      </c>
      <c r="Y104" s="122">
        <f>VLOOKUP($A104,'RevPAR Raw Data'!$B$6:$BE$43,'RevPAR Raw Data'!AH$1,FALSE)</f>
        <v>57.774819047618998</v>
      </c>
      <c r="Z104" s="122">
        <f>VLOOKUP($A104,'RevPAR Raw Data'!$B$6:$BE$43,'RevPAR Raw Data'!AI$1,FALSE)</f>
        <v>64.671453479853398</v>
      </c>
      <c r="AA104" s="122">
        <f>VLOOKUP($A104,'RevPAR Raw Data'!$B$6:$BE$43,'RevPAR Raw Data'!AJ$1,FALSE)</f>
        <v>66.456587545787499</v>
      </c>
      <c r="AB104" s="122">
        <f>VLOOKUP($A104,'RevPAR Raw Data'!$B$6:$BE$43,'RevPAR Raw Data'!AK$1,FALSE)</f>
        <v>75.999592703831198</v>
      </c>
      <c r="AC104" s="123">
        <f>VLOOKUP($A104,'RevPAR Raw Data'!$B$6:$BE$43,'RevPAR Raw Data'!AL$1,FALSE)</f>
        <v>60.652029127778299</v>
      </c>
      <c r="AD104" s="122">
        <f>VLOOKUP($A104,'RevPAR Raw Data'!$B$6:$BE$43,'RevPAR Raw Data'!AN$1,FALSE)</f>
        <v>93.700761116401694</v>
      </c>
      <c r="AE104" s="122">
        <f>VLOOKUP($A104,'RevPAR Raw Data'!$B$6:$BE$43,'RevPAR Raw Data'!AO$1,FALSE)</f>
        <v>82.494574756428094</v>
      </c>
      <c r="AF104" s="123">
        <f>VLOOKUP($A104,'RevPAR Raw Data'!$B$6:$BE$43,'RevPAR Raw Data'!AP$1,FALSE)</f>
        <v>88.097667936414894</v>
      </c>
      <c r="AG104" s="124">
        <f>VLOOKUP($A104,'RevPAR Raw Data'!$B$6:$BE$43,'RevPAR Raw Data'!AR$1,FALSE)</f>
        <v>68.493968478226705</v>
      </c>
    </row>
    <row r="105" spans="1:33" x14ac:dyDescent="0.2">
      <c r="A105" s="101" t="s">
        <v>123</v>
      </c>
      <c r="B105" s="89">
        <f>(VLOOKUP($A104,'Occupancy Raw Data'!$B$8:$BE$51,'Occupancy Raw Data'!AT$3,FALSE))/100</f>
        <v>4.1849397878809605E-2</v>
      </c>
      <c r="C105" s="90">
        <f>(VLOOKUP($A104,'Occupancy Raw Data'!$B$8:$BE$51,'Occupancy Raw Data'!AU$3,FALSE))/100</f>
        <v>-1.4958460648239E-3</v>
      </c>
      <c r="D105" s="90">
        <f>(VLOOKUP($A104,'Occupancy Raw Data'!$B$8:$BE$51,'Occupancy Raw Data'!AV$3,FALSE))/100</f>
        <v>2.6103887753617099E-2</v>
      </c>
      <c r="E105" s="90">
        <f>(VLOOKUP($A104,'Occupancy Raw Data'!$B$8:$BE$51,'Occupancy Raw Data'!AW$3,FALSE))/100</f>
        <v>1.6570743576864101E-2</v>
      </c>
      <c r="F105" s="90">
        <f>(VLOOKUP($A104,'Occupancy Raw Data'!$B$8:$BE$51,'Occupancy Raw Data'!AX$3,FALSE))/100</f>
        <v>2.2114141773248001E-2</v>
      </c>
      <c r="G105" s="90">
        <f>(VLOOKUP($A104,'Occupancy Raw Data'!$B$8:$BE$51,'Occupancy Raw Data'!AY$3,FALSE))/100</f>
        <v>1.98178100855376E-2</v>
      </c>
      <c r="H105" s="91">
        <f>(VLOOKUP($A104,'Occupancy Raw Data'!$B$8:$BE$51,'Occupancy Raw Data'!BA$3,FALSE))/100</f>
        <v>7.4540484332805704E-2</v>
      </c>
      <c r="I105" s="91">
        <f>(VLOOKUP($A104,'Occupancy Raw Data'!$B$8:$BE$51,'Occupancy Raw Data'!BB$3,FALSE))/100</f>
        <v>0.109331882192478</v>
      </c>
      <c r="J105" s="90">
        <f>(VLOOKUP($A104,'Occupancy Raw Data'!$B$8:$BE$51,'Occupancy Raw Data'!BC$3,FALSE))/100</f>
        <v>9.0787817344343602E-2</v>
      </c>
      <c r="K105" s="92">
        <f>(VLOOKUP($A104,'Occupancy Raw Data'!$B$8:$BE$51,'Occupancy Raw Data'!BE$3,FALSE))/100</f>
        <v>4.1756005242125707E-2</v>
      </c>
      <c r="M105" s="89">
        <f>(VLOOKUP($A104,'ADR Raw Data'!$B$6:$BE$49,'ADR Raw Data'!AT$1,FALSE))/100</f>
        <v>2.42117825650086E-2</v>
      </c>
      <c r="N105" s="90">
        <f>(VLOOKUP($A104,'ADR Raw Data'!$B$6:$BE$49,'ADR Raw Data'!AU$1,FALSE))/100</f>
        <v>5.8926782792954706E-2</v>
      </c>
      <c r="O105" s="90">
        <f>(VLOOKUP($A104,'ADR Raw Data'!$B$6:$BE$49,'ADR Raw Data'!AV$1,FALSE))/100</f>
        <v>3.1742145374125397E-2</v>
      </c>
      <c r="P105" s="90">
        <f>(VLOOKUP($A104,'ADR Raw Data'!$B$6:$BE$49,'ADR Raw Data'!AW$1,FALSE))/100</f>
        <v>4.71186252579784E-2</v>
      </c>
      <c r="Q105" s="90">
        <f>(VLOOKUP($A104,'ADR Raw Data'!$B$6:$BE$49,'ADR Raw Data'!AX$1,FALSE))/100</f>
        <v>4.26422280115226E-2</v>
      </c>
      <c r="R105" s="90">
        <f>(VLOOKUP($A104,'ADR Raw Data'!$B$6:$BE$49,'ADR Raw Data'!AY$1,FALSE))/100</f>
        <v>4.1857007585025793E-2</v>
      </c>
      <c r="S105" s="91">
        <f>(VLOOKUP($A104,'ADR Raw Data'!$B$6:$BE$49,'ADR Raw Data'!BA$1,FALSE))/100</f>
        <v>3.5403925099051201E-2</v>
      </c>
      <c r="T105" s="91">
        <f>(VLOOKUP($A104,'ADR Raw Data'!$B$6:$BE$49,'ADR Raw Data'!BB$1,FALSE))/100</f>
        <v>5.1285956484850397E-2</v>
      </c>
      <c r="U105" s="90">
        <f>(VLOOKUP($A104,'ADR Raw Data'!$B$6:$BE$49,'ADR Raw Data'!BC$1,FALSE))/100</f>
        <v>4.2430559817563294E-2</v>
      </c>
      <c r="V105" s="92">
        <f>(VLOOKUP($A104,'ADR Raw Data'!$B$6:$BE$49,'ADR Raw Data'!BE$1,FALSE))/100</f>
        <v>4.5107730870247699E-2</v>
      </c>
      <c r="X105" s="89">
        <f>(VLOOKUP($A104,'RevPAR Raw Data'!$B$6:$BE$49,'RevPAR Raw Data'!AT$1,FALSE))/100</f>
        <v>6.707442896573651E-2</v>
      </c>
      <c r="Y105" s="90">
        <f>(VLOOKUP($A104,'RevPAR Raw Data'!$B$6:$BE$49,'RevPAR Raw Data'!AU$1,FALSE))/100</f>
        <v>5.7342791331977304E-2</v>
      </c>
      <c r="Z105" s="90">
        <f>(VLOOKUP($A104,'RevPAR Raw Data'!$B$6:$BE$49,'RevPAR Raw Data'!AV$1,FALSE))/100</f>
        <v>5.8674626527647697E-2</v>
      </c>
      <c r="AA105" s="90">
        <f>(VLOOKUP($A104,'RevPAR Raw Data'!$B$6:$BE$49,'RevPAR Raw Data'!AW$1,FALSE))/100</f>
        <v>6.4470159491686899E-2</v>
      </c>
      <c r="AB105" s="90">
        <f>(VLOOKUP($A104,'RevPAR Raw Data'!$B$6:$BE$49,'RevPAR Raw Data'!AX$1,FALSE))/100</f>
        <v>6.5699366060544606E-2</v>
      </c>
      <c r="AC105" s="90">
        <f>(VLOOKUP($A104,'RevPAR Raw Data'!$B$6:$BE$49,'RevPAR Raw Data'!AY$1,FALSE))/100</f>
        <v>6.2504331897632395E-2</v>
      </c>
      <c r="AD105" s="91">
        <f>(VLOOKUP($A104,'RevPAR Raw Data'!$B$6:$BE$49,'RevPAR Raw Data'!BA$1,FALSE))/100</f>
        <v>0.112583435156022</v>
      </c>
      <c r="AE105" s="91">
        <f>(VLOOKUP($A104,'RevPAR Raw Data'!$B$6:$BE$49,'RevPAR Raw Data'!BB$1,FALSE))/100</f>
        <v>0.16622502882985898</v>
      </c>
      <c r="AF105" s="90">
        <f>(VLOOKUP($A104,'RevPAR Raw Data'!$B$6:$BE$49,'RevPAR Raw Data'!BC$1,FALSE))/100</f>
        <v>0.137070555076442</v>
      </c>
      <c r="AG105" s="92">
        <f>(VLOOKUP($A104,'RevPAR Raw Data'!$B$6:$BE$49,'RevPAR Raw Data'!BE$1,FALSE))/100</f>
        <v>8.8747254759051902E-2</v>
      </c>
    </row>
    <row r="106" spans="1:33" x14ac:dyDescent="0.2">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
      <c r="A107" s="116" t="s">
        <v>51</v>
      </c>
      <c r="B107" s="117">
        <f>(VLOOKUP($A107,'Occupancy Raw Data'!$B$8:$BE$45,'Occupancy Raw Data'!AG$3,FALSE))/100</f>
        <v>0.44227738376674502</v>
      </c>
      <c r="C107" s="118">
        <f>(VLOOKUP($A107,'Occupancy Raw Data'!$B$8:$BE$45,'Occupancy Raw Data'!AH$3,FALSE))/100</f>
        <v>0.50497438928289906</v>
      </c>
      <c r="D107" s="118">
        <f>(VLOOKUP($A107,'Occupancy Raw Data'!$B$8:$BE$45,'Occupancy Raw Data'!AI$3,FALSE))/100</f>
        <v>0.52728260332822996</v>
      </c>
      <c r="E107" s="118">
        <f>(VLOOKUP($A107,'Occupancy Raw Data'!$B$8:$BE$45,'Occupancy Raw Data'!AJ$3,FALSE))/100</f>
        <v>0.54891116488074598</v>
      </c>
      <c r="F107" s="118">
        <f>(VLOOKUP($A107,'Occupancy Raw Data'!$B$8:$BE$45,'Occupancy Raw Data'!AK$3,FALSE))/100</f>
        <v>0.570687867265814</v>
      </c>
      <c r="G107" s="119">
        <f>(VLOOKUP($A107,'Occupancy Raw Data'!$B$8:$BE$45,'Occupancy Raw Data'!AL$3,FALSE))/100</f>
        <v>0.51877941219995793</v>
      </c>
      <c r="H107" s="99">
        <f>(VLOOKUP($A107,'Occupancy Raw Data'!$B$8:$BE$45,'Occupancy Raw Data'!AN$3,FALSE))/100</f>
        <v>0.72332230507135409</v>
      </c>
      <c r="I107" s="99">
        <f>(VLOOKUP($A107,'Occupancy Raw Data'!$B$8:$BE$45,'Occupancy Raw Data'!AO$3,FALSE))/100</f>
        <v>0.72426053034418003</v>
      </c>
      <c r="J107" s="119">
        <f>(VLOOKUP($A107,'Occupancy Raw Data'!$B$8:$BE$45,'Occupancy Raw Data'!AP$3,FALSE))/100</f>
        <v>0.723791417707767</v>
      </c>
      <c r="K107" s="120">
        <f>(VLOOKUP($A107,'Occupancy Raw Data'!$B$8:$BE$45,'Occupancy Raw Data'!AR$3,FALSE))/100</f>
        <v>0.57731050379591498</v>
      </c>
      <c r="M107" s="121">
        <f>VLOOKUP($A107,'ADR Raw Data'!$B$6:$BE$43,'ADR Raw Data'!AG$1,FALSE)</f>
        <v>93.762014476614596</v>
      </c>
      <c r="N107" s="122">
        <f>VLOOKUP($A107,'ADR Raw Data'!$B$6:$BE$43,'ADR Raw Data'!AH$1,FALSE)</f>
        <v>93.460488637471897</v>
      </c>
      <c r="O107" s="122">
        <f>VLOOKUP($A107,'ADR Raw Data'!$B$6:$BE$43,'ADR Raw Data'!AI$1,FALSE)</f>
        <v>95.472070612474198</v>
      </c>
      <c r="P107" s="122">
        <f>VLOOKUP($A107,'ADR Raw Data'!$B$6:$BE$43,'ADR Raw Data'!AJ$1,FALSE)</f>
        <v>98.491153292551203</v>
      </c>
      <c r="Q107" s="122">
        <f>VLOOKUP($A107,'ADR Raw Data'!$B$6:$BE$43,'ADR Raw Data'!AK$1,FALSE)</f>
        <v>102.65046119234999</v>
      </c>
      <c r="R107" s="123">
        <f>VLOOKUP($A107,'ADR Raw Data'!$B$6:$BE$43,'ADR Raw Data'!AL$1,FALSE)</f>
        <v>97.003710063897699</v>
      </c>
      <c r="S107" s="122">
        <f>VLOOKUP($A107,'ADR Raw Data'!$B$6:$BE$43,'ADR Raw Data'!AN$1,FALSE)</f>
        <v>139.01609707809899</v>
      </c>
      <c r="T107" s="122">
        <f>VLOOKUP($A107,'ADR Raw Data'!$B$6:$BE$43,'ADR Raw Data'!AO$1,FALSE)</f>
        <v>137.76995227381099</v>
      </c>
      <c r="U107" s="123">
        <f>VLOOKUP($A107,'ADR Raw Data'!$B$6:$BE$43,'ADR Raw Data'!AP$1,FALSE)</f>
        <v>138.392620842572</v>
      </c>
      <c r="V107" s="124">
        <f>VLOOKUP($A107,'ADR Raw Data'!$B$6:$BE$43,'ADR Raw Data'!AR$1,FALSE)</f>
        <v>111.818493143994</v>
      </c>
      <c r="X107" s="121">
        <f>VLOOKUP($A107,'RevPAR Raw Data'!$B$6:$BE$43,'RevPAR Raw Data'!AG$1,FALSE)</f>
        <v>41.468818459416802</v>
      </c>
      <c r="Y107" s="122">
        <f>VLOOKUP($A107,'RevPAR Raw Data'!$B$6:$BE$43,'RevPAR Raw Data'!AH$1,FALSE)</f>
        <v>47.195153171788803</v>
      </c>
      <c r="Z107" s="122">
        <f>VLOOKUP($A107,'RevPAR Raw Data'!$B$6:$BE$43,'RevPAR Raw Data'!AI$1,FALSE)</f>
        <v>50.340761937681997</v>
      </c>
      <c r="AA107" s="122">
        <f>VLOOKUP($A107,'RevPAR Raw Data'!$B$6:$BE$43,'RevPAR Raw Data'!AJ$1,FALSE)</f>
        <v>54.062893684262498</v>
      </c>
      <c r="AB107" s="122">
        <f>VLOOKUP($A107,'RevPAR Raw Data'!$B$6:$BE$43,'RevPAR Raw Data'!AK$1,FALSE)</f>
        <v>58.581372771714904</v>
      </c>
      <c r="AC107" s="123">
        <f>VLOOKUP($A107,'RevPAR Raw Data'!$B$6:$BE$43,'RevPAR Raw Data'!AL$1,FALSE)</f>
        <v>50.323527688163999</v>
      </c>
      <c r="AD107" s="122">
        <f>VLOOKUP($A107,'RevPAR Raw Data'!$B$6:$BE$43,'RevPAR Raw Data'!AN$1,FALSE)</f>
        <v>100.55344378055401</v>
      </c>
      <c r="AE107" s="122">
        <f>VLOOKUP($A107,'RevPAR Raw Data'!$B$6:$BE$43,'RevPAR Raw Data'!AO$1,FALSE)</f>
        <v>99.781338699323399</v>
      </c>
      <c r="AF107" s="123">
        <f>VLOOKUP($A107,'RevPAR Raw Data'!$B$6:$BE$43,'RevPAR Raw Data'!AP$1,FALSE)</f>
        <v>100.167391239938</v>
      </c>
      <c r="AG107" s="124">
        <f>VLOOKUP($A107,'RevPAR Raw Data'!$B$6:$BE$43,'RevPAR Raw Data'!AR$1,FALSE)</f>
        <v>64.553990610659497</v>
      </c>
    </row>
    <row r="108" spans="1:33" x14ac:dyDescent="0.2">
      <c r="A108" s="101" t="s">
        <v>123</v>
      </c>
      <c r="B108" s="89">
        <f>(VLOOKUP($A107,'Occupancy Raw Data'!$B$8:$BE$51,'Occupancy Raw Data'!AT$3,FALSE))/100</f>
        <v>6.9098567706333798E-3</v>
      </c>
      <c r="C108" s="90">
        <f>(VLOOKUP($A107,'Occupancy Raw Data'!$B$8:$BE$51,'Occupancy Raw Data'!AU$3,FALSE))/100</f>
        <v>-3.4241574159037398E-2</v>
      </c>
      <c r="D108" s="90">
        <f>(VLOOKUP($A107,'Occupancy Raw Data'!$B$8:$BE$51,'Occupancy Raw Data'!AV$3,FALSE))/100</f>
        <v>-2.6660499438237898E-2</v>
      </c>
      <c r="E108" s="90">
        <f>(VLOOKUP($A107,'Occupancy Raw Data'!$B$8:$BE$51,'Occupancy Raw Data'!AW$3,FALSE))/100</f>
        <v>-3.5562179002773801E-2</v>
      </c>
      <c r="F108" s="90">
        <f>(VLOOKUP($A107,'Occupancy Raw Data'!$B$8:$BE$51,'Occupancy Raw Data'!AX$3,FALSE))/100</f>
        <v>-6.82201309874607E-2</v>
      </c>
      <c r="G108" s="90">
        <f>(VLOOKUP($A107,'Occupancy Raw Data'!$B$8:$BE$51,'Occupancy Raw Data'!AY$3,FALSE))/100</f>
        <v>-3.4016311855651897E-2</v>
      </c>
      <c r="H108" s="91">
        <f>(VLOOKUP($A107,'Occupancy Raw Data'!$B$8:$BE$51,'Occupancy Raw Data'!BA$3,FALSE))/100</f>
        <v>-4.4440433099715598E-2</v>
      </c>
      <c r="I108" s="91">
        <f>(VLOOKUP($A107,'Occupancy Raw Data'!$B$8:$BE$51,'Occupancy Raw Data'!BB$3,FALSE))/100</f>
        <v>3.1204666727279201E-2</v>
      </c>
      <c r="J108" s="90">
        <f>(VLOOKUP($A107,'Occupancy Raw Data'!$B$8:$BE$51,'Occupancy Raw Data'!BC$3,FALSE))/100</f>
        <v>-8.0334796346142393E-3</v>
      </c>
      <c r="K108" s="92">
        <f>(VLOOKUP($A107,'Occupancy Raw Data'!$B$8:$BE$51,'Occupancy Raw Data'!BE$3,FALSE))/100</f>
        <v>-2.4911264876648399E-2</v>
      </c>
      <c r="M108" s="89">
        <f>(VLOOKUP($A107,'ADR Raw Data'!$B$6:$BE$49,'ADR Raw Data'!AT$1,FALSE))/100</f>
        <v>-1.0697829137308901E-2</v>
      </c>
      <c r="N108" s="90">
        <f>(VLOOKUP($A107,'ADR Raw Data'!$B$6:$BE$49,'ADR Raw Data'!AU$1,FALSE))/100</f>
        <v>-5.1090945611288803E-2</v>
      </c>
      <c r="O108" s="90">
        <f>(VLOOKUP($A107,'ADR Raw Data'!$B$6:$BE$49,'ADR Raw Data'!AV$1,FALSE))/100</f>
        <v>-3.8740575167695697E-2</v>
      </c>
      <c r="P108" s="90">
        <f>(VLOOKUP($A107,'ADR Raw Data'!$B$6:$BE$49,'ADR Raw Data'!AW$1,FALSE))/100</f>
        <v>-4.27401709780659E-2</v>
      </c>
      <c r="Q108" s="90">
        <f>(VLOOKUP($A107,'ADR Raw Data'!$B$6:$BE$49,'ADR Raw Data'!AX$1,FALSE))/100</f>
        <v>-4.5096418128357102E-2</v>
      </c>
      <c r="R108" s="90">
        <f>(VLOOKUP($A107,'ADR Raw Data'!$B$6:$BE$49,'ADR Raw Data'!AY$1,FALSE))/100</f>
        <v>-3.9897391999086998E-2</v>
      </c>
      <c r="S108" s="91">
        <f>(VLOOKUP($A107,'ADR Raw Data'!$B$6:$BE$49,'ADR Raw Data'!BA$1,FALSE))/100</f>
        <v>-2.21789266679501E-2</v>
      </c>
      <c r="T108" s="91">
        <f>(VLOOKUP($A107,'ADR Raw Data'!$B$6:$BE$49,'ADR Raw Data'!BB$1,FALSE))/100</f>
        <v>-3.2969460888683501E-2</v>
      </c>
      <c r="U108" s="90">
        <f>(VLOOKUP($A107,'ADR Raw Data'!$B$6:$BE$49,'ADR Raw Data'!BC$1,FALSE))/100</f>
        <v>-2.7544601449485402E-2</v>
      </c>
      <c r="V108" s="92">
        <f>(VLOOKUP($A107,'ADR Raw Data'!$B$6:$BE$49,'ADR Raw Data'!BE$1,FALSE))/100</f>
        <v>-3.2413693878023897E-2</v>
      </c>
      <c r="X108" s="89">
        <f>(VLOOKUP($A107,'RevPAR Raw Data'!$B$6:$BE$49,'RevPAR Raw Data'!AT$1,FALSE))/100</f>
        <v>-3.86189283377107E-3</v>
      </c>
      <c r="Y108" s="90">
        <f>(VLOOKUP($A107,'RevPAR Raw Data'!$B$6:$BE$49,'RevPAR Raw Data'!AU$1,FALSE))/100</f>
        <v>-8.3583085367321994E-2</v>
      </c>
      <c r="Z108" s="90">
        <f>(VLOOKUP($A107,'RevPAR Raw Data'!$B$6:$BE$49,'RevPAR Raw Data'!AV$1,FALSE))/100</f>
        <v>-6.4368231523438194E-2</v>
      </c>
      <c r="AA108" s="90">
        <f>(VLOOKUP($A107,'RevPAR Raw Data'!$B$6:$BE$49,'RevPAR Raw Data'!AW$1,FALSE))/100</f>
        <v>-7.6782416369908596E-2</v>
      </c>
      <c r="AB108" s="90">
        <f>(VLOOKUP($A107,'RevPAR Raw Data'!$B$6:$BE$49,'RevPAR Raw Data'!AX$1,FALSE))/100</f>
        <v>-0.11024006556403601</v>
      </c>
      <c r="AC108" s="90">
        <f>(VLOOKUP($A107,'RevPAR Raw Data'!$B$6:$BE$49,'RevPAR Raw Data'!AY$1,FALSE))/100</f>
        <v>-7.2556541726270796E-2</v>
      </c>
      <c r="AD108" s="91">
        <f>(VLOOKUP($A107,'RevPAR Raw Data'!$B$6:$BE$49,'RevPAR Raw Data'!BA$1,FALSE))/100</f>
        <v>-6.5633718660855198E-2</v>
      </c>
      <c r="AE108" s="91">
        <f>(VLOOKUP($A107,'RevPAR Raw Data'!$B$6:$BE$49,'RevPAR Raw Data'!BB$1,FALSE))/100</f>
        <v>-2.7935952006137299E-3</v>
      </c>
      <c r="AF108" s="90">
        <f>(VLOOKUP($A107,'RevPAR Raw Data'!$B$6:$BE$49,'RevPAR Raw Data'!BC$1,FALSE))/100</f>
        <v>-3.5356802089311697E-2</v>
      </c>
      <c r="AG108" s="92">
        <f>(VLOOKUP($A107,'RevPAR Raw Data'!$B$6:$BE$49,'RevPAR Raw Data'!BE$1,FALSE))/100</f>
        <v>-5.6517492640846198E-2</v>
      </c>
    </row>
    <row r="109" spans="1:33" x14ac:dyDescent="0.2">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
      <c r="A110" s="116" t="s">
        <v>50</v>
      </c>
      <c r="B110" s="117">
        <f>(VLOOKUP($A110,'Occupancy Raw Data'!$B$8:$BE$45,'Occupancy Raw Data'!AG$3,FALSE))/100</f>
        <v>0.40330823023130696</v>
      </c>
      <c r="C110" s="118">
        <f>(VLOOKUP($A110,'Occupancy Raw Data'!$B$8:$BE$45,'Occupancy Raw Data'!AH$3,FALSE))/100</f>
        <v>0.51932042316657701</v>
      </c>
      <c r="D110" s="118">
        <f>(VLOOKUP($A110,'Occupancy Raw Data'!$B$8:$BE$45,'Occupancy Raw Data'!AI$3,FALSE))/100</f>
        <v>0.56302671687286998</v>
      </c>
      <c r="E110" s="118">
        <f>(VLOOKUP($A110,'Occupancy Raw Data'!$B$8:$BE$45,'Occupancy Raw Data'!AJ$3,FALSE))/100</f>
        <v>0.57790927021696203</v>
      </c>
      <c r="F110" s="118">
        <f>(VLOOKUP($A110,'Occupancy Raw Data'!$B$8:$BE$45,'Occupancy Raw Data'!AK$3,FALSE))/100</f>
        <v>0.58149542764927298</v>
      </c>
      <c r="G110" s="119">
        <f>(VLOOKUP($A110,'Occupancy Raw Data'!$B$8:$BE$45,'Occupancy Raw Data'!AL$3,FALSE))/100</f>
        <v>0.52901201362739803</v>
      </c>
      <c r="H110" s="99">
        <f>(VLOOKUP($A110,'Occupancy Raw Data'!$B$8:$BE$45,'Occupancy Raw Data'!AN$3,FALSE))/100</f>
        <v>0.63170163170163096</v>
      </c>
      <c r="I110" s="99">
        <f>(VLOOKUP($A110,'Occupancy Raw Data'!$B$8:$BE$45,'Occupancy Raw Data'!AO$3,FALSE))/100</f>
        <v>0.63734982965752107</v>
      </c>
      <c r="J110" s="119">
        <f>(VLOOKUP($A110,'Occupancy Raw Data'!$B$8:$BE$45,'Occupancy Raw Data'!AP$3,FALSE))/100</f>
        <v>0.63452573067957596</v>
      </c>
      <c r="K110" s="120">
        <f>(VLOOKUP($A110,'Occupancy Raw Data'!$B$8:$BE$45,'Occupancy Raw Data'!AR$3,FALSE))/100</f>
        <v>0.55915878992802004</v>
      </c>
      <c r="M110" s="121">
        <f>VLOOKUP($A110,'ADR Raw Data'!$B$6:$BE$43,'ADR Raw Data'!AG$1,FALSE)</f>
        <v>89.725737468044898</v>
      </c>
      <c r="N110" s="122">
        <f>VLOOKUP($A110,'ADR Raw Data'!$B$6:$BE$43,'ADR Raw Data'!AH$1,FALSE)</f>
        <v>92.477467414760397</v>
      </c>
      <c r="O110" s="122">
        <f>VLOOKUP($A110,'ADR Raw Data'!$B$6:$BE$43,'ADR Raw Data'!AI$1,FALSE)</f>
        <v>94.7687921974522</v>
      </c>
      <c r="P110" s="122">
        <f>VLOOKUP($A110,'ADR Raw Data'!$B$6:$BE$43,'ADR Raw Data'!AJ$1,FALSE)</f>
        <v>95.199878994725395</v>
      </c>
      <c r="Q110" s="122">
        <f>VLOOKUP($A110,'ADR Raw Data'!$B$6:$BE$43,'ADR Raw Data'!AK$1,FALSE)</f>
        <v>97.717363552266406</v>
      </c>
      <c r="R110" s="123">
        <f>VLOOKUP($A110,'ADR Raw Data'!$B$6:$BE$43,'ADR Raw Data'!AL$1,FALSE)</f>
        <v>94.292384333796505</v>
      </c>
      <c r="S110" s="122">
        <f>VLOOKUP($A110,'ADR Raw Data'!$B$6:$BE$43,'ADR Raw Data'!AN$1,FALSE)</f>
        <v>108.041318478569</v>
      </c>
      <c r="T110" s="122">
        <f>VLOOKUP($A110,'ADR Raw Data'!$B$6:$BE$43,'ADR Raw Data'!AO$1,FALSE)</f>
        <v>108.11791953861299</v>
      </c>
      <c r="U110" s="123">
        <f>VLOOKUP($A110,'ADR Raw Data'!$B$6:$BE$43,'ADR Raw Data'!AP$1,FALSE)</f>
        <v>108.079789473684</v>
      </c>
      <c r="V110" s="124">
        <f>VLOOKUP($A110,'ADR Raw Data'!$B$6:$BE$43,'ADR Raw Data'!AR$1,FALSE)</f>
        <v>98.762601012414606</v>
      </c>
      <c r="X110" s="121">
        <f>VLOOKUP($A110,'RevPAR Raw Data'!$B$6:$BE$43,'RevPAR Raw Data'!AG$1,FALSE)</f>
        <v>36.187128384436001</v>
      </c>
      <c r="Y110" s="122">
        <f>VLOOKUP($A110,'RevPAR Raw Data'!$B$6:$BE$43,'RevPAR Raw Data'!AH$1,FALSE)</f>
        <v>48.025437511206697</v>
      </c>
      <c r="Z110" s="122">
        <f>VLOOKUP($A110,'RevPAR Raw Data'!$B$6:$BE$43,'RevPAR Raw Data'!AI$1,FALSE)</f>
        <v>53.357361932938801</v>
      </c>
      <c r="AA110" s="122">
        <f>VLOOKUP($A110,'RevPAR Raw Data'!$B$6:$BE$43,'RevPAR Raw Data'!AJ$1,FALSE)</f>
        <v>55.016892594584903</v>
      </c>
      <c r="AB110" s="122">
        <f>VLOOKUP($A110,'RevPAR Raw Data'!$B$6:$BE$43,'RevPAR Raw Data'!AK$1,FALSE)</f>
        <v>56.822200107584699</v>
      </c>
      <c r="AC110" s="123">
        <f>VLOOKUP($A110,'RevPAR Raw Data'!$B$6:$BE$43,'RevPAR Raw Data'!AL$1,FALSE)</f>
        <v>49.881804106150199</v>
      </c>
      <c r="AD110" s="122">
        <f>VLOOKUP($A110,'RevPAR Raw Data'!$B$6:$BE$43,'RevPAR Raw Data'!AN$1,FALSE)</f>
        <v>68.249877174107894</v>
      </c>
      <c r="AE110" s="122">
        <f>VLOOKUP($A110,'RevPAR Raw Data'!$B$6:$BE$43,'RevPAR Raw Data'!AO$1,FALSE)</f>
        <v>68.908937600860597</v>
      </c>
      <c r="AF110" s="123">
        <f>VLOOKUP($A110,'RevPAR Raw Data'!$B$6:$BE$43,'RevPAR Raw Data'!AP$1,FALSE)</f>
        <v>68.579407387484295</v>
      </c>
      <c r="AG110" s="124">
        <f>VLOOKUP($A110,'RevPAR Raw Data'!$B$6:$BE$43,'RevPAR Raw Data'!AR$1,FALSE)</f>
        <v>55.223976472245702</v>
      </c>
    </row>
    <row r="111" spans="1:33" x14ac:dyDescent="0.2">
      <c r="A111" s="101" t="s">
        <v>123</v>
      </c>
      <c r="B111" s="89">
        <f>(VLOOKUP($A110,'Occupancy Raw Data'!$B$8:$BE$51,'Occupancy Raw Data'!AT$3,FALSE))/100</f>
        <v>1.8778152940433702E-2</v>
      </c>
      <c r="C111" s="90">
        <f>(VLOOKUP($A110,'Occupancy Raw Data'!$B$8:$BE$51,'Occupancy Raw Data'!AU$3,FALSE))/100</f>
        <v>-2.3392973281644198E-3</v>
      </c>
      <c r="D111" s="90">
        <f>(VLOOKUP($A110,'Occupancy Raw Data'!$B$8:$BE$51,'Occupancy Raw Data'!AV$3,FALSE))/100</f>
        <v>3.9534342297153205E-2</v>
      </c>
      <c r="E111" s="90">
        <f>(VLOOKUP($A110,'Occupancy Raw Data'!$B$8:$BE$51,'Occupancy Raw Data'!AW$3,FALSE))/100</f>
        <v>2.0539810408478298E-2</v>
      </c>
      <c r="F111" s="90">
        <f>(VLOOKUP($A110,'Occupancy Raw Data'!$B$8:$BE$51,'Occupancy Raw Data'!AX$3,FALSE))/100</f>
        <v>-1.7401830978343101E-2</v>
      </c>
      <c r="G111" s="90">
        <f>(VLOOKUP($A110,'Occupancy Raw Data'!$B$8:$BE$51,'Occupancy Raw Data'!AY$3,FALSE))/100</f>
        <v>1.1070459203189999E-2</v>
      </c>
      <c r="H111" s="91">
        <f>(VLOOKUP($A110,'Occupancy Raw Data'!$B$8:$BE$51,'Occupancy Raw Data'!BA$3,FALSE))/100</f>
        <v>-8.5201022701022703E-3</v>
      </c>
      <c r="I111" s="91">
        <f>(VLOOKUP($A110,'Occupancy Raw Data'!$B$8:$BE$51,'Occupancy Raw Data'!BB$3,FALSE))/100</f>
        <v>4.2536580456446794E-2</v>
      </c>
      <c r="J111" s="90">
        <f>(VLOOKUP($A110,'Occupancy Raw Data'!$B$8:$BE$51,'Occupancy Raw Data'!BC$3,FALSE))/100</f>
        <v>1.6481002417626001E-2</v>
      </c>
      <c r="K111" s="92">
        <f>(VLOOKUP($A110,'Occupancy Raw Data'!$B$8:$BE$51,'Occupancy Raw Data'!BE$3,FALSE))/100</f>
        <v>1.28183697814345E-2</v>
      </c>
      <c r="M111" s="89">
        <f>(VLOOKUP($A110,'ADR Raw Data'!$B$6:$BE$49,'ADR Raw Data'!AT$1,FALSE))/100</f>
        <v>-4.5149430941597096E-2</v>
      </c>
      <c r="N111" s="90">
        <f>(VLOOKUP($A110,'ADR Raw Data'!$B$6:$BE$49,'ADR Raw Data'!AU$1,FALSE))/100</f>
        <v>-4.1099735758457705E-2</v>
      </c>
      <c r="O111" s="90">
        <f>(VLOOKUP($A110,'ADR Raw Data'!$B$6:$BE$49,'ADR Raw Data'!AV$1,FALSE))/100</f>
        <v>-2.49669956784975E-2</v>
      </c>
      <c r="P111" s="90">
        <f>(VLOOKUP($A110,'ADR Raw Data'!$B$6:$BE$49,'ADR Raw Data'!AW$1,FALSE))/100</f>
        <v>-3.5410606805140299E-2</v>
      </c>
      <c r="Q111" s="90">
        <f>(VLOOKUP($A110,'ADR Raw Data'!$B$6:$BE$49,'ADR Raw Data'!AX$1,FALSE))/100</f>
        <v>-4.2300523316245398E-2</v>
      </c>
      <c r="R111" s="90">
        <f>(VLOOKUP($A110,'ADR Raw Data'!$B$6:$BE$49,'ADR Raw Data'!AY$1,FALSE))/100</f>
        <v>-3.75969415847697E-2</v>
      </c>
      <c r="S111" s="91">
        <f>(VLOOKUP($A110,'ADR Raw Data'!$B$6:$BE$49,'ADR Raw Data'!BA$1,FALSE))/100</f>
        <v>-4.1661513540779398E-2</v>
      </c>
      <c r="T111" s="91">
        <f>(VLOOKUP($A110,'ADR Raw Data'!$B$6:$BE$49,'ADR Raw Data'!BB$1,FALSE))/100</f>
        <v>-3.02060278370898E-2</v>
      </c>
      <c r="U111" s="90">
        <f>(VLOOKUP($A110,'ADR Raw Data'!$B$6:$BE$49,'ADR Raw Data'!BC$1,FALSE))/100</f>
        <v>-3.6075473411201001E-2</v>
      </c>
      <c r="V111" s="92">
        <f>(VLOOKUP($A110,'ADR Raw Data'!$B$6:$BE$49,'ADR Raw Data'!BE$1,FALSE))/100</f>
        <v>-3.6902440804513097E-2</v>
      </c>
      <c r="X111" s="89">
        <f>(VLOOKUP($A110,'RevPAR Raw Data'!$B$6:$BE$49,'RevPAR Raw Data'!AT$1,FALSE))/100</f>
        <v>-2.7219100920558202E-2</v>
      </c>
      <c r="Y111" s="90">
        <f>(VLOOKUP($A110,'RevPAR Raw Data'!$B$6:$BE$49,'RevPAR Raw Data'!AU$1,FALSE))/100</f>
        <v>-4.33428885845741E-2</v>
      </c>
      <c r="Z111" s="90">
        <f>(VLOOKUP($A110,'RevPAR Raw Data'!$B$6:$BE$49,'RevPAR Raw Data'!AV$1,FALSE))/100</f>
        <v>1.3580292865370401E-2</v>
      </c>
      <c r="AA111" s="90">
        <f>(VLOOKUP($A110,'RevPAR Raw Data'!$B$6:$BE$49,'RevPAR Raw Data'!AW$1,FALSE))/100</f>
        <v>-1.5598123546888699E-2</v>
      </c>
      <c r="AB111" s="90">
        <f>(VLOOKUP($A110,'RevPAR Raw Data'!$B$6:$BE$49,'RevPAR Raw Data'!AX$1,FALSE))/100</f>
        <v>-5.8966247737543796E-2</v>
      </c>
      <c r="AC111" s="90">
        <f>(VLOOKUP($A110,'RevPAR Raw Data'!$B$6:$BE$49,'RevPAR Raw Data'!AY$1,FALSE))/100</f>
        <v>-2.69426977895585E-2</v>
      </c>
      <c r="AD111" s="91">
        <f>(VLOOKUP($A110,'RevPAR Raw Data'!$B$6:$BE$49,'RevPAR Raw Data'!BA$1,FALSE))/100</f>
        <v>-4.98266554547869E-2</v>
      </c>
      <c r="AE111" s="91">
        <f>(VLOOKUP($A110,'RevPAR Raw Data'!$B$6:$BE$49,'RevPAR Raw Data'!BB$1,FALSE))/100</f>
        <v>1.10456914859949E-2</v>
      </c>
      <c r="AF111" s="90">
        <f>(VLOOKUP($A110,'RevPAR Raw Data'!$B$6:$BE$49,'RevPAR Raw Data'!BC$1,FALSE))/100</f>
        <v>-2.0189030958081902E-2</v>
      </c>
      <c r="AG111" s="92">
        <f>(VLOOKUP($A110,'RevPAR Raw Data'!$B$6:$BE$49,'RevPAR Raw Data'!BE$1,FALSE))/100</f>
        <v>-2.4557100155148198E-2</v>
      </c>
    </row>
    <row r="112" spans="1:33" x14ac:dyDescent="0.2">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
      <c r="A113" s="116" t="s">
        <v>47</v>
      </c>
      <c r="B113" s="117">
        <f>(VLOOKUP($A113,'Occupancy Raw Data'!$B$8:$BE$45,'Occupancy Raw Data'!AG$3,FALSE))/100</f>
        <v>0.42229129662522197</v>
      </c>
      <c r="C113" s="118">
        <f>(VLOOKUP($A113,'Occupancy Raw Data'!$B$8:$BE$45,'Occupancy Raw Data'!AH$3,FALSE))/100</f>
        <v>0.53450266429840099</v>
      </c>
      <c r="D113" s="118">
        <f>(VLOOKUP($A113,'Occupancy Raw Data'!$B$8:$BE$45,'Occupancy Raw Data'!AI$3,FALSE))/100</f>
        <v>0.59618117229129597</v>
      </c>
      <c r="E113" s="118">
        <f>(VLOOKUP($A113,'Occupancy Raw Data'!$B$8:$BE$45,'Occupancy Raw Data'!AJ$3,FALSE))/100</f>
        <v>0.61887211367673101</v>
      </c>
      <c r="F113" s="118">
        <f>(VLOOKUP($A113,'Occupancy Raw Data'!$B$8:$BE$45,'Occupancy Raw Data'!AK$3,FALSE))/100</f>
        <v>0.61611900532859598</v>
      </c>
      <c r="G113" s="119">
        <f>(VLOOKUP($A113,'Occupancy Raw Data'!$B$8:$BE$45,'Occupancy Raw Data'!AL$3,FALSE))/100</f>
        <v>0.55759325044404906</v>
      </c>
      <c r="H113" s="99">
        <f>(VLOOKUP($A113,'Occupancy Raw Data'!$B$8:$BE$45,'Occupancy Raw Data'!AN$3,FALSE))/100</f>
        <v>0.73574600355239694</v>
      </c>
      <c r="I113" s="99">
        <f>(VLOOKUP($A113,'Occupancy Raw Data'!$B$8:$BE$45,'Occupancy Raw Data'!AO$3,FALSE))/100</f>
        <v>0.71474245115452906</v>
      </c>
      <c r="J113" s="119">
        <f>(VLOOKUP($A113,'Occupancy Raw Data'!$B$8:$BE$45,'Occupancy Raw Data'!AP$3,FALSE))/100</f>
        <v>0.72524422735346306</v>
      </c>
      <c r="K113" s="120">
        <f>(VLOOKUP($A113,'Occupancy Raw Data'!$B$8:$BE$45,'Occupancy Raw Data'!AR$3,FALSE))/100</f>
        <v>0.60549352956102498</v>
      </c>
      <c r="M113" s="121">
        <f>VLOOKUP($A113,'ADR Raw Data'!$B$6:$BE$43,'ADR Raw Data'!AG$1,FALSE)</f>
        <v>93.601485804416399</v>
      </c>
      <c r="N113" s="122">
        <f>VLOOKUP($A113,'ADR Raw Data'!$B$6:$BE$43,'ADR Raw Data'!AH$1,FALSE)</f>
        <v>104.652119298828</v>
      </c>
      <c r="O113" s="122">
        <f>VLOOKUP($A113,'ADR Raw Data'!$B$6:$BE$43,'ADR Raw Data'!AI$1,FALSE)</f>
        <v>108.862175629375</v>
      </c>
      <c r="P113" s="122">
        <f>VLOOKUP($A113,'ADR Raw Data'!$B$6:$BE$43,'ADR Raw Data'!AJ$1,FALSE)</f>
        <v>109.86806773337101</v>
      </c>
      <c r="Q113" s="122">
        <f>VLOOKUP($A113,'ADR Raw Data'!$B$6:$BE$43,'ADR Raw Data'!AK$1,FALSE)</f>
        <v>105.065662702702</v>
      </c>
      <c r="R113" s="123">
        <f>VLOOKUP($A113,'ADR Raw Data'!$B$6:$BE$43,'ADR Raw Data'!AL$1,FALSE)</f>
        <v>105.12779469618501</v>
      </c>
      <c r="S113" s="122">
        <f>VLOOKUP($A113,'ADR Raw Data'!$B$6:$BE$43,'ADR Raw Data'!AN$1,FALSE)</f>
        <v>120.45807773553</v>
      </c>
      <c r="T113" s="122">
        <f>VLOOKUP($A113,'ADR Raw Data'!$B$6:$BE$43,'ADR Raw Data'!AO$1,FALSE)</f>
        <v>120.324636555666</v>
      </c>
      <c r="U113" s="123">
        <f>VLOOKUP($A113,'ADR Raw Data'!$B$6:$BE$43,'ADR Raw Data'!AP$1,FALSE)</f>
        <v>120.3923232818</v>
      </c>
      <c r="V113" s="124">
        <f>VLOOKUP($A113,'ADR Raw Data'!$B$6:$BE$43,'ADR Raw Data'!AR$1,FALSE)</f>
        <v>110.351637820848</v>
      </c>
      <c r="X113" s="121">
        <f>VLOOKUP($A113,'RevPAR Raw Data'!$B$6:$BE$43,'RevPAR Raw Data'!AG$1,FALSE)</f>
        <v>39.5270928063943</v>
      </c>
      <c r="Y113" s="122">
        <f>VLOOKUP($A113,'RevPAR Raw Data'!$B$6:$BE$43,'RevPAR Raw Data'!AH$1,FALSE)</f>
        <v>55.936836589697997</v>
      </c>
      <c r="Z113" s="122">
        <f>VLOOKUP($A113,'RevPAR Raw Data'!$B$6:$BE$43,'RevPAR Raw Data'!AI$1,FALSE)</f>
        <v>64.9015794849023</v>
      </c>
      <c r="AA113" s="122">
        <f>VLOOKUP($A113,'RevPAR Raw Data'!$B$6:$BE$43,'RevPAR Raw Data'!AJ$1,FALSE)</f>
        <v>67.994283303730001</v>
      </c>
      <c r="AB113" s="122">
        <f>VLOOKUP($A113,'RevPAR Raw Data'!$B$6:$BE$43,'RevPAR Raw Data'!AK$1,FALSE)</f>
        <v>64.732951598579007</v>
      </c>
      <c r="AC113" s="123">
        <f>VLOOKUP($A113,'RevPAR Raw Data'!$B$6:$BE$43,'RevPAR Raw Data'!AL$1,FALSE)</f>
        <v>58.618548756660701</v>
      </c>
      <c r="AD113" s="122">
        <f>VLOOKUP($A113,'RevPAR Raw Data'!$B$6:$BE$43,'RevPAR Raw Data'!AN$1,FALSE)</f>
        <v>88.626549289520398</v>
      </c>
      <c r="AE113" s="122">
        <f>VLOOKUP($A113,'RevPAR Raw Data'!$B$6:$BE$43,'RevPAR Raw Data'!AO$1,FALSE)</f>
        <v>86.0011256660746</v>
      </c>
      <c r="AF113" s="123">
        <f>VLOOKUP($A113,'RevPAR Raw Data'!$B$6:$BE$43,'RevPAR Raw Data'!AP$1,FALSE)</f>
        <v>87.313837477797506</v>
      </c>
      <c r="AG113" s="124">
        <f>VLOOKUP($A113,'RevPAR Raw Data'!$B$6:$BE$43,'RevPAR Raw Data'!AR$1,FALSE)</f>
        <v>66.817202676985502</v>
      </c>
    </row>
    <row r="114" spans="1:33" x14ac:dyDescent="0.2">
      <c r="A114" s="101" t="s">
        <v>123</v>
      </c>
      <c r="B114" s="89">
        <f>(VLOOKUP($A113,'Occupancy Raw Data'!$B$8:$BE$51,'Occupancy Raw Data'!AT$3,FALSE))/100</f>
        <v>-5.5461190515790501E-2</v>
      </c>
      <c r="C114" s="90">
        <f>(VLOOKUP($A113,'Occupancy Raw Data'!$B$8:$BE$51,'Occupancy Raw Data'!AU$3,FALSE))/100</f>
        <v>-0.102785933114247</v>
      </c>
      <c r="D114" s="90">
        <f>(VLOOKUP($A113,'Occupancy Raw Data'!$B$8:$BE$51,'Occupancy Raw Data'!AV$3,FALSE))/100</f>
        <v>-6.2073375144109599E-2</v>
      </c>
      <c r="E114" s="90">
        <f>(VLOOKUP($A113,'Occupancy Raw Data'!$B$8:$BE$51,'Occupancy Raw Data'!AW$3,FALSE))/100</f>
        <v>-1.63431697282393E-2</v>
      </c>
      <c r="F114" s="90">
        <f>(VLOOKUP($A113,'Occupancy Raw Data'!$B$8:$BE$51,'Occupancy Raw Data'!AX$3,FALSE))/100</f>
        <v>7.9521019282683004E-3</v>
      </c>
      <c r="G114" s="90">
        <f>(VLOOKUP($A113,'Occupancy Raw Data'!$B$8:$BE$51,'Occupancy Raw Data'!AY$3,FALSE))/100</f>
        <v>-4.4848474409441896E-2</v>
      </c>
      <c r="H114" s="91">
        <f>(VLOOKUP($A113,'Occupancy Raw Data'!$B$8:$BE$51,'Occupancy Raw Data'!BA$3,FALSE))/100</f>
        <v>2.6548217199294403E-2</v>
      </c>
      <c r="I114" s="91">
        <f>(VLOOKUP($A113,'Occupancy Raw Data'!$B$8:$BE$51,'Occupancy Raw Data'!BB$3,FALSE))/100</f>
        <v>1.7464005334945701E-2</v>
      </c>
      <c r="J114" s="90">
        <f>(VLOOKUP($A113,'Occupancy Raw Data'!$B$8:$BE$51,'Occupancy Raw Data'!BC$3,FALSE))/100</f>
        <v>2.20516988966265E-2</v>
      </c>
      <c r="K114" s="92">
        <f>(VLOOKUP($A113,'Occupancy Raw Data'!$B$8:$BE$51,'Occupancy Raw Data'!BE$3,FALSE))/100</f>
        <v>-2.2962167304776199E-2</v>
      </c>
      <c r="M114" s="89">
        <f>(VLOOKUP($A113,'ADR Raw Data'!$B$6:$BE$49,'ADR Raw Data'!AT$1,FALSE))/100</f>
        <v>2.4303788536196903E-2</v>
      </c>
      <c r="N114" s="90">
        <f>(VLOOKUP($A113,'ADR Raw Data'!$B$6:$BE$49,'ADR Raw Data'!AU$1,FALSE))/100</f>
        <v>3.04890140627939E-2</v>
      </c>
      <c r="O114" s="90">
        <f>(VLOOKUP($A113,'ADR Raw Data'!$B$6:$BE$49,'ADR Raw Data'!AV$1,FALSE))/100</f>
        <v>4.72347573738615E-2</v>
      </c>
      <c r="P114" s="90">
        <f>(VLOOKUP($A113,'ADR Raw Data'!$B$6:$BE$49,'ADR Raw Data'!AW$1,FALSE))/100</f>
        <v>6.9486822361360098E-2</v>
      </c>
      <c r="Q114" s="90">
        <f>(VLOOKUP($A113,'ADR Raw Data'!$B$6:$BE$49,'ADR Raw Data'!AX$1,FALSE))/100</f>
        <v>4.4114592875587E-2</v>
      </c>
      <c r="R114" s="90">
        <f>(VLOOKUP($A113,'ADR Raw Data'!$B$6:$BE$49,'ADR Raw Data'!AY$1,FALSE))/100</f>
        <v>4.5241627923793402E-2</v>
      </c>
      <c r="S114" s="91">
        <f>(VLOOKUP($A113,'ADR Raw Data'!$B$6:$BE$49,'ADR Raw Data'!BA$1,FALSE))/100</f>
        <v>3.8030368488186E-2</v>
      </c>
      <c r="T114" s="91">
        <f>(VLOOKUP($A113,'ADR Raw Data'!$B$6:$BE$49,'ADR Raw Data'!BB$1,FALSE))/100</f>
        <v>3.1237567829934299E-2</v>
      </c>
      <c r="U114" s="90">
        <f>(VLOOKUP($A113,'ADR Raw Data'!$B$6:$BE$49,'ADR Raw Data'!BC$1,FALSE))/100</f>
        <v>3.4661338271601297E-2</v>
      </c>
      <c r="V114" s="92">
        <f>(VLOOKUP($A113,'ADR Raw Data'!$B$6:$BE$49,'ADR Raw Data'!BE$1,FALSE))/100</f>
        <v>4.3608521995026302E-2</v>
      </c>
      <c r="X114" s="89">
        <f>(VLOOKUP($A113,'RevPAR Raw Data'!$B$6:$BE$49,'RevPAR Raw Data'!AT$1,FALSE))/100</f>
        <v>-3.2505319025855003E-2</v>
      </c>
      <c r="Y114" s="90">
        <f>(VLOOKUP($A113,'RevPAR Raw Data'!$B$6:$BE$49,'RevPAR Raw Data'!AU$1,FALSE))/100</f>
        <v>-7.5430760811631095E-2</v>
      </c>
      <c r="Z114" s="90">
        <f>(VLOOKUP($A113,'RevPAR Raw Data'!$B$6:$BE$49,'RevPAR Raw Data'!AV$1,FALSE))/100</f>
        <v>-1.7770638584556801E-2</v>
      </c>
      <c r="AA114" s="90">
        <f>(VLOOKUP($A113,'RevPAR Raw Data'!$B$6:$BE$49,'RevPAR Raw Data'!AW$1,FALSE))/100</f>
        <v>5.2008017701393003E-2</v>
      </c>
      <c r="AB114" s="90">
        <f>(VLOOKUP($A113,'RevPAR Raw Data'!$B$6:$BE$49,'RevPAR Raw Data'!AX$1,FALSE))/100</f>
        <v>5.2417498542926107E-2</v>
      </c>
      <c r="AC114" s="90">
        <f>(VLOOKUP($A113,'RevPAR Raw Data'!$B$6:$BE$49,'RevPAR Raw Data'!AY$1,FALSE))/100</f>
        <v>-1.6358644778302401E-3</v>
      </c>
      <c r="AD114" s="91">
        <f>(VLOOKUP($A113,'RevPAR Raw Data'!$B$6:$BE$49,'RevPAR Raw Data'!BA$1,FALSE))/100</f>
        <v>6.5588224170274004E-2</v>
      </c>
      <c r="AE114" s="91">
        <f>(VLOOKUP($A113,'RevPAR Raw Data'!$B$6:$BE$49,'RevPAR Raw Data'!BB$1,FALSE))/100</f>
        <v>4.9247106216112703E-2</v>
      </c>
      <c r="AF114" s="90">
        <f>(VLOOKUP($A113,'RevPAR Raw Data'!$B$6:$BE$49,'RevPAR Raw Data'!BC$1,FALSE))/100</f>
        <v>5.7477378563147399E-2</v>
      </c>
      <c r="AG114" s="92">
        <f>(VLOOKUP($A113,'RevPAR Raw Data'!$B$6:$BE$49,'RevPAR Raw Data'!BE$1,FALSE))/100</f>
        <v>1.9645008512286299E-2</v>
      </c>
    </row>
    <row r="115" spans="1:33" x14ac:dyDescent="0.2">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
      <c r="A116" s="116" t="s">
        <v>48</v>
      </c>
      <c r="B116" s="117">
        <f>(VLOOKUP($A116,'Occupancy Raw Data'!$B$8:$BE$45,'Occupancy Raw Data'!AG$3,FALSE))/100</f>
        <v>0.45172103261957097</v>
      </c>
      <c r="C116" s="118">
        <f>(VLOOKUP($A116,'Occupancy Raw Data'!$B$8:$BE$45,'Occupancy Raw Data'!AH$3,FALSE))/100</f>
        <v>0.55993596157694592</v>
      </c>
      <c r="D116" s="118">
        <f>(VLOOKUP($A116,'Occupancy Raw Data'!$B$8:$BE$45,'Occupancy Raw Data'!AI$3,FALSE))/100</f>
        <v>0.62037222333399999</v>
      </c>
      <c r="E116" s="118">
        <f>(VLOOKUP($A116,'Occupancy Raw Data'!$B$8:$BE$45,'Occupancy Raw Data'!AJ$3,FALSE))/100</f>
        <v>0.64483690214128397</v>
      </c>
      <c r="F116" s="118">
        <f>(VLOOKUP($A116,'Occupancy Raw Data'!$B$8:$BE$45,'Occupancy Raw Data'!AK$3,FALSE))/100</f>
        <v>0.69106463878326907</v>
      </c>
      <c r="G116" s="119">
        <f>(VLOOKUP($A116,'Occupancy Raw Data'!$B$8:$BE$45,'Occupancy Raw Data'!AL$3,FALSE))/100</f>
        <v>0.59358615169101403</v>
      </c>
      <c r="H116" s="99">
        <f>(VLOOKUP($A116,'Occupancy Raw Data'!$B$8:$BE$45,'Occupancy Raw Data'!AN$3,FALSE))/100</f>
        <v>0.84520712427456401</v>
      </c>
      <c r="I116" s="99">
        <f>(VLOOKUP($A116,'Occupancy Raw Data'!$B$8:$BE$45,'Occupancy Raw Data'!AO$3,FALSE))/100</f>
        <v>0.81954172503502098</v>
      </c>
      <c r="J116" s="119">
        <f>(VLOOKUP($A116,'Occupancy Raw Data'!$B$8:$BE$45,'Occupancy Raw Data'!AP$3,FALSE))/100</f>
        <v>0.83237442465479206</v>
      </c>
      <c r="K116" s="120">
        <f>(VLOOKUP($A116,'Occupancy Raw Data'!$B$8:$BE$45,'Occupancy Raw Data'!AR$3,FALSE))/100</f>
        <v>0.66181137253780808</v>
      </c>
      <c r="M116" s="121">
        <f>VLOOKUP($A116,'ADR Raw Data'!$B$6:$BE$43,'ADR Raw Data'!AG$1,FALSE)</f>
        <v>137.668327611031</v>
      </c>
      <c r="N116" s="122">
        <f>VLOOKUP($A116,'ADR Raw Data'!$B$6:$BE$43,'ADR Raw Data'!AH$1,FALSE)</f>
        <v>136.41924678341601</v>
      </c>
      <c r="O116" s="122">
        <f>VLOOKUP($A116,'ADR Raw Data'!$B$6:$BE$43,'ADR Raw Data'!AI$1,FALSE)</f>
        <v>139.77644112903201</v>
      </c>
      <c r="P116" s="122">
        <f>VLOOKUP($A116,'ADR Raw Data'!$B$6:$BE$43,'ADR Raw Data'!AJ$1,FALSE)</f>
        <v>142.589418108464</v>
      </c>
      <c r="Q116" s="122">
        <f>VLOOKUP($A116,'ADR Raw Data'!$B$6:$BE$43,'ADR Raw Data'!AK$1,FALSE)</f>
        <v>154.40819373054299</v>
      </c>
      <c r="R116" s="123">
        <f>VLOOKUP($A116,'ADR Raw Data'!$B$6:$BE$43,'ADR Raw Data'!AL$1,FALSE)</f>
        <v>142.84029465805801</v>
      </c>
      <c r="S116" s="122">
        <f>VLOOKUP($A116,'ADR Raw Data'!$B$6:$BE$43,'ADR Raw Data'!AN$1,FALSE)</f>
        <v>212.39611341304601</v>
      </c>
      <c r="T116" s="122">
        <f>VLOOKUP($A116,'ADR Raw Data'!$B$6:$BE$43,'ADR Raw Data'!AO$1,FALSE)</f>
        <v>217.35495024723701</v>
      </c>
      <c r="U116" s="123">
        <f>VLOOKUP($A116,'ADR Raw Data'!$B$6:$BE$43,'ADR Raw Data'!AP$1,FALSE)</f>
        <v>214.837306686701</v>
      </c>
      <c r="V116" s="124">
        <f>VLOOKUP($A116,'ADR Raw Data'!$B$6:$BE$43,'ADR Raw Data'!AR$1,FALSE)</f>
        <v>168.71234994276301</v>
      </c>
      <c r="X116" s="121">
        <f>VLOOKUP($A116,'RevPAR Raw Data'!$B$6:$BE$43,'RevPAR Raw Data'!AG$1,FALSE)</f>
        <v>62.187679107464398</v>
      </c>
      <c r="Y116" s="122">
        <f>VLOOKUP($A116,'RevPAR Raw Data'!$B$6:$BE$43,'RevPAR Raw Data'!AH$1,FALSE)</f>
        <v>76.386042125275097</v>
      </c>
      <c r="Z116" s="122">
        <f>VLOOKUP($A116,'RevPAR Raw Data'!$B$6:$BE$43,'RevPAR Raw Data'!AI$1,FALSE)</f>
        <v>86.713421552931706</v>
      </c>
      <c r="AA116" s="122">
        <f>VLOOKUP($A116,'RevPAR Raw Data'!$B$6:$BE$43,'RevPAR Raw Data'!AJ$1,FALSE)</f>
        <v>91.9469186511907</v>
      </c>
      <c r="AB116" s="122">
        <f>VLOOKUP($A116,'RevPAR Raw Data'!$B$6:$BE$43,'RevPAR Raw Data'!AK$1,FALSE)</f>
        <v>106.70604262557499</v>
      </c>
      <c r="AC116" s="123">
        <f>VLOOKUP($A116,'RevPAR Raw Data'!$B$6:$BE$43,'RevPAR Raw Data'!AL$1,FALSE)</f>
        <v>84.788020812487403</v>
      </c>
      <c r="AD116" s="122">
        <f>VLOOKUP($A116,'RevPAR Raw Data'!$B$6:$BE$43,'RevPAR Raw Data'!AN$1,FALSE)</f>
        <v>179.51870822493399</v>
      </c>
      <c r="AE116" s="122">
        <f>VLOOKUP($A116,'RevPAR Raw Data'!$B$6:$BE$43,'RevPAR Raw Data'!AO$1,FALSE)</f>
        <v>178.131450870522</v>
      </c>
      <c r="AF116" s="123">
        <f>VLOOKUP($A116,'RevPAR Raw Data'!$B$6:$BE$43,'RevPAR Raw Data'!AP$1,FALSE)</f>
        <v>178.825079547728</v>
      </c>
      <c r="AG116" s="124">
        <f>VLOOKUP($A116,'RevPAR Raw Data'!$B$6:$BE$43,'RevPAR Raw Data'!AR$1,FALSE)</f>
        <v>111.655751879699</v>
      </c>
    </row>
    <row r="117" spans="1:33" x14ac:dyDescent="0.2">
      <c r="A117" s="101" t="s">
        <v>123</v>
      </c>
      <c r="B117" s="89">
        <f>(VLOOKUP($A116,'Occupancy Raw Data'!$B$8:$BE$51,'Occupancy Raw Data'!AT$3,FALSE))/100</f>
        <v>-7.2289186733446101E-2</v>
      </c>
      <c r="C117" s="90">
        <f>(VLOOKUP($A116,'Occupancy Raw Data'!$B$8:$BE$51,'Occupancy Raw Data'!AU$3,FALSE))/100</f>
        <v>-0.11427571001503299</v>
      </c>
      <c r="D117" s="90">
        <f>(VLOOKUP($A116,'Occupancy Raw Data'!$B$8:$BE$51,'Occupancy Raw Data'!AV$3,FALSE))/100</f>
        <v>-8.1409808209028892E-2</v>
      </c>
      <c r="E117" s="90">
        <f>(VLOOKUP($A116,'Occupancy Raw Data'!$B$8:$BE$51,'Occupancy Raw Data'!AW$3,FALSE))/100</f>
        <v>-5.0143158823720502E-2</v>
      </c>
      <c r="F117" s="90">
        <f>(VLOOKUP($A116,'Occupancy Raw Data'!$B$8:$BE$51,'Occupancy Raw Data'!AX$3,FALSE))/100</f>
        <v>-7.3213847453326E-2</v>
      </c>
      <c r="G117" s="90">
        <f>(VLOOKUP($A116,'Occupancy Raw Data'!$B$8:$BE$51,'Occupancy Raw Data'!AY$3,FALSE))/100</f>
        <v>-7.7992114464894902E-2</v>
      </c>
      <c r="H117" s="91">
        <f>(VLOOKUP($A116,'Occupancy Raw Data'!$B$8:$BE$51,'Occupancy Raw Data'!BA$3,FALSE))/100</f>
        <v>5.7968395772690001E-2</v>
      </c>
      <c r="I117" s="91">
        <f>(VLOOKUP($A116,'Occupancy Raw Data'!$B$8:$BE$51,'Occupancy Raw Data'!BB$3,FALSE))/100</f>
        <v>0.143106516703636</v>
      </c>
      <c r="J117" s="90">
        <f>(VLOOKUP($A116,'Occupancy Raw Data'!$B$8:$BE$51,'Occupancy Raw Data'!BC$3,FALSE))/100</f>
        <v>9.8235960586733506E-2</v>
      </c>
      <c r="K117" s="92">
        <f>(VLOOKUP($A116,'Occupancy Raw Data'!$B$8:$BE$51,'Occupancy Raw Data'!BE$3,FALSE))/100</f>
        <v>-2.1573267689976201E-2</v>
      </c>
      <c r="M117" s="89">
        <f>(VLOOKUP($A116,'ADR Raw Data'!$B$6:$BE$49,'ADR Raw Data'!AT$1,FALSE))/100</f>
        <v>1.29591905020585E-2</v>
      </c>
      <c r="N117" s="90">
        <f>(VLOOKUP($A116,'ADR Raw Data'!$B$6:$BE$49,'ADR Raw Data'!AU$1,FALSE))/100</f>
        <v>5.0386339891750895E-4</v>
      </c>
      <c r="O117" s="90">
        <f>(VLOOKUP($A116,'ADR Raw Data'!$B$6:$BE$49,'ADR Raw Data'!AV$1,FALSE))/100</f>
        <v>-4.8903494835994101E-3</v>
      </c>
      <c r="P117" s="90">
        <f>(VLOOKUP($A116,'ADR Raw Data'!$B$6:$BE$49,'ADR Raw Data'!AW$1,FALSE))/100</f>
        <v>1.1069932895563399E-2</v>
      </c>
      <c r="Q117" s="90">
        <f>(VLOOKUP($A116,'ADR Raw Data'!$B$6:$BE$49,'ADR Raw Data'!AX$1,FALSE))/100</f>
        <v>1.5663862319237401E-2</v>
      </c>
      <c r="R117" s="90">
        <f>(VLOOKUP($A116,'ADR Raw Data'!$B$6:$BE$49,'ADR Raw Data'!AY$1,FALSE))/100</f>
        <v>7.59088728386665E-3</v>
      </c>
      <c r="S117" s="91">
        <f>(VLOOKUP($A116,'ADR Raw Data'!$B$6:$BE$49,'ADR Raw Data'!BA$1,FALSE))/100</f>
        <v>5.2232403705394601E-2</v>
      </c>
      <c r="T117" s="91">
        <f>(VLOOKUP($A116,'ADR Raw Data'!$B$6:$BE$49,'ADR Raw Data'!BB$1,FALSE))/100</f>
        <v>8.1926050141586201E-2</v>
      </c>
      <c r="U117" s="90">
        <f>(VLOOKUP($A116,'ADR Raw Data'!$B$6:$BE$49,'ADR Raw Data'!BC$1,FALSE))/100</f>
        <v>6.6717170760643499E-2</v>
      </c>
      <c r="V117" s="92">
        <f>(VLOOKUP($A116,'ADR Raw Data'!$B$6:$BE$49,'ADR Raw Data'!BE$1,FALSE))/100</f>
        <v>4.8837405522001498E-2</v>
      </c>
      <c r="X117" s="89">
        <f>(VLOOKUP($A116,'RevPAR Raw Data'!$B$6:$BE$49,'RevPAR Raw Data'!AT$1,FALSE))/100</f>
        <v>-6.0266805573505097E-2</v>
      </c>
      <c r="Y117" s="90">
        <f>(VLOOKUP($A116,'RevPAR Raw Data'!$B$6:$BE$49,'RevPAR Raw Data'!AU$1,FALSE))/100</f>
        <v>-0.11382942596377699</v>
      </c>
      <c r="Z117" s="90">
        <f>(VLOOKUP($A116,'RevPAR Raw Data'!$B$6:$BE$49,'RevPAR Raw Data'!AV$1,FALSE))/100</f>
        <v>-8.5902035279093292E-2</v>
      </c>
      <c r="AA117" s="90">
        <f>(VLOOKUP($A116,'RevPAR Raw Data'!$B$6:$BE$49,'RevPAR Raw Data'!AW$1,FALSE))/100</f>
        <v>-3.9628307331507198E-2</v>
      </c>
      <c r="AB117" s="90">
        <f>(VLOOKUP($A116,'RevPAR Raw Data'!$B$6:$BE$49,'RevPAR Raw Data'!AX$1,FALSE))/100</f>
        <v>-5.8696796760459094E-2</v>
      </c>
      <c r="AC117" s="90">
        <f>(VLOOKUP($A116,'RevPAR Raw Data'!$B$6:$BE$49,'RevPAR Raw Data'!AY$1,FALSE))/100</f>
        <v>-7.099325653096171E-2</v>
      </c>
      <c r="AD117" s="91">
        <f>(VLOOKUP($A116,'RevPAR Raw Data'!$B$6:$BE$49,'RevPAR Raw Data'!BA$1,FALSE))/100</f>
        <v>0.113228628128237</v>
      </c>
      <c r="AE117" s="91">
        <f>(VLOOKUP($A116,'RevPAR Raw Data'!$B$6:$BE$49,'RevPAR Raw Data'!BB$1,FALSE))/100</f>
        <v>0.23675671850827201</v>
      </c>
      <c r="AF117" s="90">
        <f>(VLOOKUP($A116,'RevPAR Raw Data'!$B$6:$BE$49,'RevPAR Raw Data'!BC$1,FALSE))/100</f>
        <v>0.171507156704678</v>
      </c>
      <c r="AG117" s="92">
        <f>(VLOOKUP($A116,'RevPAR Raw Data'!$B$6:$BE$49,'RevPAR Raw Data'!BE$1,FALSE))/100</f>
        <v>2.6210555409415203E-2</v>
      </c>
    </row>
    <row r="118" spans="1:33" x14ac:dyDescent="0.2">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
      <c r="A119" s="116" t="s">
        <v>72</v>
      </c>
      <c r="B119" s="117">
        <f>(VLOOKUP($A119,'Occupancy Raw Data'!$B$8:$BE$45,'Occupancy Raw Data'!AG$3,FALSE))/100</f>
        <v>0.49200000000000005</v>
      </c>
      <c r="C119" s="118">
        <f>(VLOOKUP($A119,'Occupancy Raw Data'!$B$8:$BE$45,'Occupancy Raw Data'!AH$3,FALSE))/100</f>
        <v>0.60978947368420999</v>
      </c>
      <c r="D119" s="118">
        <f>(VLOOKUP($A119,'Occupancy Raw Data'!$B$8:$BE$45,'Occupancy Raw Data'!AI$3,FALSE))/100</f>
        <v>0.66021052631578891</v>
      </c>
      <c r="E119" s="118">
        <f>(VLOOKUP($A119,'Occupancy Raw Data'!$B$8:$BE$45,'Occupancy Raw Data'!AJ$3,FALSE))/100</f>
        <v>0.66091228070175401</v>
      </c>
      <c r="F119" s="118">
        <f>(VLOOKUP($A119,'Occupancy Raw Data'!$B$8:$BE$45,'Occupancy Raw Data'!AK$3,FALSE))/100</f>
        <v>0.65645614035087707</v>
      </c>
      <c r="G119" s="119">
        <f>(VLOOKUP($A119,'Occupancy Raw Data'!$B$8:$BE$45,'Occupancy Raw Data'!AL$3,FALSE))/100</f>
        <v>0.61587368421052602</v>
      </c>
      <c r="H119" s="99">
        <f>(VLOOKUP($A119,'Occupancy Raw Data'!$B$8:$BE$45,'Occupancy Raw Data'!AN$3,FALSE))/100</f>
        <v>0.71764912280701698</v>
      </c>
      <c r="I119" s="99">
        <f>(VLOOKUP($A119,'Occupancy Raw Data'!$B$8:$BE$45,'Occupancy Raw Data'!AO$3,FALSE))/100</f>
        <v>0.68375438596491189</v>
      </c>
      <c r="J119" s="119">
        <f>(VLOOKUP($A119,'Occupancy Raw Data'!$B$8:$BE$45,'Occupancy Raw Data'!AP$3,FALSE))/100</f>
        <v>0.70070175438596394</v>
      </c>
      <c r="K119" s="120">
        <f>(VLOOKUP($A119,'Occupancy Raw Data'!$B$8:$BE$45,'Occupancy Raw Data'!AR$3,FALSE))/100</f>
        <v>0.64011027568922296</v>
      </c>
      <c r="M119" s="121">
        <f>VLOOKUP($A119,'ADR Raw Data'!$B$6:$BE$43,'ADR Raw Data'!AG$1,FALSE)</f>
        <v>99.339618456710795</v>
      </c>
      <c r="N119" s="122">
        <f>VLOOKUP($A119,'ADR Raw Data'!$B$6:$BE$43,'ADR Raw Data'!AH$1,FALSE)</f>
        <v>105.19716381840099</v>
      </c>
      <c r="O119" s="122">
        <f>VLOOKUP($A119,'ADR Raw Data'!$B$6:$BE$43,'ADR Raw Data'!AI$1,FALSE)</f>
        <v>108.97465561224401</v>
      </c>
      <c r="P119" s="122">
        <f>VLOOKUP($A119,'ADR Raw Data'!$B$6:$BE$43,'ADR Raw Data'!AJ$1,FALSE)</f>
        <v>109.424318326608</v>
      </c>
      <c r="Q119" s="122">
        <f>VLOOKUP($A119,'ADR Raw Data'!$B$6:$BE$43,'ADR Raw Data'!AK$1,FALSE)</f>
        <v>107.440035811641</v>
      </c>
      <c r="R119" s="123">
        <f>VLOOKUP($A119,'ADR Raw Data'!$B$6:$BE$43,'ADR Raw Data'!AL$1,FALSE)</f>
        <v>106.456562635309</v>
      </c>
      <c r="S119" s="122">
        <f>VLOOKUP($A119,'ADR Raw Data'!$B$6:$BE$43,'ADR Raw Data'!AN$1,FALSE)</f>
        <v>117.207072801056</v>
      </c>
      <c r="T119" s="122">
        <f>VLOOKUP($A119,'ADR Raw Data'!$B$6:$BE$43,'ADR Raw Data'!AO$1,FALSE)</f>
        <v>116.36044337250399</v>
      </c>
      <c r="U119" s="123">
        <f>VLOOKUP($A119,'ADR Raw Data'!$B$6:$BE$43,'ADR Raw Data'!AP$1,FALSE)</f>
        <v>116.793996494742</v>
      </c>
      <c r="V119" s="124">
        <f>VLOOKUP($A119,'ADR Raw Data'!$B$6:$BE$43,'ADR Raw Data'!AR$1,FALSE)</f>
        <v>109.689692173967</v>
      </c>
      <c r="X119" s="121">
        <f>VLOOKUP($A119,'RevPAR Raw Data'!$B$6:$BE$43,'RevPAR Raw Data'!AG$1,FALSE)</f>
        <v>48.875092280701701</v>
      </c>
      <c r="Y119" s="122">
        <f>VLOOKUP($A119,'RevPAR Raw Data'!$B$6:$BE$43,'RevPAR Raw Data'!AH$1,FALSE)</f>
        <v>64.148123157894702</v>
      </c>
      <c r="Z119" s="122">
        <f>VLOOKUP($A119,'RevPAR Raw Data'!$B$6:$BE$43,'RevPAR Raw Data'!AI$1,FALSE)</f>
        <v>71.946214736842094</v>
      </c>
      <c r="AA119" s="122">
        <f>VLOOKUP($A119,'RevPAR Raw Data'!$B$6:$BE$43,'RevPAR Raw Data'!AJ$1,FALSE)</f>
        <v>72.319875789473599</v>
      </c>
      <c r="AB119" s="122">
        <f>VLOOKUP($A119,'RevPAR Raw Data'!$B$6:$BE$43,'RevPAR Raw Data'!AK$1,FALSE)</f>
        <v>70.5296712280701</v>
      </c>
      <c r="AC119" s="123">
        <f>VLOOKUP($A119,'RevPAR Raw Data'!$B$6:$BE$43,'RevPAR Raw Data'!AL$1,FALSE)</f>
        <v>65.563795438596401</v>
      </c>
      <c r="AD119" s="122">
        <f>VLOOKUP($A119,'RevPAR Raw Data'!$B$6:$BE$43,'RevPAR Raw Data'!AN$1,FALSE)</f>
        <v>84.113552982456099</v>
      </c>
      <c r="AE119" s="122">
        <f>VLOOKUP($A119,'RevPAR Raw Data'!$B$6:$BE$43,'RevPAR Raw Data'!AO$1,FALSE)</f>
        <v>79.561963508771896</v>
      </c>
      <c r="AF119" s="123">
        <f>VLOOKUP($A119,'RevPAR Raw Data'!$B$6:$BE$43,'RevPAR Raw Data'!AP$1,FALSE)</f>
        <v>81.837758245613998</v>
      </c>
      <c r="AG119" s="124">
        <f>VLOOKUP($A119,'RevPAR Raw Data'!$B$6:$BE$43,'RevPAR Raw Data'!AR$1,FALSE)</f>
        <v>70.213499097744304</v>
      </c>
    </row>
    <row r="120" spans="1:33" x14ac:dyDescent="0.2">
      <c r="A120" s="101" t="s">
        <v>123</v>
      </c>
      <c r="B120" s="89">
        <f>(VLOOKUP($A119,'Occupancy Raw Data'!$B$8:$BE$51,'Occupancy Raw Data'!AT$3,FALSE))/100</f>
        <v>7.2572721396250803E-2</v>
      </c>
      <c r="C120" s="90">
        <f>(VLOOKUP($A119,'Occupancy Raw Data'!$B$8:$BE$51,'Occupancy Raw Data'!AU$3,FALSE))/100</f>
        <v>0.114717799308896</v>
      </c>
      <c r="D120" s="90">
        <f>(VLOOKUP($A119,'Occupancy Raw Data'!$B$8:$BE$51,'Occupancy Raw Data'!AV$3,FALSE))/100</f>
        <v>0.13708777529524402</v>
      </c>
      <c r="E120" s="90">
        <f>(VLOOKUP($A119,'Occupancy Raw Data'!$B$8:$BE$51,'Occupancy Raw Data'!AW$3,FALSE))/100</f>
        <v>0.13402526922750702</v>
      </c>
      <c r="F120" s="90">
        <f>(VLOOKUP($A119,'Occupancy Raw Data'!$B$8:$BE$51,'Occupancy Raw Data'!AX$3,FALSE))/100</f>
        <v>0.18216437502781102</v>
      </c>
      <c r="G120" s="90">
        <f>(VLOOKUP($A119,'Occupancy Raw Data'!$B$8:$BE$51,'Occupancy Raw Data'!AY$3,FALSE))/100</f>
        <v>0.13026637281310299</v>
      </c>
      <c r="H120" s="91">
        <f>(VLOOKUP($A119,'Occupancy Raw Data'!$B$8:$BE$51,'Occupancy Raw Data'!BA$3,FALSE))/100</f>
        <v>0.13195985579265299</v>
      </c>
      <c r="I120" s="91">
        <f>(VLOOKUP($A119,'Occupancy Raw Data'!$B$8:$BE$51,'Occupancy Raw Data'!BB$3,FALSE))/100</f>
        <v>4.3834851656953104E-2</v>
      </c>
      <c r="J120" s="90">
        <f>(VLOOKUP($A119,'Occupancy Raw Data'!$B$8:$BE$51,'Occupancy Raw Data'!BC$3,FALSE))/100</f>
        <v>8.7177717714263803E-2</v>
      </c>
      <c r="K120" s="92">
        <f>(VLOOKUP($A119,'Occupancy Raw Data'!$B$8:$BE$51,'Occupancy Raw Data'!BE$3,FALSE))/100</f>
        <v>0.116427419255537</v>
      </c>
      <c r="M120" s="89">
        <f>(VLOOKUP($A119,'ADR Raw Data'!$B$6:$BE$49,'ADR Raw Data'!AT$1,FALSE))/100</f>
        <v>-0.14162442728816499</v>
      </c>
      <c r="N120" s="90">
        <f>(VLOOKUP($A119,'ADR Raw Data'!$B$6:$BE$49,'ADR Raw Data'!AU$1,FALSE))/100</f>
        <v>6.2085827039748895E-2</v>
      </c>
      <c r="O120" s="90">
        <f>(VLOOKUP($A119,'ADR Raw Data'!$B$6:$BE$49,'ADR Raw Data'!AV$1,FALSE))/100</f>
        <v>8.17665373622945E-2</v>
      </c>
      <c r="P120" s="90">
        <f>(VLOOKUP($A119,'ADR Raw Data'!$B$6:$BE$49,'ADR Raw Data'!AW$1,FALSE))/100</f>
        <v>7.9022393469245E-2</v>
      </c>
      <c r="Q120" s="90">
        <f>(VLOOKUP($A119,'ADR Raw Data'!$B$6:$BE$49,'ADR Raw Data'!AX$1,FALSE))/100</f>
        <v>3.7405075035203496E-2</v>
      </c>
      <c r="R120" s="90">
        <f>(VLOOKUP($A119,'ADR Raw Data'!$B$6:$BE$49,'ADR Raw Data'!AY$1,FALSE))/100</f>
        <v>2.7146860190562602E-2</v>
      </c>
      <c r="S120" s="91">
        <f>(VLOOKUP($A119,'ADR Raw Data'!$B$6:$BE$49,'ADR Raw Data'!BA$1,FALSE))/100</f>
        <v>-5.1472643060198602E-2</v>
      </c>
      <c r="T120" s="91">
        <f>(VLOOKUP($A119,'ADR Raw Data'!$B$6:$BE$49,'ADR Raw Data'!BB$1,FALSE))/100</f>
        <v>-0.149007753435899</v>
      </c>
      <c r="U120" s="90">
        <f>(VLOOKUP($A119,'ADR Raw Data'!$B$6:$BE$49,'ADR Raw Data'!BC$1,FALSE))/100</f>
        <v>-0.10336925314022399</v>
      </c>
      <c r="V120" s="92">
        <f>(VLOOKUP($A119,'ADR Raw Data'!$B$6:$BE$49,'ADR Raw Data'!BE$1,FALSE))/100</f>
        <v>-2.2297449474022901E-2</v>
      </c>
      <c r="X120" s="89">
        <f>(VLOOKUP($A119,'RevPAR Raw Data'!$B$6:$BE$49,'RevPAR Raw Data'!AT$1,FALSE))/100</f>
        <v>-7.9329775996402604E-2</v>
      </c>
      <c r="Y120" s="90">
        <f>(VLOOKUP($A119,'RevPAR Raw Data'!$B$6:$BE$49,'RevPAR Raw Data'!AU$1,FALSE))/100</f>
        <v>0.18392597579491798</v>
      </c>
      <c r="Z120" s="90">
        <f>(VLOOKUP($A119,'RevPAR Raw Data'!$B$6:$BE$49,'RevPAR Raw Data'!AV$1,FALSE))/100</f>
        <v>0.23006350535813103</v>
      </c>
      <c r="AA120" s="90">
        <f>(VLOOKUP($A119,'RevPAR Raw Data'!$B$6:$BE$49,'RevPAR Raw Data'!AW$1,FALSE))/100</f>
        <v>0.22363866025647</v>
      </c>
      <c r="AB120" s="90">
        <f>(VLOOKUP($A119,'RevPAR Raw Data'!$B$6:$BE$49,'RevPAR Raw Data'!AX$1,FALSE))/100</f>
        <v>0.22638332217967</v>
      </c>
      <c r="AC120" s="90">
        <f>(VLOOKUP($A119,'RevPAR Raw Data'!$B$6:$BE$49,'RevPAR Raw Data'!AY$1,FALSE))/100</f>
        <v>0.160949556013955</v>
      </c>
      <c r="AD120" s="91">
        <f>(VLOOKUP($A119,'RevPAR Raw Data'!$B$6:$BE$49,'RevPAR Raw Data'!BA$1,FALSE))/100</f>
        <v>7.3694890176963998E-2</v>
      </c>
      <c r="AE120" s="91">
        <f>(VLOOKUP($A119,'RevPAR Raw Data'!$B$6:$BE$49,'RevPAR Raw Data'!BB$1,FALSE))/100</f>
        <v>-0.111704634546545</v>
      </c>
      <c r="AF120" s="90">
        <f>(VLOOKUP($A119,'RevPAR Raw Data'!$B$6:$BE$49,'RevPAR Raw Data'!BC$1,FALSE))/100</f>
        <v>-2.5203030996553698E-2</v>
      </c>
      <c r="AG120" s="92">
        <f>(VLOOKUP($A119,'RevPAR Raw Data'!$B$6:$BE$49,'RevPAR Raw Data'!BE$1,FALSE))/100</f>
        <v>9.1533935283273596E-2</v>
      </c>
    </row>
    <row r="121" spans="1:33" x14ac:dyDescent="0.2">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
      <c r="A122" s="134" t="s">
        <v>71</v>
      </c>
      <c r="B122" s="117">
        <f>(VLOOKUP($A122,'Occupancy Raw Data'!$B$8:$BE$45,'Occupancy Raw Data'!AG$3,FALSE))/100</f>
        <v>0.48464208102234702</v>
      </c>
      <c r="C122" s="118">
        <f>(VLOOKUP($A122,'Occupancy Raw Data'!$B$8:$BE$45,'Occupancy Raw Data'!AH$3,FALSE))/100</f>
        <v>0.61790621993015593</v>
      </c>
      <c r="D122" s="118">
        <f>(VLOOKUP($A122,'Occupancy Raw Data'!$B$8:$BE$45,'Occupancy Raw Data'!AI$3,FALSE))/100</f>
        <v>0.68387110712626697</v>
      </c>
      <c r="E122" s="118">
        <f>(VLOOKUP($A122,'Occupancy Raw Data'!$B$8:$BE$45,'Occupancy Raw Data'!AJ$3,FALSE))/100</f>
        <v>0.68518558527416407</v>
      </c>
      <c r="F122" s="118">
        <f>(VLOOKUP($A122,'Occupancy Raw Data'!$B$8:$BE$45,'Occupancy Raw Data'!AK$3,FALSE))/100</f>
        <v>0.72843840470120502</v>
      </c>
      <c r="G122" s="119">
        <f>(VLOOKUP($A122,'Occupancy Raw Data'!$B$8:$BE$45,'Occupancy Raw Data'!AL$3,FALSE))/100</f>
        <v>0.64003907474124799</v>
      </c>
      <c r="H122" s="99">
        <f>(VLOOKUP($A122,'Occupancy Raw Data'!$B$8:$BE$45,'Occupancy Raw Data'!AN$3,FALSE))/100</f>
        <v>0.831212461651471</v>
      </c>
      <c r="I122" s="99">
        <f>(VLOOKUP($A122,'Occupancy Raw Data'!$B$8:$BE$45,'Occupancy Raw Data'!AO$3,FALSE))/100</f>
        <v>0.85374627317115293</v>
      </c>
      <c r="J122" s="119">
        <f>(VLOOKUP($A122,'Occupancy Raw Data'!$B$8:$BE$45,'Occupancy Raw Data'!AP$3,FALSE))/100</f>
        <v>0.84247936741131202</v>
      </c>
      <c r="K122" s="120">
        <f>(VLOOKUP($A122,'Occupancy Raw Data'!$B$8:$BE$45,'Occupancy Raw Data'!AR$3,FALSE))/100</f>
        <v>0.69789317539480711</v>
      </c>
      <c r="M122" s="121">
        <f>VLOOKUP($A122,'ADR Raw Data'!$B$6:$BE$43,'ADR Raw Data'!AG$1,FALSE)</f>
        <v>99.177839613170903</v>
      </c>
      <c r="N122" s="122">
        <f>VLOOKUP($A122,'ADR Raw Data'!$B$6:$BE$43,'ADR Raw Data'!AH$1,FALSE)</f>
        <v>108.920213780795</v>
      </c>
      <c r="O122" s="122">
        <f>VLOOKUP($A122,'ADR Raw Data'!$B$6:$BE$43,'ADR Raw Data'!AI$1,FALSE)</f>
        <v>114.036408788778</v>
      </c>
      <c r="P122" s="122">
        <f>VLOOKUP($A122,'ADR Raw Data'!$B$6:$BE$43,'ADR Raw Data'!AJ$1,FALSE)</f>
        <v>113.832206744549</v>
      </c>
      <c r="Q122" s="122">
        <f>VLOOKUP($A122,'ADR Raw Data'!$B$6:$BE$43,'ADR Raw Data'!AK$1,FALSE)</f>
        <v>121.258487316299</v>
      </c>
      <c r="R122" s="123">
        <f>VLOOKUP($A122,'ADR Raw Data'!$B$6:$BE$43,'ADR Raw Data'!AL$1,FALSE)</f>
        <v>112.400750573699</v>
      </c>
      <c r="S122" s="122">
        <f>VLOOKUP($A122,'ADR Raw Data'!$B$6:$BE$43,'ADR Raw Data'!AN$1,FALSE)</f>
        <v>139.49813366473001</v>
      </c>
      <c r="T122" s="122">
        <f>VLOOKUP($A122,'ADR Raw Data'!$B$6:$BE$43,'ADR Raw Data'!AO$1,FALSE)</f>
        <v>140.25191214049801</v>
      </c>
      <c r="U122" s="123">
        <f>VLOOKUP($A122,'ADR Raw Data'!$B$6:$BE$43,'ADR Raw Data'!AP$1,FALSE)</f>
        <v>139.88006323438901</v>
      </c>
      <c r="V122" s="124">
        <f>VLOOKUP($A122,'ADR Raw Data'!$B$6:$BE$43,'ADR Raw Data'!AR$1,FALSE)</f>
        <v>121.880860606288</v>
      </c>
      <c r="X122" s="121">
        <f>VLOOKUP($A122,'RevPAR Raw Data'!$B$6:$BE$43,'RevPAR Raw Data'!AG$1,FALSE)</f>
        <v>48.065754581427697</v>
      </c>
      <c r="Y122" s="122">
        <f>VLOOKUP($A122,'RevPAR Raw Data'!$B$6:$BE$43,'RevPAR Raw Data'!AH$1,FALSE)</f>
        <v>67.302477571275602</v>
      </c>
      <c r="Z122" s="122">
        <f>VLOOKUP($A122,'RevPAR Raw Data'!$B$6:$BE$43,'RevPAR Raw Data'!AI$1,FALSE)</f>
        <v>77.986205131085697</v>
      </c>
      <c r="AA122" s="122">
        <f>VLOOKUP($A122,'RevPAR Raw Data'!$B$6:$BE$43,'RevPAR Raw Data'!AJ$1,FALSE)</f>
        <v>77.996187201313504</v>
      </c>
      <c r="AB122" s="122">
        <f>VLOOKUP($A122,'RevPAR Raw Data'!$B$6:$BE$43,'RevPAR Raw Data'!AK$1,FALSE)</f>
        <v>88.329339057166294</v>
      </c>
      <c r="AC122" s="123">
        <f>VLOOKUP($A122,'RevPAR Raw Data'!$B$6:$BE$43,'RevPAR Raw Data'!AL$1,FALSE)</f>
        <v>71.940872397412505</v>
      </c>
      <c r="AD122" s="122">
        <f>VLOOKUP($A122,'RevPAR Raw Data'!$B$6:$BE$43,'RevPAR Raw Data'!AN$1,FALSE)</f>
        <v>115.952587079246</v>
      </c>
      <c r="AE122" s="122">
        <f>VLOOKUP($A122,'RevPAR Raw Data'!$B$6:$BE$43,'RevPAR Raw Data'!AO$1,FALSE)</f>
        <v>119.739547295078</v>
      </c>
      <c r="AF122" s="123">
        <f>VLOOKUP($A122,'RevPAR Raw Data'!$B$6:$BE$43,'RevPAR Raw Data'!AP$1,FALSE)</f>
        <v>117.84606718716201</v>
      </c>
      <c r="AG122" s="124">
        <f>VLOOKUP($A122,'RevPAR Raw Data'!$B$6:$BE$43,'RevPAR Raw Data'!AR$1,FALSE)</f>
        <v>85.059820828374598</v>
      </c>
    </row>
    <row r="123" spans="1:33" x14ac:dyDescent="0.2">
      <c r="A123" s="101" t="s">
        <v>123</v>
      </c>
      <c r="B123" s="89">
        <f>(VLOOKUP($A122,'Occupancy Raw Data'!$B$8:$BE$51,'Occupancy Raw Data'!AT$3,FALSE))/100</f>
        <v>-1.64880545370071E-2</v>
      </c>
      <c r="C123" s="90">
        <f>(VLOOKUP($A122,'Occupancy Raw Data'!$B$8:$BE$51,'Occupancy Raw Data'!AU$3,FALSE))/100</f>
        <v>4.9146224184866395E-2</v>
      </c>
      <c r="D123" s="90">
        <f>(VLOOKUP($A122,'Occupancy Raw Data'!$B$8:$BE$51,'Occupancy Raw Data'!AV$3,FALSE))/100</f>
        <v>4.44087255845836E-2</v>
      </c>
      <c r="E123" s="90">
        <f>(VLOOKUP($A122,'Occupancy Raw Data'!$B$8:$BE$51,'Occupancy Raw Data'!AW$3,FALSE))/100</f>
        <v>2.4283346264698902E-2</v>
      </c>
      <c r="F123" s="90">
        <f>(VLOOKUP($A122,'Occupancy Raw Data'!$B$8:$BE$51,'Occupancy Raw Data'!AX$3,FALSE))/100</f>
        <v>2.1064392287797599E-2</v>
      </c>
      <c r="G123" s="90">
        <f>(VLOOKUP($A122,'Occupancy Raw Data'!$B$8:$BE$51,'Occupancy Raw Data'!AY$3,FALSE))/100</f>
        <v>2.60226190057887E-2</v>
      </c>
      <c r="H123" s="91">
        <f>(VLOOKUP($A122,'Occupancy Raw Data'!$B$8:$BE$51,'Occupancy Raw Data'!BA$3,FALSE))/100</f>
        <v>4.5897398742813997E-2</v>
      </c>
      <c r="I123" s="91">
        <f>(VLOOKUP($A122,'Occupancy Raw Data'!$B$8:$BE$51,'Occupancy Raw Data'!BB$3,FALSE))/100</f>
        <v>9.1252446224676792E-2</v>
      </c>
      <c r="J123" s="90">
        <f>(VLOOKUP($A122,'Occupancy Raw Data'!$B$8:$BE$51,'Occupancy Raw Data'!BC$3,FALSE))/100</f>
        <v>6.8396882810134091E-2</v>
      </c>
      <c r="K123" s="92">
        <f>(VLOOKUP($A122,'Occupancy Raw Data'!$B$8:$BE$51,'Occupancy Raw Data'!BE$3,FALSE))/100</f>
        <v>4.0261475797034499E-2</v>
      </c>
      <c r="M123" s="89">
        <f>(VLOOKUP($A122,'ADR Raw Data'!$B$6:$BE$49,'ADR Raw Data'!AT$1,FALSE))/100</f>
        <v>-4.6671561312856505E-2</v>
      </c>
      <c r="N123" s="90">
        <f>(VLOOKUP($A122,'ADR Raw Data'!$B$6:$BE$49,'ADR Raw Data'!AU$1,FALSE))/100</f>
        <v>4.0072064283804996E-4</v>
      </c>
      <c r="O123" s="90">
        <f>(VLOOKUP($A122,'ADR Raw Data'!$B$6:$BE$49,'ADR Raw Data'!AV$1,FALSE))/100</f>
        <v>-2.1125725074291101E-3</v>
      </c>
      <c r="P123" s="90">
        <f>(VLOOKUP($A122,'ADR Raw Data'!$B$6:$BE$49,'ADR Raw Data'!AW$1,FALSE))/100</f>
        <v>-1.3630740170957001E-2</v>
      </c>
      <c r="Q123" s="90">
        <f>(VLOOKUP($A122,'ADR Raw Data'!$B$6:$BE$49,'ADR Raw Data'!AX$1,FALSE))/100</f>
        <v>-1.7457486164419299E-2</v>
      </c>
      <c r="R123" s="90">
        <f>(VLOOKUP($A122,'ADR Raw Data'!$B$6:$BE$49,'ADR Raw Data'!AY$1,FALSE))/100</f>
        <v>-1.3790985151524399E-2</v>
      </c>
      <c r="S123" s="91">
        <f>(VLOOKUP($A122,'ADR Raw Data'!$B$6:$BE$49,'ADR Raw Data'!BA$1,FALSE))/100</f>
        <v>7.8027179850377404E-3</v>
      </c>
      <c r="T123" s="91">
        <f>(VLOOKUP($A122,'ADR Raw Data'!$B$6:$BE$49,'ADR Raw Data'!BB$1,FALSE))/100</f>
        <v>2.2380596134098599E-2</v>
      </c>
      <c r="U123" s="90">
        <f>(VLOOKUP($A122,'ADR Raw Data'!$B$6:$BE$49,'ADR Raw Data'!BC$1,FALSE))/100</f>
        <v>1.50597835223254E-2</v>
      </c>
      <c r="V123" s="92">
        <f>(VLOOKUP($A122,'ADR Raw Data'!$B$6:$BE$49,'ADR Raw Data'!BE$1,FALSE))/100</f>
        <v>-7.9106863315963293E-4</v>
      </c>
      <c r="X123" s="89">
        <f>(VLOOKUP($A122,'RevPAR Raw Data'!$B$6:$BE$49,'RevPAR Raw Data'!AT$1,FALSE))/100</f>
        <v>-6.2390092601609999E-2</v>
      </c>
      <c r="Y123" s="90">
        <f>(VLOOKUP($A122,'RevPAR Raw Data'!$B$6:$BE$49,'RevPAR Raw Data'!AU$1,FALSE))/100</f>
        <v>4.9566638734252905E-2</v>
      </c>
      <c r="Z123" s="90">
        <f>(VLOOKUP($A122,'RevPAR Raw Data'!$B$6:$BE$49,'RevPAR Raw Data'!AV$1,FALSE))/100</f>
        <v>4.2202336424394506E-2</v>
      </c>
      <c r="AA123" s="90">
        <f>(VLOOKUP($A122,'RevPAR Raw Data'!$B$6:$BE$49,'RevPAR Raw Data'!AW$1,FALSE))/100</f>
        <v>1.03216061103264E-2</v>
      </c>
      <c r="AB123" s="90">
        <f>(VLOOKUP($A122,'RevPAR Raw Data'!$B$6:$BE$49,'RevPAR Raw Data'!AX$1,FALSE))/100</f>
        <v>3.2391747864520897E-3</v>
      </c>
      <c r="AC123" s="90">
        <f>(VLOOKUP($A122,'RevPAR Raw Data'!$B$6:$BE$49,'RevPAR Raw Data'!AY$1,FALSE))/100</f>
        <v>1.1872756301951599E-2</v>
      </c>
      <c r="AD123" s="91">
        <f>(VLOOKUP($A122,'RevPAR Raw Data'!$B$6:$BE$49,'RevPAR Raw Data'!BA$1,FALSE))/100</f>
        <v>5.4058241186488699E-2</v>
      </c>
      <c r="AE123" s="91">
        <f>(VLOOKUP($A122,'RevPAR Raw Data'!$B$6:$BE$49,'RevPAR Raw Data'!BB$1,FALSE))/100</f>
        <v>0.11567532650397799</v>
      </c>
      <c r="AF123" s="90">
        <f>(VLOOKUP($A122,'RevPAR Raw Data'!$B$6:$BE$49,'RevPAR Raw Data'!BC$1,FALSE))/100</f>
        <v>8.4486708581182096E-2</v>
      </c>
      <c r="AG123" s="92">
        <f>(VLOOKUP($A122,'RevPAR Raw Data'!$B$6:$BE$49,'RevPAR Raw Data'!BE$1,FALSE))/100</f>
        <v>3.9438557573247102E-2</v>
      </c>
    </row>
    <row r="124" spans="1:33" x14ac:dyDescent="0.2">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
      <c r="A125" s="116" t="s">
        <v>45</v>
      </c>
      <c r="B125" s="117">
        <f>(VLOOKUP($A125,'Occupancy Raw Data'!$B$8:$BE$45,'Occupancy Raw Data'!AG$3,FALSE))/100</f>
        <v>0.56847619047619002</v>
      </c>
      <c r="C125" s="118">
        <f>(VLOOKUP($A125,'Occupancy Raw Data'!$B$8:$BE$45,'Occupancy Raw Data'!AH$3,FALSE))/100</f>
        <v>0.66657142857142804</v>
      </c>
      <c r="D125" s="118">
        <f>(VLOOKUP($A125,'Occupancy Raw Data'!$B$8:$BE$45,'Occupancy Raw Data'!AI$3,FALSE))/100</f>
        <v>0.69995238095237999</v>
      </c>
      <c r="E125" s="118">
        <f>(VLOOKUP($A125,'Occupancy Raw Data'!$B$8:$BE$45,'Occupancy Raw Data'!AJ$3,FALSE))/100</f>
        <v>0.6995238095238091</v>
      </c>
      <c r="F125" s="118">
        <f>(VLOOKUP($A125,'Occupancy Raw Data'!$B$8:$BE$45,'Occupancy Raw Data'!AK$3,FALSE))/100</f>
        <v>0.709238095238095</v>
      </c>
      <c r="G125" s="119">
        <f>(VLOOKUP($A125,'Occupancy Raw Data'!$B$8:$BE$45,'Occupancy Raw Data'!AL$3,FALSE))/100</f>
        <v>0.66875238095237999</v>
      </c>
      <c r="H125" s="99">
        <f>(VLOOKUP($A125,'Occupancy Raw Data'!$B$8:$BE$45,'Occupancy Raw Data'!AN$3,FALSE))/100</f>
        <v>0.76919047619047598</v>
      </c>
      <c r="I125" s="99">
        <f>(VLOOKUP($A125,'Occupancy Raw Data'!$B$8:$BE$45,'Occupancy Raw Data'!AO$3,FALSE))/100</f>
        <v>0.79242857142857104</v>
      </c>
      <c r="J125" s="119">
        <f>(VLOOKUP($A125,'Occupancy Raw Data'!$B$8:$BE$45,'Occupancy Raw Data'!AP$3,FALSE))/100</f>
        <v>0.78080952380952295</v>
      </c>
      <c r="K125" s="120">
        <f>(VLOOKUP($A125,'Occupancy Raw Data'!$B$8:$BE$45,'Occupancy Raw Data'!AR$3,FALSE))/100</f>
        <v>0.70076870748299303</v>
      </c>
      <c r="M125" s="121">
        <f>VLOOKUP($A125,'ADR Raw Data'!$B$6:$BE$43,'ADR Raw Data'!AG$1,FALSE)</f>
        <v>89.687036739822403</v>
      </c>
      <c r="N125" s="122">
        <f>VLOOKUP($A125,'ADR Raw Data'!$B$6:$BE$43,'ADR Raw Data'!AH$1,FALSE)</f>
        <v>96.245599464209107</v>
      </c>
      <c r="O125" s="122">
        <f>VLOOKUP($A125,'ADR Raw Data'!$B$6:$BE$43,'ADR Raw Data'!AI$1,FALSE)</f>
        <v>98.035476195659498</v>
      </c>
      <c r="P125" s="122">
        <f>VLOOKUP($A125,'ADR Raw Data'!$B$6:$BE$43,'ADR Raw Data'!AJ$1,FALSE)</f>
        <v>97.165813900612605</v>
      </c>
      <c r="Q125" s="122">
        <f>VLOOKUP($A125,'ADR Raw Data'!$B$6:$BE$43,'ADR Raw Data'!AK$1,FALSE)</f>
        <v>100.284513441654</v>
      </c>
      <c r="R125" s="123">
        <f>VLOOKUP($A125,'ADR Raw Data'!$B$6:$BE$43,'ADR Raw Data'!AL$1,FALSE)</f>
        <v>96.554444806961001</v>
      </c>
      <c r="S125" s="122">
        <f>VLOOKUP($A125,'ADR Raw Data'!$B$6:$BE$43,'ADR Raw Data'!AN$1,FALSE)</f>
        <v>108.062546189562</v>
      </c>
      <c r="T125" s="122">
        <f>VLOOKUP($A125,'ADR Raw Data'!$B$6:$BE$43,'ADR Raw Data'!AO$1,FALSE)</f>
        <v>109.32095085631801</v>
      </c>
      <c r="U125" s="123">
        <f>VLOOKUP($A125,'ADR Raw Data'!$B$6:$BE$43,'ADR Raw Data'!AP$1,FALSE)</f>
        <v>108.701111538696</v>
      </c>
      <c r="V125" s="124">
        <f>VLOOKUP($A125,'ADR Raw Data'!$B$6:$BE$43,'ADR Raw Data'!AR$1,FALSE)</f>
        <v>100.421313928339</v>
      </c>
      <c r="X125" s="121">
        <f>VLOOKUP($A125,'RevPAR Raw Data'!$B$6:$BE$43,'RevPAR Raw Data'!AG$1,FALSE)</f>
        <v>50.984944980952299</v>
      </c>
      <c r="Y125" s="122">
        <f>VLOOKUP($A125,'RevPAR Raw Data'!$B$6:$BE$43,'RevPAR Raw Data'!AH$1,FALSE)</f>
        <v>64.154566728571396</v>
      </c>
      <c r="Z125" s="122">
        <f>VLOOKUP($A125,'RevPAR Raw Data'!$B$6:$BE$43,'RevPAR Raw Data'!AI$1,FALSE)</f>
        <v>68.620164980952296</v>
      </c>
      <c r="AA125" s="122">
        <f>VLOOKUP($A125,'RevPAR Raw Data'!$B$6:$BE$43,'RevPAR Raw Data'!AJ$1,FALSE)</f>
        <v>67.969800295238002</v>
      </c>
      <c r="AB125" s="122">
        <f>VLOOKUP($A125,'RevPAR Raw Data'!$B$6:$BE$43,'RevPAR Raw Data'!AK$1,FALSE)</f>
        <v>71.125597295237995</v>
      </c>
      <c r="AC125" s="123">
        <f>VLOOKUP($A125,'RevPAR Raw Data'!$B$6:$BE$43,'RevPAR Raw Data'!AL$1,FALSE)</f>
        <v>64.571014856190402</v>
      </c>
      <c r="AD125" s="122">
        <f>VLOOKUP($A125,'RevPAR Raw Data'!$B$6:$BE$43,'RevPAR Raw Data'!AN$1,FALSE)</f>
        <v>83.120681361904701</v>
      </c>
      <c r="AE125" s="122">
        <f>VLOOKUP($A125,'RevPAR Raw Data'!$B$6:$BE$43,'RevPAR Raw Data'!AO$1,FALSE)</f>
        <v>86.6290449142857</v>
      </c>
      <c r="AF125" s="123">
        <f>VLOOKUP($A125,'RevPAR Raw Data'!$B$6:$BE$43,'RevPAR Raw Data'!AP$1,FALSE)</f>
        <v>84.874863138095193</v>
      </c>
      <c r="AG125" s="124">
        <f>VLOOKUP($A125,'RevPAR Raw Data'!$B$6:$BE$43,'RevPAR Raw Data'!AR$1,FALSE)</f>
        <v>70.372114365306103</v>
      </c>
    </row>
    <row r="126" spans="1:33" x14ac:dyDescent="0.2">
      <c r="A126" s="101" t="s">
        <v>123</v>
      </c>
      <c r="B126" s="89">
        <f>(VLOOKUP($A125,'Occupancy Raw Data'!$B$8:$BE$51,'Occupancy Raw Data'!AT$3,FALSE))/100</f>
        <v>-9.20915433412277E-4</v>
      </c>
      <c r="C126" s="90">
        <f>(VLOOKUP($A125,'Occupancy Raw Data'!$B$8:$BE$51,'Occupancy Raw Data'!AU$3,FALSE))/100</f>
        <v>5.6113352803376605E-3</v>
      </c>
      <c r="D126" s="90">
        <f>(VLOOKUP($A125,'Occupancy Raw Data'!$B$8:$BE$51,'Occupancy Raw Data'!AV$3,FALSE))/100</f>
        <v>2.3655849006269099E-2</v>
      </c>
      <c r="E126" s="90">
        <f>(VLOOKUP($A125,'Occupancy Raw Data'!$B$8:$BE$51,'Occupancy Raw Data'!AW$3,FALSE))/100</f>
        <v>4.0096131584181898E-4</v>
      </c>
      <c r="F126" s="90">
        <f>(VLOOKUP($A125,'Occupancy Raw Data'!$B$8:$BE$51,'Occupancy Raw Data'!AX$3,FALSE))/100</f>
        <v>-2.8165580936133999E-2</v>
      </c>
      <c r="G126" s="90">
        <f>(VLOOKUP($A125,'Occupancy Raw Data'!$B$8:$BE$51,'Occupancy Raw Data'!AY$3,FALSE))/100</f>
        <v>-2.70241674336162E-4</v>
      </c>
      <c r="H126" s="91">
        <f>(VLOOKUP($A125,'Occupancy Raw Data'!$B$8:$BE$51,'Occupancy Raw Data'!BA$3,FALSE))/100</f>
        <v>-3.7351832819458703E-3</v>
      </c>
      <c r="I126" s="91">
        <f>(VLOOKUP($A125,'Occupancy Raw Data'!$B$8:$BE$51,'Occupancy Raw Data'!BB$3,FALSE))/100</f>
        <v>6.7613591749840996E-2</v>
      </c>
      <c r="J126" s="90">
        <f>(VLOOKUP($A125,'Occupancy Raw Data'!$B$8:$BE$51,'Occupancy Raw Data'!BC$3,FALSE))/100</f>
        <v>3.1236432900432903E-2</v>
      </c>
      <c r="K126" s="92">
        <f>(VLOOKUP($A125,'Occupancy Raw Data'!$B$8:$BE$51,'Occupancy Raw Data'!BE$3,FALSE))/100</f>
        <v>9.5489116484238409E-3</v>
      </c>
      <c r="M126" s="89">
        <f>(VLOOKUP($A125,'ADR Raw Data'!$B$6:$BE$49,'ADR Raw Data'!AT$1,FALSE))/100</f>
        <v>-1.1710377951069001E-2</v>
      </c>
      <c r="N126" s="90">
        <f>(VLOOKUP($A125,'ADR Raw Data'!$B$6:$BE$49,'ADR Raw Data'!AU$1,FALSE))/100</f>
        <v>1.1216197129371198E-2</v>
      </c>
      <c r="O126" s="90">
        <f>(VLOOKUP($A125,'ADR Raw Data'!$B$6:$BE$49,'ADR Raw Data'!AV$1,FALSE))/100</f>
        <v>1.25863628768038E-2</v>
      </c>
      <c r="P126" s="90">
        <f>(VLOOKUP($A125,'ADR Raw Data'!$B$6:$BE$49,'ADR Raw Data'!AW$1,FALSE))/100</f>
        <v>-4.0864385126696701E-3</v>
      </c>
      <c r="Q126" s="90">
        <f>(VLOOKUP($A125,'ADR Raw Data'!$B$6:$BE$49,'ADR Raw Data'!AX$1,FALSE))/100</f>
        <v>-1.6451902563687101E-2</v>
      </c>
      <c r="R126" s="90">
        <f>(VLOOKUP($A125,'ADR Raw Data'!$B$6:$BE$49,'ADR Raw Data'!AY$1,FALSE))/100</f>
        <v>-1.9066549515745601E-3</v>
      </c>
      <c r="S126" s="91">
        <f>(VLOOKUP($A125,'ADR Raw Data'!$B$6:$BE$49,'ADR Raw Data'!BA$1,FALSE))/100</f>
        <v>-8.4286580966998897E-3</v>
      </c>
      <c r="T126" s="91">
        <f>(VLOOKUP($A125,'ADR Raw Data'!$B$6:$BE$49,'ADR Raw Data'!BB$1,FALSE))/100</f>
        <v>1.4767566881928601E-2</v>
      </c>
      <c r="U126" s="90">
        <f>(VLOOKUP($A125,'ADR Raw Data'!$B$6:$BE$49,'ADR Raw Data'!BC$1,FALSE))/100</f>
        <v>3.0748335204086501E-3</v>
      </c>
      <c r="V126" s="92">
        <f>(VLOOKUP($A125,'ADR Raw Data'!$B$6:$BE$49,'ADR Raw Data'!BE$1,FALSE))/100</f>
        <v>5.7994949623096296E-4</v>
      </c>
      <c r="X126" s="89">
        <f>(VLOOKUP($A125,'RevPAR Raw Data'!$B$6:$BE$49,'RevPAR Raw Data'!AT$1,FALSE))/100</f>
        <v>-1.26205091166951E-2</v>
      </c>
      <c r="Y126" s="90">
        <f>(VLOOKUP($A125,'RevPAR Raw Data'!$B$6:$BE$49,'RevPAR Raw Data'!AU$1,FALSE))/100</f>
        <v>1.68904702523721E-2</v>
      </c>
      <c r="Z126" s="90">
        <f>(VLOOKUP($A125,'RevPAR Raw Data'!$B$6:$BE$49,'RevPAR Raw Data'!AV$1,FALSE))/100</f>
        <v>3.6539952982824697E-2</v>
      </c>
      <c r="AA126" s="90">
        <f>(VLOOKUP($A125,'RevPAR Raw Data'!$B$6:$BE$49,'RevPAR Raw Data'!AW$1,FALSE))/100</f>
        <v>-3.6871157005909901E-3</v>
      </c>
      <c r="AB126" s="90">
        <f>(VLOOKUP($A125,'RevPAR Raw Data'!$B$6:$BE$49,'RevPAR Raw Data'!AX$1,FALSE))/100</f>
        <v>-4.4154106106610198E-2</v>
      </c>
      <c r="AC126" s="90">
        <f>(VLOOKUP($A125,'RevPAR Raw Data'!$B$6:$BE$49,'RevPAR Raw Data'!AY$1,FALSE))/100</f>
        <v>-2.1763813682842302E-3</v>
      </c>
      <c r="AD126" s="91">
        <f>(VLOOKUP($A125,'RevPAR Raw Data'!$B$6:$BE$49,'RevPAR Raw Data'!BA$1,FALSE))/100</f>
        <v>-1.21323587958337E-2</v>
      </c>
      <c r="AE126" s="91">
        <f>(VLOOKUP($A125,'RevPAR Raw Data'!$B$6:$BE$49,'RevPAR Raw Data'!BB$1,FALSE))/100</f>
        <v>8.3379646870062801E-2</v>
      </c>
      <c r="AF126" s="90">
        <f>(VLOOKUP($A125,'RevPAR Raw Data'!$B$6:$BE$49,'RevPAR Raw Data'!BC$1,FALSE))/100</f>
        <v>3.4407313251781799E-2</v>
      </c>
      <c r="AG126" s="92">
        <f>(VLOOKUP($A125,'RevPAR Raw Data'!$B$6:$BE$49,'RevPAR Raw Data'!BE$1,FALSE))/100</f>
        <v>1.01343990311548E-2</v>
      </c>
    </row>
    <row r="127" spans="1:33" x14ac:dyDescent="0.2">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
      <c r="A128" s="116" t="s">
        <v>105</v>
      </c>
      <c r="B128" s="117">
        <f>(VLOOKUP($A128,'Occupancy Raw Data'!$B$8:$BE$45,'Occupancy Raw Data'!AG$3,FALSE))/100</f>
        <v>0.41321762349799696</v>
      </c>
      <c r="C128" s="118">
        <f>(VLOOKUP($A128,'Occupancy Raw Data'!$B$8:$BE$45,'Occupancy Raw Data'!AH$3,FALSE))/100</f>
        <v>0.57359813084112099</v>
      </c>
      <c r="D128" s="118">
        <f>(VLOOKUP($A128,'Occupancy Raw Data'!$B$8:$BE$45,'Occupancy Raw Data'!AI$3,FALSE))/100</f>
        <v>0.71637182910547292</v>
      </c>
      <c r="E128" s="118">
        <f>(VLOOKUP($A128,'Occupancy Raw Data'!$B$8:$BE$45,'Occupancy Raw Data'!AJ$3,FALSE))/100</f>
        <v>0.7005173564753</v>
      </c>
      <c r="F128" s="118">
        <f>(VLOOKUP($A128,'Occupancy Raw Data'!$B$8:$BE$45,'Occupancy Raw Data'!AK$3,FALSE))/100</f>
        <v>0.72621829105473912</v>
      </c>
      <c r="G128" s="119">
        <f>(VLOOKUP($A128,'Occupancy Raw Data'!$B$8:$BE$45,'Occupancy Raw Data'!AL$3,FALSE))/100</f>
        <v>0.625984646194926</v>
      </c>
      <c r="H128" s="99">
        <f>(VLOOKUP($A128,'Occupancy Raw Data'!$B$8:$BE$45,'Occupancy Raw Data'!AN$3,FALSE))/100</f>
        <v>0.87082777036047998</v>
      </c>
      <c r="I128" s="99">
        <f>(VLOOKUP($A128,'Occupancy Raw Data'!$B$8:$BE$45,'Occupancy Raw Data'!AO$3,FALSE))/100</f>
        <v>0.89561081441922497</v>
      </c>
      <c r="J128" s="119">
        <f>(VLOOKUP($A128,'Occupancy Raw Data'!$B$8:$BE$45,'Occupancy Raw Data'!AP$3,FALSE))/100</f>
        <v>0.88321929238985308</v>
      </c>
      <c r="K128" s="120">
        <f>(VLOOKUP($A128,'Occupancy Raw Data'!$B$8:$BE$45,'Occupancy Raw Data'!AR$3,FALSE))/100</f>
        <v>0.69948025939347702</v>
      </c>
      <c r="M128" s="121">
        <f>VLOOKUP($A128,'ADR Raw Data'!$B$6:$BE$43,'ADR Raw Data'!AG$1,FALSE)</f>
        <v>160.76407108238999</v>
      </c>
      <c r="N128" s="122">
        <f>VLOOKUP($A128,'ADR Raw Data'!$B$6:$BE$43,'ADR Raw Data'!AH$1,FALSE)</f>
        <v>171.964316264183</v>
      </c>
      <c r="O128" s="122">
        <f>VLOOKUP($A128,'ADR Raw Data'!$B$6:$BE$43,'ADR Raw Data'!AI$1,FALSE)</f>
        <v>182.61907047175299</v>
      </c>
      <c r="P128" s="122">
        <f>VLOOKUP($A128,'ADR Raw Data'!$B$6:$BE$43,'ADR Raw Data'!AJ$1,FALSE)</f>
        <v>183.61808219177999</v>
      </c>
      <c r="Q128" s="122">
        <f>VLOOKUP($A128,'ADR Raw Data'!$B$6:$BE$43,'ADR Raw Data'!AK$1,FALSE)</f>
        <v>187.48550614730499</v>
      </c>
      <c r="R128" s="123">
        <f>VLOOKUP($A128,'ADR Raw Data'!$B$6:$BE$43,'ADR Raw Data'!AL$1,FALSE)</f>
        <v>179.13384174464699</v>
      </c>
      <c r="S128" s="122">
        <f>VLOOKUP($A128,'ADR Raw Data'!$B$6:$BE$43,'ADR Raw Data'!AN$1,FALSE)</f>
        <v>208.13735435032501</v>
      </c>
      <c r="T128" s="122">
        <f>VLOOKUP($A128,'ADR Raw Data'!$B$6:$BE$43,'ADR Raw Data'!AO$1,FALSE)</f>
        <v>209.34161930494699</v>
      </c>
      <c r="U128" s="123">
        <f>VLOOKUP($A128,'ADR Raw Data'!$B$6:$BE$43,'ADR Raw Data'!AP$1,FALSE)</f>
        <v>208.74793471585801</v>
      </c>
      <c r="V128" s="124">
        <f>VLOOKUP($A128,'ADR Raw Data'!$B$6:$BE$43,'ADR Raw Data'!AR$1,FALSE)</f>
        <v>189.817585807287</v>
      </c>
      <c r="X128" s="121">
        <f>VLOOKUP($A128,'RevPAR Raw Data'!$B$6:$BE$43,'RevPAR Raw Data'!AG$1,FALSE)</f>
        <v>66.430547396528695</v>
      </c>
      <c r="Y128" s="122">
        <f>VLOOKUP($A128,'RevPAR Raw Data'!$B$6:$BE$43,'RevPAR Raw Data'!AH$1,FALSE)</f>
        <v>98.638410380507295</v>
      </c>
      <c r="Z128" s="122">
        <f>VLOOKUP($A128,'RevPAR Raw Data'!$B$6:$BE$43,'RevPAR Raw Data'!AI$1,FALSE)</f>
        <v>130.82315754339101</v>
      </c>
      <c r="AA128" s="122">
        <f>VLOOKUP($A128,'RevPAR Raw Data'!$B$6:$BE$43,'RevPAR Raw Data'!AJ$1,FALSE)</f>
        <v>128.62765353805</v>
      </c>
      <c r="AB128" s="122">
        <f>VLOOKUP($A128,'RevPAR Raw Data'!$B$6:$BE$43,'RevPAR Raw Data'!AK$1,FALSE)</f>
        <v>136.15540387182901</v>
      </c>
      <c r="AC128" s="123">
        <f>VLOOKUP($A128,'RevPAR Raw Data'!$B$6:$BE$43,'RevPAR Raw Data'!AL$1,FALSE)</f>
        <v>112.13503454606099</v>
      </c>
      <c r="AD128" s="122">
        <f>VLOOKUP($A128,'RevPAR Raw Data'!$B$6:$BE$43,'RevPAR Raw Data'!AN$1,FALSE)</f>
        <v>181.25178821762299</v>
      </c>
      <c r="AE128" s="122">
        <f>VLOOKUP($A128,'RevPAR Raw Data'!$B$6:$BE$43,'RevPAR Raw Data'!AO$1,FALSE)</f>
        <v>187.48861815754299</v>
      </c>
      <c r="AF128" s="123">
        <f>VLOOKUP($A128,'RevPAR Raw Data'!$B$6:$BE$43,'RevPAR Raw Data'!AP$1,FALSE)</f>
        <v>184.370203187583</v>
      </c>
      <c r="AG128" s="124">
        <f>VLOOKUP($A128,'RevPAR Raw Data'!$B$6:$BE$43,'RevPAR Raw Data'!AR$1,FALSE)</f>
        <v>132.773654157924</v>
      </c>
    </row>
    <row r="129" spans="1:33" x14ac:dyDescent="0.2">
      <c r="A129" s="101" t="s">
        <v>123</v>
      </c>
      <c r="B129" s="89">
        <f>(VLOOKUP($A128,'Occupancy Raw Data'!$B$8:$BE$51,'Occupancy Raw Data'!AT$3,FALSE))/100</f>
        <v>3.23118615801542E-2</v>
      </c>
      <c r="C129" s="90">
        <f>(VLOOKUP($A128,'Occupancy Raw Data'!$B$8:$BE$51,'Occupancy Raw Data'!AU$3,FALSE))/100</f>
        <v>0.18537678910156899</v>
      </c>
      <c r="D129" s="90">
        <f>(VLOOKUP($A128,'Occupancy Raw Data'!$B$8:$BE$51,'Occupancy Raw Data'!AV$3,FALSE))/100</f>
        <v>0.150033489618218</v>
      </c>
      <c r="E129" s="90">
        <f>(VLOOKUP($A128,'Occupancy Raw Data'!$B$8:$BE$51,'Occupancy Raw Data'!AW$3,FALSE))/100</f>
        <v>0.103298725193849</v>
      </c>
      <c r="F129" s="90">
        <f>(VLOOKUP($A128,'Occupancy Raw Data'!$B$8:$BE$51,'Occupancy Raw Data'!AX$3,FALSE))/100</f>
        <v>9.1695935775213205E-2</v>
      </c>
      <c r="G129" s="90">
        <f>(VLOOKUP($A128,'Occupancy Raw Data'!$B$8:$BE$51,'Occupancy Raw Data'!AY$3,FALSE))/100</f>
        <v>0.114945603709648</v>
      </c>
      <c r="H129" s="91">
        <f>(VLOOKUP($A128,'Occupancy Raw Data'!$B$8:$BE$51,'Occupancy Raw Data'!BA$3,FALSE))/100</f>
        <v>7.6986584107327102E-2</v>
      </c>
      <c r="I129" s="91">
        <f>(VLOOKUP($A128,'Occupancy Raw Data'!$B$8:$BE$51,'Occupancy Raw Data'!BB$3,FALSE))/100</f>
        <v>0.127889869693148</v>
      </c>
      <c r="J129" s="90">
        <f>(VLOOKUP($A128,'Occupancy Raw Data'!$B$8:$BE$51,'Occupancy Raw Data'!BC$3,FALSE))/100</f>
        <v>0.102207643444756</v>
      </c>
      <c r="K129" s="92">
        <f>(VLOOKUP($A128,'Occupancy Raw Data'!$B$8:$BE$51,'Occupancy Raw Data'!BE$3,FALSE))/100</f>
        <v>0.110316379049349</v>
      </c>
      <c r="M129" s="89">
        <f>(VLOOKUP($A128,'ADR Raw Data'!$B$6:$BE$49,'ADR Raw Data'!AT$1,FALSE))/100</f>
        <v>-5.4852302426981005E-2</v>
      </c>
      <c r="N129" s="90">
        <f>(VLOOKUP($A128,'ADR Raw Data'!$B$6:$BE$49,'ADR Raw Data'!AU$1,FALSE))/100</f>
        <v>-5.5239127144059794E-3</v>
      </c>
      <c r="O129" s="90">
        <f>(VLOOKUP($A128,'ADR Raw Data'!$B$6:$BE$49,'ADR Raw Data'!AV$1,FALSE))/100</f>
        <v>-5.0291058735654507E-3</v>
      </c>
      <c r="P129" s="90">
        <f>(VLOOKUP($A128,'ADR Raw Data'!$B$6:$BE$49,'ADR Raw Data'!AW$1,FALSE))/100</f>
        <v>-3.0588761894821102E-2</v>
      </c>
      <c r="Q129" s="90">
        <f>(VLOOKUP($A128,'ADR Raw Data'!$B$6:$BE$49,'ADR Raw Data'!AX$1,FALSE))/100</f>
        <v>-3.4438387499458198E-2</v>
      </c>
      <c r="R129" s="90">
        <f>(VLOOKUP($A128,'ADR Raw Data'!$B$6:$BE$49,'ADR Raw Data'!AY$1,FALSE))/100</f>
        <v>-2.4538874371154099E-2</v>
      </c>
      <c r="S129" s="91">
        <f>(VLOOKUP($A128,'ADR Raw Data'!$B$6:$BE$49,'ADR Raw Data'!BA$1,FALSE))/100</f>
        <v>-1.91736953123849E-2</v>
      </c>
      <c r="T129" s="91">
        <f>(VLOOKUP($A128,'ADR Raw Data'!$B$6:$BE$49,'ADR Raw Data'!BB$1,FALSE))/100</f>
        <v>2.5946121042178399E-2</v>
      </c>
      <c r="U129" s="90">
        <f>(VLOOKUP($A128,'ADR Raw Data'!$B$6:$BE$49,'ADR Raw Data'!BC$1,FALSE))/100</f>
        <v>2.8065472284430097E-3</v>
      </c>
      <c r="V129" s="92">
        <f>(VLOOKUP($A128,'ADR Raw Data'!$B$6:$BE$49,'ADR Raw Data'!BE$1,FALSE))/100</f>
        <v>-1.42034902186692E-2</v>
      </c>
      <c r="X129" s="89">
        <f>(VLOOKUP($A128,'RevPAR Raw Data'!$B$6:$BE$49,'RevPAR Raw Data'!AT$1,FALSE))/100</f>
        <v>-2.43128208502001E-2</v>
      </c>
      <c r="Y129" s="90">
        <f>(VLOOKUP($A128,'RevPAR Raw Data'!$B$6:$BE$49,'RevPAR Raw Data'!AU$1,FALSE))/100</f>
        <v>0.17882887118488899</v>
      </c>
      <c r="Z129" s="90">
        <f>(VLOOKUP($A128,'RevPAR Raw Data'!$B$6:$BE$49,'RevPAR Raw Data'!AV$1,FALSE))/100</f>
        <v>0.14424984944078201</v>
      </c>
      <c r="AA129" s="90">
        <f>(VLOOKUP($A128,'RevPAR Raw Data'!$B$6:$BE$49,'RevPAR Raw Data'!AW$1,FALSE))/100</f>
        <v>6.9550183190034906E-2</v>
      </c>
      <c r="AB129" s="90">
        <f>(VLOOKUP($A128,'RevPAR Raw Data'!$B$6:$BE$49,'RevPAR Raw Data'!AX$1,FALSE))/100</f>
        <v>5.4099688107402802E-2</v>
      </c>
      <c r="AC129" s="90">
        <f>(VLOOKUP($A128,'RevPAR Raw Data'!$B$6:$BE$49,'RevPAR Raw Data'!AY$1,FALSE))/100</f>
        <v>8.7586093609546903E-2</v>
      </c>
      <c r="AD129" s="91">
        <f>(VLOOKUP($A128,'RevPAR Raw Data'!$B$6:$BE$49,'RevPAR Raw Data'!BA$1,FALSE))/100</f>
        <v>5.6336771488127005E-2</v>
      </c>
      <c r="AE129" s="91">
        <f>(VLOOKUP($A128,'RevPAR Raw Data'!$B$6:$BE$49,'RevPAR Raw Data'!BB$1,FALSE))/100</f>
        <v>0.157154236774453</v>
      </c>
      <c r="AF129" s="90">
        <f>(VLOOKUP($A128,'RevPAR Raw Data'!$B$6:$BE$49,'RevPAR Raw Data'!BC$1,FALSE))/100</f>
        <v>0.105301041251635</v>
      </c>
      <c r="AG129" s="92">
        <f>(VLOOKUP($A128,'RevPAR Raw Data'!$B$6:$BE$49,'RevPAR Raw Data'!BE$1,FALSE))/100</f>
        <v>9.4546011219893297E-2</v>
      </c>
    </row>
    <row r="130" spans="1:33" x14ac:dyDescent="0.2">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
      <c r="A131" s="116" t="s">
        <v>90</v>
      </c>
      <c r="B131" s="117">
        <f>(VLOOKUP($A131,'Occupancy Raw Data'!$B$8:$BE$45,'Occupancy Raw Data'!AG$3,FALSE))/100</f>
        <v>0.44278877840501996</v>
      </c>
      <c r="C131" s="118">
        <f>(VLOOKUP($A131,'Occupancy Raw Data'!$B$8:$BE$45,'Occupancy Raw Data'!AH$3,FALSE))/100</f>
        <v>0.59520875719975896</v>
      </c>
      <c r="D131" s="118">
        <f>(VLOOKUP($A131,'Occupancy Raw Data'!$B$8:$BE$45,'Occupancy Raw Data'!AI$3,FALSE))/100</f>
        <v>0.67045877869157811</v>
      </c>
      <c r="E131" s="118">
        <f>(VLOOKUP($A131,'Occupancy Raw Data'!$B$8:$BE$45,'Occupancy Raw Data'!AJ$3,FALSE))/100</f>
        <v>0.66589293901879798</v>
      </c>
      <c r="F131" s="118">
        <f>(VLOOKUP($A131,'Occupancy Raw Data'!$B$8:$BE$45,'Occupancy Raw Data'!AK$3,FALSE))/100</f>
        <v>0.71902223750573102</v>
      </c>
      <c r="G131" s="119">
        <f>(VLOOKUP($A131,'Occupancy Raw Data'!$B$8:$BE$45,'Occupancy Raw Data'!AL$3,FALSE))/100</f>
        <v>0.61867345242802996</v>
      </c>
      <c r="H131" s="99">
        <f>(VLOOKUP($A131,'Occupancy Raw Data'!$B$8:$BE$45,'Occupancy Raw Data'!AN$3,FALSE))/100</f>
        <v>0.8401535992663911</v>
      </c>
      <c r="I131" s="99">
        <f>(VLOOKUP($A131,'Occupancy Raw Data'!$B$8:$BE$45,'Occupancy Raw Data'!AO$3,FALSE))/100</f>
        <v>0.86482691425951297</v>
      </c>
      <c r="J131" s="119">
        <f>(VLOOKUP($A131,'Occupancy Raw Data'!$B$8:$BE$45,'Occupancy Raw Data'!AP$3,FALSE))/100</f>
        <v>0.85249025676295209</v>
      </c>
      <c r="K131" s="120">
        <f>(VLOOKUP($A131,'Occupancy Raw Data'!$B$8:$BE$45,'Occupancy Raw Data'!AR$3,FALSE))/100</f>
        <v>0.68547743322075505</v>
      </c>
      <c r="M131" s="121">
        <f>VLOOKUP($A131,'ADR Raw Data'!$B$6:$BE$43,'ADR Raw Data'!AG$1,FALSE)</f>
        <v>93.7711603675899</v>
      </c>
      <c r="N131" s="122">
        <f>VLOOKUP($A131,'ADR Raw Data'!$B$6:$BE$43,'ADR Raw Data'!AH$1,FALSE)</f>
        <v>105.61137017957699</v>
      </c>
      <c r="O131" s="122">
        <f>VLOOKUP($A131,'ADR Raw Data'!$B$6:$BE$43,'ADR Raw Data'!AI$1,FALSE)</f>
        <v>109.74914818139</v>
      </c>
      <c r="P131" s="122">
        <f>VLOOKUP($A131,'ADR Raw Data'!$B$6:$BE$43,'ADR Raw Data'!AJ$1,FALSE)</f>
        <v>109.16411972285501</v>
      </c>
      <c r="Q131" s="122">
        <f>VLOOKUP($A131,'ADR Raw Data'!$B$6:$BE$43,'ADR Raw Data'!AK$1,FALSE)</f>
        <v>119.143320314056</v>
      </c>
      <c r="R131" s="123">
        <f>VLOOKUP($A131,'ADR Raw Data'!$B$6:$BE$43,'ADR Raw Data'!AL$1,FALSE)</f>
        <v>108.72344332456299</v>
      </c>
      <c r="S131" s="122">
        <f>VLOOKUP($A131,'ADR Raw Data'!$B$6:$BE$43,'ADR Raw Data'!AN$1,FALSE)</f>
        <v>142.18984821611201</v>
      </c>
      <c r="T131" s="122">
        <f>VLOOKUP($A131,'ADR Raw Data'!$B$6:$BE$43,'ADR Raw Data'!AO$1,FALSE)</f>
        <v>142.92450478809701</v>
      </c>
      <c r="U131" s="123">
        <f>VLOOKUP($A131,'ADR Raw Data'!$B$6:$BE$43,'ADR Raw Data'!AP$1,FALSE)</f>
        <v>142.56249222649799</v>
      </c>
      <c r="V131" s="124">
        <f>VLOOKUP($A131,'ADR Raw Data'!$B$6:$BE$43,'ADR Raw Data'!AR$1,FALSE)</f>
        <v>120.747223625668</v>
      </c>
      <c r="X131" s="121">
        <f>VLOOKUP($A131,'RevPAR Raw Data'!$B$6:$BE$43,'RevPAR Raw Data'!AG$1,FALSE)</f>
        <v>41.520817548786397</v>
      </c>
      <c r="Y131" s="122">
        <f>VLOOKUP($A131,'RevPAR Raw Data'!$B$6:$BE$43,'RevPAR Raw Data'!AH$1,FALSE)</f>
        <v>62.860812390749899</v>
      </c>
      <c r="Z131" s="122">
        <f>VLOOKUP($A131,'RevPAR Raw Data'!$B$6:$BE$43,'RevPAR Raw Data'!AI$1,FALSE)</f>
        <v>73.582279852136196</v>
      </c>
      <c r="AA131" s="122">
        <f>VLOOKUP($A131,'RevPAR Raw Data'!$B$6:$BE$43,'RevPAR Raw Data'!AJ$1,FALSE)</f>
        <v>72.691616517652406</v>
      </c>
      <c r="AB131" s="122">
        <f>VLOOKUP($A131,'RevPAR Raw Data'!$B$6:$BE$43,'RevPAR Raw Data'!AK$1,FALSE)</f>
        <v>85.666696756075098</v>
      </c>
      <c r="AC131" s="123">
        <f>VLOOKUP($A131,'RevPAR Raw Data'!$B$6:$BE$43,'RevPAR Raw Data'!AL$1,FALSE)</f>
        <v>67.264308041470997</v>
      </c>
      <c r="AD131" s="122">
        <f>VLOOKUP($A131,'RevPAR Raw Data'!$B$6:$BE$43,'RevPAR Raw Data'!AN$1,FALSE)</f>
        <v>119.461312757909</v>
      </c>
      <c r="AE131" s="122">
        <f>VLOOKUP($A131,'RevPAR Raw Data'!$B$6:$BE$43,'RevPAR Raw Data'!AO$1,FALSE)</f>
        <v>123.60495844795901</v>
      </c>
      <c r="AF131" s="123">
        <f>VLOOKUP($A131,'RevPAR Raw Data'!$B$6:$BE$43,'RevPAR Raw Data'!AP$1,FALSE)</f>
        <v>121.533135602934</v>
      </c>
      <c r="AG131" s="124">
        <f>VLOOKUP($A131,'RevPAR Raw Data'!$B$6:$BE$43,'RevPAR Raw Data'!AR$1,FALSE)</f>
        <v>82.769496919455506</v>
      </c>
    </row>
    <row r="132" spans="1:33" x14ac:dyDescent="0.2">
      <c r="A132" s="101" t="s">
        <v>123</v>
      </c>
      <c r="B132" s="89">
        <f>(VLOOKUP($A131,'Occupancy Raw Data'!$B$8:$BE$51,'Occupancy Raw Data'!AT$3,FALSE))/100</f>
        <v>-8.0047388196826802E-2</v>
      </c>
      <c r="C132" s="90">
        <f>(VLOOKUP($A131,'Occupancy Raw Data'!$B$8:$BE$51,'Occupancy Raw Data'!AU$3,FALSE))/100</f>
        <v>3.69371157318382E-3</v>
      </c>
      <c r="D132" s="90">
        <f>(VLOOKUP($A131,'Occupancy Raw Data'!$B$8:$BE$51,'Occupancy Raw Data'!AV$3,FALSE))/100</f>
        <v>-8.6831008511788193E-3</v>
      </c>
      <c r="E132" s="90">
        <f>(VLOOKUP($A131,'Occupancy Raw Data'!$B$8:$BE$51,'Occupancy Raw Data'!AW$3,FALSE))/100</f>
        <v>-2.7298334869403099E-2</v>
      </c>
      <c r="F132" s="90">
        <f>(VLOOKUP($A131,'Occupancy Raw Data'!$B$8:$BE$51,'Occupancy Raw Data'!AX$3,FALSE))/100</f>
        <v>-1.2430175162918699E-2</v>
      </c>
      <c r="G132" s="90">
        <f>(VLOOKUP($A131,'Occupancy Raw Data'!$B$8:$BE$51,'Occupancy Raw Data'!AY$3,FALSE))/100</f>
        <v>-2.22669892812128E-2</v>
      </c>
      <c r="H132" s="91">
        <f>(VLOOKUP($A131,'Occupancy Raw Data'!$B$8:$BE$51,'Occupancy Raw Data'!BA$3,FALSE))/100</f>
        <v>2.3746053993549697E-2</v>
      </c>
      <c r="I132" s="91">
        <f>(VLOOKUP($A131,'Occupancy Raw Data'!$B$8:$BE$51,'Occupancy Raw Data'!BB$3,FALSE))/100</f>
        <v>5.9488482461346998E-2</v>
      </c>
      <c r="J132" s="90">
        <f>(VLOOKUP($A131,'Occupancy Raw Data'!$B$8:$BE$51,'Occupancy Raw Data'!BC$3,FALSE))/100</f>
        <v>4.1569256701983505E-2</v>
      </c>
      <c r="K132" s="92">
        <f>(VLOOKUP($A131,'Occupancy Raw Data'!$B$8:$BE$51,'Occupancy Raw Data'!BE$3,FALSE))/100</f>
        <v>-5.3783965380690502E-4</v>
      </c>
      <c r="M132" s="89">
        <f>(VLOOKUP($A131,'ADR Raw Data'!$B$6:$BE$49,'ADR Raw Data'!AT$1,FALSE))/100</f>
        <v>-6.5679769663394894E-2</v>
      </c>
      <c r="N132" s="90">
        <f>(VLOOKUP($A131,'ADR Raw Data'!$B$6:$BE$49,'ADR Raw Data'!AU$1,FALSE))/100</f>
        <v>-2.0026583978521199E-2</v>
      </c>
      <c r="O132" s="90">
        <f>(VLOOKUP($A131,'ADR Raw Data'!$B$6:$BE$49,'ADR Raw Data'!AV$1,FALSE))/100</f>
        <v>-2.3209550394119902E-2</v>
      </c>
      <c r="P132" s="90">
        <f>(VLOOKUP($A131,'ADR Raw Data'!$B$6:$BE$49,'ADR Raw Data'!AW$1,FALSE))/100</f>
        <v>-2.8617087512445696E-2</v>
      </c>
      <c r="Q132" s="90">
        <f>(VLOOKUP($A131,'ADR Raw Data'!$B$6:$BE$49,'ADR Raw Data'!AX$1,FALSE))/100</f>
        <v>-2.5670028158744296E-2</v>
      </c>
      <c r="R132" s="90">
        <f>(VLOOKUP($A131,'ADR Raw Data'!$B$6:$BE$49,'ADR Raw Data'!AY$1,FALSE))/100</f>
        <v>-2.8970963221626799E-2</v>
      </c>
      <c r="S132" s="91">
        <f>(VLOOKUP($A131,'ADR Raw Data'!$B$6:$BE$49,'ADR Raw Data'!BA$1,FALSE))/100</f>
        <v>1.31175637623478E-2</v>
      </c>
      <c r="T132" s="91">
        <f>(VLOOKUP($A131,'ADR Raw Data'!$B$6:$BE$49,'ADR Raw Data'!BB$1,FALSE))/100</f>
        <v>1.9300911402019699E-2</v>
      </c>
      <c r="U132" s="90">
        <f>(VLOOKUP($A131,'ADR Raw Data'!$B$6:$BE$49,'ADR Raw Data'!BC$1,FALSE))/100</f>
        <v>1.6244419343564999E-2</v>
      </c>
      <c r="V132" s="92">
        <f>(VLOOKUP($A131,'ADR Raw Data'!$B$6:$BE$49,'ADR Raw Data'!BE$1,FALSE))/100</f>
        <v>-7.2301013078311001E-3</v>
      </c>
      <c r="X132" s="89">
        <f>(VLOOKUP($A131,'RevPAR Raw Data'!$B$6:$BE$49,'RevPAR Raw Data'!AT$1,FALSE))/100</f>
        <v>-0.140469663841297</v>
      </c>
      <c r="Y132" s="90">
        <f>(VLOOKUP($A131,'RevPAR Raw Data'!$B$6:$BE$49,'RevPAR Raw Data'!AU$1,FALSE))/100</f>
        <v>-1.6406844830350199E-2</v>
      </c>
      <c r="Z132" s="90">
        <f>(VLOOKUP($A131,'RevPAR Raw Data'!$B$6:$BE$49,'RevPAR Raw Data'!AV$1,FALSE))/100</f>
        <v>-3.1691120378516E-2</v>
      </c>
      <c r="AA132" s="90">
        <f>(VLOOKUP($A131,'RevPAR Raw Data'!$B$6:$BE$49,'RevPAR Raw Data'!AW$1,FALSE))/100</f>
        <v>-5.5134223543947106E-2</v>
      </c>
      <c r="AB132" s="90">
        <f>(VLOOKUP($A131,'RevPAR Raw Data'!$B$6:$BE$49,'RevPAR Raw Data'!AX$1,FALSE))/100</f>
        <v>-3.77811203752128E-2</v>
      </c>
      <c r="AC132" s="90">
        <f>(VLOOKUP($A131,'RevPAR Raw Data'!$B$6:$BE$49,'RevPAR Raw Data'!AY$1,FALSE))/100</f>
        <v>-5.0592856375317297E-2</v>
      </c>
      <c r="AD132" s="91">
        <f>(VLOOKUP($A131,'RevPAR Raw Data'!$B$6:$BE$49,'RevPAR Raw Data'!BA$1,FALSE))/100</f>
        <v>3.7175108133261997E-2</v>
      </c>
      <c r="AE132" s="91">
        <f>(VLOOKUP($A131,'RevPAR Raw Data'!$B$6:$BE$49,'RevPAR Raw Data'!BB$1,FALSE))/100</f>
        <v>7.9937575792793897E-2</v>
      </c>
      <c r="AF132" s="90">
        <f>(VLOOKUP($A131,'RevPAR Raw Data'!$B$6:$BE$49,'RevPAR Raw Data'!BC$1,FALSE))/100</f>
        <v>5.8488944483215899E-2</v>
      </c>
      <c r="AG132" s="92">
        <f>(VLOOKUP($A131,'RevPAR Raw Data'!$B$6:$BE$49,'RevPAR Raw Data'!BE$1,FALSE))/100</f>
        <v>-7.7640523264536198E-3</v>
      </c>
    </row>
    <row r="133" spans="1:33" x14ac:dyDescent="0.2">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
      <c r="A134" s="116" t="s">
        <v>44</v>
      </c>
      <c r="B134" s="117">
        <f>(VLOOKUP($A134,'Occupancy Raw Data'!$B$8:$BE$45,'Occupancy Raw Data'!AG$3,FALSE))/100</f>
        <v>0.45472665148063696</v>
      </c>
      <c r="C134" s="118">
        <f>(VLOOKUP($A134,'Occupancy Raw Data'!$B$8:$BE$45,'Occupancy Raw Data'!AH$3,FALSE))/100</f>
        <v>0.56413724373576302</v>
      </c>
      <c r="D134" s="118">
        <f>(VLOOKUP($A134,'Occupancy Raw Data'!$B$8:$BE$45,'Occupancy Raw Data'!AI$3,FALSE))/100</f>
        <v>0.60706150341685605</v>
      </c>
      <c r="E134" s="118">
        <f>(VLOOKUP($A134,'Occupancy Raw Data'!$B$8:$BE$45,'Occupancy Raw Data'!AJ$3,FALSE))/100</f>
        <v>0.63453872437357606</v>
      </c>
      <c r="F134" s="118">
        <f>(VLOOKUP($A134,'Occupancy Raw Data'!$B$8:$BE$45,'Occupancy Raw Data'!AK$3,FALSE))/100</f>
        <v>0.72266514806378102</v>
      </c>
      <c r="G134" s="119">
        <f>(VLOOKUP($A134,'Occupancy Raw Data'!$B$8:$BE$45,'Occupancy Raw Data'!AL$3,FALSE))/100</f>
        <v>0.59662585421412306</v>
      </c>
      <c r="H134" s="99">
        <f>(VLOOKUP($A134,'Occupancy Raw Data'!$B$8:$BE$45,'Occupancy Raw Data'!AN$3,FALSE))/100</f>
        <v>0.84460421412300601</v>
      </c>
      <c r="I134" s="99">
        <f>(VLOOKUP($A134,'Occupancy Raw Data'!$B$8:$BE$45,'Occupancy Raw Data'!AO$3,FALSE))/100</f>
        <v>0.86702733485193606</v>
      </c>
      <c r="J134" s="119">
        <f>(VLOOKUP($A134,'Occupancy Raw Data'!$B$8:$BE$45,'Occupancy Raw Data'!AP$3,FALSE))/100</f>
        <v>0.85581577448747093</v>
      </c>
      <c r="K134" s="120">
        <f>(VLOOKUP($A134,'Occupancy Raw Data'!$B$8:$BE$45,'Occupancy Raw Data'!AR$3,FALSE))/100</f>
        <v>0.67068011714936504</v>
      </c>
      <c r="M134" s="121">
        <f>VLOOKUP($A134,'ADR Raw Data'!$B$6:$BE$43,'ADR Raw Data'!AG$1,FALSE)</f>
        <v>81.150803678772604</v>
      </c>
      <c r="N134" s="122">
        <f>VLOOKUP($A134,'ADR Raw Data'!$B$6:$BE$43,'ADR Raw Data'!AH$1,FALSE)</f>
        <v>85.793590750788596</v>
      </c>
      <c r="O134" s="122">
        <f>VLOOKUP($A134,'ADR Raw Data'!$B$6:$BE$43,'ADR Raw Data'!AI$1,FALSE)</f>
        <v>88.727303353658499</v>
      </c>
      <c r="P134" s="122">
        <f>VLOOKUP($A134,'ADR Raw Data'!$B$6:$BE$43,'ADR Raw Data'!AJ$1,FALSE)</f>
        <v>91.164710051604203</v>
      </c>
      <c r="Q134" s="122">
        <f>VLOOKUP($A134,'ADR Raw Data'!$B$6:$BE$43,'ADR Raw Data'!AK$1,FALSE)</f>
        <v>104.23429393223</v>
      </c>
      <c r="R134" s="123">
        <f>VLOOKUP($A134,'ADR Raw Data'!$B$6:$BE$43,'ADR Raw Data'!AL$1,FALSE)</f>
        <v>91.292642303195095</v>
      </c>
      <c r="S134" s="122">
        <f>VLOOKUP($A134,'ADR Raw Data'!$B$6:$BE$43,'ADR Raw Data'!AN$1,FALSE)</f>
        <v>124.677771807838</v>
      </c>
      <c r="T134" s="122">
        <f>VLOOKUP($A134,'ADR Raw Data'!$B$6:$BE$43,'ADR Raw Data'!AO$1,FALSE)</f>
        <v>124.653463793103</v>
      </c>
      <c r="U134" s="123">
        <f>VLOOKUP($A134,'ADR Raw Data'!$B$6:$BE$43,'ADR Raw Data'!AP$1,FALSE)</f>
        <v>124.665458577666</v>
      </c>
      <c r="V134" s="124">
        <f>VLOOKUP($A134,'ADR Raw Data'!$B$6:$BE$43,'ADR Raw Data'!AR$1,FALSE)</f>
        <v>103.459814903262</v>
      </c>
      <c r="X134" s="121">
        <f>VLOOKUP($A134,'RevPAR Raw Data'!$B$6:$BE$43,'RevPAR Raw Data'!AG$1,FALSE)</f>
        <v>36.901433221810898</v>
      </c>
      <c r="Y134" s="122">
        <f>VLOOKUP($A134,'RevPAR Raw Data'!$B$6:$BE$43,'RevPAR Raw Data'!AH$1,FALSE)</f>
        <v>48.399359816343903</v>
      </c>
      <c r="Z134" s="122">
        <f>VLOOKUP($A134,'RevPAR Raw Data'!$B$6:$BE$43,'RevPAR Raw Data'!AI$1,FALSE)</f>
        <v>53.862930167995401</v>
      </c>
      <c r="AA134" s="122">
        <f>VLOOKUP($A134,'RevPAR Raw Data'!$B$6:$BE$43,'RevPAR Raw Data'!AJ$1,FALSE)</f>
        <v>57.847538824031801</v>
      </c>
      <c r="AB134" s="122">
        <f>VLOOKUP($A134,'RevPAR Raw Data'!$B$6:$BE$43,'RevPAR Raw Data'!AK$1,FALSE)</f>
        <v>75.326491457858694</v>
      </c>
      <c r="AC134" s="123">
        <f>VLOOKUP($A134,'RevPAR Raw Data'!$B$6:$BE$43,'RevPAR Raw Data'!AL$1,FALSE)</f>
        <v>54.467550697608203</v>
      </c>
      <c r="AD134" s="122">
        <f>VLOOKUP($A134,'RevPAR Raw Data'!$B$6:$BE$43,'RevPAR Raw Data'!AN$1,FALSE)</f>
        <v>105.303371476366</v>
      </c>
      <c r="AE134" s="122">
        <f>VLOOKUP($A134,'RevPAR Raw Data'!$B$6:$BE$43,'RevPAR Raw Data'!AO$1,FALSE)</f>
        <v>108.07796049259601</v>
      </c>
      <c r="AF134" s="123">
        <f>VLOOKUP($A134,'RevPAR Raw Data'!$B$6:$BE$43,'RevPAR Raw Data'!AP$1,FALSE)</f>
        <v>106.690665984481</v>
      </c>
      <c r="AG134" s="124">
        <f>VLOOKUP($A134,'RevPAR Raw Data'!$B$6:$BE$43,'RevPAR Raw Data'!AR$1,FALSE)</f>
        <v>69.388440779571994</v>
      </c>
    </row>
    <row r="135" spans="1:33" ht="17.25" thickBot="1" x14ac:dyDescent="0.25">
      <c r="A135" s="105" t="s">
        <v>123</v>
      </c>
      <c r="B135" s="95">
        <f>(VLOOKUP($A134,'Occupancy Raw Data'!$B$8:$BE$51,'Occupancy Raw Data'!AT$3,FALSE))/100</f>
        <v>-2.0245398773006098E-2</v>
      </c>
      <c r="C135" s="96">
        <f>(VLOOKUP($A134,'Occupancy Raw Data'!$B$8:$BE$51,'Occupancy Raw Data'!AU$3,FALSE))/100</f>
        <v>-3.7840565085771902E-4</v>
      </c>
      <c r="D135" s="96">
        <f>(VLOOKUP($A134,'Occupancy Raw Data'!$B$8:$BE$51,'Occupancy Raw Data'!AV$3,FALSE))/100</f>
        <v>2.22968113162311E-2</v>
      </c>
      <c r="E135" s="96">
        <f>(VLOOKUP($A134,'Occupancy Raw Data'!$B$8:$BE$51,'Occupancy Raw Data'!AW$3,FALSE))/100</f>
        <v>3.0996992829053802E-2</v>
      </c>
      <c r="F135" s="96">
        <f>(VLOOKUP($A134,'Occupancy Raw Data'!$B$8:$BE$51,'Occupancy Raw Data'!AX$3,FALSE))/100</f>
        <v>5.9818352646413997E-2</v>
      </c>
      <c r="G135" s="96">
        <f>(VLOOKUP($A134,'Occupancy Raw Data'!$B$8:$BE$51,'Occupancy Raw Data'!AY$3,FALSE))/100</f>
        <v>2.1748140924052101E-2</v>
      </c>
      <c r="H135" s="97">
        <f>(VLOOKUP($A134,'Occupancy Raw Data'!$B$8:$BE$51,'Occupancy Raw Data'!BA$3,FALSE))/100</f>
        <v>0.108671276396935</v>
      </c>
      <c r="I135" s="97">
        <f>(VLOOKUP($A134,'Occupancy Raw Data'!$B$8:$BE$51,'Occupancy Raw Data'!BB$3,FALSE))/100</f>
        <v>0.12882298424467001</v>
      </c>
      <c r="J135" s="96">
        <f>(VLOOKUP($A134,'Occupancy Raw Data'!$B$8:$BE$51,'Occupancy Raw Data'!BC$3,FALSE))/100</f>
        <v>0.11878838637632599</v>
      </c>
      <c r="K135" s="98">
        <f>(VLOOKUP($A134,'Occupancy Raw Data'!$B$8:$BE$51,'Occupancy Raw Data'!BE$3,FALSE))/100</f>
        <v>5.5113827251347801E-2</v>
      </c>
      <c r="M135" s="95">
        <f>(VLOOKUP($A134,'ADR Raw Data'!$B$6:$BE$49,'ADR Raw Data'!AT$1,FALSE))/100</f>
        <v>-5.9367332700192003E-2</v>
      </c>
      <c r="N135" s="96">
        <f>(VLOOKUP($A134,'ADR Raw Data'!$B$6:$BE$49,'ADR Raw Data'!AU$1,FALSE))/100</f>
        <v>-4.8299025072836503E-2</v>
      </c>
      <c r="O135" s="96">
        <f>(VLOOKUP($A134,'ADR Raw Data'!$B$6:$BE$49,'ADR Raw Data'!AV$1,FALSE))/100</f>
        <v>-2.71938255374196E-2</v>
      </c>
      <c r="P135" s="96">
        <f>(VLOOKUP($A134,'ADR Raw Data'!$B$6:$BE$49,'ADR Raw Data'!AW$1,FALSE))/100</f>
        <v>-1.7072899222169001E-2</v>
      </c>
      <c r="Q135" s="96">
        <f>(VLOOKUP($A134,'ADR Raw Data'!$B$6:$BE$49,'ADR Raw Data'!AX$1,FALSE))/100</f>
        <v>1.9120328051787101E-3</v>
      </c>
      <c r="R135" s="96">
        <f>(VLOOKUP($A134,'ADR Raw Data'!$B$6:$BE$49,'ADR Raw Data'!AY$1,FALSE))/100</f>
        <v>-2.40139144836427E-2</v>
      </c>
      <c r="S135" s="97">
        <f>(VLOOKUP($A134,'ADR Raw Data'!$B$6:$BE$49,'ADR Raw Data'!BA$1,FALSE))/100</f>
        <v>4.3722207785151096E-2</v>
      </c>
      <c r="T135" s="97">
        <f>(VLOOKUP($A134,'ADR Raw Data'!$B$6:$BE$49,'ADR Raw Data'!BB$1,FALSE))/100</f>
        <v>3.1629889551160903E-2</v>
      </c>
      <c r="U135" s="96">
        <f>(VLOOKUP($A134,'ADR Raw Data'!$B$6:$BE$49,'ADR Raw Data'!BC$1,FALSE))/100</f>
        <v>3.7615743419872401E-2</v>
      </c>
      <c r="V135" s="98">
        <f>(VLOOKUP($A134,'ADR Raw Data'!$B$6:$BE$49,'ADR Raw Data'!BE$1,FALSE))/100</f>
        <v>7.5227623585465394E-3</v>
      </c>
      <c r="X135" s="95">
        <f>(VLOOKUP($A134,'RevPAR Raw Data'!$B$6:$BE$49,'RevPAR Raw Data'!AT$1,FALSE))/100</f>
        <v>-7.8410816148593007E-2</v>
      </c>
      <c r="Y135" s="96">
        <f>(VLOOKUP($A134,'RevPAR Raw Data'!$B$6:$BE$49,'RevPAR Raw Data'!AU$1,FALSE))/100</f>
        <v>-4.8659154099675701E-2</v>
      </c>
      <c r="Z135" s="96">
        <f>(VLOOKUP($A134,'RevPAR Raw Data'!$B$6:$BE$49,'RevPAR Raw Data'!AV$1,FALSE))/100</f>
        <v>-5.5033498181628702E-3</v>
      </c>
      <c r="AA135" s="96">
        <f>(VLOOKUP($A134,'RevPAR Raw Data'!$B$6:$BE$49,'RevPAR Raw Data'!AW$1,FALSE))/100</f>
        <v>1.3394885072124101E-2</v>
      </c>
      <c r="AB135" s="96">
        <f>(VLOOKUP($A134,'RevPAR Raw Data'!$B$6:$BE$49,'RevPAR Raw Data'!AX$1,FALSE))/100</f>
        <v>6.1844760104204394E-2</v>
      </c>
      <c r="AC135" s="96">
        <f>(VLOOKUP($A134,'RevPAR Raw Data'!$B$6:$BE$49,'RevPAR Raw Data'!AY$1,FALSE))/100</f>
        <v>-2.78803155591897E-3</v>
      </c>
      <c r="AD135" s="97">
        <f>(VLOOKUP($A134,'RevPAR Raw Data'!$B$6:$BE$49,'RevPAR Raw Data'!BA$1,FALSE))/100</f>
        <v>0.15714483230899001</v>
      </c>
      <c r="AE135" s="97">
        <f>(VLOOKUP($A134,'RevPAR Raw Data'!$B$6:$BE$49,'RevPAR Raw Data'!BB$1,FALSE))/100</f>
        <v>0.16452753055914102</v>
      </c>
      <c r="AF135" s="96">
        <f>(VLOOKUP($A134,'RevPAR Raw Data'!$B$6:$BE$49,'RevPAR Raw Data'!BC$1,FALSE))/100</f>
        <v>0.16087244325939098</v>
      </c>
      <c r="AG135" s="98">
        <f>(VLOOKUP($A134,'RevPAR Raw Data'!$B$6:$BE$49,'RevPAR Raw Data'!BE$1,FALSE))/100</f>
        <v>6.3051197834976203E-2</v>
      </c>
    </row>
    <row r="136" spans="1:33" ht="14.25" customHeight="1" x14ac:dyDescent="0.2">
      <c r="A136" s="203" t="s">
        <v>118</v>
      </c>
      <c r="B136" s="204"/>
      <c r="C136" s="204"/>
      <c r="D136" s="204"/>
      <c r="E136" s="204"/>
      <c r="F136" s="204"/>
      <c r="G136" s="204"/>
      <c r="H136" s="204"/>
      <c r="I136" s="204"/>
      <c r="J136" s="204"/>
      <c r="K136" s="204"/>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
      <c r="A137" s="203"/>
      <c r="B137" s="204"/>
      <c r="C137" s="204"/>
      <c r="D137" s="204"/>
      <c r="E137" s="204"/>
      <c r="F137" s="204"/>
      <c r="G137" s="204"/>
      <c r="H137" s="204"/>
      <c r="I137" s="204"/>
      <c r="J137" s="204"/>
      <c r="K137" s="204"/>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7.25" thickBot="1" x14ac:dyDescent="0.25">
      <c r="A138" s="205"/>
      <c r="B138" s="206"/>
      <c r="C138" s="206"/>
      <c r="D138" s="206"/>
      <c r="E138" s="206"/>
      <c r="F138" s="206"/>
      <c r="G138" s="206"/>
      <c r="H138" s="206"/>
      <c r="I138" s="206"/>
      <c r="J138" s="206"/>
      <c r="K138" s="206"/>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7" sqref="AC17"/>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
      <c r="A2" s="156"/>
      <c r="B2" t="s">
        <v>137</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25">
      <c r="A8" s="52"/>
      <c r="B8" s="156"/>
      <c r="C8" s="156"/>
      <c r="D8" s="219">
        <v>2025</v>
      </c>
      <c r="E8" s="219"/>
      <c r="F8" s="219"/>
      <c r="G8" s="219"/>
      <c r="H8" s="219"/>
      <c r="I8" s="219"/>
      <c r="J8" s="219"/>
      <c r="K8" s="52"/>
      <c r="L8" s="52"/>
      <c r="M8" s="52"/>
      <c r="N8" s="52"/>
      <c r="O8" s="156"/>
      <c r="P8" s="219">
        <v>2024</v>
      </c>
      <c r="Q8" s="219"/>
      <c r="R8" s="219"/>
      <c r="S8" s="219"/>
      <c r="T8" s="219"/>
      <c r="U8" s="219"/>
      <c r="V8" s="219"/>
      <c r="W8" s="52"/>
      <c r="X8" s="52"/>
      <c r="Y8" s="157"/>
      <c r="Z8" s="157"/>
      <c r="AA8" s="157"/>
      <c r="AB8" s="157"/>
      <c r="AC8" s="157"/>
      <c r="AD8" s="157"/>
      <c r="AE8" s="157"/>
      <c r="AF8" s="157"/>
      <c r="AG8" s="157"/>
      <c r="AH8" s="157"/>
      <c r="AI8" s="157"/>
      <c r="AJ8" s="157"/>
      <c r="AK8" s="157"/>
      <c r="AL8" s="157"/>
    </row>
    <row r="9" spans="1:50" ht="15.75" customHeight="1" x14ac:dyDescent="0.2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00000000000001" customHeight="1" x14ac:dyDescent="0.2">
      <c r="A10" s="158"/>
      <c r="B10" s="156"/>
      <c r="C10" s="58" t="s">
        <v>122</v>
      </c>
      <c r="D10" s="59">
        <v>9</v>
      </c>
      <c r="E10" s="60">
        <v>10</v>
      </c>
      <c r="F10" s="60">
        <v>11</v>
      </c>
      <c r="G10" s="60">
        <v>12</v>
      </c>
      <c r="H10" s="60">
        <v>13</v>
      </c>
      <c r="I10" s="60">
        <v>14</v>
      </c>
      <c r="J10" s="61">
        <v>15</v>
      </c>
      <c r="K10" s="158"/>
      <c r="L10" s="158"/>
      <c r="M10" s="250" t="s">
        <v>97</v>
      </c>
      <c r="N10" s="221"/>
      <c r="O10" s="58" t="s">
        <v>122</v>
      </c>
      <c r="P10" s="59">
        <v>10</v>
      </c>
      <c r="Q10" s="60">
        <v>11</v>
      </c>
      <c r="R10" s="60">
        <v>12</v>
      </c>
      <c r="S10" s="60">
        <v>13</v>
      </c>
      <c r="T10" s="60">
        <v>14</v>
      </c>
      <c r="U10" s="60">
        <v>15</v>
      </c>
      <c r="V10" s="61">
        <v>16</v>
      </c>
      <c r="W10" s="158"/>
      <c r="X10" s="158"/>
      <c r="Y10" s="157"/>
      <c r="Z10" s="157"/>
      <c r="AA10" s="157"/>
      <c r="AB10" s="157"/>
      <c r="AC10" s="157"/>
      <c r="AD10" s="157"/>
      <c r="AE10" s="157"/>
      <c r="AF10" s="157"/>
      <c r="AG10" s="157"/>
      <c r="AH10" s="157"/>
      <c r="AI10" s="157"/>
      <c r="AJ10" s="157"/>
      <c r="AK10" s="157"/>
      <c r="AL10" s="157"/>
    </row>
    <row r="11" spans="1:50" ht="20.100000000000001" customHeight="1" x14ac:dyDescent="0.2">
      <c r="A11" s="158"/>
      <c r="B11" s="156"/>
      <c r="C11" s="58" t="s">
        <v>122</v>
      </c>
      <c r="D11" s="62">
        <v>16</v>
      </c>
      <c r="E11" s="63">
        <v>17</v>
      </c>
      <c r="F11" s="63">
        <v>18</v>
      </c>
      <c r="G11" s="63">
        <v>19</v>
      </c>
      <c r="H11" s="63">
        <v>20</v>
      </c>
      <c r="I11" s="63">
        <v>21</v>
      </c>
      <c r="J11" s="64">
        <v>22</v>
      </c>
      <c r="K11" s="158"/>
      <c r="L11" s="158"/>
      <c r="M11" s="250" t="s">
        <v>97</v>
      </c>
      <c r="N11" s="221"/>
      <c r="O11" s="58" t="s">
        <v>122</v>
      </c>
      <c r="P11" s="62">
        <v>17</v>
      </c>
      <c r="Q11" s="63">
        <v>18</v>
      </c>
      <c r="R11" s="63">
        <v>19</v>
      </c>
      <c r="S11" s="63">
        <v>20</v>
      </c>
      <c r="T11" s="63">
        <v>21</v>
      </c>
      <c r="U11" s="63">
        <v>22</v>
      </c>
      <c r="V11" s="64">
        <v>23</v>
      </c>
      <c r="W11" s="158"/>
      <c r="X11" s="158"/>
      <c r="Y11" s="157"/>
      <c r="Z11" s="157"/>
      <c r="AA11" s="157"/>
      <c r="AB11" s="157"/>
      <c r="AC11" s="157"/>
      <c r="AD11" s="157"/>
      <c r="AE11" s="157"/>
      <c r="AF11" s="157"/>
      <c r="AG11" s="157"/>
      <c r="AH11" s="157"/>
      <c r="AI11" s="157"/>
      <c r="AJ11" s="157"/>
      <c r="AK11" s="157"/>
      <c r="AL11" s="157"/>
    </row>
    <row r="12" spans="1:50" ht="20.100000000000001" customHeight="1" x14ac:dyDescent="0.2">
      <c r="A12" s="158"/>
      <c r="B12" s="156"/>
      <c r="C12" s="58" t="s">
        <v>122</v>
      </c>
      <c r="D12" s="65">
        <v>23</v>
      </c>
      <c r="E12" s="66">
        <v>24</v>
      </c>
      <c r="F12" s="66">
        <v>25</v>
      </c>
      <c r="G12" s="66">
        <v>26</v>
      </c>
      <c r="H12" s="66">
        <v>27</v>
      </c>
      <c r="I12" s="66">
        <v>28</v>
      </c>
      <c r="J12" s="67">
        <v>29</v>
      </c>
      <c r="K12" s="158"/>
      <c r="L12" s="158"/>
      <c r="M12" s="250" t="s">
        <v>97</v>
      </c>
      <c r="N12" s="221"/>
      <c r="O12" s="58" t="s">
        <v>122</v>
      </c>
      <c r="P12" s="65">
        <v>24</v>
      </c>
      <c r="Q12" s="66">
        <v>25</v>
      </c>
      <c r="R12" s="66">
        <v>26</v>
      </c>
      <c r="S12" s="66">
        <v>27</v>
      </c>
      <c r="T12" s="66">
        <v>28</v>
      </c>
      <c r="U12" s="66">
        <v>29</v>
      </c>
      <c r="V12" s="67">
        <v>30</v>
      </c>
      <c r="W12" s="158"/>
      <c r="X12" s="158"/>
      <c r="Y12" s="157"/>
      <c r="Z12" s="157"/>
      <c r="AA12" s="157"/>
      <c r="AB12" s="157"/>
      <c r="AC12" s="157"/>
      <c r="AD12" s="157"/>
      <c r="AE12" s="157"/>
      <c r="AF12" s="157"/>
      <c r="AG12" s="157"/>
      <c r="AH12" s="157"/>
      <c r="AI12" s="157"/>
      <c r="AJ12" s="157"/>
      <c r="AK12" s="157"/>
      <c r="AL12" s="157"/>
    </row>
    <row r="13" spans="1:50" ht="20.100000000000001" customHeight="1" x14ac:dyDescent="0.2">
      <c r="A13" s="158"/>
      <c r="B13" s="156"/>
      <c r="C13" s="58" t="s">
        <v>132</v>
      </c>
      <c r="D13" s="79">
        <v>30</v>
      </c>
      <c r="E13" s="80">
        <v>31</v>
      </c>
      <c r="F13" s="80">
        <v>1</v>
      </c>
      <c r="G13" s="80">
        <v>2</v>
      </c>
      <c r="H13" s="80">
        <v>3</v>
      </c>
      <c r="I13" s="80">
        <v>4</v>
      </c>
      <c r="J13" s="81">
        <v>5</v>
      </c>
      <c r="K13" s="158"/>
      <c r="L13" s="158"/>
      <c r="M13" s="250" t="s">
        <v>97</v>
      </c>
      <c r="N13" s="221"/>
      <c r="O13" s="58" t="s">
        <v>132</v>
      </c>
      <c r="P13" s="79">
        <v>31</v>
      </c>
      <c r="Q13" s="80">
        <v>1</v>
      </c>
      <c r="R13" s="80">
        <v>2</v>
      </c>
      <c r="S13" s="80">
        <v>3</v>
      </c>
      <c r="T13" s="80">
        <v>4</v>
      </c>
      <c r="U13" s="80">
        <v>5</v>
      </c>
      <c r="V13" s="81">
        <v>6</v>
      </c>
      <c r="W13" s="158"/>
      <c r="X13" s="158"/>
      <c r="Y13" s="157"/>
      <c r="Z13" s="157"/>
      <c r="AA13" s="157"/>
      <c r="AB13" s="157"/>
      <c r="AC13" s="157"/>
      <c r="AD13" s="157"/>
      <c r="AE13" s="157"/>
      <c r="AF13" s="157"/>
      <c r="AG13" s="157"/>
      <c r="AH13" s="157"/>
      <c r="AI13" s="157"/>
      <c r="AJ13" s="157"/>
      <c r="AK13" s="157"/>
      <c r="AL13" s="157"/>
    </row>
    <row r="14" spans="1:50" ht="20.100000000000001" customHeight="1" x14ac:dyDescent="0.2">
      <c r="A14" s="158"/>
      <c r="B14" s="156"/>
      <c r="C14" s="58" t="s">
        <v>135</v>
      </c>
      <c r="D14" s="68">
        <v>6</v>
      </c>
      <c r="E14" s="69">
        <v>7</v>
      </c>
      <c r="F14" s="69">
        <v>8</v>
      </c>
      <c r="G14" s="69">
        <v>9</v>
      </c>
      <c r="H14" s="69">
        <v>10</v>
      </c>
      <c r="I14" s="69">
        <v>11</v>
      </c>
      <c r="J14" s="70">
        <v>12</v>
      </c>
      <c r="K14" s="158"/>
      <c r="L14" s="158"/>
      <c r="M14" s="250" t="s">
        <v>97</v>
      </c>
      <c r="N14" s="221"/>
      <c r="O14" s="58" t="s">
        <v>135</v>
      </c>
      <c r="P14" s="68">
        <v>7</v>
      </c>
      <c r="Q14" s="69">
        <v>8</v>
      </c>
      <c r="R14" s="69">
        <v>9</v>
      </c>
      <c r="S14" s="69">
        <v>10</v>
      </c>
      <c r="T14" s="69">
        <v>11</v>
      </c>
      <c r="U14" s="69">
        <v>12</v>
      </c>
      <c r="V14" s="70">
        <v>13</v>
      </c>
      <c r="W14" s="158"/>
      <c r="X14" s="158"/>
      <c r="Y14" s="157"/>
      <c r="Z14" s="157"/>
      <c r="AA14" s="157"/>
      <c r="AB14" s="157"/>
      <c r="AC14" s="157"/>
      <c r="AD14" s="157"/>
      <c r="AE14" s="157"/>
      <c r="AF14" s="157"/>
      <c r="AG14" s="157"/>
      <c r="AH14" s="157"/>
      <c r="AI14" s="157"/>
      <c r="AJ14" s="157"/>
      <c r="AK14" s="157"/>
      <c r="AL14" s="157"/>
    </row>
    <row r="15" spans="1:50" ht="20.100000000000001" customHeight="1" x14ac:dyDescent="0.2">
      <c r="A15" s="158"/>
      <c r="B15" s="156"/>
      <c r="C15" s="58" t="s">
        <v>135</v>
      </c>
      <c r="D15" s="82">
        <v>13</v>
      </c>
      <c r="E15" s="83">
        <v>14</v>
      </c>
      <c r="F15" s="83">
        <v>15</v>
      </c>
      <c r="G15" s="83">
        <v>16</v>
      </c>
      <c r="H15" s="83">
        <v>17</v>
      </c>
      <c r="I15" s="83">
        <v>18</v>
      </c>
      <c r="J15" s="84">
        <v>19</v>
      </c>
      <c r="K15" s="158"/>
      <c r="L15" s="158"/>
      <c r="M15" s="250" t="s">
        <v>97</v>
      </c>
      <c r="N15" s="221"/>
      <c r="O15" s="58" t="s">
        <v>135</v>
      </c>
      <c r="P15" s="82">
        <v>14</v>
      </c>
      <c r="Q15" s="83">
        <v>15</v>
      </c>
      <c r="R15" s="83">
        <v>16</v>
      </c>
      <c r="S15" s="83">
        <v>17</v>
      </c>
      <c r="T15" s="83">
        <v>18</v>
      </c>
      <c r="U15" s="83">
        <v>19</v>
      </c>
      <c r="V15" s="84">
        <v>20</v>
      </c>
      <c r="W15" s="158"/>
      <c r="X15" s="158"/>
      <c r="Y15" s="157"/>
      <c r="Z15" s="157"/>
      <c r="AA15" s="157"/>
      <c r="AB15" s="157"/>
      <c r="AC15" s="157"/>
      <c r="AD15" s="157"/>
      <c r="AE15" s="157"/>
      <c r="AF15" s="157"/>
      <c r="AG15" s="157"/>
      <c r="AH15" s="157"/>
      <c r="AI15" s="157"/>
      <c r="AJ15" s="157"/>
      <c r="AK15" s="157"/>
      <c r="AL15" s="157"/>
    </row>
    <row r="16" spans="1:50" x14ac:dyDescent="0.2">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x14ac:dyDescent="0.2">
      <c r="A18" s="156"/>
      <c r="B18" s="156"/>
      <c r="C18" s="156"/>
      <c r="D18" s="222" t="s">
        <v>98</v>
      </c>
      <c r="E18" s="222"/>
      <c r="F18" s="222"/>
      <c r="G18" s="222"/>
      <c r="H18" s="222"/>
      <c r="I18" s="222"/>
      <c r="J18" s="222"/>
      <c r="K18" s="156"/>
      <c r="L18" s="156"/>
      <c r="M18" s="156"/>
      <c r="N18" s="156"/>
      <c r="O18" s="156"/>
      <c r="P18" s="222" t="s">
        <v>99</v>
      </c>
      <c r="Q18" s="222"/>
      <c r="R18" s="222"/>
      <c r="S18" s="222"/>
      <c r="T18" s="222"/>
      <c r="U18" s="222"/>
      <c r="V18" s="222"/>
      <c r="W18" s="156"/>
      <c r="X18" s="156"/>
      <c r="Y18" s="157"/>
      <c r="Z18" s="157"/>
      <c r="AA18" s="157"/>
      <c r="AB18" s="157"/>
      <c r="AC18" s="157"/>
      <c r="AD18" s="157"/>
      <c r="AE18" s="157"/>
      <c r="AF18" s="157"/>
      <c r="AG18" s="157"/>
      <c r="AH18" s="157"/>
      <c r="AI18" s="157"/>
      <c r="AJ18" s="157"/>
      <c r="AK18" s="157"/>
      <c r="AL18" s="157"/>
    </row>
    <row r="19" spans="1:50" ht="13.15" customHeight="1" x14ac:dyDescent="0.2">
      <c r="A19" s="156"/>
      <c r="B19" s="156"/>
      <c r="C19" s="220" t="s">
        <v>127</v>
      </c>
      <c r="D19" s="220"/>
      <c r="E19" s="220"/>
      <c r="F19" s="220"/>
      <c r="G19" s="156"/>
      <c r="H19" s="156" t="s">
        <v>128</v>
      </c>
      <c r="I19" s="156"/>
      <c r="J19" s="156"/>
      <c r="K19" s="156"/>
      <c r="L19" s="156"/>
      <c r="M19" s="156"/>
      <c r="N19" s="156"/>
      <c r="O19" s="220" t="s">
        <v>126</v>
      </c>
      <c r="P19" s="220"/>
      <c r="Q19" s="220"/>
      <c r="R19" s="220"/>
      <c r="S19" s="156"/>
      <c r="T19" s="156" t="s">
        <v>121</v>
      </c>
      <c r="U19" s="156"/>
      <c r="V19" s="156"/>
      <c r="W19" s="156"/>
      <c r="X19" s="156"/>
      <c r="Y19" s="157"/>
      <c r="Z19" s="157"/>
      <c r="AA19" s="157"/>
      <c r="AB19" s="157"/>
      <c r="AC19" s="157"/>
      <c r="AD19" s="157"/>
      <c r="AE19" s="157"/>
      <c r="AF19" s="157"/>
      <c r="AG19" s="157"/>
      <c r="AH19" s="157"/>
      <c r="AI19" s="157"/>
      <c r="AJ19" s="157"/>
      <c r="AK19" s="157"/>
      <c r="AL19" s="157"/>
    </row>
    <row r="20" spans="1:50" x14ac:dyDescent="0.2">
      <c r="A20" s="71"/>
      <c r="B20" s="71"/>
      <c r="C20" s="220" t="s">
        <v>138</v>
      </c>
      <c r="D20" s="220"/>
      <c r="E20" s="220"/>
      <c r="F20" s="220"/>
      <c r="G20" s="7"/>
      <c r="H20" s="7" t="s">
        <v>139</v>
      </c>
      <c r="I20" s="7"/>
      <c r="J20" s="7"/>
      <c r="K20" s="71"/>
      <c r="L20" s="71"/>
      <c r="M20" s="71"/>
      <c r="N20" s="71"/>
      <c r="O20" s="220" t="s">
        <v>129</v>
      </c>
      <c r="P20" s="220"/>
      <c r="Q20" s="220"/>
      <c r="R20" s="220"/>
      <c r="S20" s="7"/>
      <c r="T20" s="7" t="s">
        <v>128</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
      <c r="A21" s="73"/>
      <c r="B21" s="73"/>
      <c r="C21" s="220" t="s">
        <v>140</v>
      </c>
      <c r="D21" s="220"/>
      <c r="E21" s="220"/>
      <c r="F21" s="220"/>
      <c r="G21" s="7"/>
      <c r="H21" s="7" t="s">
        <v>131</v>
      </c>
      <c r="I21" s="7"/>
      <c r="J21" s="7"/>
      <c r="K21" s="71"/>
      <c r="L21" s="71"/>
      <c r="M21" s="71"/>
      <c r="N21" s="71"/>
      <c r="O21" s="220" t="s">
        <v>130</v>
      </c>
      <c r="P21" s="220"/>
      <c r="Q21" s="220"/>
      <c r="R21" s="220"/>
      <c r="S21" s="74"/>
      <c r="T21" s="74" t="s">
        <v>131</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
      <c r="A22" s="71"/>
      <c r="B22" s="71"/>
      <c r="C22" s="220"/>
      <c r="D22" s="220"/>
      <c r="E22" s="220"/>
      <c r="F22" s="220"/>
      <c r="G22" s="7"/>
      <c r="H22" s="7"/>
      <c r="I22" s="7"/>
      <c r="J22" s="7"/>
      <c r="K22" s="71"/>
      <c r="L22" s="71"/>
      <c r="M22" s="71"/>
      <c r="N22" s="71"/>
      <c r="O22" s="220" t="s">
        <v>133</v>
      </c>
      <c r="P22" s="220"/>
      <c r="Q22" s="220"/>
      <c r="R22" s="220"/>
      <c r="S22" s="7"/>
      <c r="T22" s="7" t="s">
        <v>134</v>
      </c>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
      <c r="Y25" s="157"/>
      <c r="Z25" s="157"/>
      <c r="AA25" s="157"/>
      <c r="AB25" s="157"/>
      <c r="AC25" s="157"/>
      <c r="AD25" s="157"/>
      <c r="AE25" s="157"/>
      <c r="AF25" s="157"/>
      <c r="AG25" s="157"/>
      <c r="AH25" s="157"/>
      <c r="AI25" s="157"/>
      <c r="AJ25" s="157"/>
      <c r="AK25" s="157"/>
      <c r="AL25" s="157"/>
    </row>
    <row r="26" spans="1:50" x14ac:dyDescent="0.2">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
      <c r="A27" s="156"/>
      <c r="B27" s="156"/>
      <c r="C27" s="220"/>
      <c r="D27" s="223"/>
      <c r="E27" s="223"/>
      <c r="F27" s="7"/>
      <c r="G27" s="7"/>
      <c r="H27" s="7"/>
      <c r="I27" s="7"/>
      <c r="J27" s="156"/>
      <c r="K27" s="156"/>
      <c r="L27" s="156"/>
      <c r="M27" s="156"/>
      <c r="N27" s="156"/>
      <c r="O27" s="220"/>
      <c r="P27" s="223"/>
      <c r="Q27" s="223"/>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
      <c r="A28" s="156"/>
      <c r="B28" s="156"/>
      <c r="C28" s="220"/>
      <c r="D28" s="223"/>
      <c r="E28" s="223"/>
      <c r="F28" s="156"/>
      <c r="G28" s="156"/>
      <c r="H28" s="156"/>
      <c r="I28" s="156"/>
      <c r="J28" s="156"/>
      <c r="K28" s="156"/>
      <c r="L28" s="156"/>
      <c r="M28" s="156"/>
      <c r="N28" s="156"/>
      <c r="O28" s="220"/>
      <c r="P28" s="223"/>
      <c r="Q28" s="223"/>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
      <c r="A29" s="156"/>
      <c r="B29" s="156"/>
      <c r="C29" s="220"/>
      <c r="D29" s="223"/>
      <c r="E29" s="223"/>
      <c r="F29" s="156"/>
      <c r="G29" s="156"/>
      <c r="H29" s="156"/>
      <c r="I29" s="156"/>
      <c r="J29" s="156"/>
      <c r="K29" s="156"/>
      <c r="L29" s="156"/>
      <c r="M29" s="156"/>
      <c r="N29" s="156"/>
      <c r="O29" s="220"/>
      <c r="P29" s="223"/>
      <c r="Q29" s="223"/>
      <c r="R29" s="156"/>
      <c r="T29" s="156"/>
      <c r="U29" s="156"/>
      <c r="V29" s="156"/>
      <c r="W29" s="156"/>
      <c r="X29" s="156"/>
      <c r="Y29" s="157"/>
      <c r="Z29" s="157"/>
      <c r="AA29" s="157"/>
      <c r="AB29" s="157"/>
      <c r="AC29" s="157"/>
      <c r="AD29" s="157"/>
      <c r="AE29" s="157"/>
      <c r="AF29" s="157"/>
      <c r="AG29" s="157"/>
      <c r="AH29" s="157"/>
      <c r="AI29" s="157"/>
      <c r="AJ29" s="157"/>
      <c r="AK29" s="157"/>
      <c r="AL29" s="157"/>
    </row>
    <row r="30" spans="1:50" x14ac:dyDescent="0.2">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x14ac:dyDescent="0.2">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x14ac:dyDescent="0.2">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x14ac:dyDescent="0.2">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x14ac:dyDescent="0.2">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x14ac:dyDescent="0.2">
      <c r="A37" s="156"/>
      <c r="C37" s="78" t="s">
        <v>141</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
      <c r="A43" s="156"/>
      <c r="X43" s="156"/>
      <c r="Y43" s="157"/>
      <c r="Z43" s="157"/>
      <c r="AA43" s="157"/>
      <c r="AB43" s="157"/>
      <c r="AC43" s="157"/>
      <c r="AD43" s="157"/>
      <c r="AE43" s="157"/>
      <c r="AF43" s="157"/>
      <c r="AG43" s="157"/>
      <c r="AH43" s="157"/>
      <c r="AI43" s="157"/>
      <c r="AJ43" s="157"/>
      <c r="AK43" s="157"/>
      <c r="AL43" s="157"/>
    </row>
    <row r="44" spans="1:38" ht="41.25" customHeight="1" x14ac:dyDescent="0.2">
      <c r="A44" s="156"/>
      <c r="B44" s="224" t="s">
        <v>120</v>
      </c>
      <c r="C44" s="224"/>
      <c r="D44" s="224"/>
      <c r="E44" s="224"/>
      <c r="F44" s="224"/>
      <c r="G44" s="224"/>
      <c r="H44" s="224"/>
      <c r="I44" s="224"/>
      <c r="J44" s="224"/>
      <c r="K44" s="224"/>
      <c r="L44" s="224"/>
      <c r="M44" s="224"/>
      <c r="N44" s="224"/>
      <c r="O44" s="224"/>
      <c r="P44" s="224"/>
      <c r="Q44" s="224"/>
      <c r="R44" s="224"/>
      <c r="S44" s="224"/>
      <c r="T44" s="224"/>
      <c r="U44" s="224"/>
      <c r="V44" s="224"/>
      <c r="W44" s="224"/>
      <c r="X44" s="156"/>
      <c r="Y44" s="157"/>
      <c r="Z44" s="157"/>
      <c r="AA44" s="157"/>
      <c r="AB44" s="157"/>
      <c r="AC44" s="157"/>
      <c r="AD44" s="157"/>
      <c r="AE44" s="157"/>
      <c r="AF44" s="157"/>
      <c r="AG44" s="157"/>
      <c r="AH44" s="157"/>
      <c r="AI44" s="157"/>
      <c r="AJ44" s="157"/>
      <c r="AK44" s="157"/>
      <c r="AL44" s="157"/>
    </row>
    <row r="45" spans="1:38" x14ac:dyDescent="0.2">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I14" sqref="I14"/>
    </sheetView>
  </sheetViews>
  <sheetFormatPr defaultRowHeight="12.75" x14ac:dyDescent="0.2"/>
  <cols>
    <col min="1" max="1" width="28" customWidth="1"/>
    <col min="2" max="2" width="19.5703125" customWidth="1"/>
    <col min="3" max="3" width="2.85546875" customWidth="1"/>
    <col min="4" max="5" width="5.42578125" customWidth="1"/>
    <col min="6" max="6" width="4.42578125" customWidth="1"/>
  </cols>
  <sheetData>
    <row r="1" spans="1:57" ht="18" x14ac:dyDescent="0.25">
      <c r="A1" s="44" t="s">
        <v>104</v>
      </c>
      <c r="B1" s="44" t="s">
        <v>136</v>
      </c>
    </row>
    <row r="2" spans="1:57" ht="72" x14ac:dyDescent="0.25">
      <c r="A2" s="45" t="s">
        <v>103</v>
      </c>
      <c r="B2" s="88" t="s">
        <v>142</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237" t="s">
        <v>5</v>
      </c>
      <c r="E4" s="238"/>
      <c r="G4" s="231" t="s">
        <v>6</v>
      </c>
      <c r="H4" s="232"/>
      <c r="I4" s="232"/>
      <c r="J4" s="232"/>
      <c r="K4" s="232"/>
      <c r="L4" s="232"/>
      <c r="M4" s="232"/>
      <c r="N4" s="232"/>
      <c r="O4" s="232"/>
      <c r="P4" s="232"/>
      <c r="Q4" s="232"/>
      <c r="R4" s="232"/>
      <c r="T4" s="231" t="s">
        <v>7</v>
      </c>
      <c r="U4" s="232"/>
      <c r="V4" s="232"/>
      <c r="W4" s="232"/>
      <c r="X4" s="232"/>
      <c r="Y4" s="232"/>
      <c r="Z4" s="232"/>
      <c r="AA4" s="232"/>
      <c r="AB4" s="232"/>
      <c r="AC4" s="232"/>
      <c r="AD4" s="232"/>
      <c r="AE4" s="232"/>
      <c r="AF4" s="4"/>
      <c r="AG4" s="231" t="s">
        <v>34</v>
      </c>
      <c r="AH4" s="232"/>
      <c r="AI4" s="232"/>
      <c r="AJ4" s="232"/>
      <c r="AK4" s="232"/>
      <c r="AL4" s="232"/>
      <c r="AM4" s="232"/>
      <c r="AN4" s="232"/>
      <c r="AO4" s="232"/>
      <c r="AP4" s="232"/>
      <c r="AQ4" s="232"/>
      <c r="AR4" s="232"/>
      <c r="AT4" s="231" t="s">
        <v>35</v>
      </c>
      <c r="AU4" s="232"/>
      <c r="AV4" s="232"/>
      <c r="AW4" s="232"/>
      <c r="AX4" s="232"/>
      <c r="AY4" s="232"/>
      <c r="AZ4" s="232"/>
      <c r="BA4" s="232"/>
      <c r="BB4" s="232"/>
      <c r="BC4" s="232"/>
      <c r="BD4" s="232"/>
      <c r="BE4" s="232"/>
    </row>
    <row r="5" spans="1:57" x14ac:dyDescent="0.2">
      <c r="A5" s="32"/>
      <c r="B5" s="32"/>
      <c r="C5" s="3"/>
      <c r="D5" s="239" t="s">
        <v>8</v>
      </c>
      <c r="E5" s="241" t="s">
        <v>9</v>
      </c>
      <c r="F5" s="5"/>
      <c r="G5" s="229" t="s">
        <v>0</v>
      </c>
      <c r="H5" s="225" t="s">
        <v>1</v>
      </c>
      <c r="I5" s="225" t="s">
        <v>10</v>
      </c>
      <c r="J5" s="225" t="s">
        <v>2</v>
      </c>
      <c r="K5" s="225" t="s">
        <v>11</v>
      </c>
      <c r="L5" s="227" t="s">
        <v>12</v>
      </c>
      <c r="M5" s="5"/>
      <c r="N5" s="229" t="s">
        <v>3</v>
      </c>
      <c r="O5" s="225" t="s">
        <v>4</v>
      </c>
      <c r="P5" s="227" t="s">
        <v>13</v>
      </c>
      <c r="Q5" s="2"/>
      <c r="R5" s="233" t="s">
        <v>14</v>
      </c>
      <c r="S5" s="2"/>
      <c r="T5" s="229" t="s">
        <v>0</v>
      </c>
      <c r="U5" s="225" t="s">
        <v>1</v>
      </c>
      <c r="V5" s="225" t="s">
        <v>10</v>
      </c>
      <c r="W5" s="225" t="s">
        <v>2</v>
      </c>
      <c r="X5" s="225" t="s">
        <v>11</v>
      </c>
      <c r="Y5" s="227" t="s">
        <v>12</v>
      </c>
      <c r="Z5" s="2"/>
      <c r="AA5" s="229" t="s">
        <v>3</v>
      </c>
      <c r="AB5" s="225" t="s">
        <v>4</v>
      </c>
      <c r="AC5" s="227" t="s">
        <v>13</v>
      </c>
      <c r="AD5" s="1"/>
      <c r="AE5" s="235" t="s">
        <v>14</v>
      </c>
      <c r="AF5" s="38"/>
      <c r="AG5" s="229" t="s">
        <v>0</v>
      </c>
      <c r="AH5" s="225" t="s">
        <v>1</v>
      </c>
      <c r="AI5" s="225" t="s">
        <v>10</v>
      </c>
      <c r="AJ5" s="225" t="s">
        <v>2</v>
      </c>
      <c r="AK5" s="225" t="s">
        <v>11</v>
      </c>
      <c r="AL5" s="227" t="s">
        <v>12</v>
      </c>
      <c r="AM5" s="5"/>
      <c r="AN5" s="229" t="s">
        <v>3</v>
      </c>
      <c r="AO5" s="225" t="s">
        <v>4</v>
      </c>
      <c r="AP5" s="227" t="s">
        <v>13</v>
      </c>
      <c r="AQ5" s="2"/>
      <c r="AR5" s="233" t="s">
        <v>14</v>
      </c>
      <c r="AS5" s="2"/>
      <c r="AT5" s="229" t="s">
        <v>0</v>
      </c>
      <c r="AU5" s="225" t="s">
        <v>1</v>
      </c>
      <c r="AV5" s="225" t="s">
        <v>10</v>
      </c>
      <c r="AW5" s="225" t="s">
        <v>2</v>
      </c>
      <c r="AX5" s="225" t="s">
        <v>11</v>
      </c>
      <c r="AY5" s="227" t="s">
        <v>12</v>
      </c>
      <c r="AZ5" s="2"/>
      <c r="BA5" s="229" t="s">
        <v>3</v>
      </c>
      <c r="BB5" s="225" t="s">
        <v>4</v>
      </c>
      <c r="BC5" s="227" t="s">
        <v>13</v>
      </c>
      <c r="BD5" s="1"/>
      <c r="BE5" s="235" t="s">
        <v>14</v>
      </c>
    </row>
    <row r="6" spans="1:57" x14ac:dyDescent="0.2">
      <c r="A6" s="32"/>
      <c r="B6" s="32"/>
      <c r="C6" s="3"/>
      <c r="D6" s="240"/>
      <c r="E6" s="242"/>
      <c r="F6" s="5"/>
      <c r="G6" s="230"/>
      <c r="H6" s="226"/>
      <c r="I6" s="226"/>
      <c r="J6" s="226"/>
      <c r="K6" s="226"/>
      <c r="L6" s="228"/>
      <c r="M6" s="5"/>
      <c r="N6" s="230"/>
      <c r="O6" s="226"/>
      <c r="P6" s="228"/>
      <c r="Q6" s="2"/>
      <c r="R6" s="234"/>
      <c r="S6" s="2"/>
      <c r="T6" s="230"/>
      <c r="U6" s="226"/>
      <c r="V6" s="226"/>
      <c r="W6" s="226"/>
      <c r="X6" s="226"/>
      <c r="Y6" s="228"/>
      <c r="Z6" s="2"/>
      <c r="AA6" s="230"/>
      <c r="AB6" s="226"/>
      <c r="AC6" s="228"/>
      <c r="AD6" s="1"/>
      <c r="AE6" s="236"/>
      <c r="AF6" s="39"/>
      <c r="AG6" s="230"/>
      <c r="AH6" s="226"/>
      <c r="AI6" s="226"/>
      <c r="AJ6" s="226"/>
      <c r="AK6" s="226"/>
      <c r="AL6" s="228"/>
      <c r="AM6" s="5"/>
      <c r="AN6" s="230"/>
      <c r="AO6" s="226"/>
      <c r="AP6" s="228"/>
      <c r="AQ6" s="2"/>
      <c r="AR6" s="234"/>
      <c r="AS6" s="2"/>
      <c r="AT6" s="230"/>
      <c r="AU6" s="226"/>
      <c r="AV6" s="226"/>
      <c r="AW6" s="226"/>
      <c r="AX6" s="226"/>
      <c r="AY6" s="228"/>
      <c r="AZ6" s="2"/>
      <c r="BA6" s="230"/>
      <c r="BB6" s="226"/>
      <c r="BC6" s="228"/>
      <c r="BD6" s="1"/>
      <c r="BE6" s="236"/>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60">
        <v>50.419463206414797</v>
      </c>
      <c r="H8" s="161">
        <v>58.801578735583803</v>
      </c>
      <c r="I8" s="161">
        <v>63.447222617351599</v>
      </c>
      <c r="J8" s="161">
        <v>64.837886045210595</v>
      </c>
      <c r="K8" s="161">
        <v>63.948446907631698</v>
      </c>
      <c r="L8" s="162">
        <v>60.299294337245698</v>
      </c>
      <c r="M8" s="163"/>
      <c r="N8" s="164">
        <v>71.831484970984903</v>
      </c>
      <c r="O8" s="165">
        <v>73.30670799344</v>
      </c>
      <c r="P8" s="166">
        <v>72.569090345148396</v>
      </c>
      <c r="Q8" s="163"/>
      <c r="R8" s="167">
        <v>63.808721725189997</v>
      </c>
      <c r="S8" s="168"/>
      <c r="T8" s="160">
        <v>9.9645632445612105</v>
      </c>
      <c r="U8" s="161">
        <v>3.4357385991056799</v>
      </c>
      <c r="V8" s="161">
        <v>-0.298632823052149</v>
      </c>
      <c r="W8" s="161">
        <v>-3.2086415417933001</v>
      </c>
      <c r="X8" s="161">
        <v>-4.9002979868961001</v>
      </c>
      <c r="Y8" s="162">
        <v>0.29017198506895597</v>
      </c>
      <c r="Z8" s="163"/>
      <c r="AA8" s="164">
        <v>-2.8908827062480298</v>
      </c>
      <c r="AB8" s="165">
        <v>-1.72054767387368</v>
      </c>
      <c r="AC8" s="166">
        <v>-2.3032765709452701</v>
      </c>
      <c r="AD8" s="163"/>
      <c r="AE8" s="167">
        <v>-0.56537342052948902</v>
      </c>
      <c r="AF8" s="29"/>
      <c r="AG8" s="160">
        <v>51.258009083119298</v>
      </c>
      <c r="AH8" s="161">
        <v>61.1613041954108</v>
      </c>
      <c r="AI8" s="161">
        <v>65.839853700547806</v>
      </c>
      <c r="AJ8" s="161">
        <v>66.180746035584903</v>
      </c>
      <c r="AK8" s="161">
        <v>64.488375859745801</v>
      </c>
      <c r="AL8" s="162">
        <v>61.787709707876203</v>
      </c>
      <c r="AM8" s="163"/>
      <c r="AN8" s="164">
        <v>71.420880490341503</v>
      </c>
      <c r="AO8" s="165">
        <v>72.766278511429405</v>
      </c>
      <c r="AP8" s="166">
        <v>72.093581501088707</v>
      </c>
      <c r="AQ8" s="163"/>
      <c r="AR8" s="167">
        <v>64.733210423643797</v>
      </c>
      <c r="AS8" s="168"/>
      <c r="AT8" s="160">
        <v>0.52131281691197895</v>
      </c>
      <c r="AU8" s="161">
        <v>-0.35773528694165802</v>
      </c>
      <c r="AV8" s="161">
        <v>-0.78104415233169799</v>
      </c>
      <c r="AW8" s="161">
        <v>-1.34837810567352</v>
      </c>
      <c r="AX8" s="161">
        <v>-1.2387239896125899</v>
      </c>
      <c r="AY8" s="162">
        <v>-0.702718335168243</v>
      </c>
      <c r="AZ8" s="163"/>
      <c r="BA8" s="164">
        <v>0.95680286499845402</v>
      </c>
      <c r="BB8" s="165">
        <v>3.5092820116086298</v>
      </c>
      <c r="BC8" s="166">
        <v>2.2290196933827202</v>
      </c>
      <c r="BD8" s="163"/>
      <c r="BE8" s="167">
        <v>0.212615957876785</v>
      </c>
    </row>
    <row r="9" spans="1:57" x14ac:dyDescent="0.2">
      <c r="A9" s="20" t="s">
        <v>18</v>
      </c>
      <c r="B9" s="3" t="str">
        <f>TRIM(A9)</f>
        <v>Virginia</v>
      </c>
      <c r="C9" s="10"/>
      <c r="D9" s="24" t="s">
        <v>16</v>
      </c>
      <c r="E9" s="27" t="s">
        <v>17</v>
      </c>
      <c r="F9" s="3"/>
      <c r="G9" s="169">
        <v>52.599114036824297</v>
      </c>
      <c r="H9" s="163">
        <v>60.040091071074997</v>
      </c>
      <c r="I9" s="163">
        <v>64.451000845611105</v>
      </c>
      <c r="J9" s="163">
        <v>65.940584281314202</v>
      </c>
      <c r="K9" s="163">
        <v>66.567084951021798</v>
      </c>
      <c r="L9" s="170">
        <v>61.924826300291897</v>
      </c>
      <c r="M9" s="163"/>
      <c r="N9" s="171">
        <v>76.084957194264504</v>
      </c>
      <c r="O9" s="172">
        <v>76.390492003629305</v>
      </c>
      <c r="P9" s="173">
        <v>76.237724598946897</v>
      </c>
      <c r="Q9" s="163"/>
      <c r="R9" s="174">
        <v>66.016953713907995</v>
      </c>
      <c r="S9" s="168"/>
      <c r="T9" s="169">
        <v>6.7903935550657604</v>
      </c>
      <c r="U9" s="163">
        <v>1.21574825920352</v>
      </c>
      <c r="V9" s="163">
        <v>-0.48681170045043098</v>
      </c>
      <c r="W9" s="163">
        <v>-2.57611964658083</v>
      </c>
      <c r="X9" s="163">
        <v>-4.8266421970716697</v>
      </c>
      <c r="Y9" s="170">
        <v>-0.43968573212346801</v>
      </c>
      <c r="Z9" s="163"/>
      <c r="AA9" s="171">
        <v>-0.44714029526363103</v>
      </c>
      <c r="AB9" s="172">
        <v>2.3155633079829601</v>
      </c>
      <c r="AC9" s="173">
        <v>0.91807433941650396</v>
      </c>
      <c r="AD9" s="163"/>
      <c r="AE9" s="174">
        <v>6.8325155234147299E-3</v>
      </c>
      <c r="AF9" s="30"/>
      <c r="AG9" s="169">
        <v>49.101738983832</v>
      </c>
      <c r="AH9" s="163">
        <v>60.198104642188099</v>
      </c>
      <c r="AI9" s="163">
        <v>65.450264952667098</v>
      </c>
      <c r="AJ9" s="163">
        <v>66.202147146798893</v>
      </c>
      <c r="AK9" s="163">
        <v>65.696098042064804</v>
      </c>
      <c r="AL9" s="170">
        <v>61.331237535844302</v>
      </c>
      <c r="AM9" s="163"/>
      <c r="AN9" s="171">
        <v>73.818452758205893</v>
      </c>
      <c r="AO9" s="172">
        <v>75.503396165748896</v>
      </c>
      <c r="AP9" s="173">
        <v>74.660924461977402</v>
      </c>
      <c r="AQ9" s="163"/>
      <c r="AR9" s="174">
        <v>65.140356282653897</v>
      </c>
      <c r="AS9" s="168"/>
      <c r="AT9" s="169">
        <v>-1.5118805476482</v>
      </c>
      <c r="AU9" s="163">
        <v>-2.9144670232382399</v>
      </c>
      <c r="AV9" s="163">
        <v>-2.3371853863649301</v>
      </c>
      <c r="AW9" s="163">
        <v>-2.2178368561683999</v>
      </c>
      <c r="AX9" s="163">
        <v>-0.64732156175887801</v>
      </c>
      <c r="AY9" s="170">
        <v>-1.9373942396136801</v>
      </c>
      <c r="AZ9" s="163"/>
      <c r="BA9" s="171">
        <v>3.03869160263941</v>
      </c>
      <c r="BB9" s="172">
        <v>6.1100858837044099</v>
      </c>
      <c r="BC9" s="173">
        <v>4.5691646003005397</v>
      </c>
      <c r="BD9" s="163"/>
      <c r="BE9" s="174">
        <v>0.10288818273019699</v>
      </c>
    </row>
    <row r="10" spans="1:57" x14ac:dyDescent="0.2">
      <c r="A10" s="21" t="s">
        <v>19</v>
      </c>
      <c r="B10" s="3" t="str">
        <f t="shared" ref="B10:B45" si="0">TRIM(A10)</f>
        <v>Norfolk/Virginia Beach, VA</v>
      </c>
      <c r="C10" s="3"/>
      <c r="D10" s="24" t="s">
        <v>16</v>
      </c>
      <c r="E10" s="27" t="s">
        <v>17</v>
      </c>
      <c r="F10" s="3"/>
      <c r="G10" s="169">
        <v>49.896231007712203</v>
      </c>
      <c r="H10" s="163">
        <v>53.821517333265</v>
      </c>
      <c r="I10" s="163">
        <v>57.418842399241498</v>
      </c>
      <c r="J10" s="163">
        <v>59.007404750313803</v>
      </c>
      <c r="K10" s="163">
        <v>65.394962720028602</v>
      </c>
      <c r="L10" s="170">
        <v>57.107791642112197</v>
      </c>
      <c r="M10" s="163"/>
      <c r="N10" s="171">
        <v>78.869558533398205</v>
      </c>
      <c r="O10" s="172">
        <v>77.770375874349796</v>
      </c>
      <c r="P10" s="173">
        <v>78.319967203874</v>
      </c>
      <c r="Q10" s="163"/>
      <c r="R10" s="174">
        <v>63.168413231187003</v>
      </c>
      <c r="S10" s="168"/>
      <c r="T10" s="169">
        <v>-0.72768879072679504</v>
      </c>
      <c r="U10" s="163">
        <v>-5.7657527610136299</v>
      </c>
      <c r="V10" s="163">
        <v>-7.0343406673567497</v>
      </c>
      <c r="W10" s="163">
        <v>-8.6268823708896996</v>
      </c>
      <c r="X10" s="163">
        <v>-10.719984622287701</v>
      </c>
      <c r="Y10" s="170">
        <v>-6.9801546348545198</v>
      </c>
      <c r="Z10" s="163"/>
      <c r="AA10" s="171">
        <v>-1.5483362635675799</v>
      </c>
      <c r="AB10" s="172">
        <v>-0.24012209106692201</v>
      </c>
      <c r="AC10" s="173">
        <v>-0.90313596842377597</v>
      </c>
      <c r="AD10" s="163"/>
      <c r="AE10" s="174">
        <v>-4.9145402240121197</v>
      </c>
      <c r="AF10" s="30"/>
      <c r="AG10" s="169">
        <v>47.421148376847903</v>
      </c>
      <c r="AH10" s="163">
        <v>53.300750723820698</v>
      </c>
      <c r="AI10" s="163">
        <v>57.144687283814498</v>
      </c>
      <c r="AJ10" s="163">
        <v>59.001639806297803</v>
      </c>
      <c r="AK10" s="163">
        <v>62.517615106715503</v>
      </c>
      <c r="AL10" s="170">
        <v>55.8771682594993</v>
      </c>
      <c r="AM10" s="163"/>
      <c r="AN10" s="171">
        <v>75.048041200133198</v>
      </c>
      <c r="AO10" s="172">
        <v>77.349534961182698</v>
      </c>
      <c r="AP10" s="173">
        <v>76.198788080657906</v>
      </c>
      <c r="AQ10" s="163"/>
      <c r="AR10" s="174">
        <v>61.6833453512589</v>
      </c>
      <c r="AS10" s="168"/>
      <c r="AT10" s="169">
        <v>-2.4736881661697199</v>
      </c>
      <c r="AU10" s="163">
        <v>-6.4303347341996302</v>
      </c>
      <c r="AV10" s="163">
        <v>-6.4118430695310797</v>
      </c>
      <c r="AW10" s="163">
        <v>-3.5015450701672202</v>
      </c>
      <c r="AX10" s="163">
        <v>-0.33531265984800701</v>
      </c>
      <c r="AY10" s="170">
        <v>-3.8318070636680699</v>
      </c>
      <c r="AZ10" s="163"/>
      <c r="BA10" s="171">
        <v>4.3962462091371401</v>
      </c>
      <c r="BB10" s="172">
        <v>5.5500203870666001</v>
      </c>
      <c r="BC10" s="173">
        <v>4.9786755294923903</v>
      </c>
      <c r="BD10" s="163"/>
      <c r="BE10" s="174">
        <v>-0.89617846209244001</v>
      </c>
    </row>
    <row r="11" spans="1:57" x14ac:dyDescent="0.2">
      <c r="A11" s="21" t="s">
        <v>20</v>
      </c>
      <c r="B11" s="2" t="s">
        <v>71</v>
      </c>
      <c r="C11" s="3"/>
      <c r="D11" s="24" t="s">
        <v>16</v>
      </c>
      <c r="E11" s="27" t="s">
        <v>17</v>
      </c>
      <c r="F11" s="3"/>
      <c r="G11" s="169">
        <v>48.6831293517277</v>
      </c>
      <c r="H11" s="163">
        <v>57.380097738182698</v>
      </c>
      <c r="I11" s="163">
        <v>62.651381286902499</v>
      </c>
      <c r="J11" s="163">
        <v>63.457311554540297</v>
      </c>
      <c r="K11" s="163">
        <v>61.707537818385497</v>
      </c>
      <c r="L11" s="170">
        <v>58.783824608346599</v>
      </c>
      <c r="M11" s="163"/>
      <c r="N11" s="171">
        <v>71.120113778390703</v>
      </c>
      <c r="O11" s="172">
        <v>75.960005171744996</v>
      </c>
      <c r="P11" s="173">
        <v>73.540059475067807</v>
      </c>
      <c r="Q11" s="163"/>
      <c r="R11" s="174">
        <v>63.004049032114899</v>
      </c>
      <c r="S11" s="168"/>
      <c r="T11" s="169">
        <v>-11.1378628521356</v>
      </c>
      <c r="U11" s="163">
        <v>2.4518173172298998</v>
      </c>
      <c r="V11" s="163">
        <v>6.41777886911499</v>
      </c>
      <c r="W11" s="163">
        <v>3.10842518046455</v>
      </c>
      <c r="X11" s="163">
        <v>-3.49272836966637</v>
      </c>
      <c r="Y11" s="170">
        <v>-0.42390291902439797</v>
      </c>
      <c r="Z11" s="163"/>
      <c r="AA11" s="171">
        <v>-2.7638878061054899</v>
      </c>
      <c r="AB11" s="172">
        <v>3.9855158730729099</v>
      </c>
      <c r="AC11" s="173">
        <v>0.60866656102435102</v>
      </c>
      <c r="AD11" s="163"/>
      <c r="AE11" s="174">
        <v>-7.9649462571001403E-2</v>
      </c>
      <c r="AF11" s="30"/>
      <c r="AG11" s="169">
        <v>48.4642081022347</v>
      </c>
      <c r="AH11" s="163">
        <v>61.790621993015598</v>
      </c>
      <c r="AI11" s="163">
        <v>68.387110712626693</v>
      </c>
      <c r="AJ11" s="163">
        <v>68.518558527416403</v>
      </c>
      <c r="AK11" s="163">
        <v>72.843840470120497</v>
      </c>
      <c r="AL11" s="170">
        <v>64.003907474124802</v>
      </c>
      <c r="AM11" s="163"/>
      <c r="AN11" s="171">
        <v>83.121246165147099</v>
      </c>
      <c r="AO11" s="172">
        <v>85.374627317115298</v>
      </c>
      <c r="AP11" s="173">
        <v>84.247936741131198</v>
      </c>
      <c r="AQ11" s="163"/>
      <c r="AR11" s="174">
        <v>69.789317539480706</v>
      </c>
      <c r="AS11" s="168"/>
      <c r="AT11" s="169">
        <v>-1.64880545370071</v>
      </c>
      <c r="AU11" s="163">
        <v>4.9146224184866396</v>
      </c>
      <c r="AV11" s="163">
        <v>4.4408725584583602</v>
      </c>
      <c r="AW11" s="163">
        <v>2.4283346264698902</v>
      </c>
      <c r="AX11" s="163">
        <v>2.10643922877976</v>
      </c>
      <c r="AY11" s="170">
        <v>2.6022619005788701</v>
      </c>
      <c r="AZ11" s="163"/>
      <c r="BA11" s="171">
        <v>4.5897398742814</v>
      </c>
      <c r="BB11" s="172">
        <v>9.1252446224676795</v>
      </c>
      <c r="BC11" s="173">
        <v>6.8396882810134096</v>
      </c>
      <c r="BD11" s="163"/>
      <c r="BE11" s="174">
        <v>4.0261475797034496</v>
      </c>
    </row>
    <row r="12" spans="1:57" x14ac:dyDescent="0.2">
      <c r="A12" s="21" t="s">
        <v>21</v>
      </c>
      <c r="B12" s="3" t="str">
        <f t="shared" si="0"/>
        <v>Virginia Area</v>
      </c>
      <c r="C12" s="3"/>
      <c r="D12" s="24" t="s">
        <v>16</v>
      </c>
      <c r="E12" s="27" t="s">
        <v>17</v>
      </c>
      <c r="F12" s="3"/>
      <c r="G12" s="169">
        <v>46.172135045173498</v>
      </c>
      <c r="H12" s="163">
        <v>53.139505921246197</v>
      </c>
      <c r="I12" s="163">
        <v>56.902250905084202</v>
      </c>
      <c r="J12" s="163">
        <v>58.064806278248703</v>
      </c>
      <c r="K12" s="163">
        <v>59.715320096242401</v>
      </c>
      <c r="L12" s="170">
        <v>54.813091066524102</v>
      </c>
      <c r="M12" s="163"/>
      <c r="N12" s="171">
        <v>72.064941197634397</v>
      </c>
      <c r="O12" s="172">
        <v>70.562838703874405</v>
      </c>
      <c r="P12" s="173">
        <v>71.313889950754401</v>
      </c>
      <c r="Q12" s="163"/>
      <c r="R12" s="174">
        <v>59.536952694242601</v>
      </c>
      <c r="S12" s="168"/>
      <c r="T12" s="169">
        <v>5.7858410786093302</v>
      </c>
      <c r="U12" s="163">
        <v>-5.1229900173724303</v>
      </c>
      <c r="V12" s="163">
        <v>-2.2889966964686899</v>
      </c>
      <c r="W12" s="163">
        <v>-2.6817984133453101</v>
      </c>
      <c r="X12" s="163">
        <v>-8.0930988449022703</v>
      </c>
      <c r="Y12" s="170">
        <v>-3.0160231489395799</v>
      </c>
      <c r="Z12" s="163"/>
      <c r="AA12" s="171">
        <v>-4.82557133013177</v>
      </c>
      <c r="AB12" s="172">
        <v>-2.5431908270683099</v>
      </c>
      <c r="AC12" s="173">
        <v>-3.7099178106295199</v>
      </c>
      <c r="AD12" s="163"/>
      <c r="AE12" s="174">
        <v>-3.2446195123439998</v>
      </c>
      <c r="AF12" s="30"/>
      <c r="AG12" s="169">
        <v>41.886781771865202</v>
      </c>
      <c r="AH12" s="163">
        <v>52.492499292386</v>
      </c>
      <c r="AI12" s="163">
        <v>56.594785203268501</v>
      </c>
      <c r="AJ12" s="163">
        <v>58.192339425174303</v>
      </c>
      <c r="AK12" s="163">
        <v>58.397707943647902</v>
      </c>
      <c r="AL12" s="170">
        <v>53.5172335793253</v>
      </c>
      <c r="AM12" s="163"/>
      <c r="AN12" s="171">
        <v>67.755242739843595</v>
      </c>
      <c r="AO12" s="172">
        <v>66.854469114314597</v>
      </c>
      <c r="AP12" s="173">
        <v>67.304855927079103</v>
      </c>
      <c r="AQ12" s="163"/>
      <c r="AR12" s="174">
        <v>57.4585269442602</v>
      </c>
      <c r="AS12" s="168"/>
      <c r="AT12" s="169">
        <v>-2.3386666458054499</v>
      </c>
      <c r="AU12" s="163">
        <v>-5.6109426664625</v>
      </c>
      <c r="AV12" s="163">
        <v>-2.8880388895720701</v>
      </c>
      <c r="AW12" s="163">
        <v>-1.96802218977952</v>
      </c>
      <c r="AX12" s="163">
        <v>-3.5905426032636898</v>
      </c>
      <c r="AY12" s="170">
        <v>-3.30801456738822</v>
      </c>
      <c r="AZ12" s="163"/>
      <c r="BA12" s="171">
        <v>0.76561176443758705</v>
      </c>
      <c r="BB12" s="172">
        <v>4.6747748701493101</v>
      </c>
      <c r="BC12" s="173">
        <v>2.6699279688637398</v>
      </c>
      <c r="BD12" s="163"/>
      <c r="BE12" s="174">
        <v>-1.3844636757606099</v>
      </c>
    </row>
    <row r="13" spans="1:57" x14ac:dyDescent="0.2">
      <c r="A13" s="34" t="s">
        <v>22</v>
      </c>
      <c r="B13" s="2" t="s">
        <v>83</v>
      </c>
      <c r="C13" s="3"/>
      <c r="D13" s="24" t="s">
        <v>16</v>
      </c>
      <c r="E13" s="27" t="s">
        <v>17</v>
      </c>
      <c r="F13" s="3"/>
      <c r="G13" s="169">
        <v>64.037813355803607</v>
      </c>
      <c r="H13" s="163">
        <v>71.827821079980296</v>
      </c>
      <c r="I13" s="163">
        <v>78.119047410047301</v>
      </c>
      <c r="J13" s="163">
        <v>78.598828992529704</v>
      </c>
      <c r="K13" s="163">
        <v>75.558671457365605</v>
      </c>
      <c r="L13" s="170">
        <v>73.628272243096902</v>
      </c>
      <c r="M13" s="163"/>
      <c r="N13" s="171">
        <v>79.77598117961</v>
      </c>
      <c r="O13" s="172">
        <v>81.503524434027597</v>
      </c>
      <c r="P13" s="173">
        <v>80.639752806818805</v>
      </c>
      <c r="Q13" s="163"/>
      <c r="R13" s="174">
        <v>75.631502162198402</v>
      </c>
      <c r="S13" s="168"/>
      <c r="T13" s="169">
        <v>20.4751873643309</v>
      </c>
      <c r="U13" s="163">
        <v>6.5237687400896904</v>
      </c>
      <c r="V13" s="163">
        <v>0.56601335020354104</v>
      </c>
      <c r="W13" s="163">
        <v>-5.3695784766326096</v>
      </c>
      <c r="X13" s="163">
        <v>-1.3930212199449199</v>
      </c>
      <c r="Y13" s="170">
        <v>2.8375202366897301</v>
      </c>
      <c r="Z13" s="163"/>
      <c r="AA13" s="171">
        <v>4.03040850611454</v>
      </c>
      <c r="AB13" s="172">
        <v>6.76115696494284</v>
      </c>
      <c r="AC13" s="173">
        <v>5.3927194394911497</v>
      </c>
      <c r="AD13" s="163"/>
      <c r="AE13" s="174">
        <v>3.6020742313607501</v>
      </c>
      <c r="AF13" s="30"/>
      <c r="AG13" s="169">
        <v>58.330919528122998</v>
      </c>
      <c r="AH13" s="163">
        <v>72.486351028719795</v>
      </c>
      <c r="AI13" s="163">
        <v>79.009446900955595</v>
      </c>
      <c r="AJ13" s="163">
        <v>77.237367320381907</v>
      </c>
      <c r="AK13" s="163">
        <v>71.237117802058805</v>
      </c>
      <c r="AL13" s="170">
        <v>71.660197580353795</v>
      </c>
      <c r="AM13" s="163"/>
      <c r="AN13" s="171">
        <v>75.619647006932098</v>
      </c>
      <c r="AO13" s="172">
        <v>78.875495662745195</v>
      </c>
      <c r="AP13" s="173">
        <v>77.247571334838597</v>
      </c>
      <c r="AQ13" s="163"/>
      <c r="AR13" s="174">
        <v>73.2565800727197</v>
      </c>
      <c r="AS13" s="168"/>
      <c r="AT13" s="169">
        <v>-1.5470640730362799</v>
      </c>
      <c r="AU13" s="163">
        <v>-3.37249535417584</v>
      </c>
      <c r="AV13" s="163">
        <v>-2.8993218785096402</v>
      </c>
      <c r="AW13" s="163">
        <v>-4.1697540468461298</v>
      </c>
      <c r="AX13" s="163">
        <v>-1.9682177653516499</v>
      </c>
      <c r="AY13" s="170">
        <v>-2.8744462469668801</v>
      </c>
      <c r="AZ13" s="163"/>
      <c r="BA13" s="171">
        <v>1.9792617921929401</v>
      </c>
      <c r="BB13" s="172">
        <v>4.4874256803866199</v>
      </c>
      <c r="BC13" s="173">
        <v>3.2445406446006899</v>
      </c>
      <c r="BD13" s="163"/>
      <c r="BE13" s="174">
        <v>-1.10869024786339</v>
      </c>
    </row>
    <row r="14" spans="1:57" x14ac:dyDescent="0.2">
      <c r="A14" s="21" t="s">
        <v>23</v>
      </c>
      <c r="B14" s="3" t="str">
        <f t="shared" si="0"/>
        <v>Arlington, VA</v>
      </c>
      <c r="C14" s="3"/>
      <c r="D14" s="24" t="s">
        <v>16</v>
      </c>
      <c r="E14" s="27" t="s">
        <v>17</v>
      </c>
      <c r="F14" s="3"/>
      <c r="G14" s="169">
        <v>75.4808708518283</v>
      </c>
      <c r="H14" s="163">
        <v>83.502430775734496</v>
      </c>
      <c r="I14" s="163">
        <v>89.632213062777396</v>
      </c>
      <c r="J14" s="163">
        <v>91.016698372437105</v>
      </c>
      <c r="K14" s="163">
        <v>88.311139294018105</v>
      </c>
      <c r="L14" s="170">
        <v>85.588670471359094</v>
      </c>
      <c r="M14" s="163"/>
      <c r="N14" s="171">
        <v>86.134009723102906</v>
      </c>
      <c r="O14" s="172">
        <v>89.082646374973507</v>
      </c>
      <c r="P14" s="173">
        <v>87.608328049038207</v>
      </c>
      <c r="Q14" s="163"/>
      <c r="R14" s="174">
        <v>86.165715493553094</v>
      </c>
      <c r="S14" s="168"/>
      <c r="T14" s="169">
        <v>36.945076805675797</v>
      </c>
      <c r="U14" s="163">
        <v>15.056235296903401</v>
      </c>
      <c r="V14" s="163">
        <v>4.9934021035096396</v>
      </c>
      <c r="W14" s="163">
        <v>-2.4296161236964302</v>
      </c>
      <c r="X14" s="163">
        <v>4.6090884915209198</v>
      </c>
      <c r="Y14" s="170">
        <v>9.5140857878188392</v>
      </c>
      <c r="Z14" s="163"/>
      <c r="AA14" s="171">
        <v>9.0115986205685097</v>
      </c>
      <c r="AB14" s="172">
        <v>20.6187494644096</v>
      </c>
      <c r="AC14" s="173">
        <v>14.6193190403994</v>
      </c>
      <c r="AD14" s="163"/>
      <c r="AE14" s="174">
        <v>10.949663154446201</v>
      </c>
      <c r="AF14" s="30"/>
      <c r="AG14" s="169">
        <v>67.269076305220807</v>
      </c>
      <c r="AH14" s="163">
        <v>82.796977383216998</v>
      </c>
      <c r="AI14" s="163">
        <v>88.865990276896994</v>
      </c>
      <c r="AJ14" s="163">
        <v>83.954238004650094</v>
      </c>
      <c r="AK14" s="163">
        <v>77.605157471993195</v>
      </c>
      <c r="AL14" s="170">
        <v>80.098287888395603</v>
      </c>
      <c r="AM14" s="163"/>
      <c r="AN14" s="171">
        <v>78.448002536461601</v>
      </c>
      <c r="AO14" s="172">
        <v>82.479919678714793</v>
      </c>
      <c r="AP14" s="173">
        <v>80.463961107588204</v>
      </c>
      <c r="AQ14" s="163"/>
      <c r="AR14" s="174">
        <v>80.202765951022101</v>
      </c>
      <c r="AS14" s="168"/>
      <c r="AT14" s="169">
        <v>-0.14979898151454099</v>
      </c>
      <c r="AU14" s="163">
        <v>-1.8717489776356599</v>
      </c>
      <c r="AV14" s="163">
        <v>-1.5472605648345199</v>
      </c>
      <c r="AW14" s="163">
        <v>-7.3410607822046803</v>
      </c>
      <c r="AX14" s="163">
        <v>-4.3979426477841104</v>
      </c>
      <c r="AY14" s="170">
        <v>-3.2137782275890401</v>
      </c>
      <c r="AZ14" s="163"/>
      <c r="BA14" s="171">
        <v>-0.79033885716702901</v>
      </c>
      <c r="BB14" s="172">
        <v>3.57210268209819</v>
      </c>
      <c r="BC14" s="173">
        <v>1.3986102008510299</v>
      </c>
      <c r="BD14" s="163"/>
      <c r="BE14" s="174">
        <v>-1.93512920834535</v>
      </c>
    </row>
    <row r="15" spans="1:57" x14ac:dyDescent="0.2">
      <c r="A15" s="21" t="s">
        <v>24</v>
      </c>
      <c r="B15" s="3" t="str">
        <f t="shared" si="0"/>
        <v>Suburban Virginia Area</v>
      </c>
      <c r="C15" s="3"/>
      <c r="D15" s="24" t="s">
        <v>16</v>
      </c>
      <c r="E15" s="27" t="s">
        <v>17</v>
      </c>
      <c r="F15" s="3"/>
      <c r="G15" s="169">
        <v>50.409165302782299</v>
      </c>
      <c r="H15" s="163">
        <v>63.338788870703702</v>
      </c>
      <c r="I15" s="163">
        <v>68.805237315875601</v>
      </c>
      <c r="J15" s="163">
        <v>74.320785597381303</v>
      </c>
      <c r="K15" s="163">
        <v>70.180032733224195</v>
      </c>
      <c r="L15" s="170">
        <v>65.410801963993407</v>
      </c>
      <c r="M15" s="163"/>
      <c r="N15" s="171">
        <v>75.220949263502405</v>
      </c>
      <c r="O15" s="172">
        <v>76.039279869067101</v>
      </c>
      <c r="P15" s="173">
        <v>75.630114566284703</v>
      </c>
      <c r="Q15" s="163"/>
      <c r="R15" s="174">
        <v>68.330605564648096</v>
      </c>
      <c r="S15" s="168"/>
      <c r="T15" s="169">
        <v>14.6377823118994</v>
      </c>
      <c r="U15" s="163">
        <v>4.8566969893046004</v>
      </c>
      <c r="V15" s="163">
        <v>1.11033673734769</v>
      </c>
      <c r="W15" s="163">
        <v>5.5420666729688097</v>
      </c>
      <c r="X15" s="163">
        <v>7.5449713123400901</v>
      </c>
      <c r="Y15" s="170">
        <v>6.15123783892692</v>
      </c>
      <c r="Z15" s="163"/>
      <c r="AA15" s="171">
        <v>2.4477533684453898</v>
      </c>
      <c r="AB15" s="172">
        <v>-0.48899714441453501</v>
      </c>
      <c r="AC15" s="173">
        <v>0.95008424175197104</v>
      </c>
      <c r="AD15" s="163"/>
      <c r="AE15" s="174">
        <v>4.4494300291574902</v>
      </c>
      <c r="AF15" s="30"/>
      <c r="AG15" s="169">
        <v>49.353518821603899</v>
      </c>
      <c r="AH15" s="163">
        <v>63.981178396072004</v>
      </c>
      <c r="AI15" s="163">
        <v>69.824058919803605</v>
      </c>
      <c r="AJ15" s="163">
        <v>71.959901800327302</v>
      </c>
      <c r="AK15" s="163">
        <v>65.703764320785496</v>
      </c>
      <c r="AL15" s="170">
        <v>64.164484451718394</v>
      </c>
      <c r="AM15" s="163"/>
      <c r="AN15" s="171">
        <v>66.820785597381303</v>
      </c>
      <c r="AO15" s="172">
        <v>70.282324058919798</v>
      </c>
      <c r="AP15" s="173">
        <v>68.5515548281505</v>
      </c>
      <c r="AQ15" s="163"/>
      <c r="AR15" s="174">
        <v>65.417933130698998</v>
      </c>
      <c r="AS15" s="168"/>
      <c r="AT15" s="169">
        <v>1.64583422232438</v>
      </c>
      <c r="AU15" s="163">
        <v>-1.71437823455169</v>
      </c>
      <c r="AV15" s="163">
        <v>-1.0960461112823501</v>
      </c>
      <c r="AW15" s="163">
        <v>1.65882515786406</v>
      </c>
      <c r="AX15" s="163">
        <v>9.5793625749096005</v>
      </c>
      <c r="AY15" s="170">
        <v>1.8499724676987701</v>
      </c>
      <c r="AZ15" s="163"/>
      <c r="BA15" s="171">
        <v>5.6841308343779797</v>
      </c>
      <c r="BB15" s="172">
        <v>9.4621606280498707</v>
      </c>
      <c r="BC15" s="173">
        <v>7.5876738211722801</v>
      </c>
      <c r="BD15" s="163"/>
      <c r="BE15" s="174">
        <v>3.5026160263970998</v>
      </c>
    </row>
    <row r="16" spans="1:57" x14ac:dyDescent="0.2">
      <c r="A16" s="21" t="s">
        <v>25</v>
      </c>
      <c r="B16" s="3" t="str">
        <f t="shared" si="0"/>
        <v>Alexandria, VA</v>
      </c>
      <c r="C16" s="3"/>
      <c r="D16" s="24" t="s">
        <v>16</v>
      </c>
      <c r="E16" s="27" t="s">
        <v>17</v>
      </c>
      <c r="F16" s="3"/>
      <c r="G16" s="169">
        <v>65.393988627132401</v>
      </c>
      <c r="H16" s="163">
        <v>69.293257514215995</v>
      </c>
      <c r="I16" s="163">
        <v>71.950794940234402</v>
      </c>
      <c r="J16" s="163">
        <v>76.204294834590797</v>
      </c>
      <c r="K16" s="163">
        <v>76.448055716772998</v>
      </c>
      <c r="L16" s="170">
        <v>71.857663471135695</v>
      </c>
      <c r="M16" s="163"/>
      <c r="N16" s="171">
        <v>83.575159605339493</v>
      </c>
      <c r="O16" s="172">
        <v>85.966337782936705</v>
      </c>
      <c r="P16" s="173">
        <v>84.770748694138106</v>
      </c>
      <c r="Q16" s="163"/>
      <c r="R16" s="174">
        <v>75.546749349206607</v>
      </c>
      <c r="S16" s="168"/>
      <c r="T16" s="169">
        <v>16.7299155212927</v>
      </c>
      <c r="U16" s="163">
        <v>4.6040388992559098</v>
      </c>
      <c r="V16" s="163">
        <v>-3.5857080562952901</v>
      </c>
      <c r="W16" s="163">
        <v>-3.3525905803467002</v>
      </c>
      <c r="X16" s="163">
        <v>-4.2287945395264401</v>
      </c>
      <c r="Y16" s="170">
        <v>1.0507302304878701</v>
      </c>
      <c r="Z16" s="163"/>
      <c r="AA16" s="171">
        <v>9.48963839239258</v>
      </c>
      <c r="AB16" s="172">
        <v>14.348405199229999</v>
      </c>
      <c r="AC16" s="173">
        <v>11.9005459636263</v>
      </c>
      <c r="AD16" s="163"/>
      <c r="AE16" s="174">
        <v>4.29234878277558</v>
      </c>
      <c r="AF16" s="30"/>
      <c r="AG16" s="169">
        <v>56.742485783915498</v>
      </c>
      <c r="AH16" s="163">
        <v>71.051410003481394</v>
      </c>
      <c r="AI16" s="163">
        <v>76.018335847742804</v>
      </c>
      <c r="AJ16" s="163">
        <v>74.374746126617495</v>
      </c>
      <c r="AK16" s="163">
        <v>69.671560378343798</v>
      </c>
      <c r="AL16" s="170">
        <v>69.571650728808805</v>
      </c>
      <c r="AM16" s="163"/>
      <c r="AN16" s="171">
        <v>75.607845412870603</v>
      </c>
      <c r="AO16" s="172">
        <v>79.8235942668136</v>
      </c>
      <c r="AP16" s="173">
        <v>77.715719839842095</v>
      </c>
      <c r="AQ16" s="163"/>
      <c r="AR16" s="174">
        <v>71.898469751479595</v>
      </c>
      <c r="AS16" s="168"/>
      <c r="AT16" s="169">
        <v>-4.4118370019486397</v>
      </c>
      <c r="AU16" s="163">
        <v>-5.6215456117657299</v>
      </c>
      <c r="AV16" s="163">
        <v>-7.1977578514643596</v>
      </c>
      <c r="AW16" s="163">
        <v>-8.4688839157636906</v>
      </c>
      <c r="AX16" s="163">
        <v>-5.6727826197021196</v>
      </c>
      <c r="AY16" s="170">
        <v>-6.4078040750871503</v>
      </c>
      <c r="AZ16" s="163"/>
      <c r="BA16" s="171">
        <v>3.1851105474235699</v>
      </c>
      <c r="BB16" s="172">
        <v>5.2910483105523598</v>
      </c>
      <c r="BC16" s="173">
        <v>4.2560072481987703</v>
      </c>
      <c r="BD16" s="163"/>
      <c r="BE16" s="174">
        <v>-3.3549839805452502</v>
      </c>
    </row>
    <row r="17" spans="1:57" x14ac:dyDescent="0.2">
      <c r="A17" s="21" t="s">
        <v>26</v>
      </c>
      <c r="B17" s="3" t="str">
        <f t="shared" si="0"/>
        <v>Fairfax/Tysons Corner, VA</v>
      </c>
      <c r="C17" s="3"/>
      <c r="D17" s="24" t="s">
        <v>16</v>
      </c>
      <c r="E17" s="27" t="s">
        <v>17</v>
      </c>
      <c r="F17" s="3"/>
      <c r="G17" s="169">
        <v>58.421903881700501</v>
      </c>
      <c r="H17" s="163">
        <v>69.593345656192199</v>
      </c>
      <c r="I17" s="163">
        <v>78.512014787430601</v>
      </c>
      <c r="J17" s="163">
        <v>78.858595194084998</v>
      </c>
      <c r="K17" s="163">
        <v>69.304528650646901</v>
      </c>
      <c r="L17" s="170">
        <v>70.938077634010995</v>
      </c>
      <c r="M17" s="163"/>
      <c r="N17" s="171">
        <v>75.716266173752302</v>
      </c>
      <c r="O17" s="172">
        <v>77.530036968576695</v>
      </c>
      <c r="P17" s="173">
        <v>76.623151571164499</v>
      </c>
      <c r="Q17" s="163"/>
      <c r="R17" s="174">
        <v>72.562384473197696</v>
      </c>
      <c r="S17" s="168"/>
      <c r="T17" s="169">
        <v>14.986386757098099</v>
      </c>
      <c r="U17" s="163">
        <v>5.65468231678443</v>
      </c>
      <c r="V17" s="163">
        <v>1.16739850941015</v>
      </c>
      <c r="W17" s="163">
        <v>-1.0963107936012699</v>
      </c>
      <c r="X17" s="163">
        <v>-5.9063633577126797</v>
      </c>
      <c r="Y17" s="170">
        <v>2.0192796805604498</v>
      </c>
      <c r="Z17" s="163"/>
      <c r="AA17" s="171">
        <v>2.4109510256426598</v>
      </c>
      <c r="AB17" s="172">
        <v>7.1376213448855896</v>
      </c>
      <c r="AC17" s="173">
        <v>4.7489426117833897</v>
      </c>
      <c r="AD17" s="163"/>
      <c r="AE17" s="174">
        <v>2.8277238211797902</v>
      </c>
      <c r="AF17" s="30"/>
      <c r="AG17" s="169">
        <v>52.905499075785499</v>
      </c>
      <c r="AH17" s="163">
        <v>71.447550831792896</v>
      </c>
      <c r="AI17" s="163">
        <v>81.772758780036895</v>
      </c>
      <c r="AJ17" s="163">
        <v>80.441312384473093</v>
      </c>
      <c r="AK17" s="163">
        <v>69.518253234750404</v>
      </c>
      <c r="AL17" s="170">
        <v>71.217074861367806</v>
      </c>
      <c r="AM17" s="163"/>
      <c r="AN17" s="171">
        <v>71.167398336413996</v>
      </c>
      <c r="AO17" s="172">
        <v>76.010859519408498</v>
      </c>
      <c r="AP17" s="173">
        <v>73.589128927911204</v>
      </c>
      <c r="AQ17" s="163"/>
      <c r="AR17" s="174">
        <v>71.894804594665899</v>
      </c>
      <c r="AS17" s="168"/>
      <c r="AT17" s="169">
        <v>-2.12795452066324</v>
      </c>
      <c r="AU17" s="163">
        <v>-1.74891331880486</v>
      </c>
      <c r="AV17" s="163">
        <v>-0.28630895210711499</v>
      </c>
      <c r="AW17" s="163">
        <v>-1.0156595068794601</v>
      </c>
      <c r="AX17" s="163">
        <v>1.41209054206869</v>
      </c>
      <c r="AY17" s="170">
        <v>-0.70113761936802299</v>
      </c>
      <c r="AZ17" s="163"/>
      <c r="BA17" s="171">
        <v>1.3354507400559099</v>
      </c>
      <c r="BB17" s="172">
        <v>5.0551632130597701</v>
      </c>
      <c r="BC17" s="173">
        <v>3.2230094626283599</v>
      </c>
      <c r="BD17" s="163"/>
      <c r="BE17" s="174">
        <v>0.41525398412132197</v>
      </c>
    </row>
    <row r="18" spans="1:57" x14ac:dyDescent="0.2">
      <c r="A18" s="21" t="s">
        <v>27</v>
      </c>
      <c r="B18" s="3" t="str">
        <f t="shared" si="0"/>
        <v>I-95 Fredericksburg, VA</v>
      </c>
      <c r="C18" s="3"/>
      <c r="D18" s="24" t="s">
        <v>16</v>
      </c>
      <c r="E18" s="27" t="s">
        <v>17</v>
      </c>
      <c r="F18" s="3"/>
      <c r="G18" s="169">
        <v>55.4794520547945</v>
      </c>
      <c r="H18" s="163">
        <v>60.870525850640703</v>
      </c>
      <c r="I18" s="163">
        <v>65.074626865671604</v>
      </c>
      <c r="J18" s="163">
        <v>65.760088446655601</v>
      </c>
      <c r="K18" s="163">
        <v>63.095632946379197</v>
      </c>
      <c r="L18" s="170">
        <v>62.054864165874498</v>
      </c>
      <c r="M18" s="163"/>
      <c r="N18" s="171">
        <v>68.126036484245404</v>
      </c>
      <c r="O18" s="172">
        <v>71.984521835268097</v>
      </c>
      <c r="P18" s="173">
        <v>70.055279159756694</v>
      </c>
      <c r="Q18" s="163"/>
      <c r="R18" s="174">
        <v>64.340191697326603</v>
      </c>
      <c r="S18" s="168"/>
      <c r="T18" s="169">
        <v>6.1637587666546896</v>
      </c>
      <c r="U18" s="163">
        <v>1.56384617473184</v>
      </c>
      <c r="V18" s="163">
        <v>1.7594472660922</v>
      </c>
      <c r="W18" s="163">
        <v>-2.1296732607507498</v>
      </c>
      <c r="X18" s="163">
        <v>-2.7309468945309501</v>
      </c>
      <c r="Y18" s="170">
        <v>0.67328510418266396</v>
      </c>
      <c r="Z18" s="163"/>
      <c r="AA18" s="171">
        <v>-6.60912070914826</v>
      </c>
      <c r="AB18" s="172">
        <v>-4.2146966825666503</v>
      </c>
      <c r="AC18" s="173">
        <v>-5.3940858727739398</v>
      </c>
      <c r="AD18" s="163"/>
      <c r="AE18" s="174">
        <v>-1.2967551262568899</v>
      </c>
      <c r="AF18" s="30"/>
      <c r="AG18" s="169">
        <v>52.745249668581501</v>
      </c>
      <c r="AH18" s="163">
        <v>59.925983208130702</v>
      </c>
      <c r="AI18" s="163">
        <v>64.931907958343601</v>
      </c>
      <c r="AJ18" s="163">
        <v>67.951161570122295</v>
      </c>
      <c r="AK18" s="163">
        <v>66.5119748073257</v>
      </c>
      <c r="AL18" s="170">
        <v>62.4127853982178</v>
      </c>
      <c r="AM18" s="163"/>
      <c r="AN18" s="171">
        <v>76.398442031987997</v>
      </c>
      <c r="AO18" s="172">
        <v>79.072401314880807</v>
      </c>
      <c r="AP18" s="173">
        <v>77.735421673434402</v>
      </c>
      <c r="AQ18" s="163"/>
      <c r="AR18" s="174">
        <v>66.790439624182596</v>
      </c>
      <c r="AS18" s="168"/>
      <c r="AT18" s="169">
        <v>-0.75448145104437503</v>
      </c>
      <c r="AU18" s="163">
        <v>-2.7719968870448901</v>
      </c>
      <c r="AV18" s="163">
        <v>-0.987026545188874</v>
      </c>
      <c r="AW18" s="163">
        <v>-0.42294852691288398</v>
      </c>
      <c r="AX18" s="163">
        <v>-1.7944781614867999</v>
      </c>
      <c r="AY18" s="170">
        <v>-1.3476844598489</v>
      </c>
      <c r="AZ18" s="163"/>
      <c r="BA18" s="171">
        <v>2.6187493341462802</v>
      </c>
      <c r="BB18" s="172">
        <v>7.8593057682134102</v>
      </c>
      <c r="BC18" s="173">
        <v>5.21884474118455</v>
      </c>
      <c r="BD18" s="163"/>
      <c r="BE18" s="174">
        <v>0.74265378081528199</v>
      </c>
    </row>
    <row r="19" spans="1:57" x14ac:dyDescent="0.2">
      <c r="A19" s="21" t="s">
        <v>28</v>
      </c>
      <c r="B19" s="3" t="str">
        <f t="shared" si="0"/>
        <v>Dulles Airport Area, VA</v>
      </c>
      <c r="C19" s="3"/>
      <c r="D19" s="24" t="s">
        <v>16</v>
      </c>
      <c r="E19" s="27" t="s">
        <v>17</v>
      </c>
      <c r="F19" s="3"/>
      <c r="G19" s="169">
        <v>62.029414485246498</v>
      </c>
      <c r="H19" s="163">
        <v>79.622606604384401</v>
      </c>
      <c r="I19" s="163">
        <v>83.840532790676093</v>
      </c>
      <c r="J19" s="163">
        <v>84.145777448894606</v>
      </c>
      <c r="K19" s="163">
        <v>80.307094625844002</v>
      </c>
      <c r="L19" s="170">
        <v>77.989085191009096</v>
      </c>
      <c r="M19" s="163"/>
      <c r="N19" s="171">
        <v>85.912496531310694</v>
      </c>
      <c r="O19" s="172">
        <v>82.545555452779496</v>
      </c>
      <c r="P19" s="173">
        <v>84.229025992045095</v>
      </c>
      <c r="Q19" s="163"/>
      <c r="R19" s="174">
        <v>79.771925419876496</v>
      </c>
      <c r="S19" s="168"/>
      <c r="T19" s="169">
        <v>28.799308155105098</v>
      </c>
      <c r="U19" s="163">
        <v>21.879122814494</v>
      </c>
      <c r="V19" s="163">
        <v>5.5591659714926598</v>
      </c>
      <c r="W19" s="163">
        <v>-1.01932762036963</v>
      </c>
      <c r="X19" s="163">
        <v>6.0500302575031801</v>
      </c>
      <c r="Y19" s="170">
        <v>10.262450523525899</v>
      </c>
      <c r="Z19" s="163"/>
      <c r="AA19" s="171">
        <v>12.243095604545401</v>
      </c>
      <c r="AB19" s="172">
        <v>9.6239916330564697</v>
      </c>
      <c r="AC19" s="173">
        <v>10.9442608868794</v>
      </c>
      <c r="AD19" s="163"/>
      <c r="AE19" s="174">
        <v>10.467253362501999</v>
      </c>
      <c r="AF19" s="30"/>
      <c r="AG19" s="169">
        <v>57.890111923041303</v>
      </c>
      <c r="AH19" s="163">
        <v>75.110998057533905</v>
      </c>
      <c r="AI19" s="163">
        <v>82.892424382573296</v>
      </c>
      <c r="AJ19" s="163">
        <v>83.250855610026804</v>
      </c>
      <c r="AK19" s="163">
        <v>74.597632041439198</v>
      </c>
      <c r="AL19" s="170">
        <v>74.748404402922901</v>
      </c>
      <c r="AM19" s="163"/>
      <c r="AN19" s="171">
        <v>73.126907779113793</v>
      </c>
      <c r="AO19" s="172">
        <v>74.849690130422701</v>
      </c>
      <c r="AP19" s="173">
        <v>73.988298954768197</v>
      </c>
      <c r="AQ19" s="163"/>
      <c r="AR19" s="174">
        <v>74.531231417735896</v>
      </c>
      <c r="AS19" s="168"/>
      <c r="AT19" s="169">
        <v>2.6755095508225999</v>
      </c>
      <c r="AU19" s="163">
        <v>0.42743883854693998</v>
      </c>
      <c r="AV19" s="163">
        <v>-2.39017728666989</v>
      </c>
      <c r="AW19" s="163">
        <v>-2.82022812081687</v>
      </c>
      <c r="AX19" s="163">
        <v>1.9819402795724199</v>
      </c>
      <c r="AY19" s="170">
        <v>-0.31150479270124598</v>
      </c>
      <c r="AZ19" s="163"/>
      <c r="BA19" s="171">
        <v>5.3831190741831598</v>
      </c>
      <c r="BB19" s="172">
        <v>8.6492851435340796</v>
      </c>
      <c r="BC19" s="173">
        <v>7.0102927517850597</v>
      </c>
      <c r="BD19" s="163"/>
      <c r="BE19" s="174">
        <v>1.6613945507299399</v>
      </c>
    </row>
    <row r="20" spans="1:57" x14ac:dyDescent="0.2">
      <c r="A20" s="21" t="s">
        <v>29</v>
      </c>
      <c r="B20" s="3" t="str">
        <f t="shared" si="0"/>
        <v>Williamsburg, VA</v>
      </c>
      <c r="C20" s="3"/>
      <c r="D20" s="24" t="s">
        <v>16</v>
      </c>
      <c r="E20" s="27" t="s">
        <v>17</v>
      </c>
      <c r="F20" s="3"/>
      <c r="G20" s="169">
        <v>40.931890179514198</v>
      </c>
      <c r="H20" s="163">
        <v>44.904963041182597</v>
      </c>
      <c r="I20" s="163">
        <v>44.654171066525798</v>
      </c>
      <c r="J20" s="163">
        <v>45.6705385427666</v>
      </c>
      <c r="K20" s="163">
        <v>59.569693769799301</v>
      </c>
      <c r="L20" s="170">
        <v>47.146251319957699</v>
      </c>
      <c r="M20" s="163"/>
      <c r="N20" s="171">
        <v>70.815733896515297</v>
      </c>
      <c r="O20" s="172">
        <v>65.747096092925005</v>
      </c>
      <c r="P20" s="173">
        <v>68.281414994720095</v>
      </c>
      <c r="Q20" s="163"/>
      <c r="R20" s="174">
        <v>53.184869512746999</v>
      </c>
      <c r="S20" s="168"/>
      <c r="T20" s="169">
        <v>-11.2096419728878</v>
      </c>
      <c r="U20" s="163">
        <v>-19.428389470494199</v>
      </c>
      <c r="V20" s="163">
        <v>-21.6089460137275</v>
      </c>
      <c r="W20" s="163">
        <v>-21.040299962268101</v>
      </c>
      <c r="X20" s="163">
        <v>-13.0136734707058</v>
      </c>
      <c r="Y20" s="170">
        <v>-17.3214524894465</v>
      </c>
      <c r="Z20" s="163"/>
      <c r="AA20" s="171">
        <v>-5.9401587327230496</v>
      </c>
      <c r="AB20" s="172">
        <v>2.3030171384821099</v>
      </c>
      <c r="AC20" s="173">
        <v>-2.1440610467713199</v>
      </c>
      <c r="AD20" s="163"/>
      <c r="AE20" s="174">
        <v>-12.3338936186866</v>
      </c>
      <c r="AF20" s="30"/>
      <c r="AG20" s="169">
        <v>40.083817317845799</v>
      </c>
      <c r="AH20" s="163">
        <v>46.323917634635599</v>
      </c>
      <c r="AI20" s="163">
        <v>46.964097148891199</v>
      </c>
      <c r="AJ20" s="163">
        <v>47.571277719112899</v>
      </c>
      <c r="AK20" s="163">
        <v>53.045802534318902</v>
      </c>
      <c r="AL20" s="170">
        <v>46.797782470960897</v>
      </c>
      <c r="AM20" s="163"/>
      <c r="AN20" s="171">
        <v>67.624736008447698</v>
      </c>
      <c r="AO20" s="172">
        <v>69.541974656810893</v>
      </c>
      <c r="AP20" s="173">
        <v>68.583355332629296</v>
      </c>
      <c r="AQ20" s="163"/>
      <c r="AR20" s="174">
        <v>53.022231860009001</v>
      </c>
      <c r="AS20" s="168"/>
      <c r="AT20" s="169">
        <v>-5.3352815121044399</v>
      </c>
      <c r="AU20" s="163">
        <v>-8.7378208538894508</v>
      </c>
      <c r="AV20" s="163">
        <v>-9.5466812333701192</v>
      </c>
      <c r="AW20" s="163">
        <v>-7.0177008573013699</v>
      </c>
      <c r="AX20" s="163">
        <v>-6.3879583386969001</v>
      </c>
      <c r="AY20" s="170">
        <v>-7.4594458262112502</v>
      </c>
      <c r="AZ20" s="163"/>
      <c r="BA20" s="171">
        <v>-0.55281591751298598</v>
      </c>
      <c r="BB20" s="172">
        <v>4.9690183499033598</v>
      </c>
      <c r="BC20" s="173">
        <v>2.1720983237942302</v>
      </c>
      <c r="BD20" s="163"/>
      <c r="BE20" s="174">
        <v>-4.1191242498340097</v>
      </c>
    </row>
    <row r="21" spans="1:57" x14ac:dyDescent="0.2">
      <c r="A21" s="21" t="s">
        <v>30</v>
      </c>
      <c r="B21" s="3" t="str">
        <f t="shared" si="0"/>
        <v>Virginia Beach, VA</v>
      </c>
      <c r="C21" s="3"/>
      <c r="D21" s="24" t="s">
        <v>16</v>
      </c>
      <c r="E21" s="27" t="s">
        <v>17</v>
      </c>
      <c r="F21" s="3"/>
      <c r="G21" s="169">
        <v>49.952807928268001</v>
      </c>
      <c r="H21" s="163">
        <v>49.339310995752697</v>
      </c>
      <c r="I21" s="163">
        <v>53.515809344030203</v>
      </c>
      <c r="J21" s="163">
        <v>57.220386974988202</v>
      </c>
      <c r="K21" s="163">
        <v>64.6452729274815</v>
      </c>
      <c r="L21" s="170">
        <v>54.934717634104103</v>
      </c>
      <c r="M21" s="163"/>
      <c r="N21" s="171">
        <v>85.197420166745303</v>
      </c>
      <c r="O21" s="172">
        <v>86.5738555922605</v>
      </c>
      <c r="P21" s="173">
        <v>85.885637879502895</v>
      </c>
      <c r="Q21" s="163"/>
      <c r="R21" s="174">
        <v>63.777837704218001</v>
      </c>
      <c r="S21" s="168"/>
      <c r="T21" s="169">
        <v>4.4206601228544899</v>
      </c>
      <c r="U21" s="163">
        <v>-7.5024265488615303</v>
      </c>
      <c r="V21" s="163">
        <v>-9.0795919786210497</v>
      </c>
      <c r="W21" s="163">
        <v>-6.8539387865561903</v>
      </c>
      <c r="X21" s="163">
        <v>-16.764057937284601</v>
      </c>
      <c r="Y21" s="170">
        <v>-8.1774496313003109</v>
      </c>
      <c r="Z21" s="163"/>
      <c r="AA21" s="171">
        <v>0.48318817997222702</v>
      </c>
      <c r="AB21" s="172">
        <v>2.4390179659119502</v>
      </c>
      <c r="AC21" s="173">
        <v>1.45951370580701</v>
      </c>
      <c r="AD21" s="163"/>
      <c r="AE21" s="174">
        <v>-4.6944924195086397</v>
      </c>
      <c r="AF21" s="30"/>
      <c r="AG21" s="169">
        <v>42.9939436841277</v>
      </c>
      <c r="AH21" s="163">
        <v>45.986707566462101</v>
      </c>
      <c r="AI21" s="163">
        <v>51.006764196948197</v>
      </c>
      <c r="AJ21" s="163">
        <v>55.157700173037497</v>
      </c>
      <c r="AK21" s="163">
        <v>62.185386188453599</v>
      </c>
      <c r="AL21" s="170">
        <v>51.4661003618058</v>
      </c>
      <c r="AM21" s="163"/>
      <c r="AN21" s="171">
        <v>79.992527921975693</v>
      </c>
      <c r="AO21" s="172">
        <v>84.053012427245505</v>
      </c>
      <c r="AP21" s="173">
        <v>82.022770174610599</v>
      </c>
      <c r="AQ21" s="163"/>
      <c r="AR21" s="174">
        <v>60.196577451178598</v>
      </c>
      <c r="AS21" s="168"/>
      <c r="AT21" s="169">
        <v>-7.3668492632471203</v>
      </c>
      <c r="AU21" s="163">
        <v>-12.745984450268599</v>
      </c>
      <c r="AV21" s="163">
        <v>-11.6790034596812</v>
      </c>
      <c r="AW21" s="163">
        <v>-3.9126310540571398</v>
      </c>
      <c r="AX21" s="163">
        <v>2.4443078927804001</v>
      </c>
      <c r="AY21" s="170">
        <v>-6.4165772116947899</v>
      </c>
      <c r="AZ21" s="163"/>
      <c r="BA21" s="171">
        <v>8.4211039364428295</v>
      </c>
      <c r="BB21" s="172">
        <v>8.2222150542362495</v>
      </c>
      <c r="BC21" s="173">
        <v>8.3191067920522901</v>
      </c>
      <c r="BD21" s="163"/>
      <c r="BE21" s="174">
        <v>-1.1830910108553101</v>
      </c>
    </row>
    <row r="22" spans="1:57" x14ac:dyDescent="0.2">
      <c r="A22" s="34" t="s">
        <v>31</v>
      </c>
      <c r="B22" s="3" t="str">
        <f t="shared" si="0"/>
        <v>Norfolk/Portsmouth, VA</v>
      </c>
      <c r="C22" s="3"/>
      <c r="D22" s="24" t="s">
        <v>16</v>
      </c>
      <c r="E22" s="27" t="s">
        <v>17</v>
      </c>
      <c r="F22" s="3"/>
      <c r="G22" s="169">
        <v>57.3183573183573</v>
      </c>
      <c r="H22" s="163">
        <v>60.477360477360399</v>
      </c>
      <c r="I22" s="163">
        <v>64.268164268164199</v>
      </c>
      <c r="J22" s="163">
        <v>65.619515619515596</v>
      </c>
      <c r="K22" s="163">
        <v>68.515268515268502</v>
      </c>
      <c r="L22" s="170">
        <v>63.239733239733198</v>
      </c>
      <c r="M22" s="163"/>
      <c r="N22" s="171">
        <v>80.975780975780907</v>
      </c>
      <c r="O22" s="172">
        <v>74.5349245349245</v>
      </c>
      <c r="P22" s="173">
        <v>77.755352755352703</v>
      </c>
      <c r="Q22" s="163"/>
      <c r="R22" s="174">
        <v>67.387053101338793</v>
      </c>
      <c r="S22" s="168"/>
      <c r="T22" s="169">
        <v>7.1776053701784797</v>
      </c>
      <c r="U22" s="163">
        <v>4.0254477376605502</v>
      </c>
      <c r="V22" s="163">
        <v>-3.7162046640719599</v>
      </c>
      <c r="W22" s="163">
        <v>-2.2066412061173701</v>
      </c>
      <c r="X22" s="163">
        <v>0.50319099042996895</v>
      </c>
      <c r="Y22" s="170">
        <v>0.816452463880458</v>
      </c>
      <c r="Z22" s="163"/>
      <c r="AA22" s="171">
        <v>2.7089152367797</v>
      </c>
      <c r="AB22" s="172">
        <v>-5.2070360742689701</v>
      </c>
      <c r="AC22" s="173">
        <v>-1.2437595584917001</v>
      </c>
      <c r="AD22" s="163"/>
      <c r="AE22" s="174">
        <v>0.12781933247500599</v>
      </c>
      <c r="AF22" s="30"/>
      <c r="AG22" s="169">
        <v>52.720252720252702</v>
      </c>
      <c r="AH22" s="163">
        <v>57.844857844857799</v>
      </c>
      <c r="AI22" s="163">
        <v>63.855738855738799</v>
      </c>
      <c r="AJ22" s="163">
        <v>66.290803790803693</v>
      </c>
      <c r="AK22" s="163">
        <v>66.931379431379398</v>
      </c>
      <c r="AL22" s="170">
        <v>61.528606528606502</v>
      </c>
      <c r="AM22" s="163"/>
      <c r="AN22" s="171">
        <v>75.473850473850405</v>
      </c>
      <c r="AO22" s="172">
        <v>73.854861354861299</v>
      </c>
      <c r="AP22" s="173">
        <v>74.664355914355895</v>
      </c>
      <c r="AQ22" s="163"/>
      <c r="AR22" s="174">
        <v>65.281677781677701</v>
      </c>
      <c r="AS22" s="168"/>
      <c r="AT22" s="169">
        <v>1.18163014697292</v>
      </c>
      <c r="AU22" s="163">
        <v>-4.8392508457560801</v>
      </c>
      <c r="AV22" s="163">
        <v>-6.0046167147447704</v>
      </c>
      <c r="AW22" s="163">
        <v>-2.6028859157772701</v>
      </c>
      <c r="AX22" s="163">
        <v>0.10239163215901199</v>
      </c>
      <c r="AY22" s="170">
        <v>-2.5679340018726302</v>
      </c>
      <c r="AZ22" s="163"/>
      <c r="BA22" s="171">
        <v>3.14548077247728</v>
      </c>
      <c r="BB22" s="172">
        <v>1.12113604263035</v>
      </c>
      <c r="BC22" s="173">
        <v>2.13425132137756</v>
      </c>
      <c r="BD22" s="163"/>
      <c r="BE22" s="174">
        <v>-1.0797121590144301</v>
      </c>
    </row>
    <row r="23" spans="1:57" x14ac:dyDescent="0.2">
      <c r="A23" s="35" t="s">
        <v>32</v>
      </c>
      <c r="B23" s="3" t="str">
        <f t="shared" si="0"/>
        <v>Newport News/Hampton, VA</v>
      </c>
      <c r="C23" s="3"/>
      <c r="D23" s="24" t="s">
        <v>16</v>
      </c>
      <c r="E23" s="27" t="s">
        <v>17</v>
      </c>
      <c r="F23" s="3"/>
      <c r="G23" s="169">
        <v>49.356344603197002</v>
      </c>
      <c r="H23" s="163">
        <v>55.425095487339</v>
      </c>
      <c r="I23" s="163">
        <v>59.824586221530602</v>
      </c>
      <c r="J23" s="163">
        <v>61.437261281652198</v>
      </c>
      <c r="K23" s="163">
        <v>66.374310369217696</v>
      </c>
      <c r="L23" s="170">
        <v>58.483519592587299</v>
      </c>
      <c r="M23" s="163"/>
      <c r="N23" s="171">
        <v>73.744518319422795</v>
      </c>
      <c r="O23" s="172">
        <v>75.413778469373298</v>
      </c>
      <c r="P23" s="173">
        <v>74.579148394398004</v>
      </c>
      <c r="Q23" s="163"/>
      <c r="R23" s="174">
        <v>63.082270678818901</v>
      </c>
      <c r="S23" s="168"/>
      <c r="T23" s="169">
        <v>-10.3776008219881</v>
      </c>
      <c r="U23" s="163">
        <v>-7.7249175694771504</v>
      </c>
      <c r="V23" s="163">
        <v>-5.5816030363920497</v>
      </c>
      <c r="W23" s="163">
        <v>-12.262626262626201</v>
      </c>
      <c r="X23" s="163">
        <v>-12.068965517241301</v>
      </c>
      <c r="Y23" s="170">
        <v>-9.7493887530562304</v>
      </c>
      <c r="Z23" s="163"/>
      <c r="AA23" s="171">
        <v>-5.7664497469269698</v>
      </c>
      <c r="AB23" s="172">
        <v>-5.0916859533558796</v>
      </c>
      <c r="AC23" s="173">
        <v>-5.4264956498340604</v>
      </c>
      <c r="AD23" s="163"/>
      <c r="AE23" s="174">
        <v>-8.3340674830411405</v>
      </c>
      <c r="AF23" s="30"/>
      <c r="AG23" s="169">
        <v>51.050360729947599</v>
      </c>
      <c r="AH23" s="163">
        <v>57.083745932946599</v>
      </c>
      <c r="AI23" s="163">
        <v>59.937756401188203</v>
      </c>
      <c r="AJ23" s="163">
        <v>61.076531333993401</v>
      </c>
      <c r="AK23" s="163">
        <v>62.975668411373597</v>
      </c>
      <c r="AL23" s="170">
        <v>58.424812561889901</v>
      </c>
      <c r="AM23" s="163"/>
      <c r="AN23" s="171">
        <v>71.884283491299996</v>
      </c>
      <c r="AO23" s="172">
        <v>75.417315037487597</v>
      </c>
      <c r="AP23" s="173">
        <v>73.650799264393797</v>
      </c>
      <c r="AQ23" s="163"/>
      <c r="AR23" s="174">
        <v>62.775094476890999</v>
      </c>
      <c r="AS23" s="168"/>
      <c r="AT23" s="169">
        <v>-0.571704091472654</v>
      </c>
      <c r="AU23" s="163">
        <v>-4.1849697257509204</v>
      </c>
      <c r="AV23" s="163">
        <v>-3.8793103448275801</v>
      </c>
      <c r="AW23" s="163">
        <v>-5.1098901098900997</v>
      </c>
      <c r="AX23" s="163">
        <v>-1.9977985690698901</v>
      </c>
      <c r="AY23" s="170">
        <v>-3.2389944474380901</v>
      </c>
      <c r="AZ23" s="163"/>
      <c r="BA23" s="171">
        <v>2.5426294016748998</v>
      </c>
      <c r="BB23" s="172">
        <v>3.8723818801753498</v>
      </c>
      <c r="BC23" s="173">
        <v>3.2191712926249001</v>
      </c>
      <c r="BD23" s="163"/>
      <c r="BE23" s="174">
        <v>-1.1661019106253601</v>
      </c>
    </row>
    <row r="24" spans="1:57" x14ac:dyDescent="0.2">
      <c r="A24" s="36" t="s">
        <v>33</v>
      </c>
      <c r="B24" s="3" t="str">
        <f t="shared" si="0"/>
        <v>Chesapeake/Suffolk, VA</v>
      </c>
      <c r="C24" s="3"/>
      <c r="D24" s="25" t="s">
        <v>16</v>
      </c>
      <c r="E24" s="28" t="s">
        <v>17</v>
      </c>
      <c r="F24" s="3"/>
      <c r="G24" s="175">
        <v>54.705291359678398</v>
      </c>
      <c r="H24" s="176">
        <v>66.426657736101802</v>
      </c>
      <c r="I24" s="176">
        <v>72.538513060951104</v>
      </c>
      <c r="J24" s="176">
        <v>70.545880776959095</v>
      </c>
      <c r="K24" s="176">
        <v>70.244474212993893</v>
      </c>
      <c r="L24" s="177">
        <v>66.892163429336904</v>
      </c>
      <c r="M24" s="163"/>
      <c r="N24" s="178">
        <v>79.671801741460101</v>
      </c>
      <c r="O24" s="179">
        <v>80.157401205626201</v>
      </c>
      <c r="P24" s="180">
        <v>79.9146014735432</v>
      </c>
      <c r="Q24" s="163"/>
      <c r="R24" s="181">
        <v>70.612860013395803</v>
      </c>
      <c r="S24" s="168"/>
      <c r="T24" s="175">
        <v>5.12599777149057</v>
      </c>
      <c r="U24" s="176">
        <v>6.1184106416021997</v>
      </c>
      <c r="V24" s="176">
        <v>7.3038548586697196</v>
      </c>
      <c r="W24" s="176">
        <v>-0.95985110622466996</v>
      </c>
      <c r="X24" s="176">
        <v>-2.5592515389885602</v>
      </c>
      <c r="Y24" s="177">
        <v>2.7357060751133302</v>
      </c>
      <c r="Z24" s="163"/>
      <c r="AA24" s="178">
        <v>-4.4977966215586397E-2</v>
      </c>
      <c r="AB24" s="179">
        <v>1.3073870920923001</v>
      </c>
      <c r="AC24" s="180">
        <v>0.62871536783319903</v>
      </c>
      <c r="AD24" s="163"/>
      <c r="AE24" s="181">
        <v>2.0448207776929701</v>
      </c>
      <c r="AF24" s="31"/>
      <c r="AG24" s="175">
        <v>56.802578700602801</v>
      </c>
      <c r="AH24" s="176">
        <v>68.909075686537093</v>
      </c>
      <c r="AI24" s="176">
        <v>73.417615539182805</v>
      </c>
      <c r="AJ24" s="176">
        <v>72.274782317481495</v>
      </c>
      <c r="AK24" s="176">
        <v>70.487273945077007</v>
      </c>
      <c r="AL24" s="177">
        <v>68.378265237776205</v>
      </c>
      <c r="AM24" s="163"/>
      <c r="AN24" s="178">
        <v>77.277294038847899</v>
      </c>
      <c r="AO24" s="179">
        <v>78.604320160750106</v>
      </c>
      <c r="AP24" s="180">
        <v>77.940807099799002</v>
      </c>
      <c r="AQ24" s="163"/>
      <c r="AR24" s="181">
        <v>71.110420055497002</v>
      </c>
      <c r="AS24" s="40"/>
      <c r="AT24" s="175">
        <v>3.2774158192778402</v>
      </c>
      <c r="AU24" s="176">
        <v>2.0647669682154</v>
      </c>
      <c r="AV24" s="176">
        <v>1.9701282284225901</v>
      </c>
      <c r="AW24" s="176">
        <v>0.73774189265469603</v>
      </c>
      <c r="AX24" s="176">
        <v>1.8344094386640699</v>
      </c>
      <c r="AY24" s="177">
        <v>1.9119367330503101</v>
      </c>
      <c r="AZ24" s="163"/>
      <c r="BA24" s="178">
        <v>4.7537653326885803</v>
      </c>
      <c r="BB24" s="179">
        <v>6.2306947265730503</v>
      </c>
      <c r="BC24" s="180">
        <v>5.4933472878281098</v>
      </c>
      <c r="BD24" s="163"/>
      <c r="BE24" s="181">
        <v>3.0070514175551502</v>
      </c>
    </row>
    <row r="25" spans="1:57" x14ac:dyDescent="0.2">
      <c r="A25" s="35" t="s">
        <v>105</v>
      </c>
      <c r="B25" s="3" t="s">
        <v>105</v>
      </c>
      <c r="C25" s="9"/>
      <c r="D25" s="23" t="s">
        <v>16</v>
      </c>
      <c r="E25" s="26" t="s">
        <v>17</v>
      </c>
      <c r="F25" s="3"/>
      <c r="G25" s="160">
        <v>41.7890520694259</v>
      </c>
      <c r="H25" s="161">
        <v>44.692923898531298</v>
      </c>
      <c r="I25" s="161">
        <v>57.643524699599404</v>
      </c>
      <c r="J25" s="161">
        <v>63.417890520694201</v>
      </c>
      <c r="K25" s="161">
        <v>58.911882510013299</v>
      </c>
      <c r="L25" s="162">
        <v>53.2910547396528</v>
      </c>
      <c r="M25" s="163"/>
      <c r="N25" s="164">
        <v>76.702269692923807</v>
      </c>
      <c r="O25" s="165">
        <v>82.142857142857096</v>
      </c>
      <c r="P25" s="166">
        <v>79.422563417890501</v>
      </c>
      <c r="Q25" s="163"/>
      <c r="R25" s="167">
        <v>60.757200076292101</v>
      </c>
      <c r="S25" s="168"/>
      <c r="T25" s="160">
        <v>-6.8452380952380896</v>
      </c>
      <c r="U25" s="161">
        <v>10.205761316872399</v>
      </c>
      <c r="V25" s="161">
        <v>31.031866464339899</v>
      </c>
      <c r="W25" s="161">
        <v>37.085137085136999</v>
      </c>
      <c r="X25" s="161">
        <v>15.7377049180327</v>
      </c>
      <c r="Y25" s="162">
        <v>17.6045963464938</v>
      </c>
      <c r="Z25" s="163"/>
      <c r="AA25" s="164">
        <v>5.5096418732782304</v>
      </c>
      <c r="AB25" s="165">
        <v>7.8439964943032399</v>
      </c>
      <c r="AC25" s="166">
        <v>6.7040358744394597</v>
      </c>
      <c r="AD25" s="163"/>
      <c r="AE25" s="167">
        <v>13.282361308677</v>
      </c>
      <c r="AG25" s="160">
        <v>41.321762349799698</v>
      </c>
      <c r="AH25" s="161">
        <v>57.359813084112098</v>
      </c>
      <c r="AI25" s="161">
        <v>71.637182910547295</v>
      </c>
      <c r="AJ25" s="161">
        <v>70.051735647529995</v>
      </c>
      <c r="AK25" s="161">
        <v>72.621829105473907</v>
      </c>
      <c r="AL25" s="162">
        <v>62.598464619492603</v>
      </c>
      <c r="AM25" s="163"/>
      <c r="AN25" s="164">
        <v>87.082777036048</v>
      </c>
      <c r="AO25" s="165">
        <v>89.561081441922497</v>
      </c>
      <c r="AP25" s="166">
        <v>88.321929238985305</v>
      </c>
      <c r="AQ25" s="163"/>
      <c r="AR25" s="167">
        <v>69.948025939347701</v>
      </c>
      <c r="AS25" s="168"/>
      <c r="AT25" s="160">
        <v>3.23118615801542</v>
      </c>
      <c r="AU25" s="161">
        <v>18.537678910156899</v>
      </c>
      <c r="AV25" s="161">
        <v>15.0033489618218</v>
      </c>
      <c r="AW25" s="161">
        <v>10.329872519384899</v>
      </c>
      <c r="AX25" s="161">
        <v>9.1695935775213204</v>
      </c>
      <c r="AY25" s="162">
        <v>11.4945603709648</v>
      </c>
      <c r="AZ25" s="163"/>
      <c r="BA25" s="164">
        <v>7.6986584107327101</v>
      </c>
      <c r="BB25" s="165">
        <v>12.7889869693148</v>
      </c>
      <c r="BC25" s="166">
        <v>10.220764344475599</v>
      </c>
      <c r="BD25" s="163"/>
      <c r="BE25" s="167">
        <v>11.0316379049349</v>
      </c>
    </row>
    <row r="26" spans="1:57" x14ac:dyDescent="0.2">
      <c r="A26" s="35" t="s">
        <v>43</v>
      </c>
      <c r="B26" s="3" t="str">
        <f t="shared" si="0"/>
        <v>Richmond North/Glen Allen, VA</v>
      </c>
      <c r="C26" s="10"/>
      <c r="D26" s="24" t="s">
        <v>16</v>
      </c>
      <c r="E26" s="27" t="s">
        <v>17</v>
      </c>
      <c r="F26" s="3"/>
      <c r="G26" s="169">
        <v>43.810178817056297</v>
      </c>
      <c r="H26" s="163">
        <v>53.817056396148502</v>
      </c>
      <c r="I26" s="163">
        <v>58.826226501604701</v>
      </c>
      <c r="J26" s="163">
        <v>58.963778083447899</v>
      </c>
      <c r="K26" s="163">
        <v>61.600183402109103</v>
      </c>
      <c r="L26" s="170">
        <v>55.403484640073302</v>
      </c>
      <c r="M26" s="163"/>
      <c r="N26" s="171">
        <v>71.469509399358003</v>
      </c>
      <c r="O26" s="172">
        <v>75.767996331957804</v>
      </c>
      <c r="P26" s="173">
        <v>73.618752865657896</v>
      </c>
      <c r="Q26" s="163"/>
      <c r="R26" s="174">
        <v>60.607846990240297</v>
      </c>
      <c r="S26" s="168"/>
      <c r="T26" s="169">
        <v>-24.666297789674399</v>
      </c>
      <c r="U26" s="163">
        <v>-2.0823655865484998</v>
      </c>
      <c r="V26" s="163">
        <v>-0.14895811595471101</v>
      </c>
      <c r="W26" s="163">
        <v>0.59735371318319597</v>
      </c>
      <c r="X26" s="163">
        <v>-2.5726911192938702</v>
      </c>
      <c r="Y26" s="170">
        <v>-5.7375525890927701</v>
      </c>
      <c r="Z26" s="163"/>
      <c r="AA26" s="171">
        <v>-1.0787834652050601</v>
      </c>
      <c r="AB26" s="172">
        <v>0.38083741321293502</v>
      </c>
      <c r="AC26" s="173">
        <v>-0.33300823717381101</v>
      </c>
      <c r="AD26" s="163"/>
      <c r="AE26" s="174">
        <v>-3.9417816396233598</v>
      </c>
      <c r="AG26" s="169">
        <v>44.278877840501998</v>
      </c>
      <c r="AH26" s="163">
        <v>59.520875719975898</v>
      </c>
      <c r="AI26" s="163">
        <v>67.045877869157806</v>
      </c>
      <c r="AJ26" s="163">
        <v>66.589293901879799</v>
      </c>
      <c r="AK26" s="163">
        <v>71.9022237505731</v>
      </c>
      <c r="AL26" s="170">
        <v>61.867345242802998</v>
      </c>
      <c r="AM26" s="163"/>
      <c r="AN26" s="171">
        <v>84.015359926639107</v>
      </c>
      <c r="AO26" s="172">
        <v>86.482691425951302</v>
      </c>
      <c r="AP26" s="173">
        <v>85.249025676295204</v>
      </c>
      <c r="AQ26" s="163"/>
      <c r="AR26" s="174">
        <v>68.547743322075505</v>
      </c>
      <c r="AS26" s="168"/>
      <c r="AT26" s="169">
        <v>-8.0047388196826805</v>
      </c>
      <c r="AU26" s="163">
        <v>0.36937115731838199</v>
      </c>
      <c r="AV26" s="163">
        <v>-0.86831008511788199</v>
      </c>
      <c r="AW26" s="163">
        <v>-2.72983348694031</v>
      </c>
      <c r="AX26" s="163">
        <v>-1.24301751629187</v>
      </c>
      <c r="AY26" s="170">
        <v>-2.2266989281212801</v>
      </c>
      <c r="AZ26" s="163"/>
      <c r="BA26" s="171">
        <v>2.3746053993549698</v>
      </c>
      <c r="BB26" s="172">
        <v>5.9488482461347001</v>
      </c>
      <c r="BC26" s="173">
        <v>4.1569256701983504</v>
      </c>
      <c r="BD26" s="163"/>
      <c r="BE26" s="174">
        <v>-5.3783965380690503E-2</v>
      </c>
    </row>
    <row r="27" spans="1:57" x14ac:dyDescent="0.2">
      <c r="A27" s="21" t="s">
        <v>44</v>
      </c>
      <c r="B27" s="3" t="str">
        <f t="shared" si="0"/>
        <v>Richmond West/Midlothian, VA</v>
      </c>
      <c r="C27" s="3"/>
      <c r="D27" s="24" t="s">
        <v>16</v>
      </c>
      <c r="E27" s="27" t="s">
        <v>17</v>
      </c>
      <c r="F27" s="3"/>
      <c r="G27" s="169">
        <v>46.4123006833712</v>
      </c>
      <c r="H27" s="163">
        <v>54.128701594532998</v>
      </c>
      <c r="I27" s="163">
        <v>57.061503416856397</v>
      </c>
      <c r="J27" s="163">
        <v>59.3678815489749</v>
      </c>
      <c r="K27" s="163">
        <v>57.972665148063697</v>
      </c>
      <c r="L27" s="170">
        <v>54.988610478359902</v>
      </c>
      <c r="M27" s="163"/>
      <c r="N27" s="171">
        <v>75.455580865603594</v>
      </c>
      <c r="O27" s="172">
        <v>84.083143507972594</v>
      </c>
      <c r="P27" s="173">
        <v>79.769362186788101</v>
      </c>
      <c r="Q27" s="163"/>
      <c r="R27" s="174">
        <v>62.068825252196497</v>
      </c>
      <c r="S27" s="168"/>
      <c r="T27" s="169">
        <v>-2.1608643457382901</v>
      </c>
      <c r="U27" s="163">
        <v>-2.0607934054611001</v>
      </c>
      <c r="V27" s="163">
        <v>-1.9089574155653399</v>
      </c>
      <c r="W27" s="163">
        <v>0.240384615384615</v>
      </c>
      <c r="X27" s="163">
        <v>-0.68292682926829196</v>
      </c>
      <c r="Y27" s="170">
        <v>-1.2678936605316899</v>
      </c>
      <c r="Z27" s="163"/>
      <c r="AA27" s="171">
        <v>4.8674317372378297</v>
      </c>
      <c r="AB27" s="172">
        <v>13.9714395986105</v>
      </c>
      <c r="AC27" s="173">
        <v>9.4763579523251202</v>
      </c>
      <c r="AD27" s="163"/>
      <c r="AE27" s="174">
        <v>2.4231440461806901</v>
      </c>
      <c r="AG27" s="169">
        <v>45.472665148063697</v>
      </c>
      <c r="AH27" s="163">
        <v>56.413724373576301</v>
      </c>
      <c r="AI27" s="163">
        <v>60.7061503416856</v>
      </c>
      <c r="AJ27" s="163">
        <v>63.453872437357603</v>
      </c>
      <c r="AK27" s="163">
        <v>72.266514806378098</v>
      </c>
      <c r="AL27" s="170">
        <v>59.662585421412302</v>
      </c>
      <c r="AM27" s="163"/>
      <c r="AN27" s="171">
        <v>84.460421412300605</v>
      </c>
      <c r="AO27" s="172">
        <v>86.702733485193605</v>
      </c>
      <c r="AP27" s="173">
        <v>85.581577448747097</v>
      </c>
      <c r="AQ27" s="163"/>
      <c r="AR27" s="174">
        <v>67.068011714936503</v>
      </c>
      <c r="AS27" s="168"/>
      <c r="AT27" s="169">
        <v>-2.0245398773006098</v>
      </c>
      <c r="AU27" s="163">
        <v>-3.7840565085771903E-2</v>
      </c>
      <c r="AV27" s="163">
        <v>2.22968113162311</v>
      </c>
      <c r="AW27" s="163">
        <v>3.0996992829053802</v>
      </c>
      <c r="AX27" s="163">
        <v>5.9818352646413997</v>
      </c>
      <c r="AY27" s="170">
        <v>2.1748140924052102</v>
      </c>
      <c r="AZ27" s="163"/>
      <c r="BA27" s="171">
        <v>10.8671276396935</v>
      </c>
      <c r="BB27" s="172">
        <v>12.882298424467001</v>
      </c>
      <c r="BC27" s="173">
        <v>11.878838637632599</v>
      </c>
      <c r="BD27" s="163"/>
      <c r="BE27" s="174">
        <v>5.51138272513478</v>
      </c>
    </row>
    <row r="28" spans="1:57" x14ac:dyDescent="0.2">
      <c r="A28" s="21" t="s">
        <v>45</v>
      </c>
      <c r="B28" s="3" t="str">
        <f t="shared" si="0"/>
        <v>Petersburg/Chester, VA</v>
      </c>
      <c r="C28" s="3"/>
      <c r="D28" s="24" t="s">
        <v>16</v>
      </c>
      <c r="E28" s="27" t="s">
        <v>17</v>
      </c>
      <c r="F28" s="3"/>
      <c r="G28" s="169">
        <v>57.847619047618998</v>
      </c>
      <c r="H28" s="163">
        <v>66.476190476190396</v>
      </c>
      <c r="I28" s="163">
        <v>70.819047619047595</v>
      </c>
      <c r="J28" s="163">
        <v>68.933333333333294</v>
      </c>
      <c r="K28" s="163">
        <v>62.038095238095202</v>
      </c>
      <c r="L28" s="170">
        <v>65.222857142857094</v>
      </c>
      <c r="M28" s="163"/>
      <c r="N28" s="171">
        <v>64.7809523809523</v>
      </c>
      <c r="O28" s="172">
        <v>68.761904761904702</v>
      </c>
      <c r="P28" s="173">
        <v>66.771428571428501</v>
      </c>
      <c r="Q28" s="163"/>
      <c r="R28" s="174">
        <v>65.665306122448897</v>
      </c>
      <c r="S28" s="168"/>
      <c r="T28" s="169">
        <v>-1.2030032556038399</v>
      </c>
      <c r="U28" s="163">
        <v>-1.9846962789634299</v>
      </c>
      <c r="V28" s="163">
        <v>3.8029892248870301</v>
      </c>
      <c r="W28" s="163">
        <v>-8.7703591043514901</v>
      </c>
      <c r="X28" s="163">
        <v>-18.801480261194399</v>
      </c>
      <c r="Y28" s="170">
        <v>-5.90015001026386</v>
      </c>
      <c r="Z28" s="163"/>
      <c r="AA28" s="171">
        <v>-16.281843470061201</v>
      </c>
      <c r="AB28" s="172">
        <v>0.28097898377227898</v>
      </c>
      <c r="AC28" s="173">
        <v>-8.5003599550056208</v>
      </c>
      <c r="AD28" s="163"/>
      <c r="AE28" s="174">
        <v>-6.6706874520827997</v>
      </c>
      <c r="AG28" s="169">
        <v>56.847619047618998</v>
      </c>
      <c r="AH28" s="163">
        <v>66.657142857142802</v>
      </c>
      <c r="AI28" s="163">
        <v>69.995238095237994</v>
      </c>
      <c r="AJ28" s="163">
        <v>69.952380952380906</v>
      </c>
      <c r="AK28" s="163">
        <v>70.923809523809496</v>
      </c>
      <c r="AL28" s="170">
        <v>66.875238095238004</v>
      </c>
      <c r="AM28" s="163"/>
      <c r="AN28" s="171">
        <v>76.919047619047603</v>
      </c>
      <c r="AO28" s="172">
        <v>79.242857142857105</v>
      </c>
      <c r="AP28" s="173">
        <v>78.080952380952297</v>
      </c>
      <c r="AQ28" s="163"/>
      <c r="AR28" s="174">
        <v>70.076870748299299</v>
      </c>
      <c r="AS28" s="168"/>
      <c r="AT28" s="169">
        <v>-9.2091543341227697E-2</v>
      </c>
      <c r="AU28" s="163">
        <v>0.56113352803376604</v>
      </c>
      <c r="AV28" s="163">
        <v>2.3655849006269101</v>
      </c>
      <c r="AW28" s="163">
        <v>4.0096131584181897E-2</v>
      </c>
      <c r="AX28" s="163">
        <v>-2.8165580936133998</v>
      </c>
      <c r="AY28" s="170">
        <v>-2.70241674336162E-2</v>
      </c>
      <c r="AZ28" s="163"/>
      <c r="BA28" s="171">
        <v>-0.37351832819458702</v>
      </c>
      <c r="BB28" s="172">
        <v>6.7613591749840998</v>
      </c>
      <c r="BC28" s="173">
        <v>3.1236432900432902</v>
      </c>
      <c r="BD28" s="163"/>
      <c r="BE28" s="174">
        <v>0.95489116484238401</v>
      </c>
    </row>
    <row r="29" spans="1:57" x14ac:dyDescent="0.2">
      <c r="A29" s="42" t="s">
        <v>93</v>
      </c>
      <c r="B29" s="37" t="s">
        <v>70</v>
      </c>
      <c r="C29" s="3"/>
      <c r="D29" s="24" t="s">
        <v>16</v>
      </c>
      <c r="E29" s="27" t="s">
        <v>17</v>
      </c>
      <c r="F29" s="3"/>
      <c r="G29" s="169">
        <v>43.128898128898101</v>
      </c>
      <c r="H29" s="163">
        <v>50.426195426195399</v>
      </c>
      <c r="I29" s="163">
        <v>53.616239926553</v>
      </c>
      <c r="J29" s="163">
        <v>53.861062939916302</v>
      </c>
      <c r="K29" s="163">
        <v>50.137712945016801</v>
      </c>
      <c r="L29" s="170">
        <v>50.260025899812902</v>
      </c>
      <c r="M29" s="163"/>
      <c r="N29" s="171">
        <v>60.104049780679297</v>
      </c>
      <c r="O29" s="172">
        <v>59.542997041721897</v>
      </c>
      <c r="P29" s="173">
        <v>59.823523411200597</v>
      </c>
      <c r="Q29" s="163"/>
      <c r="R29" s="174">
        <v>53.007105706541601</v>
      </c>
      <c r="S29" s="168"/>
      <c r="T29" s="169">
        <v>5.5508418539579996</v>
      </c>
      <c r="U29" s="163">
        <v>-2.35736697664121</v>
      </c>
      <c r="V29" s="163">
        <v>-0.34971776117415598</v>
      </c>
      <c r="W29" s="163">
        <v>-0.57593958255516398</v>
      </c>
      <c r="X29" s="163">
        <v>-10.7718667927666</v>
      </c>
      <c r="Y29" s="170">
        <v>-2.2006796581072998</v>
      </c>
      <c r="Z29" s="163"/>
      <c r="AA29" s="171">
        <v>-6.4824655659123298</v>
      </c>
      <c r="AB29" s="172">
        <v>-3.7833251510152901</v>
      </c>
      <c r="AC29" s="173">
        <v>-5.1584209578091702</v>
      </c>
      <c r="AD29" s="163"/>
      <c r="AE29" s="174">
        <v>-3.1705963924364098</v>
      </c>
      <c r="AG29" s="169">
        <v>41.146049896049803</v>
      </c>
      <c r="AH29" s="163">
        <v>50.631496881496801</v>
      </c>
      <c r="AI29" s="163">
        <v>52.755864780280803</v>
      </c>
      <c r="AJ29" s="163">
        <v>54.581900007759302</v>
      </c>
      <c r="AK29" s="163">
        <v>52.815353180042898</v>
      </c>
      <c r="AL29" s="170">
        <v>50.394663874909902</v>
      </c>
      <c r="AM29" s="163"/>
      <c r="AN29" s="171">
        <v>59.320280371414498</v>
      </c>
      <c r="AO29" s="172">
        <v>59.152160980782597</v>
      </c>
      <c r="AP29" s="173">
        <v>59.236220676098498</v>
      </c>
      <c r="AQ29" s="163"/>
      <c r="AR29" s="174">
        <v>52.924243825733001</v>
      </c>
      <c r="AS29" s="168"/>
      <c r="AT29" s="169">
        <v>-0.63255091177581602</v>
      </c>
      <c r="AU29" s="163">
        <v>-3.81347537388138</v>
      </c>
      <c r="AV29" s="163">
        <v>-2.2331879823526402</v>
      </c>
      <c r="AW29" s="163">
        <v>-0.245074926130187</v>
      </c>
      <c r="AX29" s="163">
        <v>-0.782623558802233</v>
      </c>
      <c r="AY29" s="170">
        <v>-1.58167691499457</v>
      </c>
      <c r="AZ29" s="163"/>
      <c r="BA29" s="171">
        <v>0.111310504674798</v>
      </c>
      <c r="BB29" s="172">
        <v>2.7918188140056999</v>
      </c>
      <c r="BC29" s="173">
        <v>1.4319573262794201</v>
      </c>
      <c r="BD29" s="163"/>
      <c r="BE29" s="174">
        <v>-0.63488071394216306</v>
      </c>
    </row>
    <row r="30" spans="1:57" x14ac:dyDescent="0.2">
      <c r="A30" s="21" t="s">
        <v>47</v>
      </c>
      <c r="B30" s="3" t="str">
        <f t="shared" si="0"/>
        <v>Roanoke, VA</v>
      </c>
      <c r="C30" s="3"/>
      <c r="D30" s="24" t="s">
        <v>16</v>
      </c>
      <c r="E30" s="27" t="s">
        <v>17</v>
      </c>
      <c r="F30" s="3"/>
      <c r="G30" s="169">
        <v>47.690941385435103</v>
      </c>
      <c r="H30" s="163">
        <v>54.387211367673103</v>
      </c>
      <c r="I30" s="163">
        <v>60.284191829484897</v>
      </c>
      <c r="J30" s="163">
        <v>66.341030195381805</v>
      </c>
      <c r="K30" s="163">
        <v>64.920071047957293</v>
      </c>
      <c r="L30" s="170">
        <v>58.724689165186497</v>
      </c>
      <c r="M30" s="163"/>
      <c r="N30" s="171">
        <v>81.101243339253898</v>
      </c>
      <c r="O30" s="172">
        <v>78.081705150976902</v>
      </c>
      <c r="P30" s="173">
        <v>79.591474245115407</v>
      </c>
      <c r="Q30" s="163"/>
      <c r="R30" s="174">
        <v>64.686627759451895</v>
      </c>
      <c r="S30" s="168"/>
      <c r="T30" s="169">
        <v>5.38966708096972</v>
      </c>
      <c r="U30" s="163">
        <v>-9.8594523458297996</v>
      </c>
      <c r="V30" s="163">
        <v>-3.5875483474709902</v>
      </c>
      <c r="W30" s="163">
        <v>7.3532746305884098</v>
      </c>
      <c r="X30" s="163">
        <v>1.8631258047606201</v>
      </c>
      <c r="Y30" s="170">
        <v>-7.3389712185078096E-3</v>
      </c>
      <c r="Z30" s="163"/>
      <c r="AA30" s="171">
        <v>1.72020351025077</v>
      </c>
      <c r="AB30" s="172">
        <v>-6.2745687403004</v>
      </c>
      <c r="AC30" s="173">
        <v>-2.3649388516459999</v>
      </c>
      <c r="AD30" s="163"/>
      <c r="AE30" s="174">
        <v>-0.84901570396229797</v>
      </c>
      <c r="AG30" s="169">
        <v>42.229129662522197</v>
      </c>
      <c r="AH30" s="163">
        <v>53.450266429840099</v>
      </c>
      <c r="AI30" s="163">
        <v>59.618117229129602</v>
      </c>
      <c r="AJ30" s="163">
        <v>61.887211367673103</v>
      </c>
      <c r="AK30" s="163">
        <v>61.6119005328596</v>
      </c>
      <c r="AL30" s="170">
        <v>55.759325044404903</v>
      </c>
      <c r="AM30" s="163"/>
      <c r="AN30" s="171">
        <v>73.574600355239696</v>
      </c>
      <c r="AO30" s="172">
        <v>71.474245115452902</v>
      </c>
      <c r="AP30" s="173">
        <v>72.524422735346306</v>
      </c>
      <c r="AQ30" s="163"/>
      <c r="AR30" s="174">
        <v>60.549352956102503</v>
      </c>
      <c r="AS30" s="168"/>
      <c r="AT30" s="169">
        <v>-5.5461190515790504</v>
      </c>
      <c r="AU30" s="163">
        <v>-10.2785933114247</v>
      </c>
      <c r="AV30" s="163">
        <v>-6.2073375144109599</v>
      </c>
      <c r="AW30" s="163">
        <v>-1.63431697282393</v>
      </c>
      <c r="AX30" s="163">
        <v>0.79521019282683003</v>
      </c>
      <c r="AY30" s="170">
        <v>-4.4848474409441899</v>
      </c>
      <c r="AZ30" s="163"/>
      <c r="BA30" s="171">
        <v>2.6548217199294402</v>
      </c>
      <c r="BB30" s="172">
        <v>1.74640053349457</v>
      </c>
      <c r="BC30" s="173">
        <v>2.2051698896626499</v>
      </c>
      <c r="BD30" s="163"/>
      <c r="BE30" s="174">
        <v>-2.29621673047762</v>
      </c>
    </row>
    <row r="31" spans="1:57" x14ac:dyDescent="0.2">
      <c r="A31" s="21" t="s">
        <v>48</v>
      </c>
      <c r="B31" s="3" t="str">
        <f t="shared" si="0"/>
        <v>Charlottesville, VA</v>
      </c>
      <c r="C31" s="3"/>
      <c r="D31" s="24" t="s">
        <v>16</v>
      </c>
      <c r="E31" s="27" t="s">
        <v>17</v>
      </c>
      <c r="F31" s="3"/>
      <c r="G31" s="169">
        <v>48.5891534920952</v>
      </c>
      <c r="H31" s="163">
        <v>55.493295977586499</v>
      </c>
      <c r="I31" s="163">
        <v>56.9541725035021</v>
      </c>
      <c r="J31" s="163">
        <v>60.016009605763401</v>
      </c>
      <c r="K31" s="163">
        <v>67.420452271362805</v>
      </c>
      <c r="L31" s="170">
        <v>57.694616770061998</v>
      </c>
      <c r="M31" s="163"/>
      <c r="N31" s="171">
        <v>90.334200520312095</v>
      </c>
      <c r="O31" s="172">
        <v>92.2153291975185</v>
      </c>
      <c r="P31" s="173">
        <v>91.274764858915304</v>
      </c>
      <c r="Q31" s="163"/>
      <c r="R31" s="174">
        <v>67.2889447954486</v>
      </c>
      <c r="S31" s="168"/>
      <c r="T31" s="169">
        <v>4.4581406137179602</v>
      </c>
      <c r="U31" s="163">
        <v>-2.3278067559960398</v>
      </c>
      <c r="V31" s="163">
        <v>-3.9376883627591202</v>
      </c>
      <c r="W31" s="163">
        <v>-1.8521607616976601</v>
      </c>
      <c r="X31" s="163">
        <v>-3.42849152114219</v>
      </c>
      <c r="Y31" s="170">
        <v>-1.74042469338198</v>
      </c>
      <c r="Z31" s="163"/>
      <c r="AA31" s="171">
        <v>1.75074658054501</v>
      </c>
      <c r="AB31" s="172">
        <v>16.8029007930256</v>
      </c>
      <c r="AC31" s="173">
        <v>8.8357315595644703</v>
      </c>
      <c r="AD31" s="163"/>
      <c r="AE31" s="174">
        <v>2.1049817556669002</v>
      </c>
      <c r="AG31" s="169">
        <v>45.172103261957098</v>
      </c>
      <c r="AH31" s="163">
        <v>55.993596157694597</v>
      </c>
      <c r="AI31" s="163">
        <v>62.037222333400003</v>
      </c>
      <c r="AJ31" s="163">
        <v>64.483690214128401</v>
      </c>
      <c r="AK31" s="163">
        <v>69.106463878326906</v>
      </c>
      <c r="AL31" s="170">
        <v>59.358615169101398</v>
      </c>
      <c r="AM31" s="163"/>
      <c r="AN31" s="171">
        <v>84.520712427456402</v>
      </c>
      <c r="AO31" s="172">
        <v>81.954172503502093</v>
      </c>
      <c r="AP31" s="173">
        <v>83.237442465479205</v>
      </c>
      <c r="AQ31" s="163"/>
      <c r="AR31" s="174">
        <v>66.181137253780804</v>
      </c>
      <c r="AS31" s="168"/>
      <c r="AT31" s="169">
        <v>-7.2289186733446096</v>
      </c>
      <c r="AU31" s="163">
        <v>-11.427571001503299</v>
      </c>
      <c r="AV31" s="163">
        <v>-8.1409808209028895</v>
      </c>
      <c r="AW31" s="163">
        <v>-5.0143158823720499</v>
      </c>
      <c r="AX31" s="163">
        <v>-7.3213847453326002</v>
      </c>
      <c r="AY31" s="170">
        <v>-7.7992114464894904</v>
      </c>
      <c r="AZ31" s="163"/>
      <c r="BA31" s="171">
        <v>5.796839577269</v>
      </c>
      <c r="BB31" s="172">
        <v>14.310651670363599</v>
      </c>
      <c r="BC31" s="173">
        <v>9.8235960586733508</v>
      </c>
      <c r="BD31" s="163"/>
      <c r="BE31" s="174">
        <v>-2.1573267689976201</v>
      </c>
    </row>
    <row r="32" spans="1:57" x14ac:dyDescent="0.2">
      <c r="A32" s="21" t="s">
        <v>49</v>
      </c>
      <c r="B32" t="s">
        <v>72</v>
      </c>
      <c r="C32" s="3"/>
      <c r="D32" s="24" t="s">
        <v>16</v>
      </c>
      <c r="E32" s="27" t="s">
        <v>17</v>
      </c>
      <c r="F32" s="3"/>
      <c r="G32" s="169">
        <v>48.870175438596398</v>
      </c>
      <c r="H32" s="163">
        <v>59.9438596491228</v>
      </c>
      <c r="I32" s="163">
        <v>65.599999999999994</v>
      </c>
      <c r="J32" s="163">
        <v>67.607017543859598</v>
      </c>
      <c r="K32" s="163">
        <v>67.859649122806999</v>
      </c>
      <c r="L32" s="170">
        <v>61.976140350877102</v>
      </c>
      <c r="M32" s="163"/>
      <c r="N32" s="171">
        <v>73.628070175438495</v>
      </c>
      <c r="O32" s="172">
        <v>70.877192982456094</v>
      </c>
      <c r="P32" s="173">
        <v>72.252631578947302</v>
      </c>
      <c r="Q32" s="163"/>
      <c r="R32" s="174">
        <v>64.912280701754298</v>
      </c>
      <c r="S32" s="168"/>
      <c r="T32" s="169">
        <v>34.323281716924697</v>
      </c>
      <c r="U32" s="163">
        <v>8.0784104071995007</v>
      </c>
      <c r="V32" s="163">
        <v>13.3671534716884</v>
      </c>
      <c r="W32" s="163">
        <v>15.445400843881799</v>
      </c>
      <c r="X32" s="163">
        <v>8.46287519747235</v>
      </c>
      <c r="Y32" s="170">
        <v>14.4156630902853</v>
      </c>
      <c r="Z32" s="163"/>
      <c r="AA32" s="171">
        <v>-4.4407671092296797</v>
      </c>
      <c r="AB32" s="172">
        <v>-5.1455026455026402</v>
      </c>
      <c r="AC32" s="173">
        <v>-4.7877307805021001</v>
      </c>
      <c r="AD32" s="163"/>
      <c r="AE32" s="174">
        <v>7.5191486873647797</v>
      </c>
      <c r="AG32" s="169">
        <v>49.2</v>
      </c>
      <c r="AH32" s="163">
        <v>60.978947368420997</v>
      </c>
      <c r="AI32" s="163">
        <v>66.021052631578897</v>
      </c>
      <c r="AJ32" s="163">
        <v>66.091228070175404</v>
      </c>
      <c r="AK32" s="163">
        <v>65.645614035087704</v>
      </c>
      <c r="AL32" s="170">
        <v>61.587368421052602</v>
      </c>
      <c r="AM32" s="163"/>
      <c r="AN32" s="171">
        <v>71.764912280701694</v>
      </c>
      <c r="AO32" s="172">
        <v>68.375438596491193</v>
      </c>
      <c r="AP32" s="173">
        <v>70.070175438596394</v>
      </c>
      <c r="AQ32" s="163"/>
      <c r="AR32" s="174">
        <v>64.011027568922302</v>
      </c>
      <c r="AS32" s="168"/>
      <c r="AT32" s="169">
        <v>7.2572721396250799</v>
      </c>
      <c r="AU32" s="163">
        <v>11.4717799308896</v>
      </c>
      <c r="AV32" s="163">
        <v>13.708777529524401</v>
      </c>
      <c r="AW32" s="163">
        <v>13.402526922750701</v>
      </c>
      <c r="AX32" s="163">
        <v>18.216437502781101</v>
      </c>
      <c r="AY32" s="170">
        <v>13.0266372813103</v>
      </c>
      <c r="AZ32" s="163"/>
      <c r="BA32" s="171">
        <v>13.195985579265299</v>
      </c>
      <c r="BB32" s="172">
        <v>4.3834851656953102</v>
      </c>
      <c r="BC32" s="173">
        <v>8.7177717714263796</v>
      </c>
      <c r="BD32" s="163"/>
      <c r="BE32" s="174">
        <v>11.6427419255537</v>
      </c>
    </row>
    <row r="33" spans="1:57" x14ac:dyDescent="0.2">
      <c r="A33" s="21" t="s">
        <v>50</v>
      </c>
      <c r="B33" s="3" t="str">
        <f t="shared" si="0"/>
        <v>Staunton &amp; Harrisonburg, VA</v>
      </c>
      <c r="C33" s="3"/>
      <c r="D33" s="24" t="s">
        <v>16</v>
      </c>
      <c r="E33" s="27" t="s">
        <v>17</v>
      </c>
      <c r="F33" s="3"/>
      <c r="G33" s="169">
        <v>44.629729245113801</v>
      </c>
      <c r="H33" s="163">
        <v>54.993724224493398</v>
      </c>
      <c r="I33" s="163">
        <v>59.332974717590098</v>
      </c>
      <c r="J33" s="163">
        <v>58.956428187197403</v>
      </c>
      <c r="K33" s="163">
        <v>65.608750224134795</v>
      </c>
      <c r="L33" s="170">
        <v>56.704321319705898</v>
      </c>
      <c r="M33" s="163"/>
      <c r="N33" s="171">
        <v>70.683162990855195</v>
      </c>
      <c r="O33" s="172">
        <v>69.696969696969603</v>
      </c>
      <c r="P33" s="173">
        <v>70.190066343912406</v>
      </c>
      <c r="Q33" s="163"/>
      <c r="R33" s="174">
        <v>60.557391326622003</v>
      </c>
      <c r="S33" s="168"/>
      <c r="T33" s="169">
        <v>4.8507124068730603</v>
      </c>
      <c r="U33" s="163">
        <v>6.2014540323437603E-2</v>
      </c>
      <c r="V33" s="163">
        <v>3.0792564819460302</v>
      </c>
      <c r="W33" s="163">
        <v>-6.0908322446783902</v>
      </c>
      <c r="X33" s="163">
        <v>-10.4605183599628</v>
      </c>
      <c r="Y33" s="170">
        <v>-2.61641569916807</v>
      </c>
      <c r="Z33" s="163"/>
      <c r="AA33" s="171">
        <v>-6.9299400864387604</v>
      </c>
      <c r="AB33" s="172">
        <v>-2.0270786534024001</v>
      </c>
      <c r="AC33" s="173">
        <v>-4.5586293006555598</v>
      </c>
      <c r="AD33" s="163"/>
      <c r="AE33" s="174">
        <v>-3.26829861563475</v>
      </c>
      <c r="AG33" s="169">
        <v>40.330823023130698</v>
      </c>
      <c r="AH33" s="163">
        <v>51.9320423166577</v>
      </c>
      <c r="AI33" s="163">
        <v>56.302671687287003</v>
      </c>
      <c r="AJ33" s="163">
        <v>57.790927021696199</v>
      </c>
      <c r="AK33" s="163">
        <v>58.149542764927297</v>
      </c>
      <c r="AL33" s="170">
        <v>52.901201362739798</v>
      </c>
      <c r="AM33" s="163"/>
      <c r="AN33" s="171">
        <v>63.1701631701631</v>
      </c>
      <c r="AO33" s="172">
        <v>63.734982965752103</v>
      </c>
      <c r="AP33" s="173">
        <v>63.452573067957601</v>
      </c>
      <c r="AQ33" s="163"/>
      <c r="AR33" s="174">
        <v>55.915878992802</v>
      </c>
      <c r="AS33" s="168"/>
      <c r="AT33" s="169">
        <v>1.8778152940433701</v>
      </c>
      <c r="AU33" s="163">
        <v>-0.233929732816442</v>
      </c>
      <c r="AV33" s="163">
        <v>3.9534342297153202</v>
      </c>
      <c r="AW33" s="163">
        <v>2.0539810408478298</v>
      </c>
      <c r="AX33" s="163">
        <v>-1.74018309783431</v>
      </c>
      <c r="AY33" s="170">
        <v>1.107045920319</v>
      </c>
      <c r="AZ33" s="163"/>
      <c r="BA33" s="171">
        <v>-0.85201022701022699</v>
      </c>
      <c r="BB33" s="172">
        <v>4.2536580456446798</v>
      </c>
      <c r="BC33" s="173">
        <v>1.6481002417626001</v>
      </c>
      <c r="BD33" s="163"/>
      <c r="BE33" s="174">
        <v>1.28183697814345</v>
      </c>
    </row>
    <row r="34" spans="1:57" x14ac:dyDescent="0.2">
      <c r="A34" s="21" t="s">
        <v>51</v>
      </c>
      <c r="B34" s="3" t="str">
        <f t="shared" si="0"/>
        <v>Blacksburg &amp; Wytheville, VA</v>
      </c>
      <c r="C34" s="3"/>
      <c r="D34" s="24" t="s">
        <v>16</v>
      </c>
      <c r="E34" s="27" t="s">
        <v>17</v>
      </c>
      <c r="F34" s="3"/>
      <c r="G34" s="169">
        <v>52.895981087470403</v>
      </c>
      <c r="H34" s="163">
        <v>53.546099290780099</v>
      </c>
      <c r="I34" s="163">
        <v>54.768066892295401</v>
      </c>
      <c r="J34" s="163">
        <v>57.057535337447703</v>
      </c>
      <c r="K34" s="163">
        <v>60.641051164642597</v>
      </c>
      <c r="L34" s="170">
        <v>55.770984497046101</v>
      </c>
      <c r="M34" s="163"/>
      <c r="N34" s="171">
        <v>80.529564005574301</v>
      </c>
      <c r="O34" s="172">
        <v>79.354967151104901</v>
      </c>
      <c r="P34" s="173">
        <v>79.942265578339601</v>
      </c>
      <c r="Q34" s="163"/>
      <c r="R34" s="174">
        <v>62.656307596336497</v>
      </c>
      <c r="S34" s="168"/>
      <c r="T34" s="169">
        <v>11.3106373671376</v>
      </c>
      <c r="U34" s="163">
        <v>-3.8892895780742802</v>
      </c>
      <c r="V34" s="163">
        <v>-2.22625954325544</v>
      </c>
      <c r="W34" s="163">
        <v>-2.06818489083118</v>
      </c>
      <c r="X34" s="163">
        <v>-1.89600796920782</v>
      </c>
      <c r="Y34" s="170">
        <v>-0.14004564708059</v>
      </c>
      <c r="Z34" s="163"/>
      <c r="AA34" s="171">
        <v>-1.6368993288313201</v>
      </c>
      <c r="AB34" s="172">
        <v>-1.2956187303029001</v>
      </c>
      <c r="AC34" s="173">
        <v>-1.4678081384291399</v>
      </c>
      <c r="AD34" s="163"/>
      <c r="AE34" s="174">
        <v>-0.64560982491541097</v>
      </c>
      <c r="AG34" s="169">
        <v>44.227738376674502</v>
      </c>
      <c r="AH34" s="163">
        <v>50.497438928289903</v>
      </c>
      <c r="AI34" s="163">
        <v>52.728260332822998</v>
      </c>
      <c r="AJ34" s="163">
        <v>54.891116488074601</v>
      </c>
      <c r="AK34" s="163">
        <v>57.068786726581401</v>
      </c>
      <c r="AL34" s="170">
        <v>51.877941219995797</v>
      </c>
      <c r="AM34" s="163"/>
      <c r="AN34" s="171">
        <v>72.332230507135407</v>
      </c>
      <c r="AO34" s="172">
        <v>72.426053034418004</v>
      </c>
      <c r="AP34" s="173">
        <v>72.379141770776698</v>
      </c>
      <c r="AQ34" s="163"/>
      <c r="AR34" s="174">
        <v>57.731050379591501</v>
      </c>
      <c r="AS34" s="168"/>
      <c r="AT34" s="169">
        <v>0.69098567706333802</v>
      </c>
      <c r="AU34" s="163">
        <v>-3.42415741590374</v>
      </c>
      <c r="AV34" s="163">
        <v>-2.6660499438237899</v>
      </c>
      <c r="AW34" s="163">
        <v>-3.5562179002773799</v>
      </c>
      <c r="AX34" s="163">
        <v>-6.8220130987460701</v>
      </c>
      <c r="AY34" s="170">
        <v>-3.40163118556519</v>
      </c>
      <c r="AZ34" s="163"/>
      <c r="BA34" s="171">
        <v>-4.4440433099715602</v>
      </c>
      <c r="BB34" s="172">
        <v>3.12046667272792</v>
      </c>
      <c r="BC34" s="173">
        <v>-0.80334796346142401</v>
      </c>
      <c r="BD34" s="163"/>
      <c r="BE34" s="174">
        <v>-2.49112648766484</v>
      </c>
    </row>
    <row r="35" spans="1:57" x14ac:dyDescent="0.2">
      <c r="A35" s="21" t="s">
        <v>52</v>
      </c>
      <c r="B35" s="3" t="str">
        <f t="shared" si="0"/>
        <v>Lynchburg, VA</v>
      </c>
      <c r="C35" s="3"/>
      <c r="D35" s="24" t="s">
        <v>16</v>
      </c>
      <c r="E35" s="27" t="s">
        <v>17</v>
      </c>
      <c r="F35" s="3"/>
      <c r="G35" s="169">
        <v>38.968649282156399</v>
      </c>
      <c r="H35" s="163">
        <v>51.098740111338898</v>
      </c>
      <c r="I35" s="163">
        <v>57.222384998534999</v>
      </c>
      <c r="J35" s="163">
        <v>55.669498974509203</v>
      </c>
      <c r="K35" s="163">
        <v>67.330794022853695</v>
      </c>
      <c r="L35" s="170">
        <v>54.058013477878603</v>
      </c>
      <c r="M35" s="163"/>
      <c r="N35" s="171">
        <v>74.714327571051797</v>
      </c>
      <c r="O35" s="172">
        <v>65.104014063873393</v>
      </c>
      <c r="P35" s="173">
        <v>69.909170817462595</v>
      </c>
      <c r="Q35" s="163"/>
      <c r="R35" s="174">
        <v>58.586915574902598</v>
      </c>
      <c r="S35" s="168"/>
      <c r="T35" s="169">
        <v>10.0390764885893</v>
      </c>
      <c r="U35" s="163">
        <v>-3.9721539097713601</v>
      </c>
      <c r="V35" s="163">
        <v>2.7287077263986701</v>
      </c>
      <c r="W35" s="163">
        <v>-7.2745109246909703</v>
      </c>
      <c r="X35" s="163">
        <v>-9.4180839717355607</v>
      </c>
      <c r="Y35" s="170">
        <v>-3.0163700399628199</v>
      </c>
      <c r="Z35" s="163"/>
      <c r="AA35" s="171">
        <v>-3.5150029421867002</v>
      </c>
      <c r="AB35" s="172">
        <v>3.7136913564056</v>
      </c>
      <c r="AC35" s="173">
        <v>-0.27865263354265402</v>
      </c>
      <c r="AD35" s="163"/>
      <c r="AE35" s="174">
        <v>-2.1000473650760201</v>
      </c>
      <c r="AG35" s="169">
        <v>39.201465201465197</v>
      </c>
      <c r="AH35" s="163">
        <v>53.677655677655601</v>
      </c>
      <c r="AI35" s="163">
        <v>59.750915750915702</v>
      </c>
      <c r="AJ35" s="163">
        <v>59.9926739926739</v>
      </c>
      <c r="AK35" s="163">
        <v>63.1162552193978</v>
      </c>
      <c r="AL35" s="170">
        <v>55.147909920733703</v>
      </c>
      <c r="AM35" s="163"/>
      <c r="AN35" s="171">
        <v>69.276976045710896</v>
      </c>
      <c r="AO35" s="172">
        <v>62.662076038385401</v>
      </c>
      <c r="AP35" s="173">
        <v>65.969526042048201</v>
      </c>
      <c r="AQ35" s="163"/>
      <c r="AR35" s="174">
        <v>58.239929672537698</v>
      </c>
      <c r="AS35" s="168"/>
      <c r="AT35" s="169">
        <v>4.1849397878809604</v>
      </c>
      <c r="AU35" s="163">
        <v>-0.14958460648239</v>
      </c>
      <c r="AV35" s="163">
        <v>2.6103887753617099</v>
      </c>
      <c r="AW35" s="163">
        <v>1.65707435768641</v>
      </c>
      <c r="AX35" s="163">
        <v>2.2114141773248002</v>
      </c>
      <c r="AY35" s="170">
        <v>1.9817810085537599</v>
      </c>
      <c r="AZ35" s="163"/>
      <c r="BA35" s="171">
        <v>7.4540484332805699</v>
      </c>
      <c r="BB35" s="172">
        <v>10.9331882192478</v>
      </c>
      <c r="BC35" s="173">
        <v>9.0787817344343598</v>
      </c>
      <c r="BD35" s="163"/>
      <c r="BE35" s="174">
        <v>4.1756005242125704</v>
      </c>
    </row>
    <row r="36" spans="1:57" x14ac:dyDescent="0.2">
      <c r="A36" s="21" t="s">
        <v>73</v>
      </c>
      <c r="B36" s="3" t="str">
        <f t="shared" si="0"/>
        <v>Central Virginia</v>
      </c>
      <c r="C36" s="3"/>
      <c r="D36" s="24" t="s">
        <v>16</v>
      </c>
      <c r="E36" s="27" t="s">
        <v>17</v>
      </c>
      <c r="F36" s="3"/>
      <c r="G36" s="169">
        <v>47.425688407999502</v>
      </c>
      <c r="H36" s="163">
        <v>56.4312199866269</v>
      </c>
      <c r="I36" s="163">
        <v>61.178824813534597</v>
      </c>
      <c r="J36" s="163">
        <v>61.918622278818702</v>
      </c>
      <c r="K36" s="163">
        <v>62.7220908374264</v>
      </c>
      <c r="L36" s="170">
        <v>57.941122913505303</v>
      </c>
      <c r="M36" s="163"/>
      <c r="N36" s="171">
        <v>74.198047419804695</v>
      </c>
      <c r="O36" s="172">
        <v>76.993511612394599</v>
      </c>
      <c r="P36" s="173">
        <v>75.595779516099597</v>
      </c>
      <c r="Q36" s="163"/>
      <c r="R36" s="174">
        <v>62.988808654871299</v>
      </c>
      <c r="S36" s="168"/>
      <c r="T36" s="169">
        <v>-7.0989419413744397</v>
      </c>
      <c r="U36" s="163">
        <v>0.83197871318227501</v>
      </c>
      <c r="V36" s="163">
        <v>4.1747216643290299</v>
      </c>
      <c r="W36" s="163">
        <v>0.68900713854597495</v>
      </c>
      <c r="X36" s="163">
        <v>-5.0587552297523404</v>
      </c>
      <c r="Y36" s="170">
        <v>-1.2346429613135499</v>
      </c>
      <c r="Z36" s="163"/>
      <c r="AA36" s="171">
        <v>-2.56344957705628</v>
      </c>
      <c r="AB36" s="172">
        <v>5.6867662834342996</v>
      </c>
      <c r="AC36" s="173">
        <v>1.4703125339415</v>
      </c>
      <c r="AD36" s="163"/>
      <c r="AE36" s="174">
        <v>-0.32137209299032399</v>
      </c>
      <c r="AG36" s="169">
        <v>46.8858039465985</v>
      </c>
      <c r="AH36" s="163">
        <v>60.026442362488297</v>
      </c>
      <c r="AI36" s="163">
        <v>66.2798909535489</v>
      </c>
      <c r="AJ36" s="163">
        <v>66.803608584055993</v>
      </c>
      <c r="AK36" s="163">
        <v>70.7002209785324</v>
      </c>
      <c r="AL36" s="170">
        <v>62.141296785229201</v>
      </c>
      <c r="AM36" s="163"/>
      <c r="AN36" s="171">
        <v>81.318581181133993</v>
      </c>
      <c r="AO36" s="172">
        <v>81.793191431196703</v>
      </c>
      <c r="AP36" s="173">
        <v>81.555886306165306</v>
      </c>
      <c r="AQ36" s="163"/>
      <c r="AR36" s="174">
        <v>67.689291356352896</v>
      </c>
      <c r="AS36" s="168"/>
      <c r="AT36" s="169">
        <v>-1.99987443485129</v>
      </c>
      <c r="AU36" s="163">
        <v>1.3879521102171199</v>
      </c>
      <c r="AV36" s="163">
        <v>1.87986756497174</v>
      </c>
      <c r="AW36" s="163">
        <v>0.87036535352739697</v>
      </c>
      <c r="AX36" s="163">
        <v>0.21723527024425399</v>
      </c>
      <c r="AY36" s="170">
        <v>0.58801362758463704</v>
      </c>
      <c r="AZ36" s="163"/>
      <c r="BA36" s="171">
        <v>4.76127269827077</v>
      </c>
      <c r="BB36" s="172">
        <v>9.64891022031345</v>
      </c>
      <c r="BC36" s="173">
        <v>7.1564904311704103</v>
      </c>
      <c r="BD36" s="163"/>
      <c r="BE36" s="174">
        <v>2.7570572360622601</v>
      </c>
    </row>
    <row r="37" spans="1:57" x14ac:dyDescent="0.2">
      <c r="A37" s="21" t="s">
        <v>74</v>
      </c>
      <c r="B37" s="3" t="str">
        <f t="shared" si="0"/>
        <v>Chesapeake Bay</v>
      </c>
      <c r="C37" s="3"/>
      <c r="D37" s="24" t="s">
        <v>16</v>
      </c>
      <c r="E37" s="27" t="s">
        <v>17</v>
      </c>
      <c r="F37" s="3"/>
      <c r="G37" s="169">
        <v>46.129788897576198</v>
      </c>
      <c r="H37" s="163">
        <v>56.763096168881901</v>
      </c>
      <c r="I37" s="163">
        <v>60.437842064112502</v>
      </c>
      <c r="J37" s="163">
        <v>60.203283815480802</v>
      </c>
      <c r="K37" s="163">
        <v>55.043002345582401</v>
      </c>
      <c r="L37" s="170">
        <v>55.715402658326802</v>
      </c>
      <c r="M37" s="163"/>
      <c r="N37" s="171">
        <v>67.240031274433093</v>
      </c>
      <c r="O37" s="172">
        <v>64.112587959343202</v>
      </c>
      <c r="P37" s="173">
        <v>65.676309616888105</v>
      </c>
      <c r="Q37" s="163"/>
      <c r="R37" s="174">
        <v>58.561376075058597</v>
      </c>
      <c r="S37" s="168"/>
      <c r="T37" s="169">
        <v>1.3745704467353901</v>
      </c>
      <c r="U37" s="163">
        <v>-7.2796934865900296</v>
      </c>
      <c r="V37" s="163">
        <v>-3.61596009975062</v>
      </c>
      <c r="W37" s="163">
        <v>-5.4054054054053999</v>
      </c>
      <c r="X37" s="163">
        <v>-15.9904534606205</v>
      </c>
      <c r="Y37" s="170">
        <v>-6.7033254778737801</v>
      </c>
      <c r="Z37" s="163"/>
      <c r="AA37" s="171">
        <v>-4.7619047619047601</v>
      </c>
      <c r="AB37" s="172">
        <v>-1.79640718562874</v>
      </c>
      <c r="AC37" s="173">
        <v>-3.3371691599539699</v>
      </c>
      <c r="AD37" s="163"/>
      <c r="AE37" s="174">
        <v>-5.6505308619758798</v>
      </c>
      <c r="AG37" s="169">
        <v>41.907740422204803</v>
      </c>
      <c r="AH37" s="163">
        <v>54.065676309616798</v>
      </c>
      <c r="AI37" s="163">
        <v>57.584050039093</v>
      </c>
      <c r="AJ37" s="163">
        <v>57.623143080531598</v>
      </c>
      <c r="AK37" s="163">
        <v>53.498827208756801</v>
      </c>
      <c r="AL37" s="170">
        <v>52.9358874120406</v>
      </c>
      <c r="AM37" s="163"/>
      <c r="AN37" s="171">
        <v>60.633307271305704</v>
      </c>
      <c r="AO37" s="172">
        <v>61.336982017200903</v>
      </c>
      <c r="AP37" s="173">
        <v>60.985144644253303</v>
      </c>
      <c r="AQ37" s="163"/>
      <c r="AR37" s="174">
        <v>55.235675192672801</v>
      </c>
      <c r="AS37" s="168"/>
      <c r="AT37" s="169">
        <v>-4.3710972346119501</v>
      </c>
      <c r="AU37" s="163">
        <v>-6.6801619433198303</v>
      </c>
      <c r="AV37" s="163">
        <v>-4.8756861478850499</v>
      </c>
      <c r="AW37" s="163">
        <v>-4.9032258064516103</v>
      </c>
      <c r="AX37" s="163">
        <v>-8.4002677376171295</v>
      </c>
      <c r="AY37" s="170">
        <v>-5.9064693211034598</v>
      </c>
      <c r="AZ37" s="163"/>
      <c r="BA37" s="171">
        <v>-1.7110266159695799</v>
      </c>
      <c r="BB37" s="172">
        <v>3.5985473753714001</v>
      </c>
      <c r="BC37" s="173">
        <v>0.88924818108326498</v>
      </c>
      <c r="BD37" s="163"/>
      <c r="BE37" s="174">
        <v>-3.8637247278382501</v>
      </c>
    </row>
    <row r="38" spans="1:57" x14ac:dyDescent="0.2">
      <c r="A38" s="21" t="s">
        <v>75</v>
      </c>
      <c r="B38" s="3" t="str">
        <f t="shared" si="0"/>
        <v>Coastal Virginia - Eastern Shore</v>
      </c>
      <c r="C38" s="3"/>
      <c r="D38" s="24" t="s">
        <v>16</v>
      </c>
      <c r="E38" s="27" t="s">
        <v>17</v>
      </c>
      <c r="F38" s="3"/>
      <c r="G38" s="169">
        <v>37.151248164464</v>
      </c>
      <c r="H38" s="163">
        <v>44.933920704845796</v>
      </c>
      <c r="I38" s="163">
        <v>47.678447678447597</v>
      </c>
      <c r="J38" s="163">
        <v>50.242550242550202</v>
      </c>
      <c r="K38" s="163">
        <v>47.955647955647898</v>
      </c>
      <c r="L38" s="170">
        <v>45.696866581596403</v>
      </c>
      <c r="M38" s="163"/>
      <c r="N38" s="171">
        <v>56.687456687456603</v>
      </c>
      <c r="O38" s="172">
        <v>55.994455994455897</v>
      </c>
      <c r="P38" s="173">
        <v>56.340956340956303</v>
      </c>
      <c r="Q38" s="163"/>
      <c r="R38" s="174">
        <v>48.787604386759199</v>
      </c>
      <c r="S38" s="168"/>
      <c r="T38" s="169">
        <v>0.77890570133435399</v>
      </c>
      <c r="U38" s="163">
        <v>-9.6554061159863895</v>
      </c>
      <c r="V38" s="163">
        <v>-12.387240387240301</v>
      </c>
      <c r="W38" s="163">
        <v>-11.5357651943017</v>
      </c>
      <c r="X38" s="163">
        <v>-20.02116358552</v>
      </c>
      <c r="Y38" s="170">
        <v>-11.634656396237199</v>
      </c>
      <c r="Z38" s="163"/>
      <c r="AA38" s="171">
        <v>-12.664446810788199</v>
      </c>
      <c r="AB38" s="172">
        <v>-13.0250048282835</v>
      </c>
      <c r="AC38" s="173">
        <v>-12.843989986847101</v>
      </c>
      <c r="AD38" s="163"/>
      <c r="AE38" s="174">
        <v>-11.993446077944199</v>
      </c>
      <c r="AG38" s="169">
        <v>34.140969162995503</v>
      </c>
      <c r="AH38" s="163">
        <v>43.850954478707699</v>
      </c>
      <c r="AI38" s="163">
        <v>47.1332971604268</v>
      </c>
      <c r="AJ38" s="163">
        <v>48.544040513655197</v>
      </c>
      <c r="AK38" s="163">
        <v>46.464098390305601</v>
      </c>
      <c r="AL38" s="170">
        <v>44.056325728632203</v>
      </c>
      <c r="AM38" s="163"/>
      <c r="AN38" s="171">
        <v>55.109423042141401</v>
      </c>
      <c r="AO38" s="172">
        <v>55.579670826550903</v>
      </c>
      <c r="AP38" s="173">
        <v>55.344546934346099</v>
      </c>
      <c r="AQ38" s="163"/>
      <c r="AR38" s="174">
        <v>47.295088347474099</v>
      </c>
      <c r="AS38" s="168"/>
      <c r="AT38" s="169">
        <v>-12.2001957905041</v>
      </c>
      <c r="AU38" s="163">
        <v>-11.5535668674435</v>
      </c>
      <c r="AV38" s="163">
        <v>-12.0067598554058</v>
      </c>
      <c r="AW38" s="163">
        <v>-12.8662165186594</v>
      </c>
      <c r="AX38" s="163">
        <v>-14.4631509392886</v>
      </c>
      <c r="AY38" s="170">
        <v>-12.6636979750138</v>
      </c>
      <c r="AZ38" s="163"/>
      <c r="BA38" s="171">
        <v>-8.1351799747121092</v>
      </c>
      <c r="BB38" s="172">
        <v>-5.2345448502188399</v>
      </c>
      <c r="BC38" s="173">
        <v>-6.7012430626037904</v>
      </c>
      <c r="BD38" s="163"/>
      <c r="BE38" s="174">
        <v>-10.739218325595999</v>
      </c>
    </row>
    <row r="39" spans="1:57" x14ac:dyDescent="0.2">
      <c r="A39" s="21" t="s">
        <v>76</v>
      </c>
      <c r="B39" s="3" t="str">
        <f t="shared" si="0"/>
        <v>Coastal Virginia - Hampton Roads</v>
      </c>
      <c r="C39" s="3"/>
      <c r="D39" s="24" t="s">
        <v>16</v>
      </c>
      <c r="E39" s="27" t="s">
        <v>17</v>
      </c>
      <c r="F39" s="3"/>
      <c r="G39" s="169">
        <v>49.902887809864502</v>
      </c>
      <c r="H39" s="163">
        <v>53.7311525683618</v>
      </c>
      <c r="I39" s="163">
        <v>57.288525428060296</v>
      </c>
      <c r="J39" s="163">
        <v>58.895987733197003</v>
      </c>
      <c r="K39" s="163">
        <v>65.241502683363095</v>
      </c>
      <c r="L39" s="170">
        <v>57.012011244569301</v>
      </c>
      <c r="M39" s="163"/>
      <c r="N39" s="171">
        <v>78.645540506005602</v>
      </c>
      <c r="O39" s="172">
        <v>77.569639662662894</v>
      </c>
      <c r="P39" s="173">
        <v>78.107590084334205</v>
      </c>
      <c r="Q39" s="163"/>
      <c r="R39" s="174">
        <v>63.039319484502201</v>
      </c>
      <c r="S39" s="168"/>
      <c r="T39" s="169">
        <v>-0.512807678342039</v>
      </c>
      <c r="U39" s="163">
        <v>-5.6756817545419302</v>
      </c>
      <c r="V39" s="163">
        <v>-7.0549630056386397</v>
      </c>
      <c r="W39" s="163">
        <v>-8.5846402972147402</v>
      </c>
      <c r="X39" s="163">
        <v>-10.701565368874</v>
      </c>
      <c r="Y39" s="170">
        <v>-6.9186300051961602</v>
      </c>
      <c r="Z39" s="163"/>
      <c r="AA39" s="171">
        <v>-1.5322618067187499</v>
      </c>
      <c r="AB39" s="172">
        <v>-0.150671583444451</v>
      </c>
      <c r="AC39" s="173">
        <v>-0.85103642346628505</v>
      </c>
      <c r="AD39" s="163"/>
      <c r="AE39" s="174">
        <v>-4.8574458836825603</v>
      </c>
      <c r="AG39" s="169">
        <v>47.521083567595099</v>
      </c>
      <c r="AH39" s="163">
        <v>53.3228980322003</v>
      </c>
      <c r="AI39" s="163">
        <v>57.133912599028797</v>
      </c>
      <c r="AJ39" s="163">
        <v>58.975210835675902</v>
      </c>
      <c r="AK39" s="163">
        <v>62.491055456171701</v>
      </c>
      <c r="AL39" s="170">
        <v>55.888832098134401</v>
      </c>
      <c r="AM39" s="163"/>
      <c r="AN39" s="171">
        <v>74.991055456171694</v>
      </c>
      <c r="AO39" s="172">
        <v>77.315997955532794</v>
      </c>
      <c r="AP39" s="173">
        <v>76.153526705852201</v>
      </c>
      <c r="AQ39" s="163"/>
      <c r="AR39" s="174">
        <v>61.678744843196597</v>
      </c>
      <c r="AS39" s="168"/>
      <c r="AT39" s="169">
        <v>-2.30362495563715</v>
      </c>
      <c r="AU39" s="163">
        <v>-6.35973031224046</v>
      </c>
      <c r="AV39" s="163">
        <v>-6.3649815455336798</v>
      </c>
      <c r="AW39" s="163">
        <v>-3.4426015300634001</v>
      </c>
      <c r="AX39" s="163">
        <v>-0.210133066132249</v>
      </c>
      <c r="AY39" s="170">
        <v>-3.7409218144737002</v>
      </c>
      <c r="AZ39" s="163"/>
      <c r="BA39" s="171">
        <v>4.47374036534395</v>
      </c>
      <c r="BB39" s="172">
        <v>5.6400287092381296</v>
      </c>
      <c r="BC39" s="173">
        <v>5.0625497329549498</v>
      </c>
      <c r="BD39" s="163"/>
      <c r="BE39" s="174">
        <v>-0.80891400560140103</v>
      </c>
    </row>
    <row r="40" spans="1:57" x14ac:dyDescent="0.2">
      <c r="A40" s="20" t="s">
        <v>77</v>
      </c>
      <c r="B40" s="3" t="str">
        <f t="shared" si="0"/>
        <v>Northern Virginia</v>
      </c>
      <c r="C40" s="3"/>
      <c r="D40" s="24" t="s">
        <v>16</v>
      </c>
      <c r="E40" s="27" t="s">
        <v>17</v>
      </c>
      <c r="F40" s="3"/>
      <c r="G40" s="169">
        <v>61.760060172997299</v>
      </c>
      <c r="H40" s="163">
        <v>71.602106054907793</v>
      </c>
      <c r="I40" s="163">
        <v>76.813420344911805</v>
      </c>
      <c r="J40" s="163">
        <v>78.629328017152204</v>
      </c>
      <c r="K40" s="163">
        <v>74.886686351582597</v>
      </c>
      <c r="L40" s="170">
        <v>72.737940761636096</v>
      </c>
      <c r="M40" s="163"/>
      <c r="N40" s="171">
        <v>79.3684527279908</v>
      </c>
      <c r="O40" s="172">
        <v>80.656748979706904</v>
      </c>
      <c r="P40" s="173">
        <v>80.012600853848895</v>
      </c>
      <c r="Q40" s="163"/>
      <c r="R40" s="174">
        <v>74.816303392913198</v>
      </c>
      <c r="S40" s="168"/>
      <c r="T40" s="169">
        <v>20.281808170356399</v>
      </c>
      <c r="U40" s="163">
        <v>9.5607066799401501</v>
      </c>
      <c r="V40" s="163">
        <v>1.9263990574321499</v>
      </c>
      <c r="W40" s="163">
        <v>-1.43504357864276</v>
      </c>
      <c r="X40" s="163">
        <v>0.53994432850058804</v>
      </c>
      <c r="Y40" s="170">
        <v>5.01605669193588</v>
      </c>
      <c r="Z40" s="163"/>
      <c r="AA40" s="171">
        <v>5.2580405191097297</v>
      </c>
      <c r="AB40" s="172">
        <v>8.3310751099583307</v>
      </c>
      <c r="AC40" s="173">
        <v>6.7848197523829397</v>
      </c>
      <c r="AD40" s="163"/>
      <c r="AE40" s="174">
        <v>5.5501497394729302</v>
      </c>
      <c r="AG40" s="169">
        <v>56.572019556224099</v>
      </c>
      <c r="AH40" s="163">
        <v>71.077002632568593</v>
      </c>
      <c r="AI40" s="163">
        <v>77.7695768476773</v>
      </c>
      <c r="AJ40" s="163">
        <v>77.254584859269102</v>
      </c>
      <c r="AK40" s="163">
        <v>70.884439450710104</v>
      </c>
      <c r="AL40" s="170">
        <v>70.711421385421801</v>
      </c>
      <c r="AM40" s="163"/>
      <c r="AN40" s="171">
        <v>73.834921560238996</v>
      </c>
      <c r="AO40" s="172">
        <v>77.245182430621796</v>
      </c>
      <c r="AP40" s="173">
        <v>75.540051995430403</v>
      </c>
      <c r="AQ40" s="163"/>
      <c r="AR40" s="174">
        <v>72.091011600426299</v>
      </c>
      <c r="AS40" s="168"/>
      <c r="AT40" s="169">
        <v>-0.77595577944633198</v>
      </c>
      <c r="AU40" s="163">
        <v>-2.4153231166180902</v>
      </c>
      <c r="AV40" s="163">
        <v>-2.5883978373441301</v>
      </c>
      <c r="AW40" s="163">
        <v>-3.7752579839333098</v>
      </c>
      <c r="AX40" s="163">
        <v>-0.74101631531274403</v>
      </c>
      <c r="AY40" s="170">
        <v>-2.1662090502695102</v>
      </c>
      <c r="AZ40" s="163"/>
      <c r="BA40" s="171">
        <v>2.55835514107648</v>
      </c>
      <c r="BB40" s="172">
        <v>6.2769833646519198</v>
      </c>
      <c r="BC40" s="173">
        <v>4.4265343556768304</v>
      </c>
      <c r="BD40" s="163"/>
      <c r="BE40" s="174">
        <v>-0.28146036569606803</v>
      </c>
    </row>
    <row r="41" spans="1:57" x14ac:dyDescent="0.2">
      <c r="A41" s="22" t="s">
        <v>78</v>
      </c>
      <c r="B41" s="3" t="str">
        <f t="shared" si="0"/>
        <v>Shenandoah Valley</v>
      </c>
      <c r="C41" s="3"/>
      <c r="D41" s="25" t="s">
        <v>16</v>
      </c>
      <c r="E41" s="28" t="s">
        <v>17</v>
      </c>
      <c r="F41" s="3"/>
      <c r="G41" s="175">
        <v>43.267610380855999</v>
      </c>
      <c r="H41" s="176">
        <v>51.5251095382541</v>
      </c>
      <c r="I41" s="176">
        <v>55.902374232110198</v>
      </c>
      <c r="J41" s="176">
        <v>55.769550058110497</v>
      </c>
      <c r="K41" s="176">
        <v>59.173169516851999</v>
      </c>
      <c r="L41" s="177">
        <v>53.161639442829902</v>
      </c>
      <c r="M41" s="163"/>
      <c r="N41" s="178">
        <v>67.873152913830296</v>
      </c>
      <c r="O41" s="179">
        <v>66.353976423709099</v>
      </c>
      <c r="P41" s="180">
        <v>67.113564668769698</v>
      </c>
      <c r="Q41" s="163"/>
      <c r="R41" s="181">
        <v>57.164804801943603</v>
      </c>
      <c r="S41" s="168"/>
      <c r="T41" s="175">
        <v>-2.2342048664298799</v>
      </c>
      <c r="U41" s="176">
        <v>-7.8606169564873598</v>
      </c>
      <c r="V41" s="176">
        <v>-3.9786934105902398</v>
      </c>
      <c r="W41" s="176">
        <v>-8.2004258844684497</v>
      </c>
      <c r="X41" s="176">
        <v>-14.3400663689517</v>
      </c>
      <c r="Y41" s="177">
        <v>-7.7740749537313398</v>
      </c>
      <c r="Z41" s="163"/>
      <c r="AA41" s="178">
        <v>-10.3147744520708</v>
      </c>
      <c r="AB41" s="179">
        <v>-6.8184177509942803</v>
      </c>
      <c r="AC41" s="180">
        <v>-8.6197950202215097</v>
      </c>
      <c r="AD41" s="163"/>
      <c r="AE41" s="181">
        <v>-8.03151518537131</v>
      </c>
      <c r="AG41" s="175">
        <v>38.883973710818999</v>
      </c>
      <c r="AH41" s="176">
        <v>49.172143579373099</v>
      </c>
      <c r="AI41" s="176">
        <v>53.162644281217197</v>
      </c>
      <c r="AJ41" s="176">
        <v>54.360965372507799</v>
      </c>
      <c r="AK41" s="176">
        <v>54.277019937040897</v>
      </c>
      <c r="AL41" s="177">
        <v>49.980243301638502</v>
      </c>
      <c r="AM41" s="163"/>
      <c r="AN41" s="178">
        <v>61.985309548793197</v>
      </c>
      <c r="AO41" s="179">
        <v>62.360965372507799</v>
      </c>
      <c r="AP41" s="180">
        <v>62.173137460650501</v>
      </c>
      <c r="AQ41" s="163"/>
      <c r="AR41" s="181">
        <v>53.467649477481501</v>
      </c>
      <c r="AS41" s="40"/>
      <c r="AT41" s="175">
        <v>-5.3543950194430101</v>
      </c>
      <c r="AU41" s="176">
        <v>-5.8016111534780102</v>
      </c>
      <c r="AV41" s="176">
        <v>-2.43389193297552</v>
      </c>
      <c r="AW41" s="176">
        <v>-4.25185854432572</v>
      </c>
      <c r="AX41" s="176">
        <v>-8.0673150460352598</v>
      </c>
      <c r="AY41" s="177">
        <v>-5.2073009910878802</v>
      </c>
      <c r="AZ41" s="163"/>
      <c r="BA41" s="178">
        <v>-3.9534861068595002</v>
      </c>
      <c r="BB41" s="179">
        <v>0.96121159877705198</v>
      </c>
      <c r="BC41" s="180">
        <v>-1.55002035887957</v>
      </c>
      <c r="BD41" s="163"/>
      <c r="BE41" s="181">
        <v>-4.0185684544403397</v>
      </c>
    </row>
    <row r="42" spans="1:57" x14ac:dyDescent="0.2">
      <c r="A42" s="19" t="s">
        <v>79</v>
      </c>
      <c r="B42" s="3" t="str">
        <f t="shared" si="0"/>
        <v>Southern Virginia</v>
      </c>
      <c r="C42" s="9"/>
      <c r="D42" s="23" t="s">
        <v>16</v>
      </c>
      <c r="E42" s="26" t="s">
        <v>17</v>
      </c>
      <c r="F42" s="3"/>
      <c r="G42" s="160">
        <v>53.120142127470501</v>
      </c>
      <c r="H42" s="161">
        <v>59.604707972462798</v>
      </c>
      <c r="I42" s="161">
        <v>63.535420830557399</v>
      </c>
      <c r="J42" s="161">
        <v>62.691538974017298</v>
      </c>
      <c r="K42" s="161">
        <v>57.805907172995703</v>
      </c>
      <c r="L42" s="162">
        <v>59.3515434155007</v>
      </c>
      <c r="M42" s="163"/>
      <c r="N42" s="164">
        <v>62.491672218520897</v>
      </c>
      <c r="O42" s="165">
        <v>64.667999111703296</v>
      </c>
      <c r="P42" s="166">
        <v>63.5798356651121</v>
      </c>
      <c r="Q42" s="163"/>
      <c r="R42" s="167">
        <v>60.5596269153897</v>
      </c>
      <c r="S42" s="168"/>
      <c r="T42" s="160">
        <v>21.2061089785884</v>
      </c>
      <c r="U42" s="161">
        <v>-0.77528098370787801</v>
      </c>
      <c r="V42" s="161">
        <v>-0.34576850582674801</v>
      </c>
      <c r="W42" s="161">
        <v>-1.3060029455603099</v>
      </c>
      <c r="X42" s="161">
        <v>-7.3190950105524903</v>
      </c>
      <c r="Y42" s="162">
        <v>1.0945921431560599</v>
      </c>
      <c r="Z42" s="163"/>
      <c r="AA42" s="164">
        <v>-9.4200327829535802</v>
      </c>
      <c r="AB42" s="165">
        <v>-11.2481713222113</v>
      </c>
      <c r="AC42" s="166">
        <v>-10.3590600915512</v>
      </c>
      <c r="AD42" s="163"/>
      <c r="AE42" s="167">
        <v>-2.6370457937824998</v>
      </c>
      <c r="AF42" s="29"/>
      <c r="AG42" s="160">
        <v>46.9076171441261</v>
      </c>
      <c r="AH42" s="161">
        <v>60.337552742615998</v>
      </c>
      <c r="AI42" s="161">
        <v>64.329335998223399</v>
      </c>
      <c r="AJ42" s="161">
        <v>65.084388185654007</v>
      </c>
      <c r="AK42" s="161">
        <v>60.976015989340397</v>
      </c>
      <c r="AL42" s="162">
        <v>59.526982011991997</v>
      </c>
      <c r="AM42" s="163"/>
      <c r="AN42" s="164">
        <v>65.717299578058999</v>
      </c>
      <c r="AO42" s="165">
        <v>67.921385742838098</v>
      </c>
      <c r="AP42" s="166">
        <v>66.819342660448498</v>
      </c>
      <c r="AQ42" s="163"/>
      <c r="AR42" s="167">
        <v>61.610513625836703</v>
      </c>
      <c r="AS42" s="168"/>
      <c r="AT42" s="160">
        <v>5.6584000179655503</v>
      </c>
      <c r="AU42" s="161">
        <v>-1.6122584943370999</v>
      </c>
      <c r="AV42" s="161">
        <v>0.55700260615786101</v>
      </c>
      <c r="AW42" s="161">
        <v>1.99926190412437</v>
      </c>
      <c r="AX42" s="161">
        <v>0.935623903085398</v>
      </c>
      <c r="AY42" s="162">
        <v>1.26587599428386</v>
      </c>
      <c r="AZ42" s="163"/>
      <c r="BA42" s="164">
        <v>5.6137682552227197</v>
      </c>
      <c r="BB42" s="165">
        <v>7.9041966304271201</v>
      </c>
      <c r="BC42" s="166">
        <v>6.7655866598568997</v>
      </c>
      <c r="BD42" s="163"/>
      <c r="BE42" s="167">
        <v>2.9085036869126499</v>
      </c>
    </row>
    <row r="43" spans="1:57" x14ac:dyDescent="0.2">
      <c r="A43" s="20" t="s">
        <v>80</v>
      </c>
      <c r="B43" s="3" t="str">
        <f t="shared" si="0"/>
        <v>Southwest Virginia - Blue Ridge Highlands</v>
      </c>
      <c r="C43" s="10"/>
      <c r="D43" s="24" t="s">
        <v>16</v>
      </c>
      <c r="E43" s="27" t="s">
        <v>17</v>
      </c>
      <c r="F43" s="3"/>
      <c r="G43" s="169">
        <v>51.603794894962697</v>
      </c>
      <c r="H43" s="163">
        <v>54.280551163315998</v>
      </c>
      <c r="I43" s="163">
        <v>57.004885808430799</v>
      </c>
      <c r="J43" s="163">
        <v>59.447790023860897</v>
      </c>
      <c r="K43" s="163">
        <v>62.833768889898799</v>
      </c>
      <c r="L43" s="170">
        <v>57.024324998299697</v>
      </c>
      <c r="M43" s="163"/>
      <c r="N43" s="171">
        <v>77.434382456538998</v>
      </c>
      <c r="O43" s="172">
        <v>74.184751732757604</v>
      </c>
      <c r="P43" s="173">
        <v>75.809567094648301</v>
      </c>
      <c r="Q43" s="163"/>
      <c r="R43" s="174">
        <v>62.382318150146602</v>
      </c>
      <c r="S43" s="168"/>
      <c r="T43" s="169">
        <v>15.386555817300801</v>
      </c>
      <c r="U43" s="163">
        <v>-0.856409566483333</v>
      </c>
      <c r="V43" s="163">
        <v>2.77266887023058</v>
      </c>
      <c r="W43" s="163">
        <v>4.9993153107018502</v>
      </c>
      <c r="X43" s="163">
        <v>3.1178487576284302</v>
      </c>
      <c r="Y43" s="170">
        <v>4.6569125015773798</v>
      </c>
      <c r="Z43" s="163"/>
      <c r="AA43" s="171">
        <v>-2.63871144659706</v>
      </c>
      <c r="AB43" s="172">
        <v>-5.6846046606411598</v>
      </c>
      <c r="AC43" s="173">
        <v>-4.1532149051749698</v>
      </c>
      <c r="AD43" s="163"/>
      <c r="AE43" s="174">
        <v>1.41495901827677</v>
      </c>
      <c r="AF43" s="30"/>
      <c r="AG43" s="169">
        <v>45.631917777275802</v>
      </c>
      <c r="AH43" s="163">
        <v>52.128981251411702</v>
      </c>
      <c r="AI43" s="163">
        <v>55.170658597969599</v>
      </c>
      <c r="AJ43" s="163">
        <v>56.977631988236197</v>
      </c>
      <c r="AK43" s="163">
        <v>59.729095382179104</v>
      </c>
      <c r="AL43" s="170">
        <v>53.924633028300697</v>
      </c>
      <c r="AM43" s="163"/>
      <c r="AN43" s="171">
        <v>71.540876056895598</v>
      </c>
      <c r="AO43" s="172">
        <v>70.474790034782103</v>
      </c>
      <c r="AP43" s="173">
        <v>71.007833045838794</v>
      </c>
      <c r="AQ43" s="163"/>
      <c r="AR43" s="174">
        <v>58.803458148089803</v>
      </c>
      <c r="AS43" s="168"/>
      <c r="AT43" s="169">
        <v>4.0020220619075602</v>
      </c>
      <c r="AU43" s="163">
        <v>1.7537865259446399</v>
      </c>
      <c r="AV43" s="163">
        <v>3.2400853539043299</v>
      </c>
      <c r="AW43" s="163">
        <v>2.21255684985982</v>
      </c>
      <c r="AX43" s="163">
        <v>1.7113361398926801</v>
      </c>
      <c r="AY43" s="170">
        <v>2.5176508152247101</v>
      </c>
      <c r="AZ43" s="163"/>
      <c r="BA43" s="171">
        <v>0.72036957235784305</v>
      </c>
      <c r="BB43" s="172">
        <v>3.4005509599719299</v>
      </c>
      <c r="BC43" s="173">
        <v>2.0328072977424299</v>
      </c>
      <c r="BD43" s="163"/>
      <c r="BE43" s="174">
        <v>2.3479747042480099</v>
      </c>
    </row>
    <row r="44" spans="1:57" x14ac:dyDescent="0.2">
      <c r="A44" s="21" t="s">
        <v>81</v>
      </c>
      <c r="B44" s="3" t="str">
        <f t="shared" si="0"/>
        <v>Southwest Virginia - Heart of Appalachia</v>
      </c>
      <c r="C44" s="3"/>
      <c r="D44" s="24" t="s">
        <v>16</v>
      </c>
      <c r="E44" s="27" t="s">
        <v>17</v>
      </c>
      <c r="F44" s="3"/>
      <c r="G44" s="169">
        <v>41.296928327644999</v>
      </c>
      <c r="H44" s="163">
        <v>53.037542662116003</v>
      </c>
      <c r="I44" s="163">
        <v>54.909560723514197</v>
      </c>
      <c r="J44" s="163">
        <v>54.844961240309999</v>
      </c>
      <c r="K44" s="163">
        <v>51.550387596899199</v>
      </c>
      <c r="L44" s="170">
        <v>51.214681806179001</v>
      </c>
      <c r="M44" s="163"/>
      <c r="N44" s="171">
        <v>60.012919896640803</v>
      </c>
      <c r="O44" s="172">
        <v>53.488372093023202</v>
      </c>
      <c r="P44" s="173">
        <v>56.750645994831999</v>
      </c>
      <c r="Q44" s="163"/>
      <c r="R44" s="174">
        <v>52.820993439550101</v>
      </c>
      <c r="S44" s="168"/>
      <c r="T44" s="169">
        <v>-3.4525737049936498</v>
      </c>
      <c r="U44" s="163">
        <v>-9.47947514778871</v>
      </c>
      <c r="V44" s="163">
        <v>-9.1880341880341803</v>
      </c>
      <c r="W44" s="163">
        <v>-6.9078947368421</v>
      </c>
      <c r="X44" s="163">
        <v>-9.5238095238095202</v>
      </c>
      <c r="Y44" s="170">
        <v>-8.2913985748695502</v>
      </c>
      <c r="Z44" s="163"/>
      <c r="AA44" s="171">
        <v>-2.9258098223615399</v>
      </c>
      <c r="AB44" s="172">
        <v>-10.871905274488601</v>
      </c>
      <c r="AC44" s="173">
        <v>-6.8398727465535503</v>
      </c>
      <c r="AD44" s="163"/>
      <c r="AE44" s="174">
        <v>-7.8464318090153196</v>
      </c>
      <c r="AF44" s="30"/>
      <c r="AG44" s="169">
        <v>39.2491467576791</v>
      </c>
      <c r="AH44" s="163">
        <v>53.634812286689403</v>
      </c>
      <c r="AI44" s="163">
        <v>56.1164395086656</v>
      </c>
      <c r="AJ44" s="163">
        <v>55.645296988053097</v>
      </c>
      <c r="AK44" s="163">
        <v>52.094901564866198</v>
      </c>
      <c r="AL44" s="170">
        <v>51.375681072117402</v>
      </c>
      <c r="AM44" s="163"/>
      <c r="AN44" s="171">
        <v>54.097257277469197</v>
      </c>
      <c r="AO44" s="172">
        <v>50.227158001009499</v>
      </c>
      <c r="AP44" s="173">
        <v>52.162207639239398</v>
      </c>
      <c r="AQ44" s="163"/>
      <c r="AR44" s="174">
        <v>51.601303246047998</v>
      </c>
      <c r="AS44" s="168"/>
      <c r="AT44" s="169">
        <v>-6.4439651013127799</v>
      </c>
      <c r="AU44" s="163">
        <v>-7.1117943317757097</v>
      </c>
      <c r="AV44" s="163">
        <v>-4.70983951379643</v>
      </c>
      <c r="AW44" s="163">
        <v>-6.24148589684191</v>
      </c>
      <c r="AX44" s="163">
        <v>-1.7817550636410699</v>
      </c>
      <c r="AY44" s="170">
        <v>-5.3370160385811598</v>
      </c>
      <c r="AZ44" s="163"/>
      <c r="BA44" s="171">
        <v>-2.6455847086764401</v>
      </c>
      <c r="BB44" s="172">
        <v>-6.1165312290345897</v>
      </c>
      <c r="BC44" s="173">
        <v>-4.3481540033003503</v>
      </c>
      <c r="BD44" s="163"/>
      <c r="BE44" s="174">
        <v>-5.0524461272549104</v>
      </c>
    </row>
    <row r="45" spans="1:57" x14ac:dyDescent="0.2">
      <c r="A45" s="22" t="s">
        <v>82</v>
      </c>
      <c r="B45" s="3" t="str">
        <f t="shared" si="0"/>
        <v>Virginia Mountains</v>
      </c>
      <c r="C45" s="3"/>
      <c r="D45" s="25" t="s">
        <v>16</v>
      </c>
      <c r="E45" s="28" t="s">
        <v>17</v>
      </c>
      <c r="F45" s="3"/>
      <c r="G45" s="169">
        <v>45.956688596491198</v>
      </c>
      <c r="H45" s="163">
        <v>51.452850877192901</v>
      </c>
      <c r="I45" s="163">
        <v>56.801093643198897</v>
      </c>
      <c r="J45" s="163">
        <v>61.995898838004102</v>
      </c>
      <c r="K45" s="163">
        <v>60.697197539302799</v>
      </c>
      <c r="L45" s="170">
        <v>55.387689191778101</v>
      </c>
      <c r="M45" s="163"/>
      <c r="N45" s="171">
        <v>75.187969924811995</v>
      </c>
      <c r="O45" s="172">
        <v>73.123718386876206</v>
      </c>
      <c r="P45" s="173">
        <v>74.155844155844093</v>
      </c>
      <c r="Q45" s="163"/>
      <c r="R45" s="174">
        <v>60.754001602595402</v>
      </c>
      <c r="S45" s="168"/>
      <c r="T45" s="169">
        <v>8.3881307985779898</v>
      </c>
      <c r="U45" s="163">
        <v>-7.4933805845897599</v>
      </c>
      <c r="V45" s="163">
        <v>-1.7030856503268801</v>
      </c>
      <c r="W45" s="163">
        <v>8.7319695270505395</v>
      </c>
      <c r="X45" s="163">
        <v>1.9832547111561101</v>
      </c>
      <c r="Y45" s="170">
        <v>1.6865826595581199</v>
      </c>
      <c r="Z45" s="163"/>
      <c r="AA45" s="171">
        <v>1.41666088370294</v>
      </c>
      <c r="AB45" s="172">
        <v>-3.6188206573861401</v>
      </c>
      <c r="AC45" s="173">
        <v>-1.1301433625023201</v>
      </c>
      <c r="AD45" s="163"/>
      <c r="AE45" s="174">
        <v>0.69217922588674896</v>
      </c>
      <c r="AF45" s="31"/>
      <c r="AG45" s="169">
        <v>41.909950657894697</v>
      </c>
      <c r="AH45" s="163">
        <v>51.935992324561397</v>
      </c>
      <c r="AI45" s="163">
        <v>56.586652056295499</v>
      </c>
      <c r="AJ45" s="163">
        <v>59.915077218093998</v>
      </c>
      <c r="AK45" s="163">
        <v>59.760983460603299</v>
      </c>
      <c r="AL45" s="170">
        <v>54.023579056974697</v>
      </c>
      <c r="AM45" s="163"/>
      <c r="AN45" s="171">
        <v>70.187994384138605</v>
      </c>
      <c r="AO45" s="172">
        <v>68.102592199431498</v>
      </c>
      <c r="AP45" s="173">
        <v>69.145293291784995</v>
      </c>
      <c r="AQ45" s="163"/>
      <c r="AR45" s="174">
        <v>58.344872127329502</v>
      </c>
      <c r="AS45" s="168"/>
      <c r="AT45" s="169">
        <v>-2.7738043074994199</v>
      </c>
      <c r="AU45" s="163">
        <v>-8.9235629730041097</v>
      </c>
      <c r="AV45" s="163">
        <v>-5.0589569559955399</v>
      </c>
      <c r="AW45" s="163">
        <v>1.7838298611843</v>
      </c>
      <c r="AX45" s="163">
        <v>4.42764150816972</v>
      </c>
      <c r="AY45" s="170">
        <v>-2.0693095713502498</v>
      </c>
      <c r="AZ45" s="163"/>
      <c r="BA45" s="171">
        <v>5.1718063416959303</v>
      </c>
      <c r="BB45" s="172">
        <v>4.0284715475687003</v>
      </c>
      <c r="BC45" s="173">
        <v>4.6056357465271498</v>
      </c>
      <c r="BD45" s="163"/>
      <c r="BE45" s="174">
        <v>9.4686263308662103E-2</v>
      </c>
    </row>
    <row r="46" spans="1:57" x14ac:dyDescent="0.2">
      <c r="A46" s="48" t="s">
        <v>106</v>
      </c>
      <c r="B46" s="3" t="s">
        <v>112</v>
      </c>
      <c r="D46" s="25" t="s">
        <v>16</v>
      </c>
      <c r="E46" s="28" t="s">
        <v>17</v>
      </c>
      <c r="G46" s="169">
        <v>47.362942401110303</v>
      </c>
      <c r="H46" s="163">
        <v>57.737682165163001</v>
      </c>
      <c r="I46" s="163">
        <v>65.961138098542605</v>
      </c>
      <c r="J46" s="163">
        <v>74.843858431644605</v>
      </c>
      <c r="K46" s="163">
        <v>76.613462873004806</v>
      </c>
      <c r="L46" s="170">
        <v>64.503816793893094</v>
      </c>
      <c r="M46" s="163"/>
      <c r="N46" s="171">
        <v>80.8813324080499</v>
      </c>
      <c r="O46" s="172">
        <v>78.834142956280303</v>
      </c>
      <c r="P46" s="173">
        <v>79.857737682165094</v>
      </c>
      <c r="Q46" s="163"/>
      <c r="R46" s="174">
        <v>68.890651333399404</v>
      </c>
      <c r="S46" s="168"/>
      <c r="T46" s="169">
        <v>17.702677418809799</v>
      </c>
      <c r="U46" s="163">
        <v>12.615040373099299</v>
      </c>
      <c r="V46" s="163">
        <v>3.93876306437028</v>
      </c>
      <c r="W46" s="163">
        <v>9.4268826724736101</v>
      </c>
      <c r="X46" s="163">
        <v>17.434206717464601</v>
      </c>
      <c r="Y46" s="170">
        <v>11.7503891651807</v>
      </c>
      <c r="Z46" s="163"/>
      <c r="AA46" s="171">
        <v>14.665098825404099</v>
      </c>
      <c r="AB46" s="172">
        <v>10.737460747965599</v>
      </c>
      <c r="AC46" s="173">
        <v>12.692229929363601</v>
      </c>
      <c r="AD46" s="163"/>
      <c r="AE46" s="174">
        <v>12.0605771942615</v>
      </c>
      <c r="AG46" s="169">
        <v>46.868494101318497</v>
      </c>
      <c r="AH46" s="163">
        <v>61.5284524635669</v>
      </c>
      <c r="AI46" s="163">
        <v>69.474323386537094</v>
      </c>
      <c r="AJ46" s="163">
        <v>68.745662734212303</v>
      </c>
      <c r="AK46" s="163">
        <v>65.275850104094303</v>
      </c>
      <c r="AL46" s="170">
        <v>62.378556557945799</v>
      </c>
      <c r="AM46" s="163"/>
      <c r="AN46" s="171">
        <v>70.046842470506505</v>
      </c>
      <c r="AO46" s="172">
        <v>75.711311589174102</v>
      </c>
      <c r="AP46" s="173">
        <v>72.879077029840303</v>
      </c>
      <c r="AQ46" s="163"/>
      <c r="AR46" s="174">
        <v>65.3787052642014</v>
      </c>
      <c r="AS46" s="168"/>
      <c r="AT46" s="169">
        <v>-1.07633946526221</v>
      </c>
      <c r="AU46" s="163">
        <v>2.5071270905791501</v>
      </c>
      <c r="AV46" s="163">
        <v>4.7578909879886799</v>
      </c>
      <c r="AW46" s="163">
        <v>6.4399137615108097</v>
      </c>
      <c r="AX46" s="163">
        <v>11.479623787379699</v>
      </c>
      <c r="AY46" s="170">
        <v>5.0634369453638204</v>
      </c>
      <c r="AZ46" s="163"/>
      <c r="BA46" s="171">
        <v>8.5918142870010694</v>
      </c>
      <c r="BB46" s="172">
        <v>14.5227084191899</v>
      </c>
      <c r="BC46" s="173">
        <v>11.593714171395201</v>
      </c>
      <c r="BD46" s="163"/>
      <c r="BE46" s="174">
        <v>7.0587570891861402</v>
      </c>
    </row>
    <row r="47" spans="1:57" x14ac:dyDescent="0.2">
      <c r="A47" s="48" t="s">
        <v>107</v>
      </c>
      <c r="B47" s="3" t="s">
        <v>113</v>
      </c>
      <c r="D47" s="25" t="s">
        <v>16</v>
      </c>
      <c r="E47" s="28" t="s">
        <v>17</v>
      </c>
      <c r="G47" s="169">
        <v>55.952770208900901</v>
      </c>
      <c r="H47" s="163">
        <v>64.581289736602997</v>
      </c>
      <c r="I47" s="163">
        <v>70.961691075679894</v>
      </c>
      <c r="J47" s="163">
        <v>74.090909090908994</v>
      </c>
      <c r="K47" s="163">
        <v>74.404761904761898</v>
      </c>
      <c r="L47" s="170">
        <v>68.020142968772603</v>
      </c>
      <c r="M47" s="163"/>
      <c r="N47" s="171">
        <v>83.189033189033097</v>
      </c>
      <c r="O47" s="172">
        <v>83.506493506493499</v>
      </c>
      <c r="P47" s="173">
        <v>83.347763347763305</v>
      </c>
      <c r="Q47" s="163"/>
      <c r="R47" s="174">
        <v>72.408237456881395</v>
      </c>
      <c r="S47" s="168"/>
      <c r="T47" s="169">
        <v>19.668206619555601</v>
      </c>
      <c r="U47" s="163">
        <v>10.139512178017201</v>
      </c>
      <c r="V47" s="163">
        <v>2.0402418913233502</v>
      </c>
      <c r="W47" s="163">
        <v>0.66715688944568496</v>
      </c>
      <c r="X47" s="163">
        <v>0.42170325128364999</v>
      </c>
      <c r="Y47" s="170">
        <v>5.4152609793864404</v>
      </c>
      <c r="Z47" s="163"/>
      <c r="AA47" s="171">
        <v>6.5239269276726297</v>
      </c>
      <c r="AB47" s="172">
        <v>10.149234188012599</v>
      </c>
      <c r="AC47" s="173">
        <v>8.3097030261615608</v>
      </c>
      <c r="AD47" s="163"/>
      <c r="AE47" s="174">
        <v>6.3628780010042796</v>
      </c>
      <c r="AG47" s="169">
        <v>51.094459582197999</v>
      </c>
      <c r="AH47" s="163">
        <v>66.698455949137099</v>
      </c>
      <c r="AI47" s="163">
        <v>74.764499487746704</v>
      </c>
      <c r="AJ47" s="163">
        <v>74.280792420327302</v>
      </c>
      <c r="AK47" s="163">
        <v>70.385783580397998</v>
      </c>
      <c r="AL47" s="170">
        <v>67.450874362850101</v>
      </c>
      <c r="AM47" s="163"/>
      <c r="AN47" s="171">
        <v>77.749671335962603</v>
      </c>
      <c r="AO47" s="172">
        <v>80.654608096468493</v>
      </c>
      <c r="AP47" s="173">
        <v>79.202139716215598</v>
      </c>
      <c r="AQ47" s="163"/>
      <c r="AR47" s="174">
        <v>70.810066906231398</v>
      </c>
      <c r="AS47" s="168"/>
      <c r="AT47" s="169">
        <v>-1.71866720532807</v>
      </c>
      <c r="AU47" s="163">
        <v>-4.2928944111234397</v>
      </c>
      <c r="AV47" s="163">
        <v>-4.91140032440879</v>
      </c>
      <c r="AW47" s="163">
        <v>-4.2616259652084798</v>
      </c>
      <c r="AX47" s="163">
        <v>-0.95905157009029196</v>
      </c>
      <c r="AY47" s="170">
        <v>-3.3623607625877798</v>
      </c>
      <c r="AZ47" s="163"/>
      <c r="BA47" s="171">
        <v>4.6583067034685701</v>
      </c>
      <c r="BB47" s="172">
        <v>7.5265920725704003</v>
      </c>
      <c r="BC47" s="173">
        <v>6.0993649516768302</v>
      </c>
      <c r="BD47" s="163"/>
      <c r="BE47" s="174">
        <v>-0.52550229407888205</v>
      </c>
    </row>
    <row r="48" spans="1:57" x14ac:dyDescent="0.2">
      <c r="A48" s="48" t="s">
        <v>108</v>
      </c>
      <c r="B48" s="3" t="s">
        <v>114</v>
      </c>
      <c r="D48" s="25" t="s">
        <v>16</v>
      </c>
      <c r="E48" s="28" t="s">
        <v>17</v>
      </c>
      <c r="G48" s="169">
        <v>54.562851333572503</v>
      </c>
      <c r="H48" s="163">
        <v>64.427102021289301</v>
      </c>
      <c r="I48" s="163">
        <v>70.963401506996703</v>
      </c>
      <c r="J48" s="163">
        <v>72.604951560817995</v>
      </c>
      <c r="K48" s="163">
        <v>70.981341944743406</v>
      </c>
      <c r="L48" s="170">
        <v>66.707929673484003</v>
      </c>
      <c r="M48" s="163"/>
      <c r="N48" s="171">
        <v>81.5153689750029</v>
      </c>
      <c r="O48" s="172">
        <v>82.457241956703697</v>
      </c>
      <c r="P48" s="173">
        <v>81.986305465853306</v>
      </c>
      <c r="Q48" s="163"/>
      <c r="R48" s="174">
        <v>71.0731798998752</v>
      </c>
      <c r="S48" s="168"/>
      <c r="T48" s="169">
        <v>4.3271188614860296</v>
      </c>
      <c r="U48" s="163">
        <v>0.87673268678210903</v>
      </c>
      <c r="V48" s="163">
        <v>-0.66393800467228004</v>
      </c>
      <c r="W48" s="163">
        <v>-3.6421741314412399</v>
      </c>
      <c r="X48" s="163">
        <v>-5.5527536867930101</v>
      </c>
      <c r="Y48" s="170">
        <v>-1.35127675275389</v>
      </c>
      <c r="Z48" s="163"/>
      <c r="AA48" s="171">
        <v>-0.93735623713290805</v>
      </c>
      <c r="AB48" s="172">
        <v>2.3386926411906201</v>
      </c>
      <c r="AC48" s="173">
        <v>0.68343099600938095</v>
      </c>
      <c r="AD48" s="163"/>
      <c r="AE48" s="174">
        <v>-0.68981406284373603</v>
      </c>
      <c r="AG48" s="169">
        <v>50.195849778734598</v>
      </c>
      <c r="AH48" s="163">
        <v>65.842901566798204</v>
      </c>
      <c r="AI48" s="163">
        <v>73.621576366463302</v>
      </c>
      <c r="AJ48" s="163">
        <v>73.864519794282899</v>
      </c>
      <c r="AK48" s="163">
        <v>72.158683171869299</v>
      </c>
      <c r="AL48" s="170">
        <v>67.136706135629694</v>
      </c>
      <c r="AM48" s="163"/>
      <c r="AN48" s="171">
        <v>80.843350077741803</v>
      </c>
      <c r="AO48" s="172">
        <v>82.333153928955795</v>
      </c>
      <c r="AP48" s="173">
        <v>81.588252003348799</v>
      </c>
      <c r="AQ48" s="163"/>
      <c r="AR48" s="174">
        <v>71.265719240692306</v>
      </c>
      <c r="AS48" s="168"/>
      <c r="AT48" s="169">
        <v>-5.4739184521870197</v>
      </c>
      <c r="AU48" s="163">
        <v>-4.7700636462505202</v>
      </c>
      <c r="AV48" s="163">
        <v>-3.2602385866407699</v>
      </c>
      <c r="AW48" s="163">
        <v>-3.4200346370279902</v>
      </c>
      <c r="AX48" s="163">
        <v>-1.8849183729853101</v>
      </c>
      <c r="AY48" s="170">
        <v>-3.6420620978224298</v>
      </c>
      <c r="AZ48" s="163"/>
      <c r="BA48" s="171">
        <v>2.1524484687969001</v>
      </c>
      <c r="BB48" s="172">
        <v>4.6062920848974196</v>
      </c>
      <c r="BC48" s="173">
        <v>3.3760104354304401</v>
      </c>
      <c r="BD48" s="163"/>
      <c r="BE48" s="174">
        <v>-1.4537096090639301</v>
      </c>
    </row>
    <row r="49" spans="1:57" x14ac:dyDescent="0.2">
      <c r="A49" s="48" t="s">
        <v>109</v>
      </c>
      <c r="B49" s="3" t="s">
        <v>115</v>
      </c>
      <c r="D49" s="25" t="s">
        <v>16</v>
      </c>
      <c r="E49" s="28" t="s">
        <v>17</v>
      </c>
      <c r="G49" s="169">
        <v>51.140981556736399</v>
      </c>
      <c r="H49" s="163">
        <v>60.956548921537902</v>
      </c>
      <c r="I49" s="163">
        <v>65.476733850625706</v>
      </c>
      <c r="J49" s="163">
        <v>66.259879405193701</v>
      </c>
      <c r="K49" s="163">
        <v>67.946284863189703</v>
      </c>
      <c r="L49" s="170">
        <v>62.358510970656702</v>
      </c>
      <c r="M49" s="163"/>
      <c r="N49" s="171">
        <v>79.107310159271606</v>
      </c>
      <c r="O49" s="172">
        <v>79.162562759747203</v>
      </c>
      <c r="P49" s="173">
        <v>79.134936459509404</v>
      </c>
      <c r="Q49" s="163"/>
      <c r="R49" s="174">
        <v>67.153091734206598</v>
      </c>
      <c r="S49" s="168"/>
      <c r="T49" s="169">
        <v>2.1703514281152598</v>
      </c>
      <c r="U49" s="163">
        <v>-4.3311951913785798</v>
      </c>
      <c r="V49" s="163">
        <v>-4.6023085275447997</v>
      </c>
      <c r="W49" s="163">
        <v>-7.2306594192527101</v>
      </c>
      <c r="X49" s="163">
        <v>-9.6315529408845002</v>
      </c>
      <c r="Y49" s="170">
        <v>-5.2506871067538103</v>
      </c>
      <c r="Z49" s="163"/>
      <c r="AA49" s="171">
        <v>-3.4523852936553201</v>
      </c>
      <c r="AB49" s="172">
        <v>0.106940146037082</v>
      </c>
      <c r="AC49" s="173">
        <v>-1.70431227768381</v>
      </c>
      <c r="AD49" s="163"/>
      <c r="AE49" s="174">
        <v>-4.0863956363653902</v>
      </c>
      <c r="AG49" s="169">
        <v>47.128910476831699</v>
      </c>
      <c r="AH49" s="163">
        <v>60.6655926130762</v>
      </c>
      <c r="AI49" s="163">
        <v>66.287232252325794</v>
      </c>
      <c r="AJ49" s="163">
        <v>67.557155564103098</v>
      </c>
      <c r="AK49" s="163">
        <v>68.027141380388002</v>
      </c>
      <c r="AL49" s="170">
        <v>61.933979275358801</v>
      </c>
      <c r="AM49" s="163"/>
      <c r="AN49" s="171">
        <v>77.319277832536002</v>
      </c>
      <c r="AO49" s="172">
        <v>78.613241339519604</v>
      </c>
      <c r="AP49" s="173">
        <v>77.966259586027803</v>
      </c>
      <c r="AQ49" s="163"/>
      <c r="AR49" s="174">
        <v>66.514945442181002</v>
      </c>
      <c r="AS49" s="168"/>
      <c r="AT49" s="169">
        <v>-4.2577196875016101</v>
      </c>
      <c r="AU49" s="163">
        <v>-5.8410019685617804</v>
      </c>
      <c r="AV49" s="163">
        <v>-5.0522678461217101</v>
      </c>
      <c r="AW49" s="163">
        <v>-4.80778515236263</v>
      </c>
      <c r="AX49" s="163">
        <v>-3.49619989423265</v>
      </c>
      <c r="AY49" s="170">
        <v>-4.6999670567457601</v>
      </c>
      <c r="AZ49" s="163"/>
      <c r="BA49" s="171">
        <v>1.56843862992855</v>
      </c>
      <c r="BB49" s="172">
        <v>5.74319057219284</v>
      </c>
      <c r="BC49" s="173">
        <v>3.63109731650608</v>
      </c>
      <c r="BD49" s="163"/>
      <c r="BE49" s="174">
        <v>-2.0632004337930101</v>
      </c>
    </row>
    <row r="50" spans="1:57" x14ac:dyDescent="0.2">
      <c r="A50" s="48" t="s">
        <v>110</v>
      </c>
      <c r="B50" s="3" t="s">
        <v>116</v>
      </c>
      <c r="D50" s="25" t="s">
        <v>16</v>
      </c>
      <c r="E50" s="28" t="s">
        <v>17</v>
      </c>
      <c r="G50" s="169">
        <v>53.7311379168004</v>
      </c>
      <c r="H50" s="163">
        <v>59.693620144016798</v>
      </c>
      <c r="I50" s="163">
        <v>61.688639808902501</v>
      </c>
      <c r="J50" s="163">
        <v>62.409848867655803</v>
      </c>
      <c r="K50" s="163">
        <v>63.668519454269799</v>
      </c>
      <c r="L50" s="170">
        <v>60.2361517908789</v>
      </c>
      <c r="M50" s="163"/>
      <c r="N50" s="171">
        <v>71.799347696265301</v>
      </c>
      <c r="O50" s="172">
        <v>71.895815149983903</v>
      </c>
      <c r="P50" s="173">
        <v>71.847581423124595</v>
      </c>
      <c r="Q50" s="163"/>
      <c r="R50" s="174">
        <v>63.552223337334603</v>
      </c>
      <c r="S50" s="168"/>
      <c r="T50" s="169">
        <v>5.6285320477617597</v>
      </c>
      <c r="U50" s="163">
        <v>0.101680350024118</v>
      </c>
      <c r="V50" s="163">
        <v>-0.64234413149209602</v>
      </c>
      <c r="W50" s="163">
        <v>-3.4762174433180899</v>
      </c>
      <c r="X50" s="163">
        <v>-6.49618153053604</v>
      </c>
      <c r="Y50" s="170">
        <v>-1.36649384902668</v>
      </c>
      <c r="Z50" s="163"/>
      <c r="AA50" s="171">
        <v>-3.5153060400643401</v>
      </c>
      <c r="AB50" s="172">
        <v>-2.0656047755476501</v>
      </c>
      <c r="AC50" s="173">
        <v>-2.7953737214046899</v>
      </c>
      <c r="AD50" s="163"/>
      <c r="AE50" s="174">
        <v>-1.8360925272222399</v>
      </c>
      <c r="AG50" s="169">
        <v>50.269464510950499</v>
      </c>
      <c r="AH50" s="163">
        <v>57.523219814241401</v>
      </c>
      <c r="AI50" s="163">
        <v>60.662338258236197</v>
      </c>
      <c r="AJ50" s="163">
        <v>61.857621363678</v>
      </c>
      <c r="AK50" s="163">
        <v>62.573844018491101</v>
      </c>
      <c r="AL50" s="170">
        <v>58.576576617907101</v>
      </c>
      <c r="AM50" s="163"/>
      <c r="AN50" s="171">
        <v>69.803962054211496</v>
      </c>
      <c r="AO50" s="172">
        <v>70.842079906397302</v>
      </c>
      <c r="AP50" s="173">
        <v>70.323020980304406</v>
      </c>
      <c r="AQ50" s="163"/>
      <c r="AR50" s="174">
        <v>61.932351635171301</v>
      </c>
      <c r="AS50" s="168"/>
      <c r="AT50" s="169">
        <v>0.49240691324265001</v>
      </c>
      <c r="AU50" s="163">
        <v>-1.8140886436889501</v>
      </c>
      <c r="AV50" s="163">
        <v>-1.03671802757127</v>
      </c>
      <c r="AW50" s="163">
        <v>-2.32037674353754</v>
      </c>
      <c r="AX50" s="163">
        <v>-0.91605408931949694</v>
      </c>
      <c r="AY50" s="170">
        <v>-1.1832536134776901</v>
      </c>
      <c r="AZ50" s="163"/>
      <c r="BA50" s="171">
        <v>1.6946464424985801</v>
      </c>
      <c r="BB50" s="172">
        <v>4.4071827459848496</v>
      </c>
      <c r="BC50" s="173">
        <v>3.0430744952462199</v>
      </c>
      <c r="BD50" s="163"/>
      <c r="BE50" s="174">
        <v>0.14855761556484001</v>
      </c>
    </row>
    <row r="51" spans="1:57" x14ac:dyDescent="0.2">
      <c r="A51" s="49" t="s">
        <v>111</v>
      </c>
      <c r="B51" s="3" t="s">
        <v>117</v>
      </c>
      <c r="D51" s="25" t="s">
        <v>16</v>
      </c>
      <c r="E51" s="28" t="s">
        <v>17</v>
      </c>
      <c r="G51" s="175">
        <v>49.489692070599801</v>
      </c>
      <c r="H51" s="176">
        <v>51.443691663516603</v>
      </c>
      <c r="I51" s="176">
        <v>53.3078769996239</v>
      </c>
      <c r="J51" s="176">
        <v>54.054210419740201</v>
      </c>
      <c r="K51" s="176">
        <v>55.338598165986802</v>
      </c>
      <c r="L51" s="177">
        <v>52.731478529065598</v>
      </c>
      <c r="M51" s="163"/>
      <c r="N51" s="178">
        <v>63.794150828777198</v>
      </c>
      <c r="O51" s="179">
        <v>64.103676704561806</v>
      </c>
      <c r="P51" s="180">
        <v>63.948913766669499</v>
      </c>
      <c r="Q51" s="163"/>
      <c r="R51" s="181">
        <v>55.941182069884498</v>
      </c>
      <c r="S51" s="168"/>
      <c r="T51" s="175">
        <v>5.0578113513433403</v>
      </c>
      <c r="U51" s="176">
        <v>1.10884569299211</v>
      </c>
      <c r="V51" s="176">
        <v>2.54467007708576</v>
      </c>
      <c r="W51" s="176">
        <v>1.4575272306104401</v>
      </c>
      <c r="X51" s="176">
        <v>-3.23267180348601</v>
      </c>
      <c r="Y51" s="177">
        <v>1.2292726426007301</v>
      </c>
      <c r="Z51" s="163"/>
      <c r="AA51" s="178">
        <v>-1.68641780746363</v>
      </c>
      <c r="AB51" s="179">
        <v>2.8805495640488399E-2</v>
      </c>
      <c r="AC51" s="180">
        <v>-0.83414720483639604</v>
      </c>
      <c r="AD51" s="163"/>
      <c r="AE51" s="181">
        <v>0.550880828754577</v>
      </c>
      <c r="AG51" s="175">
        <v>48.275360738559897</v>
      </c>
      <c r="AH51" s="176">
        <v>50.525206266128698</v>
      </c>
      <c r="AI51" s="176">
        <v>51.738382349738202</v>
      </c>
      <c r="AJ51" s="176">
        <v>53.1914739150005</v>
      </c>
      <c r="AK51" s="176">
        <v>54.8598103701122</v>
      </c>
      <c r="AL51" s="177">
        <v>51.719238708983802</v>
      </c>
      <c r="AM51" s="163"/>
      <c r="AN51" s="178">
        <v>62.475497669556098</v>
      </c>
      <c r="AO51" s="179">
        <v>63.921679661976697</v>
      </c>
      <c r="AP51" s="180">
        <v>63.198588665766401</v>
      </c>
      <c r="AQ51" s="163"/>
      <c r="AR51" s="181">
        <v>55.000254191303299</v>
      </c>
      <c r="AS51" s="168"/>
      <c r="AT51" s="175">
        <v>5.1043876093658502</v>
      </c>
      <c r="AU51" s="176">
        <v>3.7701074985655798</v>
      </c>
      <c r="AV51" s="176">
        <v>4.1541300365459302</v>
      </c>
      <c r="AW51" s="176">
        <v>4.6701890184944803</v>
      </c>
      <c r="AX51" s="176">
        <v>4.3199323114873103</v>
      </c>
      <c r="AY51" s="177">
        <v>4.3968691724691302</v>
      </c>
      <c r="AZ51" s="163"/>
      <c r="BA51" s="178">
        <v>4.6882837349473201</v>
      </c>
      <c r="BB51" s="179">
        <v>7.0209965443263798</v>
      </c>
      <c r="BC51" s="180">
        <v>5.8551336832655902</v>
      </c>
      <c r="BD51" s="163"/>
      <c r="BE51" s="181">
        <v>4.8726758688502896</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I14" sqref="I14"/>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37" t="s">
        <v>5</v>
      </c>
      <c r="E2" s="238"/>
      <c r="G2" s="231" t="s">
        <v>36</v>
      </c>
      <c r="H2" s="232"/>
      <c r="I2" s="232"/>
      <c r="J2" s="232"/>
      <c r="K2" s="232"/>
      <c r="L2" s="232"/>
      <c r="M2" s="232"/>
      <c r="N2" s="232"/>
      <c r="O2" s="232"/>
      <c r="P2" s="232"/>
      <c r="Q2" s="232"/>
      <c r="R2" s="232"/>
      <c r="T2" s="231" t="s">
        <v>37</v>
      </c>
      <c r="U2" s="232"/>
      <c r="V2" s="232"/>
      <c r="W2" s="232"/>
      <c r="X2" s="232"/>
      <c r="Y2" s="232"/>
      <c r="Z2" s="232"/>
      <c r="AA2" s="232"/>
      <c r="AB2" s="232"/>
      <c r="AC2" s="232"/>
      <c r="AD2" s="232"/>
      <c r="AE2" s="232"/>
      <c r="AF2" s="4"/>
      <c r="AG2" s="231" t="s">
        <v>38</v>
      </c>
      <c r="AH2" s="232"/>
      <c r="AI2" s="232"/>
      <c r="AJ2" s="232"/>
      <c r="AK2" s="232"/>
      <c r="AL2" s="232"/>
      <c r="AM2" s="232"/>
      <c r="AN2" s="232"/>
      <c r="AO2" s="232"/>
      <c r="AP2" s="232"/>
      <c r="AQ2" s="232"/>
      <c r="AR2" s="232"/>
      <c r="AT2" s="231" t="s">
        <v>39</v>
      </c>
      <c r="AU2" s="232"/>
      <c r="AV2" s="232"/>
      <c r="AW2" s="232"/>
      <c r="AX2" s="232"/>
      <c r="AY2" s="232"/>
      <c r="AZ2" s="232"/>
      <c r="BA2" s="232"/>
      <c r="BB2" s="232"/>
      <c r="BC2" s="232"/>
      <c r="BD2" s="232"/>
      <c r="BE2" s="232"/>
    </row>
    <row r="3" spans="1:57" x14ac:dyDescent="0.2">
      <c r="A3" s="32"/>
      <c r="B3" s="32"/>
      <c r="C3" s="3"/>
      <c r="D3" s="239" t="s">
        <v>8</v>
      </c>
      <c r="E3" s="241" t="s">
        <v>9</v>
      </c>
      <c r="F3" s="5"/>
      <c r="G3" s="229" t="s">
        <v>0</v>
      </c>
      <c r="H3" s="225" t="s">
        <v>1</v>
      </c>
      <c r="I3" s="225" t="s">
        <v>10</v>
      </c>
      <c r="J3" s="225" t="s">
        <v>2</v>
      </c>
      <c r="K3" s="225" t="s">
        <v>11</v>
      </c>
      <c r="L3" s="227" t="s">
        <v>12</v>
      </c>
      <c r="M3" s="5"/>
      <c r="N3" s="229" t="s">
        <v>3</v>
      </c>
      <c r="O3" s="225" t="s">
        <v>4</v>
      </c>
      <c r="P3" s="227" t="s">
        <v>13</v>
      </c>
      <c r="Q3" s="2"/>
      <c r="R3" s="233" t="s">
        <v>14</v>
      </c>
      <c r="S3" s="2"/>
      <c r="T3" s="229" t="s">
        <v>0</v>
      </c>
      <c r="U3" s="225" t="s">
        <v>1</v>
      </c>
      <c r="V3" s="225" t="s">
        <v>10</v>
      </c>
      <c r="W3" s="225" t="s">
        <v>2</v>
      </c>
      <c r="X3" s="225" t="s">
        <v>11</v>
      </c>
      <c r="Y3" s="227" t="s">
        <v>12</v>
      </c>
      <c r="Z3" s="2"/>
      <c r="AA3" s="229" t="s">
        <v>3</v>
      </c>
      <c r="AB3" s="225" t="s">
        <v>4</v>
      </c>
      <c r="AC3" s="227" t="s">
        <v>13</v>
      </c>
      <c r="AD3" s="1"/>
      <c r="AE3" s="235" t="s">
        <v>14</v>
      </c>
      <c r="AF3" s="38"/>
      <c r="AG3" s="229" t="s">
        <v>0</v>
      </c>
      <c r="AH3" s="225" t="s">
        <v>1</v>
      </c>
      <c r="AI3" s="225" t="s">
        <v>10</v>
      </c>
      <c r="AJ3" s="225" t="s">
        <v>2</v>
      </c>
      <c r="AK3" s="225" t="s">
        <v>11</v>
      </c>
      <c r="AL3" s="227" t="s">
        <v>12</v>
      </c>
      <c r="AM3" s="5"/>
      <c r="AN3" s="229" t="s">
        <v>3</v>
      </c>
      <c r="AO3" s="225" t="s">
        <v>4</v>
      </c>
      <c r="AP3" s="227" t="s">
        <v>13</v>
      </c>
      <c r="AQ3" s="2"/>
      <c r="AR3" s="233" t="s">
        <v>14</v>
      </c>
      <c r="AS3" s="2"/>
      <c r="AT3" s="229" t="s">
        <v>0</v>
      </c>
      <c r="AU3" s="225" t="s">
        <v>1</v>
      </c>
      <c r="AV3" s="225" t="s">
        <v>10</v>
      </c>
      <c r="AW3" s="225" t="s">
        <v>2</v>
      </c>
      <c r="AX3" s="225" t="s">
        <v>11</v>
      </c>
      <c r="AY3" s="227" t="s">
        <v>12</v>
      </c>
      <c r="AZ3" s="2"/>
      <c r="BA3" s="229" t="s">
        <v>3</v>
      </c>
      <c r="BB3" s="225" t="s">
        <v>4</v>
      </c>
      <c r="BC3" s="227" t="s">
        <v>13</v>
      </c>
      <c r="BD3" s="1"/>
      <c r="BE3" s="235" t="s">
        <v>14</v>
      </c>
    </row>
    <row r="4" spans="1:57" x14ac:dyDescent="0.2">
      <c r="A4" s="32"/>
      <c r="B4" s="32"/>
      <c r="C4" s="3"/>
      <c r="D4" s="240"/>
      <c r="E4" s="242"/>
      <c r="F4" s="5"/>
      <c r="G4" s="230"/>
      <c r="H4" s="226"/>
      <c r="I4" s="226"/>
      <c r="J4" s="226"/>
      <c r="K4" s="226"/>
      <c r="L4" s="228"/>
      <c r="M4" s="5"/>
      <c r="N4" s="230"/>
      <c r="O4" s="226"/>
      <c r="P4" s="228"/>
      <c r="Q4" s="2"/>
      <c r="R4" s="234"/>
      <c r="S4" s="2"/>
      <c r="T4" s="230"/>
      <c r="U4" s="226"/>
      <c r="V4" s="226"/>
      <c r="W4" s="226"/>
      <c r="X4" s="226"/>
      <c r="Y4" s="228"/>
      <c r="Z4" s="2"/>
      <c r="AA4" s="230"/>
      <c r="AB4" s="226"/>
      <c r="AC4" s="228"/>
      <c r="AD4" s="1"/>
      <c r="AE4" s="236"/>
      <c r="AF4" s="39"/>
      <c r="AG4" s="230"/>
      <c r="AH4" s="226"/>
      <c r="AI4" s="226"/>
      <c r="AJ4" s="226"/>
      <c r="AK4" s="226"/>
      <c r="AL4" s="228"/>
      <c r="AM4" s="5"/>
      <c r="AN4" s="230"/>
      <c r="AO4" s="226"/>
      <c r="AP4" s="228"/>
      <c r="AQ4" s="2"/>
      <c r="AR4" s="234"/>
      <c r="AS4" s="2"/>
      <c r="AT4" s="230"/>
      <c r="AU4" s="226"/>
      <c r="AV4" s="226"/>
      <c r="AW4" s="226"/>
      <c r="AX4" s="226"/>
      <c r="AY4" s="228"/>
      <c r="AZ4" s="2"/>
      <c r="BA4" s="230"/>
      <c r="BB4" s="226"/>
      <c r="BC4" s="228"/>
      <c r="BD4" s="1"/>
      <c r="BE4" s="236"/>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143.91395468010899</v>
      </c>
      <c r="H6" s="183">
        <v>150.55660109077701</v>
      </c>
      <c r="I6" s="183">
        <v>159.196772585536</v>
      </c>
      <c r="J6" s="183">
        <v>159.003803443045</v>
      </c>
      <c r="K6" s="183">
        <v>156.04035810712799</v>
      </c>
      <c r="L6" s="184">
        <v>154.25324420413301</v>
      </c>
      <c r="M6" s="185"/>
      <c r="N6" s="186">
        <v>170.66491853509399</v>
      </c>
      <c r="O6" s="187">
        <v>174.274568781738</v>
      </c>
      <c r="P6" s="188">
        <v>172.48807336391599</v>
      </c>
      <c r="Q6" s="185"/>
      <c r="R6" s="189">
        <v>160.18484960779901</v>
      </c>
      <c r="S6" s="168"/>
      <c r="T6" s="160">
        <v>2.3897170831279499</v>
      </c>
      <c r="U6" s="161">
        <v>2.9562607169268298</v>
      </c>
      <c r="V6" s="161">
        <v>3.9401126759989702</v>
      </c>
      <c r="W6" s="161">
        <v>1.77713266329464</v>
      </c>
      <c r="X6" s="161">
        <v>-0.470211728981203</v>
      </c>
      <c r="Y6" s="162">
        <v>1.86633205409936</v>
      </c>
      <c r="Z6" s="163"/>
      <c r="AA6" s="164">
        <v>0.200485746104866</v>
      </c>
      <c r="AB6" s="165">
        <v>1.14200774406534</v>
      </c>
      <c r="AC6" s="166">
        <v>0.68224378850762701</v>
      </c>
      <c r="AD6" s="163"/>
      <c r="AE6" s="167">
        <v>1.37657870725697</v>
      </c>
      <c r="AF6" s="29"/>
      <c r="AG6" s="182">
        <v>150.95764537805499</v>
      </c>
      <c r="AH6" s="183">
        <v>158.969666925507</v>
      </c>
      <c r="AI6" s="183">
        <v>164.92277945651099</v>
      </c>
      <c r="AJ6" s="183">
        <v>162.737171569634</v>
      </c>
      <c r="AK6" s="183">
        <v>157.71700566280899</v>
      </c>
      <c r="AL6" s="184">
        <v>159.45600498365701</v>
      </c>
      <c r="AM6" s="185"/>
      <c r="AN6" s="186">
        <v>168.053829531839</v>
      </c>
      <c r="AO6" s="187">
        <v>169.94294741972601</v>
      </c>
      <c r="AP6" s="188">
        <v>169.007204882628</v>
      </c>
      <c r="AQ6" s="185"/>
      <c r="AR6" s="189">
        <v>162.496202407347</v>
      </c>
      <c r="AS6" s="168"/>
      <c r="AT6" s="160">
        <v>0.51338867492105</v>
      </c>
      <c r="AU6" s="161">
        <v>1.9195874935037101</v>
      </c>
      <c r="AV6" s="161">
        <v>2.6823614568010599</v>
      </c>
      <c r="AW6" s="161">
        <v>1.85809448390438</v>
      </c>
      <c r="AX6" s="161">
        <v>0.14338965687972099</v>
      </c>
      <c r="AY6" s="162">
        <v>1.46526440381828</v>
      </c>
      <c r="AZ6" s="163"/>
      <c r="BA6" s="164">
        <v>0.27990452034702001</v>
      </c>
      <c r="BB6" s="165">
        <v>0.63669863445784602</v>
      </c>
      <c r="BC6" s="166">
        <v>0.46543242770078103</v>
      </c>
      <c r="BD6" s="163"/>
      <c r="BE6" s="167">
        <v>1.1761622868178101</v>
      </c>
    </row>
    <row r="7" spans="1:57" x14ac:dyDescent="0.2">
      <c r="A7" s="20" t="s">
        <v>18</v>
      </c>
      <c r="B7" s="3" t="str">
        <f>TRIM(A7)</f>
        <v>Virginia</v>
      </c>
      <c r="C7" s="10"/>
      <c r="D7" s="24" t="s">
        <v>16</v>
      </c>
      <c r="E7" s="27" t="s">
        <v>17</v>
      </c>
      <c r="F7" s="3"/>
      <c r="G7" s="190">
        <v>118.593175523718</v>
      </c>
      <c r="H7" s="185">
        <v>129.20143640925701</v>
      </c>
      <c r="I7" s="185">
        <v>135.320925132399</v>
      </c>
      <c r="J7" s="185">
        <v>136.275750508747</v>
      </c>
      <c r="K7" s="185">
        <v>132.057564946312</v>
      </c>
      <c r="L7" s="191">
        <v>130.799511393834</v>
      </c>
      <c r="M7" s="185"/>
      <c r="N7" s="192">
        <v>142.96929712004899</v>
      </c>
      <c r="O7" s="193">
        <v>143.53601892761</v>
      </c>
      <c r="P7" s="194">
        <v>143.253225830779</v>
      </c>
      <c r="Q7" s="185"/>
      <c r="R7" s="195">
        <v>134.91133912099099</v>
      </c>
      <c r="S7" s="168"/>
      <c r="T7" s="169">
        <v>4.8436527946638099</v>
      </c>
      <c r="U7" s="163">
        <v>4.2644387868283999</v>
      </c>
      <c r="V7" s="163">
        <v>2.9163025467997898</v>
      </c>
      <c r="W7" s="163">
        <v>1.0313475456957999</v>
      </c>
      <c r="X7" s="163">
        <v>0.71072987595628601</v>
      </c>
      <c r="Y7" s="170">
        <v>2.35069603714655</v>
      </c>
      <c r="Z7" s="163"/>
      <c r="AA7" s="171">
        <v>0.18489797683166301</v>
      </c>
      <c r="AB7" s="172">
        <v>1.3648346143183301</v>
      </c>
      <c r="AC7" s="173">
        <v>0.76841565391104005</v>
      </c>
      <c r="AD7" s="163"/>
      <c r="AE7" s="174">
        <v>1.8246791337849799</v>
      </c>
      <c r="AF7" s="30"/>
      <c r="AG7" s="190">
        <v>116.57821952869</v>
      </c>
      <c r="AH7" s="185">
        <v>130.60260411359701</v>
      </c>
      <c r="AI7" s="185">
        <v>137.239030771865</v>
      </c>
      <c r="AJ7" s="185">
        <v>135.046100701901</v>
      </c>
      <c r="AK7" s="185">
        <v>128.95617277407499</v>
      </c>
      <c r="AL7" s="191">
        <v>130.38127336154199</v>
      </c>
      <c r="AM7" s="185"/>
      <c r="AN7" s="192">
        <v>138.90790171526299</v>
      </c>
      <c r="AO7" s="193">
        <v>140.55752242402201</v>
      </c>
      <c r="AP7" s="194">
        <v>139.74201920573199</v>
      </c>
      <c r="AQ7" s="185"/>
      <c r="AR7" s="195">
        <v>133.44717522745299</v>
      </c>
      <c r="AS7" s="168"/>
      <c r="AT7" s="169">
        <v>-1.25646013582198</v>
      </c>
      <c r="AU7" s="163">
        <v>0.43933692905421701</v>
      </c>
      <c r="AV7" s="163">
        <v>0.88387844995167797</v>
      </c>
      <c r="AW7" s="163">
        <v>-7.6171024966795398E-2</v>
      </c>
      <c r="AX7" s="163">
        <v>8.8535594097825798E-2</v>
      </c>
      <c r="AY7" s="170">
        <v>8.6949797663025297E-2</v>
      </c>
      <c r="AZ7" s="163"/>
      <c r="BA7" s="171">
        <v>1.7437521026823899</v>
      </c>
      <c r="BB7" s="172">
        <v>2.34380978294443</v>
      </c>
      <c r="BC7" s="173">
        <v>2.0524951892182699</v>
      </c>
      <c r="BD7" s="163"/>
      <c r="BE7" s="174">
        <v>0.82355206256370606</v>
      </c>
    </row>
    <row r="8" spans="1:57" x14ac:dyDescent="0.2">
      <c r="A8" s="21" t="s">
        <v>19</v>
      </c>
      <c r="B8" s="3" t="str">
        <f t="shared" ref="B8:B43" si="0">TRIM(A8)</f>
        <v>Norfolk/Virginia Beach, VA</v>
      </c>
      <c r="C8" s="3"/>
      <c r="D8" s="24" t="s">
        <v>16</v>
      </c>
      <c r="E8" s="27" t="s">
        <v>17</v>
      </c>
      <c r="F8" s="3"/>
      <c r="G8" s="190">
        <v>104.310603825613</v>
      </c>
      <c r="H8" s="185">
        <v>105.828225844996</v>
      </c>
      <c r="I8" s="185">
        <v>107.963218616688</v>
      </c>
      <c r="J8" s="185">
        <v>110.352955666521</v>
      </c>
      <c r="K8" s="185">
        <v>114.530892465619</v>
      </c>
      <c r="L8" s="191">
        <v>108.92051252748</v>
      </c>
      <c r="M8" s="185"/>
      <c r="N8" s="192">
        <v>141.493779751153</v>
      </c>
      <c r="O8" s="193">
        <v>143.41392917668699</v>
      </c>
      <c r="P8" s="194">
        <v>142.447117373026</v>
      </c>
      <c r="Q8" s="185"/>
      <c r="R8" s="195">
        <v>120.7971653293</v>
      </c>
      <c r="S8" s="168"/>
      <c r="T8" s="169">
        <v>-2.9444931427234402</v>
      </c>
      <c r="U8" s="163">
        <v>-8.3468699183798094</v>
      </c>
      <c r="V8" s="163">
        <v>-8.1387435970571609</v>
      </c>
      <c r="W8" s="163">
        <v>-8.3067110503747692</v>
      </c>
      <c r="X8" s="163">
        <v>-9.4058604197243501</v>
      </c>
      <c r="Y8" s="170">
        <v>-7.8618771717965803</v>
      </c>
      <c r="Z8" s="163"/>
      <c r="AA8" s="171">
        <v>-5.5824922424690504</v>
      </c>
      <c r="AB8" s="172">
        <v>-3.46996641000031</v>
      </c>
      <c r="AC8" s="173">
        <v>-4.54093251981182</v>
      </c>
      <c r="AD8" s="163"/>
      <c r="AE8" s="174">
        <v>-6.1802211928109001</v>
      </c>
      <c r="AF8" s="30"/>
      <c r="AG8" s="190">
        <v>100.44541185163099</v>
      </c>
      <c r="AH8" s="185">
        <v>103.89089345399</v>
      </c>
      <c r="AI8" s="185">
        <v>106.774233492131</v>
      </c>
      <c r="AJ8" s="185">
        <v>108.630249649878</v>
      </c>
      <c r="AK8" s="185">
        <v>112.297743180327</v>
      </c>
      <c r="AL8" s="191">
        <v>106.77788604247</v>
      </c>
      <c r="AM8" s="185"/>
      <c r="AN8" s="192">
        <v>137.736590126491</v>
      </c>
      <c r="AO8" s="193">
        <v>142.09300708459199</v>
      </c>
      <c r="AP8" s="194">
        <v>139.94769370368601</v>
      </c>
      <c r="AQ8" s="185"/>
      <c r="AR8" s="195">
        <v>118.485140385531</v>
      </c>
      <c r="AS8" s="168"/>
      <c r="AT8" s="169">
        <v>-4.4708100368019403</v>
      </c>
      <c r="AU8" s="163">
        <v>-6.5389640200828101</v>
      </c>
      <c r="AV8" s="163">
        <v>-6.4042712756833602</v>
      </c>
      <c r="AW8" s="163">
        <v>-4.0551285310869698</v>
      </c>
      <c r="AX8" s="163">
        <v>-2.1063987016608601</v>
      </c>
      <c r="AY8" s="170">
        <v>-4.6357188750023299</v>
      </c>
      <c r="AZ8" s="163"/>
      <c r="BA8" s="171">
        <v>0.45551929023367599</v>
      </c>
      <c r="BB8" s="172">
        <v>0.91395433308371599</v>
      </c>
      <c r="BC8" s="173">
        <v>0.69859707643509295</v>
      </c>
      <c r="BD8" s="163"/>
      <c r="BE8" s="174">
        <v>-2.0521245042911298</v>
      </c>
    </row>
    <row r="9" spans="1:57" ht="14.25" x14ac:dyDescent="0.25">
      <c r="A9" s="21" t="s">
        <v>20</v>
      </c>
      <c r="B9" s="46" t="s">
        <v>71</v>
      </c>
      <c r="C9" s="3"/>
      <c r="D9" s="24" t="s">
        <v>16</v>
      </c>
      <c r="E9" s="27" t="s">
        <v>17</v>
      </c>
      <c r="F9" s="3"/>
      <c r="G9" s="190">
        <v>98.168879328417802</v>
      </c>
      <c r="H9" s="185">
        <v>104.416837714802</v>
      </c>
      <c r="I9" s="185">
        <v>106.007741776157</v>
      </c>
      <c r="J9" s="185">
        <v>107.814455555555</v>
      </c>
      <c r="K9" s="185">
        <v>109.81414728314</v>
      </c>
      <c r="L9" s="191">
        <v>105.592964054974</v>
      </c>
      <c r="M9" s="185"/>
      <c r="N9" s="192">
        <v>120.04844082535401</v>
      </c>
      <c r="O9" s="193">
        <v>121.442702195744</v>
      </c>
      <c r="P9" s="194">
        <v>120.768511638878</v>
      </c>
      <c r="Q9" s="185"/>
      <c r="R9" s="195">
        <v>110.658902101123</v>
      </c>
      <c r="S9" s="168"/>
      <c r="T9" s="169">
        <v>-8.72268370982985</v>
      </c>
      <c r="U9" s="163">
        <v>1.5361403685147199</v>
      </c>
      <c r="V9" s="163">
        <v>1.2183512162622301</v>
      </c>
      <c r="W9" s="163">
        <v>0.60302743151333305</v>
      </c>
      <c r="X9" s="163">
        <v>0.930149510847748</v>
      </c>
      <c r="Y9" s="170">
        <v>-0.65026257707319002</v>
      </c>
      <c r="Z9" s="163"/>
      <c r="AA9" s="171">
        <v>-2.0749491705588898</v>
      </c>
      <c r="AB9" s="172">
        <v>-1.5259744664422701</v>
      </c>
      <c r="AC9" s="173">
        <v>-1.78080130905658</v>
      </c>
      <c r="AD9" s="163"/>
      <c r="AE9" s="174">
        <v>-1.0299691429325399</v>
      </c>
      <c r="AF9" s="30"/>
      <c r="AG9" s="190">
        <v>99.177839613170903</v>
      </c>
      <c r="AH9" s="185">
        <v>108.920213780795</v>
      </c>
      <c r="AI9" s="185">
        <v>114.036408788778</v>
      </c>
      <c r="AJ9" s="185">
        <v>113.832206744549</v>
      </c>
      <c r="AK9" s="185">
        <v>121.258487316299</v>
      </c>
      <c r="AL9" s="191">
        <v>112.400750573699</v>
      </c>
      <c r="AM9" s="185"/>
      <c r="AN9" s="192">
        <v>139.49813366473001</v>
      </c>
      <c r="AO9" s="193">
        <v>140.25191214049801</v>
      </c>
      <c r="AP9" s="194">
        <v>139.88006323438901</v>
      </c>
      <c r="AQ9" s="185"/>
      <c r="AR9" s="195">
        <v>121.880860606288</v>
      </c>
      <c r="AS9" s="168"/>
      <c r="AT9" s="169">
        <v>-4.6671561312856502</v>
      </c>
      <c r="AU9" s="163">
        <v>4.0072064283804998E-2</v>
      </c>
      <c r="AV9" s="163">
        <v>-0.21125725074291099</v>
      </c>
      <c r="AW9" s="163">
        <v>-1.3630740170957001</v>
      </c>
      <c r="AX9" s="163">
        <v>-1.74574861644193</v>
      </c>
      <c r="AY9" s="170">
        <v>-1.37909851515244</v>
      </c>
      <c r="AZ9" s="163"/>
      <c r="BA9" s="171">
        <v>0.78027179850377404</v>
      </c>
      <c r="BB9" s="172">
        <v>2.23805961340986</v>
      </c>
      <c r="BC9" s="173">
        <v>1.5059783522325401</v>
      </c>
      <c r="BD9" s="163"/>
      <c r="BE9" s="174">
        <v>-7.9106863315963297E-2</v>
      </c>
    </row>
    <row r="10" spans="1:57" x14ac:dyDescent="0.2">
      <c r="A10" s="21" t="s">
        <v>21</v>
      </c>
      <c r="B10" s="3" t="str">
        <f t="shared" si="0"/>
        <v>Virginia Area</v>
      </c>
      <c r="C10" s="3"/>
      <c r="D10" s="24" t="s">
        <v>16</v>
      </c>
      <c r="E10" s="27" t="s">
        <v>17</v>
      </c>
      <c r="F10" s="3"/>
      <c r="G10" s="190">
        <v>105.153267127654</v>
      </c>
      <c r="H10" s="185">
        <v>103.587916311573</v>
      </c>
      <c r="I10" s="185">
        <v>105.07859553447901</v>
      </c>
      <c r="J10" s="185">
        <v>108.020446518472</v>
      </c>
      <c r="K10" s="185">
        <v>115.489996987498</v>
      </c>
      <c r="L10" s="191">
        <v>107.703112339767</v>
      </c>
      <c r="M10" s="185"/>
      <c r="N10" s="192">
        <v>147.56348820519199</v>
      </c>
      <c r="O10" s="193">
        <v>147.637199808795</v>
      </c>
      <c r="P10" s="194">
        <v>147.59995585545801</v>
      </c>
      <c r="Q10" s="185"/>
      <c r="R10" s="195">
        <v>121.384125425744</v>
      </c>
      <c r="S10" s="168"/>
      <c r="T10" s="169">
        <v>4.0925015414845998</v>
      </c>
      <c r="U10" s="163">
        <v>-6.7891684340118205E-2</v>
      </c>
      <c r="V10" s="163">
        <v>-1.4014480724774501</v>
      </c>
      <c r="W10" s="163">
        <v>-0.80925691072820405</v>
      </c>
      <c r="X10" s="163">
        <v>-0.34997848085619998</v>
      </c>
      <c r="Y10" s="170">
        <v>-6.9022179686435495E-2</v>
      </c>
      <c r="Z10" s="163"/>
      <c r="AA10" s="171">
        <v>0.111215848511401</v>
      </c>
      <c r="AB10" s="172">
        <v>0.94188498143072696</v>
      </c>
      <c r="AC10" s="173">
        <v>0.51594233271179901</v>
      </c>
      <c r="AD10" s="163"/>
      <c r="AE10" s="174">
        <v>0.135317261562305</v>
      </c>
      <c r="AF10" s="30"/>
      <c r="AG10" s="190">
        <v>101.312741880988</v>
      </c>
      <c r="AH10" s="185">
        <v>104.59954598395301</v>
      </c>
      <c r="AI10" s="185">
        <v>106.677651399414</v>
      </c>
      <c r="AJ10" s="185">
        <v>108.997948259788</v>
      </c>
      <c r="AK10" s="185">
        <v>112.681848848461</v>
      </c>
      <c r="AL10" s="191">
        <v>107.24771125942</v>
      </c>
      <c r="AM10" s="185"/>
      <c r="AN10" s="192">
        <v>136.41527410570501</v>
      </c>
      <c r="AO10" s="193">
        <v>136.30672904779999</v>
      </c>
      <c r="AP10" s="194">
        <v>136.36136475457999</v>
      </c>
      <c r="AQ10" s="185"/>
      <c r="AR10" s="195">
        <v>116.996215901263</v>
      </c>
      <c r="AS10" s="168"/>
      <c r="AT10" s="169">
        <v>0.63669519758793702</v>
      </c>
      <c r="AU10" s="163">
        <v>-0.72487957456748997</v>
      </c>
      <c r="AV10" s="163">
        <v>-0.52559192124797305</v>
      </c>
      <c r="AW10" s="163">
        <v>0.94900017369112599</v>
      </c>
      <c r="AX10" s="163">
        <v>0.836095518703451</v>
      </c>
      <c r="AY10" s="170">
        <v>0.239776129758205</v>
      </c>
      <c r="AZ10" s="163"/>
      <c r="BA10" s="171">
        <v>2.46509968625511</v>
      </c>
      <c r="BB10" s="172">
        <v>2.9117171355804001</v>
      </c>
      <c r="BC10" s="173">
        <v>2.6813140741227</v>
      </c>
      <c r="BD10" s="163"/>
      <c r="BE10" s="174">
        <v>1.4795715585926099</v>
      </c>
    </row>
    <row r="11" spans="1:57" x14ac:dyDescent="0.2">
      <c r="A11" s="34" t="s">
        <v>22</v>
      </c>
      <c r="B11" s="3" t="str">
        <f t="shared" si="0"/>
        <v>Washington, DC</v>
      </c>
      <c r="C11" s="3"/>
      <c r="D11" s="24" t="s">
        <v>16</v>
      </c>
      <c r="E11" s="27" t="s">
        <v>17</v>
      </c>
      <c r="F11" s="3"/>
      <c r="G11" s="190">
        <v>187.161277738942</v>
      </c>
      <c r="H11" s="185">
        <v>211.520489783947</v>
      </c>
      <c r="I11" s="185">
        <v>239.534126457963</v>
      </c>
      <c r="J11" s="185">
        <v>238.03074034778101</v>
      </c>
      <c r="K11" s="185">
        <v>216.300397239619</v>
      </c>
      <c r="L11" s="191">
        <v>219.868188913658</v>
      </c>
      <c r="M11" s="185"/>
      <c r="N11" s="192">
        <v>198.064845290492</v>
      </c>
      <c r="O11" s="193">
        <v>197.400189341719</v>
      </c>
      <c r="P11" s="194">
        <v>197.72895758947999</v>
      </c>
      <c r="Q11" s="185"/>
      <c r="R11" s="195">
        <v>213.123994779995</v>
      </c>
      <c r="S11" s="168"/>
      <c r="T11" s="169">
        <v>13.4067234950745</v>
      </c>
      <c r="U11" s="163">
        <v>7.1595665396247004</v>
      </c>
      <c r="V11" s="163">
        <v>8.1618059050747398</v>
      </c>
      <c r="W11" s="163">
        <v>4.19751585560096</v>
      </c>
      <c r="X11" s="163">
        <v>5.3549426552174602</v>
      </c>
      <c r="Y11" s="170">
        <v>6.3601274586074803</v>
      </c>
      <c r="Z11" s="163"/>
      <c r="AA11" s="171">
        <v>5.1333994618821004</v>
      </c>
      <c r="AB11" s="172">
        <v>5.8627374817540199</v>
      </c>
      <c r="AC11" s="173">
        <v>5.4930799383202897</v>
      </c>
      <c r="AD11" s="163"/>
      <c r="AE11" s="174">
        <v>6.0618523052220397</v>
      </c>
      <c r="AF11" s="30"/>
      <c r="AG11" s="190">
        <v>185.74589396624</v>
      </c>
      <c r="AH11" s="185">
        <v>219.27484208168201</v>
      </c>
      <c r="AI11" s="185">
        <v>236.44577750312399</v>
      </c>
      <c r="AJ11" s="185">
        <v>226.088955573296</v>
      </c>
      <c r="AK11" s="185">
        <v>198.898359594813</v>
      </c>
      <c r="AL11" s="191">
        <v>215.020359667973</v>
      </c>
      <c r="AM11" s="185"/>
      <c r="AN11" s="192">
        <v>183.28061073531401</v>
      </c>
      <c r="AO11" s="193">
        <v>186.48715508655101</v>
      </c>
      <c r="AP11" s="194">
        <v>184.917670455756</v>
      </c>
      <c r="AQ11" s="185"/>
      <c r="AR11" s="195">
        <v>205.95108152002399</v>
      </c>
      <c r="AS11" s="168"/>
      <c r="AT11" s="169">
        <v>0.96485825696296201</v>
      </c>
      <c r="AU11" s="163">
        <v>2.72267239198721</v>
      </c>
      <c r="AV11" s="163">
        <v>4.5750741513578799</v>
      </c>
      <c r="AW11" s="163">
        <v>1.91591272656524</v>
      </c>
      <c r="AX11" s="163">
        <v>1.2173086223584899</v>
      </c>
      <c r="AY11" s="170">
        <v>2.3878099424177401</v>
      </c>
      <c r="AZ11" s="163"/>
      <c r="BA11" s="171">
        <v>1.63558260197212</v>
      </c>
      <c r="BB11" s="172">
        <v>2.9576455082280901</v>
      </c>
      <c r="BC11" s="173">
        <v>2.3147510740176398</v>
      </c>
      <c r="BD11" s="163"/>
      <c r="BE11" s="174">
        <v>2.1795102904200201</v>
      </c>
    </row>
    <row r="12" spans="1:57" x14ac:dyDescent="0.2">
      <c r="A12" s="21" t="s">
        <v>23</v>
      </c>
      <c r="B12" s="3" t="str">
        <f t="shared" si="0"/>
        <v>Arlington, VA</v>
      </c>
      <c r="C12" s="3"/>
      <c r="D12" s="24" t="s">
        <v>16</v>
      </c>
      <c r="E12" s="27" t="s">
        <v>17</v>
      </c>
      <c r="F12" s="3"/>
      <c r="G12" s="190">
        <v>204.03833380005599</v>
      </c>
      <c r="H12" s="185">
        <v>238.205756233388</v>
      </c>
      <c r="I12" s="185">
        <v>261.59776559367901</v>
      </c>
      <c r="J12" s="185">
        <v>254.08768810961399</v>
      </c>
      <c r="K12" s="185">
        <v>231.80256223073201</v>
      </c>
      <c r="L12" s="191">
        <v>239.13517460239001</v>
      </c>
      <c r="M12" s="185"/>
      <c r="N12" s="192">
        <v>197.934267484662</v>
      </c>
      <c r="O12" s="193">
        <v>197.91575750385499</v>
      </c>
      <c r="P12" s="194">
        <v>197.924856746486</v>
      </c>
      <c r="Q12" s="185"/>
      <c r="R12" s="195">
        <v>227.16366788736801</v>
      </c>
      <c r="S12" s="168"/>
      <c r="T12" s="169">
        <v>17.7423368386569</v>
      </c>
      <c r="U12" s="163">
        <v>13.517513071629899</v>
      </c>
      <c r="V12" s="163">
        <v>13.480508430935201</v>
      </c>
      <c r="W12" s="163">
        <v>6.8443768947338501</v>
      </c>
      <c r="X12" s="163">
        <v>13.1623423518101</v>
      </c>
      <c r="Y12" s="170">
        <v>11.328925247959299</v>
      </c>
      <c r="Z12" s="163"/>
      <c r="AA12" s="171">
        <v>12.404990346866001</v>
      </c>
      <c r="AB12" s="172">
        <v>14.004009419785</v>
      </c>
      <c r="AC12" s="173">
        <v>13.171574848268699</v>
      </c>
      <c r="AD12" s="163"/>
      <c r="AE12" s="174">
        <v>11.5857828683036</v>
      </c>
      <c r="AF12" s="30"/>
      <c r="AG12" s="190">
        <v>202.80161115475201</v>
      </c>
      <c r="AH12" s="185">
        <v>244.77956249800499</v>
      </c>
      <c r="AI12" s="185">
        <v>260.83051644169501</v>
      </c>
      <c r="AJ12" s="185">
        <v>252.097526671911</v>
      </c>
      <c r="AK12" s="185">
        <v>218.70288506060101</v>
      </c>
      <c r="AL12" s="191">
        <v>237.77131120611099</v>
      </c>
      <c r="AM12" s="185"/>
      <c r="AN12" s="192">
        <v>178.22028560843299</v>
      </c>
      <c r="AO12" s="193">
        <v>182.21696831854399</v>
      </c>
      <c r="AP12" s="194">
        <v>180.26869376764901</v>
      </c>
      <c r="AQ12" s="185"/>
      <c r="AR12" s="195">
        <v>221.288486817955</v>
      </c>
      <c r="AS12" s="168"/>
      <c r="AT12" s="169">
        <v>1.27540155762574</v>
      </c>
      <c r="AU12" s="163">
        <v>4.5650293986491004</v>
      </c>
      <c r="AV12" s="163">
        <v>4.7979624675889196</v>
      </c>
      <c r="AW12" s="163">
        <v>2.0420537721097398</v>
      </c>
      <c r="AX12" s="163">
        <v>2.6305233952731601</v>
      </c>
      <c r="AY12" s="170">
        <v>3.1416080616859898</v>
      </c>
      <c r="AZ12" s="163"/>
      <c r="BA12" s="171">
        <v>2.12096905275776</v>
      </c>
      <c r="BB12" s="172">
        <v>5.5653413708936403</v>
      </c>
      <c r="BC12" s="173">
        <v>3.8645573534970801</v>
      </c>
      <c r="BD12" s="163"/>
      <c r="BE12" s="174">
        <v>3.0512322516705899</v>
      </c>
    </row>
    <row r="13" spans="1:57" x14ac:dyDescent="0.2">
      <c r="A13" s="21" t="s">
        <v>24</v>
      </c>
      <c r="B13" s="3" t="str">
        <f t="shared" si="0"/>
        <v>Suburban Virginia Area</v>
      </c>
      <c r="C13" s="3"/>
      <c r="D13" s="24" t="s">
        <v>16</v>
      </c>
      <c r="E13" s="27" t="s">
        <v>17</v>
      </c>
      <c r="F13" s="3"/>
      <c r="G13" s="190">
        <v>141.79669480519399</v>
      </c>
      <c r="H13" s="185">
        <v>165.01781912144699</v>
      </c>
      <c r="I13" s="185">
        <v>155.088772597526</v>
      </c>
      <c r="J13" s="185">
        <v>162.34103941863</v>
      </c>
      <c r="K13" s="185">
        <v>159.649153451492</v>
      </c>
      <c r="L13" s="191">
        <v>157.58956162738301</v>
      </c>
      <c r="M13" s="185"/>
      <c r="N13" s="192">
        <v>165.40597911227101</v>
      </c>
      <c r="O13" s="193">
        <v>161.816084804132</v>
      </c>
      <c r="P13" s="194">
        <v>163.60132114260901</v>
      </c>
      <c r="Q13" s="185"/>
      <c r="R13" s="195">
        <v>159.49069700598801</v>
      </c>
      <c r="S13" s="168"/>
      <c r="T13" s="169">
        <v>16.336010148001201</v>
      </c>
      <c r="U13" s="163">
        <v>18.218314785484701</v>
      </c>
      <c r="V13" s="163">
        <v>2.8320188531828299</v>
      </c>
      <c r="W13" s="163">
        <v>4.9133801295415704</v>
      </c>
      <c r="X13" s="163">
        <v>9.8412213422198693</v>
      </c>
      <c r="Y13" s="170">
        <v>9.2674736912853994</v>
      </c>
      <c r="Z13" s="163"/>
      <c r="AA13" s="171">
        <v>4.6947464138854702</v>
      </c>
      <c r="AB13" s="172">
        <v>2.75043458095996</v>
      </c>
      <c r="AC13" s="173">
        <v>3.7212952832333701</v>
      </c>
      <c r="AD13" s="163"/>
      <c r="AE13" s="174">
        <v>7.2974869180843704</v>
      </c>
      <c r="AF13" s="30"/>
      <c r="AG13" s="190">
        <v>142.20718205935901</v>
      </c>
      <c r="AH13" s="185">
        <v>154.389628445353</v>
      </c>
      <c r="AI13" s="185">
        <v>154.898008203926</v>
      </c>
      <c r="AJ13" s="185">
        <v>152.677844999147</v>
      </c>
      <c r="AK13" s="185">
        <v>145.90403038983601</v>
      </c>
      <c r="AL13" s="191">
        <v>150.504410718157</v>
      </c>
      <c r="AM13" s="185"/>
      <c r="AN13" s="192">
        <v>154.02754699650899</v>
      </c>
      <c r="AO13" s="193">
        <v>157.016403330034</v>
      </c>
      <c r="AP13" s="194">
        <v>155.559706040348</v>
      </c>
      <c r="AQ13" s="185"/>
      <c r="AR13" s="195">
        <v>152.01796840515701</v>
      </c>
      <c r="AS13" s="168"/>
      <c r="AT13" s="169">
        <v>5.5521671009099602</v>
      </c>
      <c r="AU13" s="163">
        <v>5.6652526795733804</v>
      </c>
      <c r="AV13" s="163">
        <v>1.9767758046656001</v>
      </c>
      <c r="AW13" s="163">
        <v>1.9842442053585201</v>
      </c>
      <c r="AX13" s="163">
        <v>4.1494883217066301</v>
      </c>
      <c r="AY13" s="170">
        <v>3.5710908665907701</v>
      </c>
      <c r="AZ13" s="163"/>
      <c r="BA13" s="171">
        <v>2.2084712685743599</v>
      </c>
      <c r="BB13" s="172">
        <v>2.87964492499172</v>
      </c>
      <c r="BC13" s="173">
        <v>2.5660646321949501</v>
      </c>
      <c r="BD13" s="163"/>
      <c r="BE13" s="174">
        <v>3.3117689230734899</v>
      </c>
    </row>
    <row r="14" spans="1:57" x14ac:dyDescent="0.2">
      <c r="A14" s="21" t="s">
        <v>25</v>
      </c>
      <c r="B14" s="3" t="str">
        <f t="shared" si="0"/>
        <v>Alexandria, VA</v>
      </c>
      <c r="C14" s="3"/>
      <c r="D14" s="24" t="s">
        <v>16</v>
      </c>
      <c r="E14" s="27" t="s">
        <v>17</v>
      </c>
      <c r="F14" s="3"/>
      <c r="G14" s="190">
        <v>143.62996983140999</v>
      </c>
      <c r="H14" s="185">
        <v>162.816705744431</v>
      </c>
      <c r="I14" s="185">
        <v>174.66887903225799</v>
      </c>
      <c r="J14" s="185">
        <v>174.40112109672501</v>
      </c>
      <c r="K14" s="185">
        <v>172.20192225933701</v>
      </c>
      <c r="L14" s="191">
        <v>166.15129696029899</v>
      </c>
      <c r="M14" s="185"/>
      <c r="N14" s="192">
        <v>164.32114722222201</v>
      </c>
      <c r="O14" s="193">
        <v>168.36152849041301</v>
      </c>
      <c r="P14" s="194">
        <v>166.36983020676399</v>
      </c>
      <c r="Q14" s="185"/>
      <c r="R14" s="195">
        <v>166.22135153523601</v>
      </c>
      <c r="S14" s="168"/>
      <c r="T14" s="169">
        <v>-0.14382088821529301</v>
      </c>
      <c r="U14" s="163">
        <v>-1.55511078815739</v>
      </c>
      <c r="V14" s="163">
        <v>-0.24939328348482001</v>
      </c>
      <c r="W14" s="163">
        <v>-3.32227135709554</v>
      </c>
      <c r="X14" s="163">
        <v>-0.35356243876861398</v>
      </c>
      <c r="Y14" s="170">
        <v>-1.6995506943227701</v>
      </c>
      <c r="Z14" s="163"/>
      <c r="AA14" s="171">
        <v>2.7756853222443199</v>
      </c>
      <c r="AB14" s="172">
        <v>6.4708358733393396</v>
      </c>
      <c r="AC14" s="173">
        <v>4.6266002223238001</v>
      </c>
      <c r="AD14" s="163"/>
      <c r="AE14" s="174">
        <v>0.11347578138296401</v>
      </c>
      <c r="AF14" s="30"/>
      <c r="AG14" s="190">
        <v>143.65688618468101</v>
      </c>
      <c r="AH14" s="185">
        <v>171.701310739077</v>
      </c>
      <c r="AI14" s="185">
        <v>180.06121097626101</v>
      </c>
      <c r="AJ14" s="185">
        <v>171.034499882967</v>
      </c>
      <c r="AK14" s="185">
        <v>158.19434264773199</v>
      </c>
      <c r="AL14" s="191">
        <v>166.105819578471</v>
      </c>
      <c r="AM14" s="185"/>
      <c r="AN14" s="192">
        <v>148.91607045550401</v>
      </c>
      <c r="AO14" s="193">
        <v>151.73813426868199</v>
      </c>
      <c r="AP14" s="194">
        <v>150.36537361632199</v>
      </c>
      <c r="AQ14" s="185"/>
      <c r="AR14" s="195">
        <v>161.244799501925</v>
      </c>
      <c r="AS14" s="168"/>
      <c r="AT14" s="169">
        <v>-5.6571876764906204</v>
      </c>
      <c r="AU14" s="163">
        <v>-2.2565604833835202</v>
      </c>
      <c r="AV14" s="163">
        <v>-2.0704491695762002</v>
      </c>
      <c r="AW14" s="163">
        <v>-5.8882058483366801</v>
      </c>
      <c r="AX14" s="163">
        <v>-3.9390981188243699</v>
      </c>
      <c r="AY14" s="170">
        <v>-3.9186942799752198</v>
      </c>
      <c r="AZ14" s="163"/>
      <c r="BA14" s="171">
        <v>-0.57937789002794204</v>
      </c>
      <c r="BB14" s="172">
        <v>0.83721941686294599</v>
      </c>
      <c r="BC14" s="173">
        <v>0.15210715314890999</v>
      </c>
      <c r="BD14" s="163"/>
      <c r="BE14" s="174">
        <v>-3.0803191691317502</v>
      </c>
    </row>
    <row r="15" spans="1:57" x14ac:dyDescent="0.2">
      <c r="A15" s="21" t="s">
        <v>26</v>
      </c>
      <c r="B15" s="3" t="str">
        <f t="shared" si="0"/>
        <v>Fairfax/Tysons Corner, VA</v>
      </c>
      <c r="C15" s="3"/>
      <c r="D15" s="24" t="s">
        <v>16</v>
      </c>
      <c r="E15" s="27" t="s">
        <v>17</v>
      </c>
      <c r="F15" s="3"/>
      <c r="G15" s="190">
        <v>145.053128336958</v>
      </c>
      <c r="H15" s="185">
        <v>176.14134628154</v>
      </c>
      <c r="I15" s="185">
        <v>200.28534873454899</v>
      </c>
      <c r="J15" s="185">
        <v>197.095172868444</v>
      </c>
      <c r="K15" s="185">
        <v>160.39870811801899</v>
      </c>
      <c r="L15" s="191">
        <v>177.94775161227199</v>
      </c>
      <c r="M15" s="185"/>
      <c r="N15" s="192">
        <v>140.469829111992</v>
      </c>
      <c r="O15" s="193">
        <v>139.66000596036301</v>
      </c>
      <c r="P15" s="194">
        <v>140.060125141349</v>
      </c>
      <c r="Q15" s="185"/>
      <c r="R15" s="195">
        <v>166.516920190142</v>
      </c>
      <c r="S15" s="168"/>
      <c r="T15" s="169">
        <v>14.6652481973215</v>
      </c>
      <c r="U15" s="163">
        <v>9.9848546620214904</v>
      </c>
      <c r="V15" s="163">
        <v>15.5438264075145</v>
      </c>
      <c r="W15" s="163">
        <v>11.9628091621636</v>
      </c>
      <c r="X15" s="163">
        <v>1.2819199910838099</v>
      </c>
      <c r="Y15" s="170">
        <v>10.223127185863101</v>
      </c>
      <c r="Z15" s="163"/>
      <c r="AA15" s="171">
        <v>1.8265854972884199</v>
      </c>
      <c r="AB15" s="172">
        <v>1.70851488842981</v>
      </c>
      <c r="AC15" s="173">
        <v>1.76168291226721</v>
      </c>
      <c r="AD15" s="163"/>
      <c r="AE15" s="174">
        <v>7.8532942609812997</v>
      </c>
      <c r="AF15" s="30"/>
      <c r="AG15" s="190">
        <v>146.58311442297099</v>
      </c>
      <c r="AH15" s="185">
        <v>181.59180572398699</v>
      </c>
      <c r="AI15" s="185">
        <v>202.97189029774299</v>
      </c>
      <c r="AJ15" s="185">
        <v>195.09921513715301</v>
      </c>
      <c r="AK15" s="185">
        <v>161.21446032405399</v>
      </c>
      <c r="AL15" s="191">
        <v>180.37331281277599</v>
      </c>
      <c r="AM15" s="185"/>
      <c r="AN15" s="192">
        <v>139.074815145489</v>
      </c>
      <c r="AO15" s="193">
        <v>138.23914659168599</v>
      </c>
      <c r="AP15" s="194">
        <v>138.643230440157</v>
      </c>
      <c r="AQ15" s="185"/>
      <c r="AR15" s="195">
        <v>168.169449010043</v>
      </c>
      <c r="AS15" s="168"/>
      <c r="AT15" s="169">
        <v>5.6038997144959897</v>
      </c>
      <c r="AU15" s="163">
        <v>6.4677293008199603</v>
      </c>
      <c r="AV15" s="163">
        <v>9.8281480180168401</v>
      </c>
      <c r="AW15" s="163">
        <v>7.4729766779143896</v>
      </c>
      <c r="AX15" s="163">
        <v>3.2486365882874702</v>
      </c>
      <c r="AY15" s="170">
        <v>6.8800601124804102</v>
      </c>
      <c r="AZ15" s="163"/>
      <c r="BA15" s="171">
        <v>4.75507610985641</v>
      </c>
      <c r="BB15" s="172">
        <v>3.9251206954240301</v>
      </c>
      <c r="BC15" s="173">
        <v>4.3278536353619996</v>
      </c>
      <c r="BD15" s="163"/>
      <c r="BE15" s="174">
        <v>6.06214669848156</v>
      </c>
    </row>
    <row r="16" spans="1:57" x14ac:dyDescent="0.2">
      <c r="A16" s="21" t="s">
        <v>27</v>
      </c>
      <c r="B16" s="3" t="str">
        <f t="shared" si="0"/>
        <v>I-95 Fredericksburg, VA</v>
      </c>
      <c r="C16" s="3"/>
      <c r="D16" s="24" t="s">
        <v>16</v>
      </c>
      <c r="E16" s="27" t="s">
        <v>17</v>
      </c>
      <c r="F16" s="3"/>
      <c r="G16" s="190">
        <v>96.140649143767405</v>
      </c>
      <c r="H16" s="185">
        <v>100.389433756805</v>
      </c>
      <c r="I16" s="185">
        <v>100.511253822629</v>
      </c>
      <c r="J16" s="185">
        <v>101.48323301950199</v>
      </c>
      <c r="K16" s="185">
        <v>100.98365516032899</v>
      </c>
      <c r="L16" s="191">
        <v>100.00745734335401</v>
      </c>
      <c r="M16" s="185"/>
      <c r="N16" s="192">
        <v>110.375723790976</v>
      </c>
      <c r="O16" s="193">
        <v>112.272764552296</v>
      </c>
      <c r="P16" s="194">
        <v>111.35036534364301</v>
      </c>
      <c r="Q16" s="185"/>
      <c r="R16" s="195">
        <v>103.53537844205501</v>
      </c>
      <c r="S16" s="168"/>
      <c r="T16" s="169">
        <v>3.3497933565314799</v>
      </c>
      <c r="U16" s="163">
        <v>4.5551400634283699</v>
      </c>
      <c r="V16" s="163">
        <v>0.17833169191889001</v>
      </c>
      <c r="W16" s="163">
        <v>-0.492478408528915</v>
      </c>
      <c r="X16" s="163">
        <v>0.65358610678907803</v>
      </c>
      <c r="Y16" s="170">
        <v>1.41377396235426</v>
      </c>
      <c r="Z16" s="163"/>
      <c r="AA16" s="171">
        <v>-2.1037058636710699</v>
      </c>
      <c r="AB16" s="172">
        <v>-2.3664442407567701</v>
      </c>
      <c r="AC16" s="173">
        <v>-2.2277888368016598</v>
      </c>
      <c r="AD16" s="163"/>
      <c r="AE16" s="174">
        <v>-3.41980536007261E-2</v>
      </c>
      <c r="AF16" s="30"/>
      <c r="AG16" s="190">
        <v>94.651967221698598</v>
      </c>
      <c r="AH16" s="185">
        <v>99.275850769656103</v>
      </c>
      <c r="AI16" s="185">
        <v>102.18463371054099</v>
      </c>
      <c r="AJ16" s="185">
        <v>103.443200130086</v>
      </c>
      <c r="AK16" s="185">
        <v>103.849276517983</v>
      </c>
      <c r="AL16" s="191">
        <v>100.981464165906</v>
      </c>
      <c r="AM16" s="185"/>
      <c r="AN16" s="192">
        <v>120.58162888238</v>
      </c>
      <c r="AO16" s="193">
        <v>121.228377292576</v>
      </c>
      <c r="AP16" s="194">
        <v>120.910564834227</v>
      </c>
      <c r="AQ16" s="185"/>
      <c r="AR16" s="195">
        <v>107.608210101559</v>
      </c>
      <c r="AS16" s="168"/>
      <c r="AT16" s="169">
        <v>0.619766286386635</v>
      </c>
      <c r="AU16" s="163">
        <v>0.72342858486353401</v>
      </c>
      <c r="AV16" s="163">
        <v>0.73128776137942397</v>
      </c>
      <c r="AW16" s="163">
        <v>1.4161475379003801</v>
      </c>
      <c r="AX16" s="163">
        <v>1.81576197339314</v>
      </c>
      <c r="AY16" s="170">
        <v>1.1013581956568901</v>
      </c>
      <c r="AZ16" s="163"/>
      <c r="BA16" s="171">
        <v>6.7789319478824996</v>
      </c>
      <c r="BB16" s="172">
        <v>6.9292086751570503</v>
      </c>
      <c r="BC16" s="173">
        <v>6.8607565230060299</v>
      </c>
      <c r="BD16" s="163"/>
      <c r="BE16" s="174">
        <v>3.3648160468925199</v>
      </c>
    </row>
    <row r="17" spans="1:57" x14ac:dyDescent="0.2">
      <c r="A17" s="21" t="s">
        <v>28</v>
      </c>
      <c r="B17" s="3" t="str">
        <f t="shared" si="0"/>
        <v>Dulles Airport Area, VA</v>
      </c>
      <c r="C17" s="3"/>
      <c r="D17" s="24" t="s">
        <v>16</v>
      </c>
      <c r="E17" s="27" t="s">
        <v>17</v>
      </c>
      <c r="F17" s="3"/>
      <c r="G17" s="190">
        <v>112.420775424992</v>
      </c>
      <c r="H17" s="185">
        <v>144.753849907063</v>
      </c>
      <c r="I17" s="185">
        <v>158.21816306266501</v>
      </c>
      <c r="J17" s="185">
        <v>157.11042761349799</v>
      </c>
      <c r="K17" s="185">
        <v>135.065885740612</v>
      </c>
      <c r="L17" s="191">
        <v>143.1766935503</v>
      </c>
      <c r="M17" s="185"/>
      <c r="N17" s="192">
        <v>122.068031869078</v>
      </c>
      <c r="O17" s="193">
        <v>118.762376736889</v>
      </c>
      <c r="P17" s="194">
        <v>120.448239073138</v>
      </c>
      <c r="Q17" s="185"/>
      <c r="R17" s="195">
        <v>136.320018552568</v>
      </c>
      <c r="S17" s="168"/>
      <c r="T17" s="169">
        <v>5.6363500272506597</v>
      </c>
      <c r="U17" s="163">
        <v>13.8086798957104</v>
      </c>
      <c r="V17" s="163">
        <v>12.4471683428549</v>
      </c>
      <c r="W17" s="163">
        <v>11.3961895874159</v>
      </c>
      <c r="X17" s="163">
        <v>5.5246855705039897</v>
      </c>
      <c r="Y17" s="170">
        <v>9.3802188484127207</v>
      </c>
      <c r="Z17" s="163"/>
      <c r="AA17" s="171">
        <v>7.6048610309885101</v>
      </c>
      <c r="AB17" s="172">
        <v>6.3000329811256899</v>
      </c>
      <c r="AC17" s="173">
        <v>6.9800882327926201</v>
      </c>
      <c r="AD17" s="163"/>
      <c r="AE17" s="174">
        <v>8.7093996062632097</v>
      </c>
      <c r="AF17" s="30"/>
      <c r="AG17" s="190">
        <v>116.66043620675801</v>
      </c>
      <c r="AH17" s="185">
        <v>145.422862904467</v>
      </c>
      <c r="AI17" s="185">
        <v>159.573992077219</v>
      </c>
      <c r="AJ17" s="185">
        <v>156.23246104274801</v>
      </c>
      <c r="AK17" s="185">
        <v>134.04304132180101</v>
      </c>
      <c r="AL17" s="191">
        <v>144.242802544223</v>
      </c>
      <c r="AM17" s="185"/>
      <c r="AN17" s="192">
        <v>116.17926762166699</v>
      </c>
      <c r="AO17" s="193">
        <v>113.80669148541701</v>
      </c>
      <c r="AP17" s="194">
        <v>114.97916847681699</v>
      </c>
      <c r="AQ17" s="185"/>
      <c r="AR17" s="195">
        <v>135.94267131180899</v>
      </c>
      <c r="AS17" s="168"/>
      <c r="AT17" s="169">
        <v>2.9169862714744101</v>
      </c>
      <c r="AU17" s="163">
        <v>7.90326498866325</v>
      </c>
      <c r="AV17" s="163">
        <v>10.3738334491786</v>
      </c>
      <c r="AW17" s="163">
        <v>9.8704303265208697</v>
      </c>
      <c r="AX17" s="163">
        <v>6.9463142433387901</v>
      </c>
      <c r="AY17" s="170">
        <v>7.9440761629822703</v>
      </c>
      <c r="AZ17" s="163"/>
      <c r="BA17" s="171">
        <v>6.6697486600721998</v>
      </c>
      <c r="BB17" s="172">
        <v>5.7216060088409</v>
      </c>
      <c r="BC17" s="173">
        <v>6.1834483054392804</v>
      </c>
      <c r="BD17" s="163"/>
      <c r="BE17" s="174">
        <v>7.2117397936780003</v>
      </c>
    </row>
    <row r="18" spans="1:57" x14ac:dyDescent="0.2">
      <c r="A18" s="21" t="s">
        <v>29</v>
      </c>
      <c r="B18" s="3" t="str">
        <f t="shared" si="0"/>
        <v>Williamsburg, VA</v>
      </c>
      <c r="C18" s="3"/>
      <c r="D18" s="24" t="s">
        <v>16</v>
      </c>
      <c r="E18" s="27" t="s">
        <v>17</v>
      </c>
      <c r="F18" s="3"/>
      <c r="G18" s="190">
        <v>133.51049016446299</v>
      </c>
      <c r="H18" s="185">
        <v>129.79046149323901</v>
      </c>
      <c r="I18" s="185">
        <v>129.22291752882001</v>
      </c>
      <c r="J18" s="185">
        <v>132.162742774566</v>
      </c>
      <c r="K18" s="185">
        <v>144.430166186572</v>
      </c>
      <c r="L18" s="191">
        <v>134.487974690632</v>
      </c>
      <c r="M18" s="185"/>
      <c r="N18" s="192">
        <v>166.39005778191901</v>
      </c>
      <c r="O18" s="193">
        <v>173.767460349327</v>
      </c>
      <c r="P18" s="194">
        <v>169.94184999033399</v>
      </c>
      <c r="Q18" s="185"/>
      <c r="R18" s="195">
        <v>147.492966495302</v>
      </c>
      <c r="S18" s="168"/>
      <c r="T18" s="169">
        <v>-12.921381760399401</v>
      </c>
      <c r="U18" s="163">
        <v>-22.232060259874299</v>
      </c>
      <c r="V18" s="163">
        <v>-22.543762673150098</v>
      </c>
      <c r="W18" s="163">
        <v>-21.442412673137198</v>
      </c>
      <c r="X18" s="163">
        <v>-14.4961115905111</v>
      </c>
      <c r="Y18" s="170">
        <v>-18.711740678427201</v>
      </c>
      <c r="Z18" s="163"/>
      <c r="AA18" s="171">
        <v>-10.1395292949357</v>
      </c>
      <c r="AB18" s="172">
        <v>-1.3037532500800699</v>
      </c>
      <c r="AC18" s="173">
        <v>-6.09562272695789</v>
      </c>
      <c r="AD18" s="163"/>
      <c r="AE18" s="174">
        <v>-13.518401090519699</v>
      </c>
      <c r="AF18" s="30"/>
      <c r="AG18" s="190">
        <v>118.721782333086</v>
      </c>
      <c r="AH18" s="185">
        <v>118.746364154437</v>
      </c>
      <c r="AI18" s="185">
        <v>118.284560848791</v>
      </c>
      <c r="AJ18" s="185">
        <v>118.701940899001</v>
      </c>
      <c r="AK18" s="185">
        <v>127.995955209953</v>
      </c>
      <c r="AL18" s="191">
        <v>120.737335420544</v>
      </c>
      <c r="AM18" s="185"/>
      <c r="AN18" s="192">
        <v>161.95551651783501</v>
      </c>
      <c r="AO18" s="193">
        <v>172.020757331308</v>
      </c>
      <c r="AP18" s="194">
        <v>167.058480044265</v>
      </c>
      <c r="AQ18" s="185"/>
      <c r="AR18" s="195">
        <v>137.85608197377101</v>
      </c>
      <c r="AS18" s="168"/>
      <c r="AT18" s="169">
        <v>-12.988926616250099</v>
      </c>
      <c r="AU18" s="163">
        <v>-17.8289717608804</v>
      </c>
      <c r="AV18" s="163">
        <v>-17.998835175915001</v>
      </c>
      <c r="AW18" s="163">
        <v>-16.2701768617525</v>
      </c>
      <c r="AX18" s="163">
        <v>-13.998873573707201</v>
      </c>
      <c r="AY18" s="170">
        <v>-15.873661027883401</v>
      </c>
      <c r="AZ18" s="163"/>
      <c r="BA18" s="171">
        <v>-5.4179762016963204</v>
      </c>
      <c r="BB18" s="172">
        <v>-1.1563800929528201</v>
      </c>
      <c r="BC18" s="173">
        <v>-3.2189124324691099</v>
      </c>
      <c r="BD18" s="163"/>
      <c r="BE18" s="174">
        <v>-10.2556574417754</v>
      </c>
    </row>
    <row r="19" spans="1:57" x14ac:dyDescent="0.2">
      <c r="A19" s="21" t="s">
        <v>30</v>
      </c>
      <c r="B19" s="3" t="str">
        <f t="shared" si="0"/>
        <v>Virginia Beach, VA</v>
      </c>
      <c r="C19" s="3"/>
      <c r="D19" s="24" t="s">
        <v>16</v>
      </c>
      <c r="E19" s="27" t="s">
        <v>17</v>
      </c>
      <c r="F19" s="3"/>
      <c r="G19" s="190">
        <v>116.14452679892899</v>
      </c>
      <c r="H19" s="185">
        <v>116.131876247409</v>
      </c>
      <c r="I19" s="185">
        <v>118.831097795414</v>
      </c>
      <c r="J19" s="185">
        <v>121.653953360824</v>
      </c>
      <c r="K19" s="185">
        <v>125.82712017276999</v>
      </c>
      <c r="L19" s="191">
        <v>120.092249876868</v>
      </c>
      <c r="M19" s="185"/>
      <c r="N19" s="192">
        <v>169.51138854320499</v>
      </c>
      <c r="O19" s="193">
        <v>173.031650022712</v>
      </c>
      <c r="P19" s="194">
        <v>171.28562354045499</v>
      </c>
      <c r="Q19" s="185"/>
      <c r="R19" s="195">
        <v>139.789085511178</v>
      </c>
      <c r="S19" s="168"/>
      <c r="T19" s="169">
        <v>3.76941475717868</v>
      </c>
      <c r="U19" s="163">
        <v>-1.9025714283270601</v>
      </c>
      <c r="V19" s="163">
        <v>-0.96608706099179398</v>
      </c>
      <c r="W19" s="163">
        <v>-0.37296574995486398</v>
      </c>
      <c r="X19" s="163">
        <v>-6.3370991664707903</v>
      </c>
      <c r="Y19" s="170">
        <v>-2.0255866373593401</v>
      </c>
      <c r="Z19" s="163"/>
      <c r="AA19" s="171">
        <v>-2.2509214833356301</v>
      </c>
      <c r="AB19" s="172">
        <v>-0.91179001878301902</v>
      </c>
      <c r="AC19" s="173">
        <v>-1.5703690634910701</v>
      </c>
      <c r="AD19" s="163"/>
      <c r="AE19" s="174">
        <v>-0.97647301181615698</v>
      </c>
      <c r="AF19" s="30"/>
      <c r="AG19" s="190">
        <v>112.87785154813599</v>
      </c>
      <c r="AH19" s="185">
        <v>113.004081254543</v>
      </c>
      <c r="AI19" s="185">
        <v>117.36255851966</v>
      </c>
      <c r="AJ19" s="185">
        <v>120.856022790631</v>
      </c>
      <c r="AK19" s="185">
        <v>125.72019427035499</v>
      </c>
      <c r="AL19" s="191">
        <v>118.60285844897101</v>
      </c>
      <c r="AM19" s="185"/>
      <c r="AN19" s="192">
        <v>162.38482765172901</v>
      </c>
      <c r="AO19" s="193">
        <v>168.36288643381801</v>
      </c>
      <c r="AP19" s="194">
        <v>165.44784203195599</v>
      </c>
      <c r="AQ19" s="185"/>
      <c r="AR19" s="195">
        <v>136.84003824960899</v>
      </c>
      <c r="AS19" s="168"/>
      <c r="AT19" s="169">
        <v>-1.61258215004832</v>
      </c>
      <c r="AU19" s="163">
        <v>-3.7320855858045099</v>
      </c>
      <c r="AV19" s="163">
        <v>-2.5485155582636199</v>
      </c>
      <c r="AW19" s="163">
        <v>2.2914280658981099</v>
      </c>
      <c r="AX19" s="163">
        <v>4.88486977532963</v>
      </c>
      <c r="AY19" s="170">
        <v>0.270159410343977</v>
      </c>
      <c r="AZ19" s="163"/>
      <c r="BA19" s="171">
        <v>4.3830275088022299</v>
      </c>
      <c r="BB19" s="172">
        <v>2.9131059342913601</v>
      </c>
      <c r="BC19" s="173">
        <v>3.6090141767712201</v>
      </c>
      <c r="BD19" s="163"/>
      <c r="BE19" s="174">
        <v>2.8970353945757501</v>
      </c>
    </row>
    <row r="20" spans="1:57" x14ac:dyDescent="0.2">
      <c r="A20" s="34" t="s">
        <v>31</v>
      </c>
      <c r="B20" s="3" t="str">
        <f t="shared" si="0"/>
        <v>Norfolk/Portsmouth, VA</v>
      </c>
      <c r="C20" s="3"/>
      <c r="D20" s="24" t="s">
        <v>16</v>
      </c>
      <c r="E20" s="27" t="s">
        <v>17</v>
      </c>
      <c r="F20" s="3"/>
      <c r="G20" s="190">
        <v>104.72508095529599</v>
      </c>
      <c r="H20" s="185">
        <v>109.548227742309</v>
      </c>
      <c r="I20" s="185">
        <v>112.551563134898</v>
      </c>
      <c r="J20" s="185">
        <v>116.191824739235</v>
      </c>
      <c r="K20" s="185">
        <v>113.536819697745</v>
      </c>
      <c r="L20" s="191">
        <v>111.52734129988301</v>
      </c>
      <c r="M20" s="185"/>
      <c r="N20" s="192">
        <v>133.66716571304701</v>
      </c>
      <c r="O20" s="193">
        <v>127.067159948198</v>
      </c>
      <c r="P20" s="194">
        <v>130.50384052589999</v>
      </c>
      <c r="Q20" s="185"/>
      <c r="R20" s="195">
        <v>117.78341539921099</v>
      </c>
      <c r="S20" s="168"/>
      <c r="T20" s="169">
        <v>4.8057071971317198</v>
      </c>
      <c r="U20" s="163">
        <v>2.1647686687860999</v>
      </c>
      <c r="V20" s="163">
        <v>-1.1192733250662199</v>
      </c>
      <c r="W20" s="163">
        <v>-2.1592022775397299</v>
      </c>
      <c r="X20" s="163">
        <v>-3.2034671929178802</v>
      </c>
      <c r="Y20" s="170">
        <v>-0.45814608780492</v>
      </c>
      <c r="Z20" s="163"/>
      <c r="AA20" s="171">
        <v>-3.90185326892369</v>
      </c>
      <c r="AB20" s="172">
        <v>-8.3130940611392194</v>
      </c>
      <c r="AC20" s="173">
        <v>-6.0052399449768599</v>
      </c>
      <c r="AD20" s="163"/>
      <c r="AE20" s="174">
        <v>-2.65750332535083</v>
      </c>
      <c r="AF20" s="30"/>
      <c r="AG20" s="190">
        <v>104.39261839214301</v>
      </c>
      <c r="AH20" s="185">
        <v>112.34973677184399</v>
      </c>
      <c r="AI20" s="185">
        <v>116.274678823691</v>
      </c>
      <c r="AJ20" s="185">
        <v>120.475770441458</v>
      </c>
      <c r="AK20" s="185">
        <v>121.354800190101</v>
      </c>
      <c r="AL20" s="191">
        <v>115.510970083288</v>
      </c>
      <c r="AM20" s="185"/>
      <c r="AN20" s="192">
        <v>132.38735487152601</v>
      </c>
      <c r="AO20" s="193">
        <v>130.37136676171801</v>
      </c>
      <c r="AP20" s="194">
        <v>131.39028926693101</v>
      </c>
      <c r="AQ20" s="185"/>
      <c r="AR20" s="195">
        <v>120.69999611629</v>
      </c>
      <c r="AS20" s="168"/>
      <c r="AT20" s="169">
        <v>1.9942801821256</v>
      </c>
      <c r="AU20" s="163">
        <v>-0.19178384364895801</v>
      </c>
      <c r="AV20" s="163">
        <v>-2.3451809481046699</v>
      </c>
      <c r="AW20" s="163">
        <v>0.77508640579450105</v>
      </c>
      <c r="AX20" s="163">
        <v>5.1757958172451799</v>
      </c>
      <c r="AY20" s="170">
        <v>0.98806509128019504</v>
      </c>
      <c r="AZ20" s="163"/>
      <c r="BA20" s="171">
        <v>2.0077497308936301</v>
      </c>
      <c r="BB20" s="172">
        <v>1.7626505343380701</v>
      </c>
      <c r="BC20" s="173">
        <v>1.8938539961804699</v>
      </c>
      <c r="BD20" s="163"/>
      <c r="BE20" s="174">
        <v>1.4359590816921399</v>
      </c>
    </row>
    <row r="21" spans="1:57" x14ac:dyDescent="0.2">
      <c r="A21" s="35" t="s">
        <v>32</v>
      </c>
      <c r="B21" s="3" t="str">
        <f t="shared" si="0"/>
        <v>Newport News/Hampton, VA</v>
      </c>
      <c r="C21" s="3"/>
      <c r="D21" s="24" t="s">
        <v>16</v>
      </c>
      <c r="E21" s="27" t="s">
        <v>17</v>
      </c>
      <c r="F21" s="3"/>
      <c r="G21" s="190">
        <v>74.244198509601603</v>
      </c>
      <c r="H21" s="185">
        <v>79.901154211332297</v>
      </c>
      <c r="I21" s="185">
        <v>83.531078127216801</v>
      </c>
      <c r="J21" s="185">
        <v>86.3516541100621</v>
      </c>
      <c r="K21" s="185">
        <v>88.014498017902795</v>
      </c>
      <c r="L21" s="191">
        <v>82.885826457355705</v>
      </c>
      <c r="M21" s="185"/>
      <c r="N21" s="192">
        <v>98.208358526759994</v>
      </c>
      <c r="O21" s="193">
        <v>100.84213207653301</v>
      </c>
      <c r="P21" s="194">
        <v>99.539982843323202</v>
      </c>
      <c r="Q21" s="185"/>
      <c r="R21" s="195">
        <v>88.511372666987</v>
      </c>
      <c r="S21" s="168"/>
      <c r="T21" s="169">
        <v>-10.3449254892816</v>
      </c>
      <c r="U21" s="163">
        <v>-7.3268420921907103</v>
      </c>
      <c r="V21" s="163">
        <v>-6.2984129559160502</v>
      </c>
      <c r="W21" s="163">
        <v>-10.483628544246899</v>
      </c>
      <c r="X21" s="163">
        <v>-13.304416740258199</v>
      </c>
      <c r="Y21" s="170">
        <v>-9.8981400169349296</v>
      </c>
      <c r="Z21" s="163"/>
      <c r="AA21" s="171">
        <v>-11.099375206346901</v>
      </c>
      <c r="AB21" s="172">
        <v>-11.5246707150401</v>
      </c>
      <c r="AC21" s="173">
        <v>-11.3127816291339</v>
      </c>
      <c r="AD21" s="163"/>
      <c r="AE21" s="174">
        <v>-10.2498752958689</v>
      </c>
      <c r="AF21" s="30"/>
      <c r="AG21" s="190">
        <v>75.582542985798398</v>
      </c>
      <c r="AH21" s="185">
        <v>81.574480992503496</v>
      </c>
      <c r="AI21" s="185">
        <v>84.085866214302499</v>
      </c>
      <c r="AJ21" s="185">
        <v>83.977872895193897</v>
      </c>
      <c r="AK21" s="185">
        <v>85.155742275509596</v>
      </c>
      <c r="AL21" s="191">
        <v>82.317176957906</v>
      </c>
      <c r="AM21" s="185"/>
      <c r="AN21" s="192">
        <v>99.417570682869197</v>
      </c>
      <c r="AO21" s="193">
        <v>102.302152304806</v>
      </c>
      <c r="AP21" s="194">
        <v>100.894454865429</v>
      </c>
      <c r="AQ21" s="185"/>
      <c r="AR21" s="195">
        <v>88.544539110034407</v>
      </c>
      <c r="AS21" s="168"/>
      <c r="AT21" s="169">
        <v>-6.4127795594547496</v>
      </c>
      <c r="AU21" s="163">
        <v>-4.9846392972912703</v>
      </c>
      <c r="AV21" s="163">
        <v>-4.9684068947471598</v>
      </c>
      <c r="AW21" s="163">
        <v>-7.58393279763406</v>
      </c>
      <c r="AX21" s="163">
        <v>-7.1385330398793503</v>
      </c>
      <c r="AY21" s="170">
        <v>-6.29242289307183</v>
      </c>
      <c r="AZ21" s="163"/>
      <c r="BA21" s="171">
        <v>-3.1315004690606498</v>
      </c>
      <c r="BB21" s="172">
        <v>-3.0384576126847498</v>
      </c>
      <c r="BC21" s="173">
        <v>-3.07459806389463</v>
      </c>
      <c r="BD21" s="163"/>
      <c r="BE21" s="174">
        <v>-4.8528270296302898</v>
      </c>
    </row>
    <row r="22" spans="1:57" x14ac:dyDescent="0.2">
      <c r="A22" s="36" t="s">
        <v>33</v>
      </c>
      <c r="B22" s="3" t="str">
        <f t="shared" si="0"/>
        <v>Chesapeake/Suffolk, VA</v>
      </c>
      <c r="C22" s="3"/>
      <c r="D22" s="25" t="s">
        <v>16</v>
      </c>
      <c r="E22" s="28" t="s">
        <v>17</v>
      </c>
      <c r="F22" s="3"/>
      <c r="G22" s="196">
        <v>85.284559595959493</v>
      </c>
      <c r="H22" s="197">
        <v>91.361075724729005</v>
      </c>
      <c r="I22" s="197">
        <v>94.263863388734904</v>
      </c>
      <c r="J22" s="197">
        <v>92.486708236411104</v>
      </c>
      <c r="K22" s="197">
        <v>90.816152300357501</v>
      </c>
      <c r="L22" s="198">
        <v>91.119723665765406</v>
      </c>
      <c r="M22" s="185"/>
      <c r="N22" s="199">
        <v>104.651330811265</v>
      </c>
      <c r="O22" s="200">
        <v>105.641166931272</v>
      </c>
      <c r="P22" s="201">
        <v>105.147752551073</v>
      </c>
      <c r="Q22" s="185"/>
      <c r="R22" s="202">
        <v>95.655701703987205</v>
      </c>
      <c r="S22" s="168"/>
      <c r="T22" s="175">
        <v>0.94035466514738797</v>
      </c>
      <c r="U22" s="176">
        <v>-0.120182397319816</v>
      </c>
      <c r="V22" s="176">
        <v>9.7858633211198295E-2</v>
      </c>
      <c r="W22" s="176">
        <v>-3.6157828361814799</v>
      </c>
      <c r="X22" s="176">
        <v>-4.2692778004001903</v>
      </c>
      <c r="Y22" s="177">
        <v>-1.6507468917777299</v>
      </c>
      <c r="Z22" s="163"/>
      <c r="AA22" s="178">
        <v>-3.6969229127331098</v>
      </c>
      <c r="AB22" s="179">
        <v>-4.2147087067652897</v>
      </c>
      <c r="AC22" s="180">
        <v>-3.9537414850397301</v>
      </c>
      <c r="AD22" s="163"/>
      <c r="AE22" s="181">
        <v>-2.5579257483650699</v>
      </c>
      <c r="AF22" s="31"/>
      <c r="AG22" s="196">
        <v>87.005033937652001</v>
      </c>
      <c r="AH22" s="197">
        <v>93.3822124779782</v>
      </c>
      <c r="AI22" s="197">
        <v>95.813852440415005</v>
      </c>
      <c r="AJ22" s="197">
        <v>94.650169110918</v>
      </c>
      <c r="AK22" s="197">
        <v>92.599348556835693</v>
      </c>
      <c r="AL22" s="198">
        <v>92.951503592462402</v>
      </c>
      <c r="AM22" s="185"/>
      <c r="AN22" s="199">
        <v>103.709316278439</v>
      </c>
      <c r="AO22" s="200">
        <v>104.399055887521</v>
      </c>
      <c r="AP22" s="201">
        <v>104.057121972769</v>
      </c>
      <c r="AQ22" s="185"/>
      <c r="AR22" s="202">
        <v>96.429317630436898</v>
      </c>
      <c r="AS22" s="168"/>
      <c r="AT22" s="175">
        <v>1.0922252448181999</v>
      </c>
      <c r="AU22" s="176">
        <v>-0.11780418106894899</v>
      </c>
      <c r="AV22" s="176">
        <v>-0.91719564421766198</v>
      </c>
      <c r="AW22" s="176">
        <v>-1.7709757938417501</v>
      </c>
      <c r="AX22" s="176">
        <v>-0.938334972607895</v>
      </c>
      <c r="AY22" s="177">
        <v>-0.66369081487255799</v>
      </c>
      <c r="AZ22" s="163"/>
      <c r="BA22" s="178">
        <v>1.3158027281289599</v>
      </c>
      <c r="BB22" s="179">
        <v>0.62062510555245098</v>
      </c>
      <c r="BC22" s="180">
        <v>0.96768191664252301</v>
      </c>
      <c r="BD22" s="163"/>
      <c r="BE22" s="181">
        <v>-4.5835710021662798E-2</v>
      </c>
    </row>
    <row r="23" spans="1:57" x14ac:dyDescent="0.2">
      <c r="A23" s="35" t="s">
        <v>105</v>
      </c>
      <c r="B23" s="3" t="s">
        <v>105</v>
      </c>
      <c r="C23" s="9"/>
      <c r="D23" s="23" t="s">
        <v>16</v>
      </c>
      <c r="E23" s="26" t="s">
        <v>17</v>
      </c>
      <c r="F23" s="3"/>
      <c r="G23" s="182">
        <v>163.07657348242799</v>
      </c>
      <c r="H23" s="183">
        <v>165.451209858103</v>
      </c>
      <c r="I23" s="183">
        <v>161.70103647944401</v>
      </c>
      <c r="J23" s="183">
        <v>169.201368421052</v>
      </c>
      <c r="K23" s="183">
        <v>183.76953541076401</v>
      </c>
      <c r="L23" s="184">
        <v>169.21014155079499</v>
      </c>
      <c r="M23" s="185"/>
      <c r="N23" s="186">
        <v>182.75719321148799</v>
      </c>
      <c r="O23" s="187">
        <v>178.64668833807301</v>
      </c>
      <c r="P23" s="188">
        <v>180.63154654339101</v>
      </c>
      <c r="Q23" s="185"/>
      <c r="R23" s="189">
        <v>173.475913514361</v>
      </c>
      <c r="S23" s="168"/>
      <c r="T23" s="160">
        <v>-0.98622825513140999</v>
      </c>
      <c r="U23" s="161">
        <v>8.3130408911523705</v>
      </c>
      <c r="V23" s="161">
        <v>3.2507885710625501</v>
      </c>
      <c r="W23" s="161">
        <v>3.3647497454719901</v>
      </c>
      <c r="X23" s="161">
        <v>16.943653063082699</v>
      </c>
      <c r="Y23" s="162">
        <v>6.3627495149588498</v>
      </c>
      <c r="Z23" s="163"/>
      <c r="AA23" s="164">
        <v>-1.0289738083950299</v>
      </c>
      <c r="AB23" s="165">
        <v>-6.1663515481623197</v>
      </c>
      <c r="AC23" s="166">
        <v>-3.7087432509336602</v>
      </c>
      <c r="AD23" s="163"/>
      <c r="AE23" s="167">
        <v>1.8117842988605199</v>
      </c>
      <c r="AF23" s="29"/>
      <c r="AG23" s="182">
        <v>160.76407108238999</v>
      </c>
      <c r="AH23" s="183">
        <v>171.964316264183</v>
      </c>
      <c r="AI23" s="183">
        <v>182.61907047175299</v>
      </c>
      <c r="AJ23" s="183">
        <v>183.61808219177999</v>
      </c>
      <c r="AK23" s="183">
        <v>187.48550614730499</v>
      </c>
      <c r="AL23" s="184">
        <v>179.13384174464699</v>
      </c>
      <c r="AM23" s="185"/>
      <c r="AN23" s="186">
        <v>208.13735435032501</v>
      </c>
      <c r="AO23" s="187">
        <v>209.34161930494699</v>
      </c>
      <c r="AP23" s="188">
        <v>208.74793471585801</v>
      </c>
      <c r="AQ23" s="185"/>
      <c r="AR23" s="189">
        <v>189.817585807287</v>
      </c>
      <c r="AS23" s="168"/>
      <c r="AT23" s="160">
        <v>-5.4852302426981003</v>
      </c>
      <c r="AU23" s="161">
        <v>-0.55239127144059796</v>
      </c>
      <c r="AV23" s="161">
        <v>-0.50291058735654504</v>
      </c>
      <c r="AW23" s="161">
        <v>-3.0588761894821102</v>
      </c>
      <c r="AX23" s="161">
        <v>-3.4438387499458201</v>
      </c>
      <c r="AY23" s="162">
        <v>-2.45388743711541</v>
      </c>
      <c r="AZ23" s="163"/>
      <c r="BA23" s="164">
        <v>-1.91736953123849</v>
      </c>
      <c r="BB23" s="165">
        <v>2.5946121042178398</v>
      </c>
      <c r="BC23" s="166">
        <v>0.28065472284430099</v>
      </c>
      <c r="BD23" s="163"/>
      <c r="BE23" s="167">
        <v>-1.4203490218669199</v>
      </c>
    </row>
    <row r="24" spans="1:57" x14ac:dyDescent="0.2">
      <c r="A24" s="35" t="s">
        <v>43</v>
      </c>
      <c r="B24" s="3" t="str">
        <f t="shared" si="0"/>
        <v>Richmond North/Glen Allen, VA</v>
      </c>
      <c r="C24" s="10"/>
      <c r="D24" s="24" t="s">
        <v>16</v>
      </c>
      <c r="E24" s="27" t="s">
        <v>17</v>
      </c>
      <c r="F24" s="3"/>
      <c r="G24" s="190">
        <v>89.636104133961197</v>
      </c>
      <c r="H24" s="185">
        <v>99.878181043663403</v>
      </c>
      <c r="I24" s="185">
        <v>101.815713172252</v>
      </c>
      <c r="J24" s="185">
        <v>101.89677099533399</v>
      </c>
      <c r="K24" s="185">
        <v>106.882043170822</v>
      </c>
      <c r="L24" s="191">
        <v>100.656952869615</v>
      </c>
      <c r="M24" s="185"/>
      <c r="N24" s="192">
        <v>120.22102004811499</v>
      </c>
      <c r="O24" s="193">
        <v>122.304567322239</v>
      </c>
      <c r="P24" s="194">
        <v>121.293207473725</v>
      </c>
      <c r="Q24" s="185"/>
      <c r="R24" s="195">
        <v>107.818756889657</v>
      </c>
      <c r="S24" s="168"/>
      <c r="T24" s="169">
        <v>-16.916902188580099</v>
      </c>
      <c r="U24" s="163">
        <v>-2.8655373744920798</v>
      </c>
      <c r="V24" s="163">
        <v>-3.2529841207149</v>
      </c>
      <c r="W24" s="163">
        <v>-3.25511521117796</v>
      </c>
      <c r="X24" s="163">
        <v>-2.8491275883256302</v>
      </c>
      <c r="Y24" s="170">
        <v>-5.3555398213936103</v>
      </c>
      <c r="Z24" s="163"/>
      <c r="AA24" s="171">
        <v>-2.0035631796640199</v>
      </c>
      <c r="AB24" s="172">
        <v>-1.57271542522029</v>
      </c>
      <c r="AC24" s="173">
        <v>-1.77587492679343</v>
      </c>
      <c r="AD24" s="163"/>
      <c r="AE24" s="174">
        <v>-3.81416426414332</v>
      </c>
      <c r="AF24" s="30"/>
      <c r="AG24" s="190">
        <v>93.7711603675899</v>
      </c>
      <c r="AH24" s="185">
        <v>105.61137017957699</v>
      </c>
      <c r="AI24" s="185">
        <v>109.74914818139</v>
      </c>
      <c r="AJ24" s="185">
        <v>109.16411972285501</v>
      </c>
      <c r="AK24" s="185">
        <v>119.143320314056</v>
      </c>
      <c r="AL24" s="191">
        <v>108.72344332456299</v>
      </c>
      <c r="AM24" s="185"/>
      <c r="AN24" s="192">
        <v>142.18984821611201</v>
      </c>
      <c r="AO24" s="193">
        <v>142.92450478809701</v>
      </c>
      <c r="AP24" s="194">
        <v>142.56249222649799</v>
      </c>
      <c r="AQ24" s="185"/>
      <c r="AR24" s="195">
        <v>120.747223625668</v>
      </c>
      <c r="AS24" s="168"/>
      <c r="AT24" s="169">
        <v>-6.56797696633949</v>
      </c>
      <c r="AU24" s="163">
        <v>-2.00265839785212</v>
      </c>
      <c r="AV24" s="163">
        <v>-2.3209550394119902</v>
      </c>
      <c r="AW24" s="163">
        <v>-2.8617087512445698</v>
      </c>
      <c r="AX24" s="163">
        <v>-2.5670028158744298</v>
      </c>
      <c r="AY24" s="170">
        <v>-2.89709632216268</v>
      </c>
      <c r="AZ24" s="163"/>
      <c r="BA24" s="171">
        <v>1.3117563762347799</v>
      </c>
      <c r="BB24" s="172">
        <v>1.93009114020197</v>
      </c>
      <c r="BC24" s="173">
        <v>1.6244419343565</v>
      </c>
      <c r="BD24" s="163"/>
      <c r="BE24" s="174">
        <v>-0.72301013078311005</v>
      </c>
    </row>
    <row r="25" spans="1:57" x14ac:dyDescent="0.2">
      <c r="A25" s="35" t="s">
        <v>44</v>
      </c>
      <c r="B25" s="3" t="str">
        <f t="shared" si="0"/>
        <v>Richmond West/Midlothian, VA</v>
      </c>
      <c r="C25" s="3"/>
      <c r="D25" s="24" t="s">
        <v>16</v>
      </c>
      <c r="E25" s="27" t="s">
        <v>17</v>
      </c>
      <c r="F25" s="3"/>
      <c r="G25" s="190">
        <v>81.724094662576604</v>
      </c>
      <c r="H25" s="185">
        <v>82.880074171488602</v>
      </c>
      <c r="I25" s="185">
        <v>84.761906886227493</v>
      </c>
      <c r="J25" s="185">
        <v>86.519395635491605</v>
      </c>
      <c r="K25" s="185">
        <v>86.254687721021597</v>
      </c>
      <c r="L25" s="191">
        <v>84.572870836785398</v>
      </c>
      <c r="M25" s="185"/>
      <c r="N25" s="192">
        <v>103.524634490566</v>
      </c>
      <c r="O25" s="193">
        <v>109.73908178123899</v>
      </c>
      <c r="P25" s="194">
        <v>106.799891111904</v>
      </c>
      <c r="Q25" s="185"/>
      <c r="R25" s="195">
        <v>92.734480024903306</v>
      </c>
      <c r="S25" s="168"/>
      <c r="T25" s="169">
        <v>-3.3726894122231701</v>
      </c>
      <c r="U25" s="163">
        <v>-6.7580206068037398</v>
      </c>
      <c r="V25" s="163">
        <v>-5.44112339280524</v>
      </c>
      <c r="W25" s="163">
        <v>-1.98596880194575</v>
      </c>
      <c r="X25" s="163">
        <v>-2.7060434340051902</v>
      </c>
      <c r="Y25" s="170">
        <v>-4.0365529777921996</v>
      </c>
      <c r="Z25" s="163"/>
      <c r="AA25" s="171">
        <v>-3.6804250712096001</v>
      </c>
      <c r="AB25" s="172">
        <v>0.95921826683988798</v>
      </c>
      <c r="AC25" s="173">
        <v>-1.1990448178678099</v>
      </c>
      <c r="AD25" s="163"/>
      <c r="AE25" s="174">
        <v>-2.37369969359592</v>
      </c>
      <c r="AF25" s="30"/>
      <c r="AG25" s="190">
        <v>81.150803678772604</v>
      </c>
      <c r="AH25" s="185">
        <v>85.793590750788596</v>
      </c>
      <c r="AI25" s="185">
        <v>88.727303353658499</v>
      </c>
      <c r="AJ25" s="185">
        <v>91.164710051604203</v>
      </c>
      <c r="AK25" s="185">
        <v>104.23429393223</v>
      </c>
      <c r="AL25" s="191">
        <v>91.292642303195095</v>
      </c>
      <c r="AM25" s="185"/>
      <c r="AN25" s="192">
        <v>124.677771807838</v>
      </c>
      <c r="AO25" s="193">
        <v>124.653463793103</v>
      </c>
      <c r="AP25" s="194">
        <v>124.665458577666</v>
      </c>
      <c r="AQ25" s="185"/>
      <c r="AR25" s="195">
        <v>103.459814903262</v>
      </c>
      <c r="AS25" s="168"/>
      <c r="AT25" s="169">
        <v>-5.9367332700192001</v>
      </c>
      <c r="AU25" s="163">
        <v>-4.8299025072836503</v>
      </c>
      <c r="AV25" s="163">
        <v>-2.7193825537419598</v>
      </c>
      <c r="AW25" s="163">
        <v>-1.7072899222169</v>
      </c>
      <c r="AX25" s="163">
        <v>0.191203280517871</v>
      </c>
      <c r="AY25" s="170">
        <v>-2.40139144836427</v>
      </c>
      <c r="AZ25" s="163"/>
      <c r="BA25" s="171">
        <v>4.3722207785151097</v>
      </c>
      <c r="BB25" s="172">
        <v>3.1629889551160901</v>
      </c>
      <c r="BC25" s="173">
        <v>3.7615743419872398</v>
      </c>
      <c r="BD25" s="163"/>
      <c r="BE25" s="174">
        <v>0.75227623585465397</v>
      </c>
    </row>
    <row r="26" spans="1:57" x14ac:dyDescent="0.2">
      <c r="A26" s="35" t="s">
        <v>45</v>
      </c>
      <c r="B26" s="3" t="str">
        <f t="shared" si="0"/>
        <v>Petersburg/Chester, VA</v>
      </c>
      <c r="C26" s="3"/>
      <c r="D26" s="24" t="s">
        <v>16</v>
      </c>
      <c r="E26" s="27" t="s">
        <v>17</v>
      </c>
      <c r="F26" s="3"/>
      <c r="G26" s="190">
        <v>90.4048930852815</v>
      </c>
      <c r="H26" s="185">
        <v>95.264146647564402</v>
      </c>
      <c r="I26" s="185">
        <v>97.395427864443207</v>
      </c>
      <c r="J26" s="185">
        <v>96.863703702680198</v>
      </c>
      <c r="K26" s="185">
        <v>92.140422658888497</v>
      </c>
      <c r="L26" s="191">
        <v>94.608891606798593</v>
      </c>
      <c r="M26" s="185"/>
      <c r="N26" s="192">
        <v>96.303604557482998</v>
      </c>
      <c r="O26" s="193">
        <v>97.017849778393298</v>
      </c>
      <c r="P26" s="194">
        <v>96.671373099415206</v>
      </c>
      <c r="Q26" s="185"/>
      <c r="R26" s="195">
        <v>95.208098375600798</v>
      </c>
      <c r="S26" s="168"/>
      <c r="T26" s="169">
        <v>2.1056050332556699</v>
      </c>
      <c r="U26" s="163">
        <v>1.63871584960009</v>
      </c>
      <c r="V26" s="163">
        <v>2.6398759805279601</v>
      </c>
      <c r="W26" s="163">
        <v>-4.7355875265196703</v>
      </c>
      <c r="X26" s="163">
        <v>-9.3661542669466407</v>
      </c>
      <c r="Y26" s="170">
        <v>-2.02380564086697</v>
      </c>
      <c r="Z26" s="163"/>
      <c r="AA26" s="171">
        <v>-8.7594487652674093</v>
      </c>
      <c r="AB26" s="172">
        <v>-0.84170828521030505</v>
      </c>
      <c r="AC26" s="173">
        <v>-5.1571084704292396</v>
      </c>
      <c r="AD26" s="163"/>
      <c r="AE26" s="174">
        <v>-3.0002363883684899</v>
      </c>
      <c r="AF26" s="30"/>
      <c r="AG26" s="190">
        <v>89.687036739822403</v>
      </c>
      <c r="AH26" s="185">
        <v>96.245599464209107</v>
      </c>
      <c r="AI26" s="185">
        <v>98.035476195659498</v>
      </c>
      <c r="AJ26" s="185">
        <v>97.165813900612605</v>
      </c>
      <c r="AK26" s="185">
        <v>100.284513441654</v>
      </c>
      <c r="AL26" s="191">
        <v>96.554444806961001</v>
      </c>
      <c r="AM26" s="185"/>
      <c r="AN26" s="192">
        <v>108.062546189562</v>
      </c>
      <c r="AO26" s="193">
        <v>109.32095085631801</v>
      </c>
      <c r="AP26" s="194">
        <v>108.701111538696</v>
      </c>
      <c r="AQ26" s="185"/>
      <c r="AR26" s="195">
        <v>100.421313928339</v>
      </c>
      <c r="AS26" s="168"/>
      <c r="AT26" s="169">
        <v>-1.1710377951069</v>
      </c>
      <c r="AU26" s="163">
        <v>1.1216197129371199</v>
      </c>
      <c r="AV26" s="163">
        <v>1.2586362876803801</v>
      </c>
      <c r="AW26" s="163">
        <v>-0.40864385126696701</v>
      </c>
      <c r="AX26" s="163">
        <v>-1.64519025636871</v>
      </c>
      <c r="AY26" s="170">
        <v>-0.19066549515745601</v>
      </c>
      <c r="AZ26" s="163"/>
      <c r="BA26" s="171">
        <v>-0.84286580966998903</v>
      </c>
      <c r="BB26" s="172">
        <v>1.47675668819286</v>
      </c>
      <c r="BC26" s="173">
        <v>0.30748335204086502</v>
      </c>
      <c r="BD26" s="163"/>
      <c r="BE26" s="174">
        <v>5.7994949623096301E-2</v>
      </c>
    </row>
    <row r="27" spans="1:57" x14ac:dyDescent="0.2">
      <c r="A27" s="35" t="s">
        <v>93</v>
      </c>
      <c r="B27" s="3" t="s">
        <v>70</v>
      </c>
      <c r="C27" s="3"/>
      <c r="D27" s="24" t="s">
        <v>16</v>
      </c>
      <c r="E27" s="27" t="s">
        <v>17</v>
      </c>
      <c r="F27" s="3"/>
      <c r="G27" s="190">
        <v>99.0587081224391</v>
      </c>
      <c r="H27" s="185">
        <v>97.337854050711101</v>
      </c>
      <c r="I27" s="185">
        <v>100.698108828006</v>
      </c>
      <c r="J27" s="185">
        <v>102.195138257575</v>
      </c>
      <c r="K27" s="185">
        <v>100.999322482197</v>
      </c>
      <c r="L27" s="191">
        <v>100.137081100977</v>
      </c>
      <c r="M27" s="185"/>
      <c r="N27" s="192">
        <v>121.218372369314</v>
      </c>
      <c r="O27" s="193">
        <v>122.239006338872</v>
      </c>
      <c r="P27" s="194">
        <v>121.72629635945</v>
      </c>
      <c r="Q27" s="185"/>
      <c r="R27" s="195">
        <v>107.13597291321101</v>
      </c>
      <c r="S27" s="168"/>
      <c r="T27" s="169">
        <v>1.3855228432576601</v>
      </c>
      <c r="U27" s="163">
        <v>-2.8158599240858502</v>
      </c>
      <c r="V27" s="163">
        <v>-1.5068755332362</v>
      </c>
      <c r="W27" s="163">
        <v>-2.5023712192932699</v>
      </c>
      <c r="X27" s="163">
        <v>-4.6271244407100296</v>
      </c>
      <c r="Y27" s="170">
        <v>-2.2714214498187602</v>
      </c>
      <c r="Z27" s="163"/>
      <c r="AA27" s="171">
        <v>-6.0786684314707902</v>
      </c>
      <c r="AB27" s="172">
        <v>-5.5355686449927397</v>
      </c>
      <c r="AC27" s="173">
        <v>-5.8062819755934703</v>
      </c>
      <c r="AD27" s="163"/>
      <c r="AE27" s="174">
        <v>-3.7498113591297502</v>
      </c>
      <c r="AF27" s="30"/>
      <c r="AG27" s="190">
        <v>98.218938293437702</v>
      </c>
      <c r="AH27" s="185">
        <v>99.972413899296797</v>
      </c>
      <c r="AI27" s="185">
        <v>99.064877187821693</v>
      </c>
      <c r="AJ27" s="185">
        <v>105.161234421646</v>
      </c>
      <c r="AK27" s="185">
        <v>107.049477962781</v>
      </c>
      <c r="AL27" s="191">
        <v>102.10886050433901</v>
      </c>
      <c r="AM27" s="185"/>
      <c r="AN27" s="192">
        <v>122.125882712012</v>
      </c>
      <c r="AO27" s="193">
        <v>121.373335373852</v>
      </c>
      <c r="AP27" s="194">
        <v>121.75014299748899</v>
      </c>
      <c r="AQ27" s="185"/>
      <c r="AR27" s="195">
        <v>108.39844841688701</v>
      </c>
      <c r="AS27" s="168"/>
      <c r="AT27" s="169">
        <v>0.46264183129180803</v>
      </c>
      <c r="AU27" s="163">
        <v>-1.19194973828911</v>
      </c>
      <c r="AV27" s="163">
        <v>-1.2858169801339301</v>
      </c>
      <c r="AW27" s="163">
        <v>3.8270542950357398</v>
      </c>
      <c r="AX27" s="163">
        <v>3.92485433748721</v>
      </c>
      <c r="AY27" s="170">
        <v>1.23886230919083</v>
      </c>
      <c r="AZ27" s="163"/>
      <c r="BA27" s="171">
        <v>0.94160180157677498</v>
      </c>
      <c r="BB27" s="172">
        <v>-1.3428076841607299</v>
      </c>
      <c r="BC27" s="173">
        <v>-0.19750963711821501</v>
      </c>
      <c r="BD27" s="163"/>
      <c r="BE27" s="174">
        <v>0.84904358428583504</v>
      </c>
    </row>
    <row r="28" spans="1:57" x14ac:dyDescent="0.2">
      <c r="A28" s="35" t="s">
        <v>47</v>
      </c>
      <c r="B28" s="3" t="str">
        <f t="shared" si="0"/>
        <v>Roanoke, VA</v>
      </c>
      <c r="C28" s="3"/>
      <c r="D28" s="24" t="s">
        <v>16</v>
      </c>
      <c r="E28" s="27" t="s">
        <v>17</v>
      </c>
      <c r="F28" s="3"/>
      <c r="G28" s="190">
        <v>94.084506517690798</v>
      </c>
      <c r="H28" s="185">
        <v>98.888801436969302</v>
      </c>
      <c r="I28" s="185">
        <v>102.95046552740099</v>
      </c>
      <c r="J28" s="185">
        <v>109.03032128514</v>
      </c>
      <c r="K28" s="185">
        <v>105.969154582763</v>
      </c>
      <c r="L28" s="191">
        <v>102.799213598693</v>
      </c>
      <c r="M28" s="185"/>
      <c r="N28" s="192">
        <v>120.493488830486</v>
      </c>
      <c r="O28" s="193">
        <v>119.71746132848</v>
      </c>
      <c r="P28" s="194">
        <v>120.112835304619</v>
      </c>
      <c r="Q28" s="185"/>
      <c r="R28" s="195">
        <v>108.88577374181099</v>
      </c>
      <c r="S28" s="168"/>
      <c r="T28" s="169">
        <v>4.2339439947066904</v>
      </c>
      <c r="U28" s="163">
        <v>1.7020323273173299</v>
      </c>
      <c r="V28" s="163">
        <v>3.4061168500023702</v>
      </c>
      <c r="W28" s="163">
        <v>10.1392056719862</v>
      </c>
      <c r="X28" s="163">
        <v>7.0090154570070204</v>
      </c>
      <c r="Y28" s="170">
        <v>5.5276587796352903</v>
      </c>
      <c r="Z28" s="163"/>
      <c r="AA28" s="171">
        <v>2.58319389890119</v>
      </c>
      <c r="AB28" s="172">
        <v>0.72733024946942804</v>
      </c>
      <c r="AC28" s="173">
        <v>1.64285820101465</v>
      </c>
      <c r="AD28" s="163"/>
      <c r="AE28" s="174">
        <v>3.8740260233600701</v>
      </c>
      <c r="AF28" s="30"/>
      <c r="AG28" s="190">
        <v>93.601485804416399</v>
      </c>
      <c r="AH28" s="185">
        <v>104.652119298828</v>
      </c>
      <c r="AI28" s="185">
        <v>108.862175629375</v>
      </c>
      <c r="AJ28" s="185">
        <v>109.86806773337101</v>
      </c>
      <c r="AK28" s="185">
        <v>105.065662702702</v>
      </c>
      <c r="AL28" s="191">
        <v>105.12779469618501</v>
      </c>
      <c r="AM28" s="185"/>
      <c r="AN28" s="192">
        <v>120.45807773553</v>
      </c>
      <c r="AO28" s="193">
        <v>120.324636555666</v>
      </c>
      <c r="AP28" s="194">
        <v>120.3923232818</v>
      </c>
      <c r="AQ28" s="185"/>
      <c r="AR28" s="195">
        <v>110.351637820848</v>
      </c>
      <c r="AS28" s="168"/>
      <c r="AT28" s="169">
        <v>2.4303788536196902</v>
      </c>
      <c r="AU28" s="163">
        <v>3.04890140627939</v>
      </c>
      <c r="AV28" s="163">
        <v>4.72347573738615</v>
      </c>
      <c r="AW28" s="163">
        <v>6.9486822361360101</v>
      </c>
      <c r="AX28" s="163">
        <v>4.4114592875587002</v>
      </c>
      <c r="AY28" s="170">
        <v>4.5241627923793404</v>
      </c>
      <c r="AZ28" s="163"/>
      <c r="BA28" s="171">
        <v>3.8030368488185999</v>
      </c>
      <c r="BB28" s="172">
        <v>3.1237567829934298</v>
      </c>
      <c r="BC28" s="173">
        <v>3.4661338271601299</v>
      </c>
      <c r="BD28" s="163"/>
      <c r="BE28" s="174">
        <v>4.3608521995026299</v>
      </c>
    </row>
    <row r="29" spans="1:57" x14ac:dyDescent="0.2">
      <c r="A29" s="35" t="s">
        <v>48</v>
      </c>
      <c r="B29" s="3" t="str">
        <f t="shared" si="0"/>
        <v>Charlottesville, VA</v>
      </c>
      <c r="C29" s="3"/>
      <c r="D29" s="24" t="s">
        <v>16</v>
      </c>
      <c r="E29" s="27" t="s">
        <v>17</v>
      </c>
      <c r="F29" s="3"/>
      <c r="G29" s="190">
        <v>143.63204695222399</v>
      </c>
      <c r="H29" s="185">
        <v>140.02167688424001</v>
      </c>
      <c r="I29" s="185">
        <v>135.71758257203001</v>
      </c>
      <c r="J29" s="185">
        <v>145.59221407135701</v>
      </c>
      <c r="K29" s="185">
        <v>165.61441970911201</v>
      </c>
      <c r="L29" s="191">
        <v>146.92036004162301</v>
      </c>
      <c r="M29" s="185"/>
      <c r="N29" s="192">
        <v>252.97077315019899</v>
      </c>
      <c r="O29" s="193">
        <v>256.17173828124999</v>
      </c>
      <c r="P29" s="194">
        <v>254.587748300811</v>
      </c>
      <c r="Q29" s="185"/>
      <c r="R29" s="195">
        <v>188.64793431618301</v>
      </c>
      <c r="S29" s="168"/>
      <c r="T29" s="169">
        <v>5.7204378269092304</v>
      </c>
      <c r="U29" s="163">
        <v>7.0115770520745899</v>
      </c>
      <c r="V29" s="163">
        <v>-1.9827163697697101</v>
      </c>
      <c r="W29" s="163">
        <v>5.2383199894582102</v>
      </c>
      <c r="X29" s="163">
        <v>6.51800365313174</v>
      </c>
      <c r="Y29" s="170">
        <v>4.4960798675412903</v>
      </c>
      <c r="Z29" s="163"/>
      <c r="AA29" s="171">
        <v>7.6065905580918898</v>
      </c>
      <c r="AB29" s="172">
        <v>10.0279155983031</v>
      </c>
      <c r="AC29" s="173">
        <v>8.7875911259238997</v>
      </c>
      <c r="AD29" s="163"/>
      <c r="AE29" s="174">
        <v>8.0661474241228195</v>
      </c>
      <c r="AF29" s="30"/>
      <c r="AG29" s="190">
        <v>137.668327611031</v>
      </c>
      <c r="AH29" s="185">
        <v>136.41924678341601</v>
      </c>
      <c r="AI29" s="185">
        <v>139.77644112903201</v>
      </c>
      <c r="AJ29" s="185">
        <v>142.589418108464</v>
      </c>
      <c r="AK29" s="185">
        <v>154.40819373054299</v>
      </c>
      <c r="AL29" s="191">
        <v>142.84029465805801</v>
      </c>
      <c r="AM29" s="185"/>
      <c r="AN29" s="192">
        <v>212.39611341304601</v>
      </c>
      <c r="AO29" s="193">
        <v>217.35495024723701</v>
      </c>
      <c r="AP29" s="194">
        <v>214.837306686701</v>
      </c>
      <c r="AQ29" s="185"/>
      <c r="AR29" s="195">
        <v>168.71234994276301</v>
      </c>
      <c r="AS29" s="168"/>
      <c r="AT29" s="169">
        <v>1.29591905020585</v>
      </c>
      <c r="AU29" s="163">
        <v>5.0386339891750898E-2</v>
      </c>
      <c r="AV29" s="163">
        <v>-0.48903494835994099</v>
      </c>
      <c r="AW29" s="163">
        <v>1.1069932895563399</v>
      </c>
      <c r="AX29" s="163">
        <v>1.56638623192374</v>
      </c>
      <c r="AY29" s="170">
        <v>0.75908872838666497</v>
      </c>
      <c r="AZ29" s="163"/>
      <c r="BA29" s="171">
        <v>5.2232403705394601</v>
      </c>
      <c r="BB29" s="172">
        <v>8.1926050141586195</v>
      </c>
      <c r="BC29" s="173">
        <v>6.6717170760643496</v>
      </c>
      <c r="BD29" s="163"/>
      <c r="BE29" s="174">
        <v>4.88374055220015</v>
      </c>
    </row>
    <row r="30" spans="1:57" x14ac:dyDescent="0.2">
      <c r="A30" s="21" t="s">
        <v>49</v>
      </c>
      <c r="B30" t="s">
        <v>72</v>
      </c>
      <c r="C30" s="3"/>
      <c r="D30" s="24" t="s">
        <v>16</v>
      </c>
      <c r="E30" s="27" t="s">
        <v>17</v>
      </c>
      <c r="F30" s="3"/>
      <c r="G30" s="190">
        <v>98.716973004020602</v>
      </c>
      <c r="H30" s="185">
        <v>104.673453523764</v>
      </c>
      <c r="I30" s="185">
        <v>110.53332477535299</v>
      </c>
      <c r="J30" s="185">
        <v>113.053354785135</v>
      </c>
      <c r="K30" s="185">
        <v>111.49745191313301</v>
      </c>
      <c r="L30" s="191">
        <v>108.29719507224</v>
      </c>
      <c r="M30" s="185"/>
      <c r="N30" s="192">
        <v>123.00007815478401</v>
      </c>
      <c r="O30" s="193">
        <v>121.973326732673</v>
      </c>
      <c r="P30" s="194">
        <v>122.496475330225</v>
      </c>
      <c r="Q30" s="185"/>
      <c r="R30" s="195">
        <v>112.81289513513499</v>
      </c>
      <c r="S30" s="168"/>
      <c r="T30" s="169">
        <v>12.2585363483162</v>
      </c>
      <c r="U30" s="163">
        <v>5.5978909384791997</v>
      </c>
      <c r="V30" s="163">
        <v>9.6904061373423893</v>
      </c>
      <c r="W30" s="163">
        <v>10.313475261717899</v>
      </c>
      <c r="X30" s="163">
        <v>6.4144304715361704</v>
      </c>
      <c r="Y30" s="170">
        <v>8.2918510223338302</v>
      </c>
      <c r="Z30" s="163"/>
      <c r="AA30" s="171">
        <v>3.6209270677463299</v>
      </c>
      <c r="AB30" s="172">
        <v>4.2610358210893899</v>
      </c>
      <c r="AC30" s="173">
        <v>3.93535848356691</v>
      </c>
      <c r="AD30" s="163"/>
      <c r="AE30" s="174">
        <v>6.0105945212384597</v>
      </c>
      <c r="AF30" s="30"/>
      <c r="AG30" s="190">
        <v>99.339618456710795</v>
      </c>
      <c r="AH30" s="185">
        <v>105.19716381840099</v>
      </c>
      <c r="AI30" s="185">
        <v>108.97465561224401</v>
      </c>
      <c r="AJ30" s="185">
        <v>109.424318326608</v>
      </c>
      <c r="AK30" s="185">
        <v>107.440035811641</v>
      </c>
      <c r="AL30" s="191">
        <v>106.456562635309</v>
      </c>
      <c r="AM30" s="185"/>
      <c r="AN30" s="192">
        <v>117.207072801056</v>
      </c>
      <c r="AO30" s="193">
        <v>116.36044337250399</v>
      </c>
      <c r="AP30" s="194">
        <v>116.793996494742</v>
      </c>
      <c r="AQ30" s="185"/>
      <c r="AR30" s="195">
        <v>109.689692173967</v>
      </c>
      <c r="AS30" s="168"/>
      <c r="AT30" s="169">
        <v>-14.162442728816499</v>
      </c>
      <c r="AU30" s="163">
        <v>6.2085827039748898</v>
      </c>
      <c r="AV30" s="163">
        <v>8.1766537362294507</v>
      </c>
      <c r="AW30" s="163">
        <v>7.9022393469244996</v>
      </c>
      <c r="AX30" s="163">
        <v>3.7405075035203499</v>
      </c>
      <c r="AY30" s="170">
        <v>2.7146860190562601</v>
      </c>
      <c r="AZ30" s="163"/>
      <c r="BA30" s="171">
        <v>-5.14726430601986</v>
      </c>
      <c r="BB30" s="172">
        <v>-14.900775343589901</v>
      </c>
      <c r="BC30" s="173">
        <v>-10.3369253140224</v>
      </c>
      <c r="BD30" s="163"/>
      <c r="BE30" s="174">
        <v>-2.2297449474022901</v>
      </c>
    </row>
    <row r="31" spans="1:57" x14ac:dyDescent="0.2">
      <c r="A31" s="21" t="s">
        <v>50</v>
      </c>
      <c r="B31" s="3" t="str">
        <f t="shared" si="0"/>
        <v>Staunton &amp; Harrisonburg, VA</v>
      </c>
      <c r="C31" s="3"/>
      <c r="D31" s="24" t="s">
        <v>16</v>
      </c>
      <c r="E31" s="27" t="s">
        <v>17</v>
      </c>
      <c r="F31" s="3"/>
      <c r="G31" s="190">
        <v>92.083579750903894</v>
      </c>
      <c r="H31" s="185">
        <v>93.949077274209301</v>
      </c>
      <c r="I31" s="185">
        <v>95.804530069507393</v>
      </c>
      <c r="J31" s="185">
        <v>96.249032846715295</v>
      </c>
      <c r="K31" s="185">
        <v>106.549002459688</v>
      </c>
      <c r="L31" s="191">
        <v>97.437684037439894</v>
      </c>
      <c r="M31" s="185"/>
      <c r="N31" s="192">
        <v>114.952267884322</v>
      </c>
      <c r="O31" s="193">
        <v>115.435798816568</v>
      </c>
      <c r="P31" s="194">
        <v>115.192334908672</v>
      </c>
      <c r="Q31" s="185"/>
      <c r="R31" s="195">
        <v>103.31734909690699</v>
      </c>
      <c r="S31" s="168"/>
      <c r="T31" s="169">
        <v>-5.2167266065848903</v>
      </c>
      <c r="U31" s="163">
        <v>-5.5491618961614897</v>
      </c>
      <c r="V31" s="163">
        <v>-3.1398085424925002</v>
      </c>
      <c r="W31" s="163">
        <v>-6.5327604992465496</v>
      </c>
      <c r="X31" s="163">
        <v>-5.6398830657535397</v>
      </c>
      <c r="Y31" s="170">
        <v>-5.5476125358478399</v>
      </c>
      <c r="Z31" s="163"/>
      <c r="AA31" s="171">
        <v>-6.8058446430549999</v>
      </c>
      <c r="AB31" s="172">
        <v>-2.4619739777994001</v>
      </c>
      <c r="AC31" s="173">
        <v>-4.7445956627793899</v>
      </c>
      <c r="AD31" s="163"/>
      <c r="AE31" s="174">
        <v>-5.3217751997992497</v>
      </c>
      <c r="AF31" s="30"/>
      <c r="AG31" s="190">
        <v>89.725737468044898</v>
      </c>
      <c r="AH31" s="185">
        <v>92.477467414760397</v>
      </c>
      <c r="AI31" s="185">
        <v>94.7687921974522</v>
      </c>
      <c r="AJ31" s="185">
        <v>95.199878994725395</v>
      </c>
      <c r="AK31" s="185">
        <v>97.717363552266406</v>
      </c>
      <c r="AL31" s="191">
        <v>94.292384333796505</v>
      </c>
      <c r="AM31" s="185"/>
      <c r="AN31" s="192">
        <v>108.041318478569</v>
      </c>
      <c r="AO31" s="193">
        <v>108.11791953861299</v>
      </c>
      <c r="AP31" s="194">
        <v>108.079789473684</v>
      </c>
      <c r="AQ31" s="185"/>
      <c r="AR31" s="195">
        <v>98.762601012414606</v>
      </c>
      <c r="AS31" s="168"/>
      <c r="AT31" s="169">
        <v>-4.51494309415971</v>
      </c>
      <c r="AU31" s="163">
        <v>-4.1099735758457703</v>
      </c>
      <c r="AV31" s="163">
        <v>-2.4966995678497499</v>
      </c>
      <c r="AW31" s="163">
        <v>-3.5410606805140299</v>
      </c>
      <c r="AX31" s="163">
        <v>-4.23005233162454</v>
      </c>
      <c r="AY31" s="170">
        <v>-3.7596941584769699</v>
      </c>
      <c r="AZ31" s="163"/>
      <c r="BA31" s="171">
        <v>-4.1661513540779396</v>
      </c>
      <c r="BB31" s="172">
        <v>-3.0206027837089802</v>
      </c>
      <c r="BC31" s="173">
        <v>-3.6075473411201</v>
      </c>
      <c r="BD31" s="163"/>
      <c r="BE31" s="174">
        <v>-3.6902440804513099</v>
      </c>
    </row>
    <row r="32" spans="1:57" x14ac:dyDescent="0.2">
      <c r="A32" s="21" t="s">
        <v>51</v>
      </c>
      <c r="B32" s="3" t="str">
        <f t="shared" si="0"/>
        <v>Blacksburg &amp; Wytheville, VA</v>
      </c>
      <c r="C32" s="3"/>
      <c r="D32" s="24" t="s">
        <v>16</v>
      </c>
      <c r="E32" s="27" t="s">
        <v>17</v>
      </c>
      <c r="F32" s="3"/>
      <c r="G32" s="190">
        <v>95.815020484171299</v>
      </c>
      <c r="H32" s="185">
        <v>94.4855040470934</v>
      </c>
      <c r="I32" s="185">
        <v>97.844965467102796</v>
      </c>
      <c r="J32" s="185">
        <v>100.548405443126</v>
      </c>
      <c r="K32" s="185">
        <v>107.017885751805</v>
      </c>
      <c r="L32" s="191">
        <v>99.345559505189797</v>
      </c>
      <c r="M32" s="185"/>
      <c r="N32" s="192">
        <v>163.945772558714</v>
      </c>
      <c r="O32" s="193">
        <v>161.630228299046</v>
      </c>
      <c r="P32" s="194">
        <v>162.79650603909801</v>
      </c>
      <c r="Q32" s="185"/>
      <c r="R32" s="195">
        <v>122.406361949585</v>
      </c>
      <c r="S32" s="168"/>
      <c r="T32" s="169">
        <v>-1.56959849311219</v>
      </c>
      <c r="U32" s="163">
        <v>-5.6995517917954004</v>
      </c>
      <c r="V32" s="163">
        <v>-2.6286839384068501</v>
      </c>
      <c r="W32" s="163">
        <v>-4.0777045505459197</v>
      </c>
      <c r="X32" s="163">
        <v>0.13918357473365001</v>
      </c>
      <c r="Y32" s="170">
        <v>-2.7957438283383702</v>
      </c>
      <c r="Z32" s="163"/>
      <c r="AA32" s="171">
        <v>-2.7144607289899501</v>
      </c>
      <c r="AB32" s="172">
        <v>-6.0077086547957599</v>
      </c>
      <c r="AC32" s="173">
        <v>-4.3639553159228104</v>
      </c>
      <c r="AD32" s="163"/>
      <c r="AE32" s="174">
        <v>-3.74802392331704</v>
      </c>
      <c r="AF32" s="30"/>
      <c r="AG32" s="190">
        <v>93.762014476614596</v>
      </c>
      <c r="AH32" s="185">
        <v>93.460488637471897</v>
      </c>
      <c r="AI32" s="185">
        <v>95.472070612474198</v>
      </c>
      <c r="AJ32" s="185">
        <v>98.491153292551203</v>
      </c>
      <c r="AK32" s="185">
        <v>102.65046119234999</v>
      </c>
      <c r="AL32" s="191">
        <v>97.003710063897699</v>
      </c>
      <c r="AM32" s="185"/>
      <c r="AN32" s="192">
        <v>139.01609707809899</v>
      </c>
      <c r="AO32" s="193">
        <v>137.76995227381099</v>
      </c>
      <c r="AP32" s="194">
        <v>138.392620842572</v>
      </c>
      <c r="AQ32" s="185"/>
      <c r="AR32" s="195">
        <v>111.818493143994</v>
      </c>
      <c r="AS32" s="168"/>
      <c r="AT32" s="169">
        <v>-1.0697829137308901</v>
      </c>
      <c r="AU32" s="163">
        <v>-5.1090945611288801</v>
      </c>
      <c r="AV32" s="163">
        <v>-3.8740575167695699</v>
      </c>
      <c r="AW32" s="163">
        <v>-4.2740170978065901</v>
      </c>
      <c r="AX32" s="163">
        <v>-4.5096418128357101</v>
      </c>
      <c r="AY32" s="170">
        <v>-3.9897391999087</v>
      </c>
      <c r="AZ32" s="163"/>
      <c r="BA32" s="171">
        <v>-2.2178926667950098</v>
      </c>
      <c r="BB32" s="172">
        <v>-3.2969460888683502</v>
      </c>
      <c r="BC32" s="173">
        <v>-2.7544601449485402</v>
      </c>
      <c r="BD32" s="163"/>
      <c r="BE32" s="174">
        <v>-3.2413693878023899</v>
      </c>
    </row>
    <row r="33" spans="1:64" x14ac:dyDescent="0.2">
      <c r="A33" s="21" t="s">
        <v>52</v>
      </c>
      <c r="B33" s="3" t="str">
        <f t="shared" si="0"/>
        <v>Lynchburg, VA</v>
      </c>
      <c r="C33" s="3"/>
      <c r="D33" s="24" t="s">
        <v>16</v>
      </c>
      <c r="E33" s="27" t="s">
        <v>17</v>
      </c>
      <c r="F33" s="3"/>
      <c r="G33" s="190">
        <v>99.974548872180407</v>
      </c>
      <c r="H33" s="185">
        <v>104.972654816513</v>
      </c>
      <c r="I33" s="185">
        <v>104.02525345622099</v>
      </c>
      <c r="J33" s="185">
        <v>105.8634</v>
      </c>
      <c r="K33" s="185">
        <v>132.49010443864199</v>
      </c>
      <c r="L33" s="191">
        <v>111.089701897018</v>
      </c>
      <c r="M33" s="185"/>
      <c r="N33" s="192">
        <v>147.904937254901</v>
      </c>
      <c r="O33" s="193">
        <v>138.901512151215</v>
      </c>
      <c r="P33" s="194">
        <v>143.71264668901901</v>
      </c>
      <c r="Q33" s="185"/>
      <c r="R33" s="195">
        <v>122.21184896763501</v>
      </c>
      <c r="S33" s="168"/>
      <c r="T33" s="169">
        <v>6.6423329696680602</v>
      </c>
      <c r="U33" s="163">
        <v>8.57817794225803</v>
      </c>
      <c r="V33" s="163">
        <v>1.4184904149750499</v>
      </c>
      <c r="W33" s="163">
        <v>0.31470743212361202</v>
      </c>
      <c r="X33" s="163">
        <v>2.3207049426576898</v>
      </c>
      <c r="Y33" s="170">
        <v>2.7269486993153298</v>
      </c>
      <c r="Z33" s="163"/>
      <c r="AA33" s="171">
        <v>0.58228557213213905</v>
      </c>
      <c r="AB33" s="172">
        <v>4.71812605690958</v>
      </c>
      <c r="AC33" s="173">
        <v>2.2143811180332298</v>
      </c>
      <c r="AD33" s="163"/>
      <c r="AE33" s="174">
        <v>2.6949625977044498</v>
      </c>
      <c r="AF33" s="30"/>
      <c r="AG33" s="190">
        <v>97.844731825826898</v>
      </c>
      <c r="AH33" s="185">
        <v>107.632902961648</v>
      </c>
      <c r="AI33" s="185">
        <v>108.235083374203</v>
      </c>
      <c r="AJ33" s="185">
        <v>110.774504823543</v>
      </c>
      <c r="AK33" s="185">
        <v>120.412075208913</v>
      </c>
      <c r="AL33" s="191">
        <v>109.980648795132</v>
      </c>
      <c r="AM33" s="185"/>
      <c r="AN33" s="192">
        <v>135.25527017024399</v>
      </c>
      <c r="AO33" s="193">
        <v>131.64992284311401</v>
      </c>
      <c r="AP33" s="194">
        <v>133.542975403919</v>
      </c>
      <c r="AQ33" s="185"/>
      <c r="AR33" s="195">
        <v>117.60654393530901</v>
      </c>
      <c r="AS33" s="168"/>
      <c r="AT33" s="169">
        <v>2.4211782565008599</v>
      </c>
      <c r="AU33" s="163">
        <v>5.8926782792954704</v>
      </c>
      <c r="AV33" s="163">
        <v>3.1742145374125399</v>
      </c>
      <c r="AW33" s="163">
        <v>4.7118625257978399</v>
      </c>
      <c r="AX33" s="163">
        <v>4.2642228011522603</v>
      </c>
      <c r="AY33" s="170">
        <v>4.1857007585025796</v>
      </c>
      <c r="AZ33" s="163"/>
      <c r="BA33" s="171">
        <v>3.5403925099051201</v>
      </c>
      <c r="BB33" s="172">
        <v>5.1285956484850397</v>
      </c>
      <c r="BC33" s="173">
        <v>4.2430559817563296</v>
      </c>
      <c r="BD33" s="163"/>
      <c r="BE33" s="174">
        <v>4.51077308702477</v>
      </c>
    </row>
    <row r="34" spans="1:64" x14ac:dyDescent="0.2">
      <c r="A34" s="21" t="s">
        <v>73</v>
      </c>
      <c r="B34" s="3" t="str">
        <f t="shared" si="0"/>
        <v>Central Virginia</v>
      </c>
      <c r="C34" s="3"/>
      <c r="D34" s="24" t="s">
        <v>16</v>
      </c>
      <c r="E34" s="27" t="s">
        <v>17</v>
      </c>
      <c r="F34" s="3"/>
      <c r="G34" s="190">
        <v>105.46360420405</v>
      </c>
      <c r="H34" s="185">
        <v>109.728340065707</v>
      </c>
      <c r="I34" s="185">
        <v>110.04852909108899</v>
      </c>
      <c r="J34" s="185">
        <v>113.245027421408</v>
      </c>
      <c r="K34" s="185">
        <v>121.08936530187999</v>
      </c>
      <c r="L34" s="191">
        <v>112.31332146074701</v>
      </c>
      <c r="M34" s="185"/>
      <c r="N34" s="192">
        <v>147.15126716247099</v>
      </c>
      <c r="O34" s="193">
        <v>147.093086162085</v>
      </c>
      <c r="P34" s="194">
        <v>147.121638791962</v>
      </c>
      <c r="Q34" s="185"/>
      <c r="R34" s="195">
        <v>124.257333131485</v>
      </c>
      <c r="S34" s="168"/>
      <c r="T34" s="169">
        <v>-4.1705276771168904</v>
      </c>
      <c r="U34" s="163">
        <v>3.23515839469116</v>
      </c>
      <c r="V34" s="163">
        <v>0.610868992156538</v>
      </c>
      <c r="W34" s="163">
        <v>1.2358048345916399</v>
      </c>
      <c r="X34" s="163">
        <v>2.4045396322968799</v>
      </c>
      <c r="Y34" s="170">
        <v>0.79636597929640396</v>
      </c>
      <c r="Z34" s="163"/>
      <c r="AA34" s="171">
        <v>1.5515036146512799</v>
      </c>
      <c r="AB34" s="172">
        <v>3.63539744315479</v>
      </c>
      <c r="AC34" s="173">
        <v>2.55877346033227</v>
      </c>
      <c r="AD34" s="163"/>
      <c r="AE34" s="174">
        <v>1.6680720457226901</v>
      </c>
      <c r="AF34" s="30"/>
      <c r="AG34" s="190">
        <v>104.81362401750199</v>
      </c>
      <c r="AH34" s="185">
        <v>112.50583070671701</v>
      </c>
      <c r="AI34" s="185">
        <v>116.696835086272</v>
      </c>
      <c r="AJ34" s="185">
        <v>117.594342340089</v>
      </c>
      <c r="AK34" s="185">
        <v>125.672458245169</v>
      </c>
      <c r="AL34" s="191">
        <v>116.330808976678</v>
      </c>
      <c r="AM34" s="185"/>
      <c r="AN34" s="192">
        <v>149.855635003641</v>
      </c>
      <c r="AO34" s="193">
        <v>150.53534736470701</v>
      </c>
      <c r="AP34" s="194">
        <v>150.19648007188101</v>
      </c>
      <c r="AQ34" s="185"/>
      <c r="AR34" s="195">
        <v>127.990924282327</v>
      </c>
      <c r="AS34" s="168"/>
      <c r="AT34" s="169">
        <v>-2.9108286041127198</v>
      </c>
      <c r="AU34" s="163">
        <v>0.32300496839180298</v>
      </c>
      <c r="AV34" s="163">
        <v>-0.1166509564268</v>
      </c>
      <c r="AW34" s="163">
        <v>-0.24951937579387801</v>
      </c>
      <c r="AX34" s="163">
        <v>-0.54182353363440106</v>
      </c>
      <c r="AY34" s="170">
        <v>-0.539639291861711</v>
      </c>
      <c r="AZ34" s="163"/>
      <c r="BA34" s="171">
        <v>2.0751425841684599</v>
      </c>
      <c r="BB34" s="172">
        <v>3.9922018002118298</v>
      </c>
      <c r="BC34" s="173">
        <v>3.0131785427342499</v>
      </c>
      <c r="BD34" s="163"/>
      <c r="BE34" s="174">
        <v>1.19144523289615</v>
      </c>
    </row>
    <row r="35" spans="1:64" x14ac:dyDescent="0.2">
      <c r="A35" s="21" t="s">
        <v>74</v>
      </c>
      <c r="B35" s="3" t="str">
        <f t="shared" si="0"/>
        <v>Chesapeake Bay</v>
      </c>
      <c r="C35" s="3"/>
      <c r="D35" s="24" t="s">
        <v>16</v>
      </c>
      <c r="E35" s="27" t="s">
        <v>17</v>
      </c>
      <c r="F35" s="3"/>
      <c r="G35" s="190">
        <v>105.981830508474</v>
      </c>
      <c r="H35" s="185">
        <v>99.610757575757503</v>
      </c>
      <c r="I35" s="185">
        <v>100.26210866752901</v>
      </c>
      <c r="J35" s="185">
        <v>102.94181818181799</v>
      </c>
      <c r="K35" s="185">
        <v>101.78487215909</v>
      </c>
      <c r="L35" s="191">
        <v>101.956511366825</v>
      </c>
      <c r="M35" s="185"/>
      <c r="N35" s="192">
        <v>129.89301162790599</v>
      </c>
      <c r="O35" s="193">
        <v>130.713207317073</v>
      </c>
      <c r="P35" s="194">
        <v>130.29334523809499</v>
      </c>
      <c r="Q35" s="185"/>
      <c r="R35" s="195">
        <v>111.036404730116</v>
      </c>
      <c r="S35" s="168"/>
      <c r="T35" s="169">
        <v>5.5928062898376796</v>
      </c>
      <c r="U35" s="163">
        <v>-3.0085805582742902</v>
      </c>
      <c r="V35" s="163">
        <v>-3.42065909508921</v>
      </c>
      <c r="W35" s="163">
        <v>0.22426314307605699</v>
      </c>
      <c r="X35" s="163">
        <v>-7.18690863989774</v>
      </c>
      <c r="Y35" s="170">
        <v>-2.0681664505738002</v>
      </c>
      <c r="Z35" s="163"/>
      <c r="AA35" s="171">
        <v>-1.5395205535452801</v>
      </c>
      <c r="AB35" s="172">
        <v>-2.4304021714920099</v>
      </c>
      <c r="AC35" s="173">
        <v>-1.96622941979397</v>
      </c>
      <c r="AD35" s="163"/>
      <c r="AE35" s="174">
        <v>-1.83860119724866</v>
      </c>
      <c r="AF35" s="30"/>
      <c r="AG35" s="190">
        <v>96.854589552238807</v>
      </c>
      <c r="AH35" s="185">
        <v>99.540206073752699</v>
      </c>
      <c r="AI35" s="185">
        <v>101.891632722335</v>
      </c>
      <c r="AJ35" s="185">
        <v>101.227259158751</v>
      </c>
      <c r="AK35" s="185">
        <v>101.848092802338</v>
      </c>
      <c r="AL35" s="191">
        <v>100.460334539546</v>
      </c>
      <c r="AM35" s="185"/>
      <c r="AN35" s="192">
        <v>121.243626692456</v>
      </c>
      <c r="AO35" s="193">
        <v>123.191886551943</v>
      </c>
      <c r="AP35" s="194">
        <v>122.223376602564</v>
      </c>
      <c r="AQ35" s="185"/>
      <c r="AR35" s="195">
        <v>107.325578079975</v>
      </c>
      <c r="AS35" s="168"/>
      <c r="AT35" s="169">
        <v>1.27019122037348</v>
      </c>
      <c r="AU35" s="163">
        <v>1.5090082204378901</v>
      </c>
      <c r="AV35" s="163">
        <v>3.3395441977993099</v>
      </c>
      <c r="AW35" s="163">
        <v>2.1949464028514698</v>
      </c>
      <c r="AX35" s="163">
        <v>-4.0264428493154796</v>
      </c>
      <c r="AY35" s="170">
        <v>0.77612423834201105</v>
      </c>
      <c r="AZ35" s="163"/>
      <c r="BA35" s="171">
        <v>-1.6525077605619001</v>
      </c>
      <c r="BB35" s="172">
        <v>0.227968172355351</v>
      </c>
      <c r="BC35" s="173">
        <v>-0.71217123765240598</v>
      </c>
      <c r="BD35" s="163"/>
      <c r="BE35" s="174">
        <v>0.56315826028307403</v>
      </c>
    </row>
    <row r="36" spans="1:64" x14ac:dyDescent="0.2">
      <c r="A36" s="21" t="s">
        <v>75</v>
      </c>
      <c r="B36" s="3" t="str">
        <f t="shared" si="0"/>
        <v>Coastal Virginia - Eastern Shore</v>
      </c>
      <c r="C36" s="3"/>
      <c r="D36" s="24" t="s">
        <v>16</v>
      </c>
      <c r="E36" s="27" t="s">
        <v>17</v>
      </c>
      <c r="F36" s="3"/>
      <c r="G36" s="190">
        <v>100.310968379446</v>
      </c>
      <c r="H36" s="185">
        <v>97.8094607843137</v>
      </c>
      <c r="I36" s="185">
        <v>97.965116279069704</v>
      </c>
      <c r="J36" s="185">
        <v>102.299737931034</v>
      </c>
      <c r="K36" s="185">
        <v>100.921141618497</v>
      </c>
      <c r="L36" s="191">
        <v>99.913583617747406</v>
      </c>
      <c r="M36" s="185"/>
      <c r="N36" s="192">
        <v>117.372640586797</v>
      </c>
      <c r="O36" s="193">
        <v>118.551361386138</v>
      </c>
      <c r="P36" s="194">
        <v>117.958376383763</v>
      </c>
      <c r="Q36" s="185"/>
      <c r="R36" s="195">
        <v>105.96448752320001</v>
      </c>
      <c r="S36" s="168"/>
      <c r="T36" s="169">
        <v>-1.2576536545482</v>
      </c>
      <c r="U36" s="163">
        <v>-5.4154338677695204</v>
      </c>
      <c r="V36" s="163">
        <v>-6.9977220076720998</v>
      </c>
      <c r="W36" s="163">
        <v>-6.4801867181584099</v>
      </c>
      <c r="X36" s="163">
        <v>-8.7093855036397105</v>
      </c>
      <c r="Y36" s="170">
        <v>-6.2478111973768202</v>
      </c>
      <c r="Z36" s="163"/>
      <c r="AA36" s="171">
        <v>-9.7660040003172597</v>
      </c>
      <c r="AB36" s="172">
        <v>-11.089366734037901</v>
      </c>
      <c r="AC36" s="173">
        <v>-10.4341040318963</v>
      </c>
      <c r="AD36" s="163"/>
      <c r="AE36" s="174">
        <v>-7.8636123565919602</v>
      </c>
      <c r="AF36" s="30"/>
      <c r="AG36" s="190">
        <v>95.423790322580601</v>
      </c>
      <c r="AH36" s="185">
        <v>97.447672666387604</v>
      </c>
      <c r="AI36" s="185">
        <v>98.783465080583198</v>
      </c>
      <c r="AJ36" s="185">
        <v>99.881888971684006</v>
      </c>
      <c r="AK36" s="185">
        <v>99.595036979369397</v>
      </c>
      <c r="AL36" s="191">
        <v>98.419482160555006</v>
      </c>
      <c r="AM36" s="185"/>
      <c r="AN36" s="192">
        <v>115.06563833278599</v>
      </c>
      <c r="AO36" s="193">
        <v>116.27471526195799</v>
      </c>
      <c r="AP36" s="194">
        <v>115.672745098039</v>
      </c>
      <c r="AQ36" s="185"/>
      <c r="AR36" s="195">
        <v>104.212216919025</v>
      </c>
      <c r="AS36" s="168"/>
      <c r="AT36" s="169">
        <v>-2.3000637981534302</v>
      </c>
      <c r="AU36" s="163">
        <v>-4.7029079703658301</v>
      </c>
      <c r="AV36" s="163">
        <v>-4.4855106588053397</v>
      </c>
      <c r="AW36" s="163">
        <v>-5.4390965136087104</v>
      </c>
      <c r="AX36" s="163">
        <v>-5.5695699025513496</v>
      </c>
      <c r="AY36" s="170">
        <v>-4.6748840025774401</v>
      </c>
      <c r="AZ36" s="163"/>
      <c r="BA36" s="171">
        <v>-4.4549375279468402</v>
      </c>
      <c r="BB36" s="172">
        <v>-5.6674031959369398</v>
      </c>
      <c r="BC36" s="173">
        <v>-5.0536499204926804</v>
      </c>
      <c r="BD36" s="163"/>
      <c r="BE36" s="174">
        <v>-4.5695599484283997</v>
      </c>
    </row>
    <row r="37" spans="1:64" x14ac:dyDescent="0.2">
      <c r="A37" s="21" t="s">
        <v>76</v>
      </c>
      <c r="B37" s="3" t="str">
        <f t="shared" si="0"/>
        <v>Coastal Virginia - Hampton Roads</v>
      </c>
      <c r="C37" s="3"/>
      <c r="D37" s="24" t="s">
        <v>16</v>
      </c>
      <c r="E37" s="27" t="s">
        <v>17</v>
      </c>
      <c r="F37" s="3"/>
      <c r="G37" s="190">
        <v>104.06999590310799</v>
      </c>
      <c r="H37" s="185">
        <v>105.560792865636</v>
      </c>
      <c r="I37" s="185">
        <v>107.66355801400699</v>
      </c>
      <c r="J37" s="185">
        <v>110.013131129046</v>
      </c>
      <c r="K37" s="185">
        <v>114.32230169611</v>
      </c>
      <c r="L37" s="191">
        <v>108.64753926701501</v>
      </c>
      <c r="M37" s="185"/>
      <c r="N37" s="192">
        <v>141.172246701761</v>
      </c>
      <c r="O37" s="193">
        <v>143.02163048133599</v>
      </c>
      <c r="P37" s="194">
        <v>142.09056996090101</v>
      </c>
      <c r="Q37" s="185"/>
      <c r="R37" s="195">
        <v>120.486656068477</v>
      </c>
      <c r="S37" s="168"/>
      <c r="T37" s="169">
        <v>-2.84385981170727</v>
      </c>
      <c r="U37" s="163">
        <v>-8.3591701741144906</v>
      </c>
      <c r="V37" s="163">
        <v>-8.16312535003342</v>
      </c>
      <c r="W37" s="163">
        <v>-8.3446109043055507</v>
      </c>
      <c r="X37" s="163">
        <v>-9.3798433762603697</v>
      </c>
      <c r="Y37" s="170">
        <v>-7.8577455227384201</v>
      </c>
      <c r="Z37" s="163"/>
      <c r="AA37" s="171">
        <v>-5.5972527496218403</v>
      </c>
      <c r="AB37" s="172">
        <v>-3.54724413470925</v>
      </c>
      <c r="AC37" s="173">
        <v>-4.5864614667794603</v>
      </c>
      <c r="AD37" s="163"/>
      <c r="AE37" s="174">
        <v>-6.1968942604468698</v>
      </c>
      <c r="AF37" s="30"/>
      <c r="AG37" s="190">
        <v>100.15645186878101</v>
      </c>
      <c r="AH37" s="185">
        <v>103.565454883119</v>
      </c>
      <c r="AI37" s="185">
        <v>106.441637107776</v>
      </c>
      <c r="AJ37" s="185">
        <v>108.309594509684</v>
      </c>
      <c r="AK37" s="185">
        <v>112.026725112717</v>
      </c>
      <c r="AL37" s="191">
        <v>106.467173663537</v>
      </c>
      <c r="AM37" s="185"/>
      <c r="AN37" s="192">
        <v>137.467880827426</v>
      </c>
      <c r="AO37" s="193">
        <v>141.777989340164</v>
      </c>
      <c r="AP37" s="194">
        <v>139.655831637939</v>
      </c>
      <c r="AQ37" s="185"/>
      <c r="AR37" s="195">
        <v>118.17499645593099</v>
      </c>
      <c r="AS37" s="168"/>
      <c r="AT37" s="169">
        <v>-4.4828675354614802</v>
      </c>
      <c r="AU37" s="163">
        <v>-6.5757919207769602</v>
      </c>
      <c r="AV37" s="163">
        <v>-6.4216112924018596</v>
      </c>
      <c r="AW37" s="163">
        <v>-4.0712264668315097</v>
      </c>
      <c r="AX37" s="163">
        <v>-2.0815576208995199</v>
      </c>
      <c r="AY37" s="170">
        <v>-4.6469094270262996</v>
      </c>
      <c r="AZ37" s="163"/>
      <c r="BA37" s="171">
        <v>0.493920739401422</v>
      </c>
      <c r="BB37" s="172">
        <v>0.92931695384990998</v>
      </c>
      <c r="BC37" s="173">
        <v>0.72524906918860399</v>
      </c>
      <c r="BD37" s="163"/>
      <c r="BE37" s="174">
        <v>-2.0483766146770699</v>
      </c>
    </row>
    <row r="38" spans="1:64" x14ac:dyDescent="0.2">
      <c r="A38" s="20" t="s">
        <v>77</v>
      </c>
      <c r="B38" s="3" t="str">
        <f t="shared" si="0"/>
        <v>Northern Virginia</v>
      </c>
      <c r="C38" s="3"/>
      <c r="D38" s="24" t="s">
        <v>16</v>
      </c>
      <c r="E38" s="27" t="s">
        <v>17</v>
      </c>
      <c r="F38" s="3"/>
      <c r="G38" s="190">
        <v>142.615466447448</v>
      </c>
      <c r="H38" s="185">
        <v>167.113682178685</v>
      </c>
      <c r="I38" s="185">
        <v>180.00179242973201</v>
      </c>
      <c r="J38" s="185">
        <v>178.44451970914599</v>
      </c>
      <c r="K38" s="185">
        <v>162.70768145060001</v>
      </c>
      <c r="L38" s="191">
        <v>167.217430503847</v>
      </c>
      <c r="M38" s="185"/>
      <c r="N38" s="192">
        <v>149.448512120565</v>
      </c>
      <c r="O38" s="193">
        <v>149.49284568390601</v>
      </c>
      <c r="P38" s="194">
        <v>149.47085735776301</v>
      </c>
      <c r="Q38" s="185"/>
      <c r="R38" s="195">
        <v>161.79510900283299</v>
      </c>
      <c r="S38" s="168"/>
      <c r="T38" s="169">
        <v>10.957862754326101</v>
      </c>
      <c r="U38" s="163">
        <v>9.8022740092592695</v>
      </c>
      <c r="V38" s="163">
        <v>8.6301477513094191</v>
      </c>
      <c r="W38" s="163">
        <v>5.1189347916510899</v>
      </c>
      <c r="X38" s="163">
        <v>5.41014500932841</v>
      </c>
      <c r="Y38" s="170">
        <v>7.0979570207580496</v>
      </c>
      <c r="Z38" s="163"/>
      <c r="AA38" s="171">
        <v>5.3445963052429502</v>
      </c>
      <c r="AB38" s="172">
        <v>6.3668648532285701</v>
      </c>
      <c r="AC38" s="173">
        <v>5.8503249109927404</v>
      </c>
      <c r="AD38" s="163"/>
      <c r="AE38" s="174">
        <v>6.7058201022316197</v>
      </c>
      <c r="AF38" s="30"/>
      <c r="AG38" s="190">
        <v>142.461083180987</v>
      </c>
      <c r="AH38" s="185">
        <v>169.99526789907</v>
      </c>
      <c r="AI38" s="185">
        <v>181.645504273814</v>
      </c>
      <c r="AJ38" s="185">
        <v>174.83640106128499</v>
      </c>
      <c r="AK38" s="185">
        <v>154.70140722514401</v>
      </c>
      <c r="AL38" s="191">
        <v>166.14367152482001</v>
      </c>
      <c r="AM38" s="185"/>
      <c r="AN38" s="192">
        <v>141.28845270765001</v>
      </c>
      <c r="AO38" s="193">
        <v>142.549583772039</v>
      </c>
      <c r="AP38" s="194">
        <v>141.93325170211901</v>
      </c>
      <c r="AQ38" s="185"/>
      <c r="AR38" s="195">
        <v>158.895564418086</v>
      </c>
      <c r="AS38" s="168"/>
      <c r="AT38" s="169">
        <v>0.52480995239246397</v>
      </c>
      <c r="AU38" s="163">
        <v>3.2667465211432698</v>
      </c>
      <c r="AV38" s="163">
        <v>4.1764783127080101</v>
      </c>
      <c r="AW38" s="163">
        <v>1.6588403968821801</v>
      </c>
      <c r="AX38" s="163">
        <v>1.2903361562245299</v>
      </c>
      <c r="AY38" s="170">
        <v>2.2768605464601301</v>
      </c>
      <c r="AZ38" s="163"/>
      <c r="BA38" s="171">
        <v>2.7717625460809998</v>
      </c>
      <c r="BB38" s="172">
        <v>3.65594881181759</v>
      </c>
      <c r="BC38" s="173">
        <v>3.22419929227024</v>
      </c>
      <c r="BD38" s="163"/>
      <c r="BE38" s="174">
        <v>2.3062720578897702</v>
      </c>
    </row>
    <row r="39" spans="1:64" x14ac:dyDescent="0.2">
      <c r="A39" s="22" t="s">
        <v>78</v>
      </c>
      <c r="B39" s="3" t="str">
        <f t="shared" si="0"/>
        <v>Shenandoah Valley</v>
      </c>
      <c r="C39" s="3"/>
      <c r="D39" s="25" t="s">
        <v>16</v>
      </c>
      <c r="E39" s="28" t="s">
        <v>17</v>
      </c>
      <c r="F39" s="3"/>
      <c r="G39" s="196">
        <v>89.876936708860697</v>
      </c>
      <c r="H39" s="197">
        <v>92.636524938675294</v>
      </c>
      <c r="I39" s="197">
        <v>95.3047594297594</v>
      </c>
      <c r="J39" s="197">
        <v>96.249502828222603</v>
      </c>
      <c r="K39" s="197">
        <v>102.75727413019</v>
      </c>
      <c r="L39" s="198">
        <v>95.784815582783494</v>
      </c>
      <c r="M39" s="185"/>
      <c r="N39" s="199">
        <v>117.023441780821</v>
      </c>
      <c r="O39" s="200">
        <v>116.55865006881</v>
      </c>
      <c r="P39" s="201">
        <v>116.793676170449</v>
      </c>
      <c r="Q39" s="185"/>
      <c r="R39" s="202">
        <v>102.861885247609</v>
      </c>
      <c r="S39" s="168"/>
      <c r="T39" s="175">
        <v>-4.78862520424628</v>
      </c>
      <c r="U39" s="176">
        <v>-4.41911803311777</v>
      </c>
      <c r="V39" s="176">
        <v>-2.7925496588107799</v>
      </c>
      <c r="W39" s="176">
        <v>-5.4237820767384797</v>
      </c>
      <c r="X39" s="176">
        <v>-3.92407457078279</v>
      </c>
      <c r="Y39" s="177">
        <v>-4.3925370537007504</v>
      </c>
      <c r="Z39" s="163"/>
      <c r="AA39" s="178">
        <v>-1.31865196688126</v>
      </c>
      <c r="AB39" s="179">
        <v>0.119981950905097</v>
      </c>
      <c r="AC39" s="180">
        <v>-0.63163227734751404</v>
      </c>
      <c r="AD39" s="163"/>
      <c r="AE39" s="181">
        <v>-2.9991531331593002</v>
      </c>
      <c r="AF39" s="31"/>
      <c r="AG39" s="196">
        <v>88.148561135489402</v>
      </c>
      <c r="AH39" s="197">
        <v>91.925697211155295</v>
      </c>
      <c r="AI39" s="197">
        <v>94.108463208589896</v>
      </c>
      <c r="AJ39" s="197">
        <v>94.360673667142805</v>
      </c>
      <c r="AK39" s="197">
        <v>96.334721803348401</v>
      </c>
      <c r="AL39" s="198">
        <v>93.293867703952898</v>
      </c>
      <c r="AM39" s="185"/>
      <c r="AN39" s="199">
        <v>109.052732597508</v>
      </c>
      <c r="AO39" s="200">
        <v>107.90059128386299</v>
      </c>
      <c r="AP39" s="201">
        <v>108.474921604698</v>
      </c>
      <c r="AQ39" s="185"/>
      <c r="AR39" s="202">
        <v>98.3429138764306</v>
      </c>
      <c r="AS39" s="168"/>
      <c r="AT39" s="175">
        <v>-4.0901393659772403</v>
      </c>
      <c r="AU39" s="176">
        <v>-3.6236962124990102</v>
      </c>
      <c r="AV39" s="176">
        <v>-2.84884333256421</v>
      </c>
      <c r="AW39" s="176">
        <v>-3.9207079971563301</v>
      </c>
      <c r="AX39" s="176">
        <v>-3.27906603307378</v>
      </c>
      <c r="AY39" s="177">
        <v>-3.52702092082172</v>
      </c>
      <c r="AZ39" s="163"/>
      <c r="BA39" s="178">
        <v>-1.5406854930214</v>
      </c>
      <c r="BB39" s="179">
        <v>-1.7822606551682401</v>
      </c>
      <c r="BC39" s="180">
        <v>-1.6713594461235799</v>
      </c>
      <c r="BD39" s="163"/>
      <c r="BE39" s="181">
        <v>-2.7429881182215299</v>
      </c>
    </row>
    <row r="40" spans="1:64" x14ac:dyDescent="0.2">
      <c r="A40" s="19" t="s">
        <v>79</v>
      </c>
      <c r="B40" s="3" t="str">
        <f t="shared" si="0"/>
        <v>Southern Virginia</v>
      </c>
      <c r="C40" s="9"/>
      <c r="D40" s="23" t="s">
        <v>16</v>
      </c>
      <c r="E40" s="26" t="s">
        <v>17</v>
      </c>
      <c r="F40" s="3"/>
      <c r="G40" s="182">
        <v>124.444076086956</v>
      </c>
      <c r="H40" s="183">
        <v>107.509500745156</v>
      </c>
      <c r="I40" s="183">
        <v>107.63220202726301</v>
      </c>
      <c r="J40" s="183">
        <v>107.374211831385</v>
      </c>
      <c r="K40" s="183">
        <v>107.52736457933101</v>
      </c>
      <c r="L40" s="184">
        <v>110.541988325974</v>
      </c>
      <c r="M40" s="185"/>
      <c r="N40" s="186">
        <v>117.840447761194</v>
      </c>
      <c r="O40" s="187">
        <v>119.013173076923</v>
      </c>
      <c r="P40" s="188">
        <v>118.43684596577</v>
      </c>
      <c r="Q40" s="185"/>
      <c r="R40" s="189">
        <v>112.910156110849</v>
      </c>
      <c r="S40" s="168"/>
      <c r="T40" s="160">
        <v>32.8054488152437</v>
      </c>
      <c r="U40" s="161">
        <v>5.5899910669861104</v>
      </c>
      <c r="V40" s="161">
        <v>-0.111782799733326</v>
      </c>
      <c r="W40" s="161">
        <v>-2.8184420755349899</v>
      </c>
      <c r="X40" s="161">
        <v>-8.6459764969693893</v>
      </c>
      <c r="Y40" s="162">
        <v>3.1684389309363801</v>
      </c>
      <c r="Z40" s="163"/>
      <c r="AA40" s="164">
        <v>-14.1044792629004</v>
      </c>
      <c r="AB40" s="165">
        <v>-19.197564552098399</v>
      </c>
      <c r="AC40" s="166">
        <v>-16.814993902733899</v>
      </c>
      <c r="AD40" s="163"/>
      <c r="AE40" s="167">
        <v>-4.8178316674670798</v>
      </c>
      <c r="AF40" s="29"/>
      <c r="AG40" s="182">
        <v>103.30260622558799</v>
      </c>
      <c r="AH40" s="183">
        <v>106.265204269414</v>
      </c>
      <c r="AI40" s="183">
        <v>109.810407353068</v>
      </c>
      <c r="AJ40" s="183">
        <v>109.474035656401</v>
      </c>
      <c r="AK40" s="183">
        <v>110.57867431485001</v>
      </c>
      <c r="AL40" s="184">
        <v>108.14991326245099</v>
      </c>
      <c r="AM40" s="185"/>
      <c r="AN40" s="186">
        <v>122.271497000929</v>
      </c>
      <c r="AO40" s="187">
        <v>125.54083619421201</v>
      </c>
      <c r="AP40" s="188">
        <v>123.93312699929299</v>
      </c>
      <c r="AQ40" s="185"/>
      <c r="AR40" s="189">
        <v>113.040655372613</v>
      </c>
      <c r="AS40" s="168"/>
      <c r="AT40" s="160">
        <v>10.3158601099137</v>
      </c>
      <c r="AU40" s="161">
        <v>2.4357208157916701</v>
      </c>
      <c r="AV40" s="161">
        <v>2.5054255742014799</v>
      </c>
      <c r="AW40" s="161">
        <v>1.8922330053804699</v>
      </c>
      <c r="AX40" s="161">
        <v>3.3261436364303401</v>
      </c>
      <c r="AY40" s="162">
        <v>3.5630930562429799</v>
      </c>
      <c r="AZ40" s="163"/>
      <c r="BA40" s="164">
        <v>6.3134448514120098</v>
      </c>
      <c r="BB40" s="165">
        <v>6.3780326678494799</v>
      </c>
      <c r="BC40" s="166">
        <v>6.36138880065766</v>
      </c>
      <c r="BD40" s="163"/>
      <c r="BE40" s="167">
        <v>4.6280135149601804</v>
      </c>
      <c r="BF40" s="41"/>
      <c r="BG40" s="41"/>
      <c r="BH40" s="41"/>
      <c r="BI40" s="41"/>
      <c r="BJ40" s="41"/>
      <c r="BK40" s="41"/>
      <c r="BL40" s="41"/>
    </row>
    <row r="41" spans="1:64" x14ac:dyDescent="0.2">
      <c r="A41" s="20" t="s">
        <v>80</v>
      </c>
      <c r="B41" s="3" t="str">
        <f t="shared" si="0"/>
        <v>Southwest Virginia - Blue Ridge Highlands</v>
      </c>
      <c r="C41" s="10"/>
      <c r="D41" s="24" t="s">
        <v>16</v>
      </c>
      <c r="E41" s="27" t="s">
        <v>17</v>
      </c>
      <c r="F41" s="3"/>
      <c r="G41" s="190">
        <v>100.74792514773399</v>
      </c>
      <c r="H41" s="185">
        <v>99.431096545984104</v>
      </c>
      <c r="I41" s="185">
        <v>103.780378712377</v>
      </c>
      <c r="J41" s="185">
        <v>105.904208715596</v>
      </c>
      <c r="K41" s="185">
        <v>112.236164556962</v>
      </c>
      <c r="L41" s="191">
        <v>104.699295937027</v>
      </c>
      <c r="M41" s="185"/>
      <c r="N41" s="192">
        <v>154.95775495231101</v>
      </c>
      <c r="O41" s="193">
        <v>154.51088834430999</v>
      </c>
      <c r="P41" s="194">
        <v>154.73911046162999</v>
      </c>
      <c r="Q41" s="185"/>
      <c r="R41" s="195">
        <v>122.04386669437299</v>
      </c>
      <c r="S41" s="168"/>
      <c r="T41" s="169">
        <v>-0.69086529410917596</v>
      </c>
      <c r="U41" s="163">
        <v>-4.8717404568187801</v>
      </c>
      <c r="V41" s="163">
        <v>-1.90355682136895</v>
      </c>
      <c r="W41" s="163">
        <v>-1.9054732674055299</v>
      </c>
      <c r="X41" s="163">
        <v>0.155865746039588</v>
      </c>
      <c r="Y41" s="170">
        <v>-1.84981309423442</v>
      </c>
      <c r="Z41" s="163"/>
      <c r="AA41" s="171">
        <v>-1.3269793813639901</v>
      </c>
      <c r="AB41" s="172">
        <v>-2.0948094000015698</v>
      </c>
      <c r="AC41" s="173">
        <v>-1.70745608857349</v>
      </c>
      <c r="AD41" s="163"/>
      <c r="AE41" s="174">
        <v>-2.6015789384449399</v>
      </c>
      <c r="AF41" s="30"/>
      <c r="AG41" s="190">
        <v>100.563007858424</v>
      </c>
      <c r="AH41" s="185">
        <v>100.274956126096</v>
      </c>
      <c r="AI41" s="185">
        <v>102.71843823680101</v>
      </c>
      <c r="AJ41" s="185">
        <v>104.83755769517001</v>
      </c>
      <c r="AK41" s="185">
        <v>108.27688949909999</v>
      </c>
      <c r="AL41" s="191">
        <v>103.558636430338</v>
      </c>
      <c r="AM41" s="185"/>
      <c r="AN41" s="192">
        <v>139.542579943871</v>
      </c>
      <c r="AO41" s="193">
        <v>139.29016371077699</v>
      </c>
      <c r="AP41" s="194">
        <v>139.417319248919</v>
      </c>
      <c r="AQ41" s="185"/>
      <c r="AR41" s="195">
        <v>115.925049545064</v>
      </c>
      <c r="AS41" s="168"/>
      <c r="AT41" s="169">
        <v>-5.9965364776518602</v>
      </c>
      <c r="AU41" s="163">
        <v>-1.8882332191036499</v>
      </c>
      <c r="AV41" s="163">
        <v>-1.0085519665870699</v>
      </c>
      <c r="AW41" s="163">
        <v>-0.96326909739737299</v>
      </c>
      <c r="AX41" s="163">
        <v>-3.2227445134353898</v>
      </c>
      <c r="AY41" s="170">
        <v>-2.5359277118608099</v>
      </c>
      <c r="AZ41" s="163"/>
      <c r="BA41" s="171">
        <v>-2.1335539134663</v>
      </c>
      <c r="BB41" s="172">
        <v>-4.4320258423528802</v>
      </c>
      <c r="BC41" s="173">
        <v>-3.2728377611412598</v>
      </c>
      <c r="BD41" s="163"/>
      <c r="BE41" s="174">
        <v>-2.8781749248702</v>
      </c>
      <c r="BF41" s="41"/>
      <c r="BG41" s="41"/>
      <c r="BH41" s="41"/>
      <c r="BI41" s="41"/>
      <c r="BJ41" s="41"/>
      <c r="BK41" s="41"/>
      <c r="BL41" s="41"/>
    </row>
    <row r="42" spans="1:64" x14ac:dyDescent="0.2">
      <c r="A42" s="21" t="s">
        <v>81</v>
      </c>
      <c r="B42" s="3" t="str">
        <f t="shared" si="0"/>
        <v>Southwest Virginia - Heart of Appalachia</v>
      </c>
      <c r="C42" s="3"/>
      <c r="D42" s="24" t="s">
        <v>16</v>
      </c>
      <c r="E42" s="27" t="s">
        <v>17</v>
      </c>
      <c r="F42" s="3"/>
      <c r="G42" s="190">
        <v>85.890099173553693</v>
      </c>
      <c r="H42" s="185">
        <v>89.040090090090004</v>
      </c>
      <c r="I42" s="185">
        <v>88.836976470588198</v>
      </c>
      <c r="J42" s="185">
        <v>88.403451118963403</v>
      </c>
      <c r="K42" s="185">
        <v>87.275601503759304</v>
      </c>
      <c r="L42" s="191">
        <v>88.001946377932398</v>
      </c>
      <c r="M42" s="185"/>
      <c r="N42" s="192">
        <v>96.700161463939693</v>
      </c>
      <c r="O42" s="193">
        <v>94.662874396135194</v>
      </c>
      <c r="P42" s="194">
        <v>95.740073989755203</v>
      </c>
      <c r="Q42" s="185"/>
      <c r="R42" s="195">
        <v>90.414276082327802</v>
      </c>
      <c r="S42" s="168"/>
      <c r="T42" s="169">
        <v>7.0238141491546902</v>
      </c>
      <c r="U42" s="163">
        <v>1.63543187120503</v>
      </c>
      <c r="V42" s="163">
        <v>-1.72741718802578</v>
      </c>
      <c r="W42" s="163">
        <v>-3.1768641978559899</v>
      </c>
      <c r="X42" s="163">
        <v>-1.15791318655091</v>
      </c>
      <c r="Y42" s="170">
        <v>-0.16580829402758299</v>
      </c>
      <c r="Z42" s="163"/>
      <c r="AA42" s="171">
        <v>-1.5527338924473</v>
      </c>
      <c r="AB42" s="172">
        <v>-2.9088540974350798</v>
      </c>
      <c r="AC42" s="173">
        <v>-2.1738322593467498</v>
      </c>
      <c r="AD42" s="163"/>
      <c r="AE42" s="174">
        <v>-0.80578388907901599</v>
      </c>
      <c r="AF42" s="30"/>
      <c r="AG42" s="190">
        <v>83.994517391304299</v>
      </c>
      <c r="AH42" s="185">
        <v>89.517811008590499</v>
      </c>
      <c r="AI42" s="185">
        <v>89.900410794602607</v>
      </c>
      <c r="AJ42" s="185">
        <v>89.232016933776805</v>
      </c>
      <c r="AK42" s="185">
        <v>87.504886950904293</v>
      </c>
      <c r="AL42" s="191">
        <v>88.292283117054197</v>
      </c>
      <c r="AM42" s="185"/>
      <c r="AN42" s="192">
        <v>92.388519440124398</v>
      </c>
      <c r="AO42" s="193">
        <v>90.564512562814002</v>
      </c>
      <c r="AP42" s="194">
        <v>91.510348387096698</v>
      </c>
      <c r="AQ42" s="185"/>
      <c r="AR42" s="195">
        <v>89.225448295215301</v>
      </c>
      <c r="AS42" s="168"/>
      <c r="AT42" s="169">
        <v>3.4330244551910898</v>
      </c>
      <c r="AU42" s="163">
        <v>2.4860479336383299</v>
      </c>
      <c r="AV42" s="163">
        <v>0.76400091390066005</v>
      </c>
      <c r="AW42" s="163">
        <v>-0.61024009131238699</v>
      </c>
      <c r="AX42" s="163">
        <v>1.3560938824745501</v>
      </c>
      <c r="AY42" s="170">
        <v>1.2913902297848301</v>
      </c>
      <c r="AZ42" s="163"/>
      <c r="BA42" s="171">
        <v>0.71575509214973798</v>
      </c>
      <c r="BB42" s="172">
        <v>-1.6403468229632401</v>
      </c>
      <c r="BC42" s="173">
        <v>-0.42415851859148501</v>
      </c>
      <c r="BD42" s="163"/>
      <c r="BE42" s="174">
        <v>0.78575607003133496</v>
      </c>
      <c r="BF42" s="41"/>
      <c r="BG42" s="41"/>
      <c r="BH42" s="41"/>
      <c r="BI42" s="41"/>
      <c r="BJ42" s="41"/>
      <c r="BK42" s="41"/>
      <c r="BL42" s="41"/>
    </row>
    <row r="43" spans="1:64" x14ac:dyDescent="0.2">
      <c r="A43" s="22" t="s">
        <v>82</v>
      </c>
      <c r="B43" s="3" t="str">
        <f t="shared" si="0"/>
        <v>Virginia Mountains</v>
      </c>
      <c r="C43" s="3"/>
      <c r="D43" s="25" t="s">
        <v>16</v>
      </c>
      <c r="E43" s="28" t="s">
        <v>17</v>
      </c>
      <c r="F43" s="3"/>
      <c r="G43" s="190">
        <v>102.32897703549</v>
      </c>
      <c r="H43" s="185">
        <v>104.07473894512501</v>
      </c>
      <c r="I43" s="185">
        <v>110.726991576413</v>
      </c>
      <c r="J43" s="185">
        <v>115.617539140022</v>
      </c>
      <c r="K43" s="185">
        <v>112.980083333333</v>
      </c>
      <c r="L43" s="191">
        <v>109.691821416217</v>
      </c>
      <c r="M43" s="185"/>
      <c r="N43" s="192">
        <v>133.724389090909</v>
      </c>
      <c r="O43" s="193">
        <v>133.86213497849999</v>
      </c>
      <c r="P43" s="194">
        <v>133.792303438104</v>
      </c>
      <c r="Q43" s="185"/>
      <c r="R43" s="195">
        <v>118.102878787878</v>
      </c>
      <c r="S43" s="168"/>
      <c r="T43" s="169">
        <v>1.7755961245165</v>
      </c>
      <c r="U43" s="163">
        <v>-2.1954025602740601</v>
      </c>
      <c r="V43" s="163">
        <v>2.28057608142674</v>
      </c>
      <c r="W43" s="163">
        <v>7.2923077484853902</v>
      </c>
      <c r="X43" s="163">
        <v>2.5344892938812902</v>
      </c>
      <c r="Y43" s="170">
        <v>2.5181775258314798</v>
      </c>
      <c r="Z43" s="163"/>
      <c r="AA43" s="171">
        <v>-0.574266066748367</v>
      </c>
      <c r="AB43" s="172">
        <v>-0.68581100535583805</v>
      </c>
      <c r="AC43" s="173">
        <v>-0.63204477446383101</v>
      </c>
      <c r="AD43" s="163"/>
      <c r="AE43" s="174">
        <v>1.10079491319159</v>
      </c>
      <c r="AF43" s="31"/>
      <c r="AG43" s="190">
        <v>105.03480909165199</v>
      </c>
      <c r="AH43" s="185">
        <v>111.924713333773</v>
      </c>
      <c r="AI43" s="185">
        <v>113.499872919818</v>
      </c>
      <c r="AJ43" s="185">
        <v>120.011352231811</v>
      </c>
      <c r="AK43" s="185">
        <v>118.024330162732</v>
      </c>
      <c r="AL43" s="191">
        <v>114.330200476782</v>
      </c>
      <c r="AM43" s="185"/>
      <c r="AN43" s="192">
        <v>135.461339708249</v>
      </c>
      <c r="AO43" s="193">
        <v>134.48426689460899</v>
      </c>
      <c r="AP43" s="194">
        <v>134.98017036028199</v>
      </c>
      <c r="AQ43" s="185"/>
      <c r="AR43" s="195">
        <v>121.323659714709</v>
      </c>
      <c r="AS43" s="168"/>
      <c r="AT43" s="169">
        <v>1.67760679806336</v>
      </c>
      <c r="AU43" s="163">
        <v>0.45655786714886298</v>
      </c>
      <c r="AV43" s="163">
        <v>1.94342322711617</v>
      </c>
      <c r="AW43" s="163">
        <v>8.7666756873701299</v>
      </c>
      <c r="AX43" s="163">
        <v>7.14344842730896</v>
      </c>
      <c r="AY43" s="170">
        <v>4.27853260672115</v>
      </c>
      <c r="AZ43" s="163"/>
      <c r="BA43" s="171">
        <v>4.12620327478378</v>
      </c>
      <c r="BB43" s="172">
        <v>1.52282735729466</v>
      </c>
      <c r="BC43" s="173">
        <v>2.8272977606760801</v>
      </c>
      <c r="BD43" s="163"/>
      <c r="BE43" s="174">
        <v>4.00890475135692</v>
      </c>
      <c r="BF43" s="41"/>
      <c r="BG43" s="41"/>
      <c r="BH43" s="41"/>
      <c r="BI43" s="41"/>
      <c r="BJ43" s="41"/>
      <c r="BK43" s="41"/>
      <c r="BL43" s="41"/>
    </row>
    <row r="44" spans="1:64" x14ac:dyDescent="0.2">
      <c r="A44" s="48" t="s">
        <v>106</v>
      </c>
      <c r="B44" s="3" t="s">
        <v>112</v>
      </c>
      <c r="D44" s="25" t="s">
        <v>16</v>
      </c>
      <c r="E44" s="28" t="s">
        <v>17</v>
      </c>
      <c r="G44" s="190">
        <v>301.23453479853401</v>
      </c>
      <c r="H44" s="185">
        <v>334.83946514423002</v>
      </c>
      <c r="I44" s="185">
        <v>293.04911625460198</v>
      </c>
      <c r="J44" s="185">
        <v>294.98496986555398</v>
      </c>
      <c r="K44" s="185">
        <v>298.86471920289802</v>
      </c>
      <c r="L44" s="191">
        <v>303.563233996772</v>
      </c>
      <c r="M44" s="185"/>
      <c r="N44" s="192">
        <v>344.04851994851902</v>
      </c>
      <c r="O44" s="193">
        <v>348.96374119718303</v>
      </c>
      <c r="P44" s="194">
        <v>346.47462958939798</v>
      </c>
      <c r="Q44" s="185"/>
      <c r="R44" s="195">
        <v>317.77543387537702</v>
      </c>
      <c r="S44" s="168"/>
      <c r="T44" s="169">
        <v>3.8037346549689</v>
      </c>
      <c r="U44" s="163">
        <v>15.224433960188501</v>
      </c>
      <c r="V44" s="163">
        <v>-2.3852097443781899</v>
      </c>
      <c r="W44" s="163">
        <v>-3.33926497722008</v>
      </c>
      <c r="X44" s="163">
        <v>-5.7687083762068401</v>
      </c>
      <c r="Y44" s="170">
        <v>0.47947720229065799</v>
      </c>
      <c r="Z44" s="163"/>
      <c r="AA44" s="171">
        <v>-6.8882473543118001</v>
      </c>
      <c r="AB44" s="172">
        <v>-4.8392414556182199</v>
      </c>
      <c r="AC44" s="173">
        <v>-5.87454148750719</v>
      </c>
      <c r="AD44" s="163"/>
      <c r="AE44" s="174">
        <v>-1.8745265843827399</v>
      </c>
      <c r="AG44" s="190">
        <v>290.41897279289202</v>
      </c>
      <c r="AH44" s="185">
        <v>304.13514873819202</v>
      </c>
      <c r="AI44" s="185">
        <v>296.70699463104</v>
      </c>
      <c r="AJ44" s="185">
        <v>292.31906750788602</v>
      </c>
      <c r="AK44" s="185">
        <v>295.82347906976702</v>
      </c>
      <c r="AL44" s="191">
        <v>296.07539785843397</v>
      </c>
      <c r="AM44" s="185"/>
      <c r="AN44" s="192">
        <v>348.61067368420998</v>
      </c>
      <c r="AO44" s="193">
        <v>351.90050641613101</v>
      </c>
      <c r="AP44" s="194">
        <v>350.319514967565</v>
      </c>
      <c r="AQ44" s="185"/>
      <c r="AR44" s="195">
        <v>313.35171424238899</v>
      </c>
      <c r="AS44" s="168"/>
      <c r="AT44" s="169">
        <v>2.23571678581717</v>
      </c>
      <c r="AU44" s="163">
        <v>7.0069301911677897</v>
      </c>
      <c r="AV44" s="163">
        <v>0.33120192626366501</v>
      </c>
      <c r="AW44" s="163">
        <v>-2.8685259141345698</v>
      </c>
      <c r="AX44" s="163">
        <v>-3.2073534107846502</v>
      </c>
      <c r="AY44" s="170">
        <v>0.49091835767450798</v>
      </c>
      <c r="AZ44" s="163"/>
      <c r="BA44" s="171">
        <v>-1.6160308672156301</v>
      </c>
      <c r="BB44" s="172">
        <v>-3.34845869813409</v>
      </c>
      <c r="BC44" s="173">
        <v>-2.4924860601635501</v>
      </c>
      <c r="BD44" s="163"/>
      <c r="BE44" s="174">
        <v>-0.32750930352914698</v>
      </c>
    </row>
    <row r="45" spans="1:64" x14ac:dyDescent="0.2">
      <c r="A45" s="48" t="s">
        <v>107</v>
      </c>
      <c r="B45" s="3" t="s">
        <v>113</v>
      </c>
      <c r="D45" s="25" t="s">
        <v>16</v>
      </c>
      <c r="E45" s="28" t="s">
        <v>17</v>
      </c>
      <c r="G45" s="190">
        <v>181.26427374845699</v>
      </c>
      <c r="H45" s="185">
        <v>206.680102385238</v>
      </c>
      <c r="I45" s="185">
        <v>217.61495424969399</v>
      </c>
      <c r="J45" s="185">
        <v>215.52356753335201</v>
      </c>
      <c r="K45" s="185">
        <v>202.60129406060599</v>
      </c>
      <c r="L45" s="191">
        <v>205.841729566438</v>
      </c>
      <c r="M45" s="185"/>
      <c r="N45" s="192">
        <v>205.77500433651301</v>
      </c>
      <c r="O45" s="193">
        <v>207.20315621219899</v>
      </c>
      <c r="P45" s="194">
        <v>206.49044018351799</v>
      </c>
      <c r="Q45" s="185"/>
      <c r="R45" s="195">
        <v>206.05550520610399</v>
      </c>
      <c r="S45" s="168"/>
      <c r="T45" s="169">
        <v>6.2827736209504002</v>
      </c>
      <c r="U45" s="163">
        <v>4.2736381170844497</v>
      </c>
      <c r="V45" s="163">
        <v>4.5064329780253098</v>
      </c>
      <c r="W45" s="163">
        <v>1.7653209188441099</v>
      </c>
      <c r="X45" s="163">
        <v>2.5195450303615798</v>
      </c>
      <c r="Y45" s="170">
        <v>3.2701994177281</v>
      </c>
      <c r="Z45" s="163"/>
      <c r="AA45" s="171">
        <v>2.9081523202188202</v>
      </c>
      <c r="AB45" s="172">
        <v>4.7333498857118004</v>
      </c>
      <c r="AC45" s="173">
        <v>3.8083613042595501</v>
      </c>
      <c r="AD45" s="163"/>
      <c r="AE45" s="174">
        <v>3.4459085546221799</v>
      </c>
      <c r="AG45" s="190">
        <v>180.41966794062699</v>
      </c>
      <c r="AH45" s="185">
        <v>206.85821624565901</v>
      </c>
      <c r="AI45" s="185">
        <v>216.429811551847</v>
      </c>
      <c r="AJ45" s="185">
        <v>212.08801130260699</v>
      </c>
      <c r="AK45" s="185">
        <v>195.60198500618301</v>
      </c>
      <c r="AL45" s="191">
        <v>203.78225397013199</v>
      </c>
      <c r="AM45" s="185"/>
      <c r="AN45" s="192">
        <v>195.76101441332099</v>
      </c>
      <c r="AO45" s="193">
        <v>198.893102362912</v>
      </c>
      <c r="AP45" s="194">
        <v>197.35577767983801</v>
      </c>
      <c r="AQ45" s="185"/>
      <c r="AR45" s="195">
        <v>201.72747513382399</v>
      </c>
      <c r="AS45" s="168"/>
      <c r="AT45" s="169">
        <v>-0.90685980352227302</v>
      </c>
      <c r="AU45" s="163">
        <v>1.4219167812898601</v>
      </c>
      <c r="AV45" s="163">
        <v>2.0427779586159098</v>
      </c>
      <c r="AW45" s="163">
        <v>1.0949001826439899</v>
      </c>
      <c r="AX45" s="163">
        <v>1.3436123631582699</v>
      </c>
      <c r="AY45" s="170">
        <v>1.08095350249258</v>
      </c>
      <c r="AZ45" s="163"/>
      <c r="BA45" s="171">
        <v>3.1913856554745599</v>
      </c>
      <c r="BB45" s="172">
        <v>4.1743769764982597</v>
      </c>
      <c r="BC45" s="173">
        <v>3.6979444046313699</v>
      </c>
      <c r="BD45" s="163"/>
      <c r="BE45" s="174">
        <v>1.7689943046318</v>
      </c>
    </row>
    <row r="46" spans="1:64" x14ac:dyDescent="0.2">
      <c r="A46" s="48" t="s">
        <v>108</v>
      </c>
      <c r="B46" s="3" t="s">
        <v>114</v>
      </c>
      <c r="D46" s="25" t="s">
        <v>16</v>
      </c>
      <c r="E46" s="28" t="s">
        <v>17</v>
      </c>
      <c r="G46" s="190">
        <v>137.54254219640501</v>
      </c>
      <c r="H46" s="185">
        <v>149.76138627187001</v>
      </c>
      <c r="I46" s="185">
        <v>159.00938482282001</v>
      </c>
      <c r="J46" s="185">
        <v>159.150942261757</v>
      </c>
      <c r="K46" s="185">
        <v>151.370195880197</v>
      </c>
      <c r="L46" s="191">
        <v>152.11642318622299</v>
      </c>
      <c r="M46" s="185"/>
      <c r="N46" s="192">
        <v>158.84875761132699</v>
      </c>
      <c r="O46" s="193">
        <v>159.01716974290099</v>
      </c>
      <c r="P46" s="194">
        <v>158.93344736410199</v>
      </c>
      <c r="Q46" s="185"/>
      <c r="R46" s="195">
        <v>154.363212551385</v>
      </c>
      <c r="S46" s="168"/>
      <c r="T46" s="169">
        <v>3.9532146820929599</v>
      </c>
      <c r="U46" s="163">
        <v>4.32381893919987</v>
      </c>
      <c r="V46" s="163">
        <v>4.6915096876488498</v>
      </c>
      <c r="W46" s="163">
        <v>1.9431353691484301</v>
      </c>
      <c r="X46" s="163">
        <v>0.71097974107276796</v>
      </c>
      <c r="Y46" s="170">
        <v>2.8684333050108202</v>
      </c>
      <c r="Z46" s="163"/>
      <c r="AA46" s="171">
        <v>-0.95324355933369898</v>
      </c>
      <c r="AB46" s="172">
        <v>0.184003886231936</v>
      </c>
      <c r="AC46" s="173">
        <v>-0.39268913958920698</v>
      </c>
      <c r="AD46" s="163"/>
      <c r="AE46" s="174">
        <v>1.77335529932599</v>
      </c>
      <c r="AG46" s="190">
        <v>136.974372300819</v>
      </c>
      <c r="AH46" s="185">
        <v>152.697646738266</v>
      </c>
      <c r="AI46" s="185">
        <v>161.06664314434201</v>
      </c>
      <c r="AJ46" s="185">
        <v>158.20305506360401</v>
      </c>
      <c r="AK46" s="185">
        <v>149.00603236265999</v>
      </c>
      <c r="AL46" s="191">
        <v>152.599840022802</v>
      </c>
      <c r="AM46" s="185"/>
      <c r="AN46" s="192">
        <v>156.264768698739</v>
      </c>
      <c r="AO46" s="193">
        <v>156.833565760563</v>
      </c>
      <c r="AP46" s="194">
        <v>156.55176379236801</v>
      </c>
      <c r="AQ46" s="185"/>
      <c r="AR46" s="195">
        <v>153.89250942901401</v>
      </c>
      <c r="AS46" s="168"/>
      <c r="AT46" s="169">
        <v>-0.93146663538686103</v>
      </c>
      <c r="AU46" s="163">
        <v>1.47967161178102</v>
      </c>
      <c r="AV46" s="163">
        <v>2.6788834066294598</v>
      </c>
      <c r="AW46" s="163">
        <v>1.07658009090949</v>
      </c>
      <c r="AX46" s="163">
        <v>-0.22989004150825901</v>
      </c>
      <c r="AY46" s="170">
        <v>0.99431768627142603</v>
      </c>
      <c r="AZ46" s="163"/>
      <c r="BA46" s="171">
        <v>1.2970894724343101</v>
      </c>
      <c r="BB46" s="172">
        <v>1.88663633125404</v>
      </c>
      <c r="BC46" s="173">
        <v>1.5929263113555301</v>
      </c>
      <c r="BD46" s="163"/>
      <c r="BE46" s="174">
        <v>1.2232322559325599</v>
      </c>
    </row>
    <row r="47" spans="1:64" x14ac:dyDescent="0.2">
      <c r="A47" s="48" t="s">
        <v>109</v>
      </c>
      <c r="B47" s="3" t="s">
        <v>115</v>
      </c>
      <c r="D47" s="25" t="s">
        <v>16</v>
      </c>
      <c r="E47" s="28" t="s">
        <v>17</v>
      </c>
      <c r="G47" s="190">
        <v>110.758461068271</v>
      </c>
      <c r="H47" s="185">
        <v>114.97043668639</v>
      </c>
      <c r="I47" s="185">
        <v>118.378645802759</v>
      </c>
      <c r="J47" s="185">
        <v>119.645940105866</v>
      </c>
      <c r="K47" s="185">
        <v>120.048608400509</v>
      </c>
      <c r="L47" s="191">
        <v>117.097032911977</v>
      </c>
      <c r="M47" s="185"/>
      <c r="N47" s="192">
        <v>139.64815183722999</v>
      </c>
      <c r="O47" s="193">
        <v>139.91822110278201</v>
      </c>
      <c r="P47" s="194">
        <v>139.78323361109801</v>
      </c>
      <c r="Q47" s="185"/>
      <c r="R47" s="195">
        <v>124.73741753270301</v>
      </c>
      <c r="S47" s="168"/>
      <c r="T47" s="169">
        <v>1.22797179319035</v>
      </c>
      <c r="U47" s="163">
        <v>-0.48168667844239299</v>
      </c>
      <c r="V47" s="163">
        <v>-0.58214493144284796</v>
      </c>
      <c r="W47" s="163">
        <v>-2.0237399350837202</v>
      </c>
      <c r="X47" s="163">
        <v>-3.1992250111994198</v>
      </c>
      <c r="Y47" s="170">
        <v>-1.36031444216695</v>
      </c>
      <c r="Z47" s="163"/>
      <c r="AA47" s="171">
        <v>-2.3724459859670199</v>
      </c>
      <c r="AB47" s="172">
        <v>-1.6224604324273999</v>
      </c>
      <c r="AC47" s="173">
        <v>-2.00346825736082</v>
      </c>
      <c r="AD47" s="163"/>
      <c r="AE47" s="174">
        <v>-1.45343506971619</v>
      </c>
      <c r="AG47" s="190">
        <v>108.58831488048099</v>
      </c>
      <c r="AH47" s="185">
        <v>115.20397875460699</v>
      </c>
      <c r="AI47" s="185">
        <v>119.168723502638</v>
      </c>
      <c r="AJ47" s="185">
        <v>119.095833266611</v>
      </c>
      <c r="AK47" s="185">
        <v>120.00097818692601</v>
      </c>
      <c r="AL47" s="191">
        <v>116.94905837299299</v>
      </c>
      <c r="AM47" s="185"/>
      <c r="AN47" s="192">
        <v>138.64287477652499</v>
      </c>
      <c r="AO47" s="193">
        <v>139.25253595101</v>
      </c>
      <c r="AP47" s="194">
        <v>138.95023491730601</v>
      </c>
      <c r="AQ47" s="185"/>
      <c r="AR47" s="195">
        <v>124.317830949697</v>
      </c>
      <c r="AS47" s="168"/>
      <c r="AT47" s="169">
        <v>-1.0200312621835299</v>
      </c>
      <c r="AU47" s="163">
        <v>-0.78167092823467499</v>
      </c>
      <c r="AV47" s="163">
        <v>-0.18780614118178099</v>
      </c>
      <c r="AW47" s="163">
        <v>-0.49144336853491299</v>
      </c>
      <c r="AX47" s="163">
        <v>-0.20519580102215701</v>
      </c>
      <c r="AY47" s="170">
        <v>-0.49004990525819597</v>
      </c>
      <c r="AZ47" s="163"/>
      <c r="BA47" s="171">
        <v>1.55749646114691</v>
      </c>
      <c r="BB47" s="172">
        <v>1.89599402231256</v>
      </c>
      <c r="BC47" s="173">
        <v>1.7293254607197399</v>
      </c>
      <c r="BD47" s="163"/>
      <c r="BE47" s="174">
        <v>0.61395985820711896</v>
      </c>
    </row>
    <row r="48" spans="1:64" x14ac:dyDescent="0.2">
      <c r="A48" s="48" t="s">
        <v>110</v>
      </c>
      <c r="B48" s="3" t="s">
        <v>116</v>
      </c>
      <c r="D48" s="25" t="s">
        <v>16</v>
      </c>
      <c r="E48" s="28" t="s">
        <v>17</v>
      </c>
      <c r="G48" s="190">
        <v>82.074992744344797</v>
      </c>
      <c r="H48" s="185">
        <v>82.589384556281203</v>
      </c>
      <c r="I48" s="185">
        <v>85.066141931640402</v>
      </c>
      <c r="J48" s="185">
        <v>85.752914029147604</v>
      </c>
      <c r="K48" s="185">
        <v>87.422368686868595</v>
      </c>
      <c r="L48" s="191">
        <v>84.680675558265307</v>
      </c>
      <c r="M48" s="185"/>
      <c r="N48" s="192">
        <v>99.616539987204007</v>
      </c>
      <c r="O48" s="193">
        <v>99.211908504248896</v>
      </c>
      <c r="P48" s="194">
        <v>99.414088424283094</v>
      </c>
      <c r="Q48" s="185"/>
      <c r="R48" s="195">
        <v>89.437563941126598</v>
      </c>
      <c r="S48" s="168"/>
      <c r="T48" s="169">
        <v>2.2436010283972401</v>
      </c>
      <c r="U48" s="163">
        <v>0.80368346072191799</v>
      </c>
      <c r="V48" s="163">
        <v>2.3198365597092399</v>
      </c>
      <c r="W48" s="163">
        <v>0.82127231833635606</v>
      </c>
      <c r="X48" s="163">
        <v>-0.299264022556822</v>
      </c>
      <c r="Y48" s="170">
        <v>0.99586527286307702</v>
      </c>
      <c r="Z48" s="163"/>
      <c r="AA48" s="171">
        <v>-1.5519525403714001</v>
      </c>
      <c r="AB48" s="172">
        <v>-2.2366698774877101</v>
      </c>
      <c r="AC48" s="173">
        <v>-1.89397493566275</v>
      </c>
      <c r="AD48" s="163"/>
      <c r="AE48" s="174">
        <v>-0.127027904334438</v>
      </c>
      <c r="AG48" s="190">
        <v>80.257255930656896</v>
      </c>
      <c r="AH48" s="185">
        <v>82.455480205716995</v>
      </c>
      <c r="AI48" s="185">
        <v>84.4225482669288</v>
      </c>
      <c r="AJ48" s="185">
        <v>85.132137227630906</v>
      </c>
      <c r="AK48" s="185">
        <v>86.3770856095325</v>
      </c>
      <c r="AL48" s="191">
        <v>83.888401889068106</v>
      </c>
      <c r="AM48" s="185"/>
      <c r="AN48" s="192">
        <v>98.139623683302304</v>
      </c>
      <c r="AO48" s="193">
        <v>98.931825998251199</v>
      </c>
      <c r="AP48" s="194">
        <v>98.538648489939703</v>
      </c>
      <c r="AQ48" s="185"/>
      <c r="AR48" s="195">
        <v>88.640783358687699</v>
      </c>
      <c r="AS48" s="168"/>
      <c r="AT48" s="169">
        <v>0.95652160500334105</v>
      </c>
      <c r="AU48" s="163">
        <v>1.32754275329609</v>
      </c>
      <c r="AV48" s="163">
        <v>2.10653249017227</v>
      </c>
      <c r="AW48" s="163">
        <v>0.98678083934443594</v>
      </c>
      <c r="AX48" s="163">
        <v>1.4663660717787801</v>
      </c>
      <c r="AY48" s="170">
        <v>1.3718002030659999</v>
      </c>
      <c r="AZ48" s="163"/>
      <c r="BA48" s="171">
        <v>1.6998825221028599</v>
      </c>
      <c r="BB48" s="172">
        <v>1.7763426280621299</v>
      </c>
      <c r="BC48" s="173">
        <v>1.7434138153194501</v>
      </c>
      <c r="BD48" s="163"/>
      <c r="BE48" s="174">
        <v>1.6542007722218</v>
      </c>
    </row>
    <row r="49" spans="1:57" x14ac:dyDescent="0.2">
      <c r="A49" s="49" t="s">
        <v>111</v>
      </c>
      <c r="B49" s="3" t="s">
        <v>117</v>
      </c>
      <c r="D49" s="25" t="s">
        <v>16</v>
      </c>
      <c r="E49" s="28" t="s">
        <v>17</v>
      </c>
      <c r="G49" s="196">
        <v>61.845122414806099</v>
      </c>
      <c r="H49" s="197">
        <v>61.654749316074998</v>
      </c>
      <c r="I49" s="197">
        <v>62.373378087692601</v>
      </c>
      <c r="J49" s="197">
        <v>62.407818826929201</v>
      </c>
      <c r="K49" s="197">
        <v>62.876592221641403</v>
      </c>
      <c r="L49" s="198">
        <v>62.247659655217902</v>
      </c>
      <c r="M49" s="185"/>
      <c r="N49" s="199">
        <v>72.096752768330802</v>
      </c>
      <c r="O49" s="200">
        <v>73.387624029783296</v>
      </c>
      <c r="P49" s="201">
        <v>72.743750419559802</v>
      </c>
      <c r="Q49" s="185"/>
      <c r="R49" s="202">
        <v>65.680870383741805</v>
      </c>
      <c r="S49" s="168"/>
      <c r="T49" s="175">
        <v>-1.39080425268189</v>
      </c>
      <c r="U49" s="176">
        <v>-2.2539720325989898</v>
      </c>
      <c r="V49" s="176">
        <v>-1.36948299355319</v>
      </c>
      <c r="W49" s="176">
        <v>-1.7078076427842099</v>
      </c>
      <c r="X49" s="176">
        <v>-4.8031454828364799</v>
      </c>
      <c r="Y49" s="177">
        <v>-2.40643260579763</v>
      </c>
      <c r="Z49" s="163"/>
      <c r="AA49" s="178">
        <v>-6.5235003275997396</v>
      </c>
      <c r="AB49" s="179">
        <v>-4.7137716045831297</v>
      </c>
      <c r="AC49" s="180">
        <v>-5.6176757405848603</v>
      </c>
      <c r="AD49" s="163"/>
      <c r="AE49" s="181">
        <v>-3.6747815049032999</v>
      </c>
      <c r="AG49" s="196">
        <v>61.141382603523503</v>
      </c>
      <c r="AH49" s="197">
        <v>61.434105937702299</v>
      </c>
      <c r="AI49" s="197">
        <v>61.9144489083153</v>
      </c>
      <c r="AJ49" s="197">
        <v>61.862350131710002</v>
      </c>
      <c r="AK49" s="197">
        <v>62.408982327797197</v>
      </c>
      <c r="AL49" s="198">
        <v>61.770709003603798</v>
      </c>
      <c r="AM49" s="185"/>
      <c r="AN49" s="199">
        <v>69.988120428795497</v>
      </c>
      <c r="AO49" s="200">
        <v>71.443547567776307</v>
      </c>
      <c r="AP49" s="201">
        <v>70.724160183110996</v>
      </c>
      <c r="AQ49" s="185"/>
      <c r="AR49" s="202">
        <v>64.711228998802099</v>
      </c>
      <c r="AS49" s="168"/>
      <c r="AT49" s="175">
        <v>-1.70265986920798</v>
      </c>
      <c r="AU49" s="176">
        <v>-1.68352329337603</v>
      </c>
      <c r="AV49" s="176">
        <v>-1.4739140744905801</v>
      </c>
      <c r="AW49" s="176">
        <v>-2.2923534208746799</v>
      </c>
      <c r="AX49" s="176">
        <v>-2.8448560625002899</v>
      </c>
      <c r="AY49" s="177">
        <v>-2.0224468965514402</v>
      </c>
      <c r="AZ49" s="163"/>
      <c r="BA49" s="178">
        <v>-3.3149227021818302</v>
      </c>
      <c r="BB49" s="179">
        <v>-2.61671668050377</v>
      </c>
      <c r="BC49" s="180">
        <v>-2.9523327192704398</v>
      </c>
      <c r="BD49" s="163"/>
      <c r="BE49" s="181">
        <v>-2.3130186865765601</v>
      </c>
    </row>
    <row r="50" spans="1:57" x14ac:dyDescent="0.2">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I14" sqref="I14"/>
      <selection pane="topRight" activeCell="I14" sqref="I14"/>
      <selection pane="bottomLeft" activeCell="I14" sqref="I14"/>
      <selection pane="bottomRight" activeCell="I14" sqref="I14"/>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237" t="s">
        <v>5</v>
      </c>
      <c r="E2" s="238"/>
      <c r="G2" s="231" t="s">
        <v>102</v>
      </c>
      <c r="H2" s="232"/>
      <c r="I2" s="232"/>
      <c r="J2" s="232"/>
      <c r="K2" s="232"/>
      <c r="L2" s="232"/>
      <c r="M2" s="232"/>
      <c r="N2" s="232"/>
      <c r="O2" s="232"/>
      <c r="P2" s="232"/>
      <c r="Q2" s="232"/>
      <c r="R2" s="232"/>
      <c r="T2" s="231" t="s">
        <v>40</v>
      </c>
      <c r="U2" s="232"/>
      <c r="V2" s="232"/>
      <c r="W2" s="232"/>
      <c r="X2" s="232"/>
      <c r="Y2" s="232"/>
      <c r="Z2" s="232"/>
      <c r="AA2" s="232"/>
      <c r="AB2" s="232"/>
      <c r="AC2" s="232"/>
      <c r="AD2" s="232"/>
      <c r="AE2" s="232"/>
      <c r="AF2" s="4"/>
      <c r="AG2" s="231" t="s">
        <v>41</v>
      </c>
      <c r="AH2" s="232"/>
      <c r="AI2" s="232"/>
      <c r="AJ2" s="232"/>
      <c r="AK2" s="232"/>
      <c r="AL2" s="232"/>
      <c r="AM2" s="232"/>
      <c r="AN2" s="232"/>
      <c r="AO2" s="232"/>
      <c r="AP2" s="232"/>
      <c r="AQ2" s="232"/>
      <c r="AR2" s="232"/>
      <c r="AT2" s="231" t="s">
        <v>42</v>
      </c>
      <c r="AU2" s="232"/>
      <c r="AV2" s="232"/>
      <c r="AW2" s="232"/>
      <c r="AX2" s="232"/>
      <c r="AY2" s="232"/>
      <c r="AZ2" s="232"/>
      <c r="BA2" s="232"/>
      <c r="BB2" s="232"/>
      <c r="BC2" s="232"/>
      <c r="BD2" s="232"/>
      <c r="BE2" s="232"/>
    </row>
    <row r="3" spans="1:57" x14ac:dyDescent="0.2">
      <c r="A3" s="32"/>
      <c r="B3" s="32"/>
      <c r="C3" s="3"/>
      <c r="D3" s="239" t="s">
        <v>8</v>
      </c>
      <c r="E3" s="241" t="s">
        <v>9</v>
      </c>
      <c r="F3" s="5"/>
      <c r="G3" s="229" t="s">
        <v>0</v>
      </c>
      <c r="H3" s="225" t="s">
        <v>1</v>
      </c>
      <c r="I3" s="225" t="s">
        <v>10</v>
      </c>
      <c r="J3" s="225" t="s">
        <v>2</v>
      </c>
      <c r="K3" s="225" t="s">
        <v>11</v>
      </c>
      <c r="L3" s="227" t="s">
        <v>12</v>
      </c>
      <c r="M3" s="5"/>
      <c r="N3" s="229" t="s">
        <v>3</v>
      </c>
      <c r="O3" s="225" t="s">
        <v>4</v>
      </c>
      <c r="P3" s="227" t="s">
        <v>13</v>
      </c>
      <c r="Q3" s="2"/>
      <c r="R3" s="233" t="s">
        <v>14</v>
      </c>
      <c r="S3" s="2"/>
      <c r="T3" s="229" t="s">
        <v>0</v>
      </c>
      <c r="U3" s="225" t="s">
        <v>1</v>
      </c>
      <c r="V3" s="225" t="s">
        <v>10</v>
      </c>
      <c r="W3" s="225" t="s">
        <v>2</v>
      </c>
      <c r="X3" s="225" t="s">
        <v>11</v>
      </c>
      <c r="Y3" s="227" t="s">
        <v>12</v>
      </c>
      <c r="Z3" s="2"/>
      <c r="AA3" s="229" t="s">
        <v>3</v>
      </c>
      <c r="AB3" s="225" t="s">
        <v>4</v>
      </c>
      <c r="AC3" s="227" t="s">
        <v>13</v>
      </c>
      <c r="AD3" s="1"/>
      <c r="AE3" s="235" t="s">
        <v>14</v>
      </c>
      <c r="AF3" s="38"/>
      <c r="AG3" s="229" t="s">
        <v>0</v>
      </c>
      <c r="AH3" s="225" t="s">
        <v>1</v>
      </c>
      <c r="AI3" s="225" t="s">
        <v>10</v>
      </c>
      <c r="AJ3" s="225" t="s">
        <v>2</v>
      </c>
      <c r="AK3" s="225" t="s">
        <v>11</v>
      </c>
      <c r="AL3" s="227" t="s">
        <v>12</v>
      </c>
      <c r="AM3" s="5"/>
      <c r="AN3" s="229" t="s">
        <v>3</v>
      </c>
      <c r="AO3" s="225" t="s">
        <v>4</v>
      </c>
      <c r="AP3" s="227" t="s">
        <v>13</v>
      </c>
      <c r="AQ3" s="2"/>
      <c r="AR3" s="233" t="s">
        <v>14</v>
      </c>
      <c r="AS3" s="2"/>
      <c r="AT3" s="229" t="s">
        <v>0</v>
      </c>
      <c r="AU3" s="225" t="s">
        <v>1</v>
      </c>
      <c r="AV3" s="225" t="s">
        <v>10</v>
      </c>
      <c r="AW3" s="225" t="s">
        <v>2</v>
      </c>
      <c r="AX3" s="225" t="s">
        <v>11</v>
      </c>
      <c r="AY3" s="227" t="s">
        <v>12</v>
      </c>
      <c r="AZ3" s="2"/>
      <c r="BA3" s="229" t="s">
        <v>3</v>
      </c>
      <c r="BB3" s="225" t="s">
        <v>4</v>
      </c>
      <c r="BC3" s="227" t="s">
        <v>13</v>
      </c>
      <c r="BD3" s="1"/>
      <c r="BE3" s="235" t="s">
        <v>14</v>
      </c>
    </row>
    <row r="4" spans="1:57" x14ac:dyDescent="0.2">
      <c r="A4" s="32"/>
      <c r="B4" s="32"/>
      <c r="C4" s="3"/>
      <c r="D4" s="240"/>
      <c r="E4" s="242"/>
      <c r="F4" s="5"/>
      <c r="G4" s="246"/>
      <c r="H4" s="244"/>
      <c r="I4" s="244"/>
      <c r="J4" s="244"/>
      <c r="K4" s="244"/>
      <c r="L4" s="245"/>
      <c r="M4" s="5"/>
      <c r="N4" s="246"/>
      <c r="O4" s="244"/>
      <c r="P4" s="245"/>
      <c r="Q4" s="2"/>
      <c r="R4" s="247"/>
      <c r="S4" s="2"/>
      <c r="T4" s="246"/>
      <c r="U4" s="244"/>
      <c r="V4" s="244"/>
      <c r="W4" s="244"/>
      <c r="X4" s="244"/>
      <c r="Y4" s="245"/>
      <c r="Z4" s="2"/>
      <c r="AA4" s="246"/>
      <c r="AB4" s="244"/>
      <c r="AC4" s="245"/>
      <c r="AD4" s="1"/>
      <c r="AE4" s="243"/>
      <c r="AF4" s="39"/>
      <c r="AG4" s="246"/>
      <c r="AH4" s="244"/>
      <c r="AI4" s="244"/>
      <c r="AJ4" s="244"/>
      <c r="AK4" s="244"/>
      <c r="AL4" s="245"/>
      <c r="AM4" s="5"/>
      <c r="AN4" s="246"/>
      <c r="AO4" s="244"/>
      <c r="AP4" s="245"/>
      <c r="AQ4" s="2"/>
      <c r="AR4" s="247"/>
      <c r="AS4" s="2"/>
      <c r="AT4" s="246"/>
      <c r="AU4" s="244"/>
      <c r="AV4" s="244"/>
      <c r="AW4" s="244"/>
      <c r="AX4" s="244"/>
      <c r="AY4" s="245"/>
      <c r="AZ4" s="2"/>
      <c r="BA4" s="246"/>
      <c r="BB4" s="244"/>
      <c r="BC4" s="245"/>
      <c r="BD4" s="1"/>
      <c r="BE4" s="243"/>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82">
        <v>72.560643428834496</v>
      </c>
      <c r="H6" s="183">
        <v>88.529658332012104</v>
      </c>
      <c r="I6" s="183">
        <v>101.005930701984</v>
      </c>
      <c r="J6" s="183">
        <v>103.09470488395201</v>
      </c>
      <c r="K6" s="183">
        <v>99.785385558615204</v>
      </c>
      <c r="L6" s="184">
        <v>93.013617747400602</v>
      </c>
      <c r="M6" s="185"/>
      <c r="N6" s="186">
        <v>122.591145308279</v>
      </c>
      <c r="O6" s="187">
        <v>127.75494924365501</v>
      </c>
      <c r="P6" s="188">
        <v>125.17302579406601</v>
      </c>
      <c r="Q6" s="185"/>
      <c r="R6" s="189">
        <v>102.21190493215499</v>
      </c>
      <c r="S6" s="168"/>
      <c r="T6" s="160">
        <v>12.592405197803499</v>
      </c>
      <c r="U6" s="161">
        <v>6.4935687065741599</v>
      </c>
      <c r="V6" s="161">
        <v>3.6297133832310502</v>
      </c>
      <c r="W6" s="161">
        <v>-1.4885306953859101</v>
      </c>
      <c r="X6" s="161">
        <v>-5.3474679399878902</v>
      </c>
      <c r="Y6" s="162">
        <v>2.1619196119376798</v>
      </c>
      <c r="Z6" s="163"/>
      <c r="AA6" s="164">
        <v>-2.6961927679058002</v>
      </c>
      <c r="AB6" s="165">
        <v>-0.59818871748431501</v>
      </c>
      <c r="AC6" s="166">
        <v>-1.63674674377507</v>
      </c>
      <c r="AD6" s="163"/>
      <c r="AE6" s="167">
        <v>0.80342247660398902</v>
      </c>
      <c r="AG6" s="182">
        <v>77.377883579546605</v>
      </c>
      <c r="AH6" s="183">
        <v>97.227921566741202</v>
      </c>
      <c r="AI6" s="183">
        <v>108.584916713044</v>
      </c>
      <c r="AJ6" s="183">
        <v>107.700674221993</v>
      </c>
      <c r="AK6" s="183">
        <v>101.709135406569</v>
      </c>
      <c r="AL6" s="184">
        <v>98.524213471078596</v>
      </c>
      <c r="AM6" s="185"/>
      <c r="AN6" s="186">
        <v>120.025524749377</v>
      </c>
      <c r="AO6" s="187">
        <v>123.66115842997</v>
      </c>
      <c r="AP6" s="188">
        <v>121.84334699477</v>
      </c>
      <c r="AQ6" s="185"/>
      <c r="AR6" s="189">
        <v>105.18900863477801</v>
      </c>
      <c r="AS6" s="168"/>
      <c r="AT6" s="160">
        <v>1.0373778527959601</v>
      </c>
      <c r="AU6" s="161">
        <v>1.55498516473407</v>
      </c>
      <c r="AV6" s="161">
        <v>1.88036687716662</v>
      </c>
      <c r="AW6" s="161">
        <v>0.48466223902716898</v>
      </c>
      <c r="AX6" s="161">
        <v>-1.09711053481126</v>
      </c>
      <c r="AY6" s="162">
        <v>0.75224938702571698</v>
      </c>
      <c r="AZ6" s="163"/>
      <c r="BA6" s="164">
        <v>1.23938551981541</v>
      </c>
      <c r="BB6" s="165">
        <v>4.1683241967136704</v>
      </c>
      <c r="BC6" s="166">
        <v>2.7048267015563399</v>
      </c>
      <c r="BD6" s="163"/>
      <c r="BE6" s="167">
        <v>1.3912789534069001</v>
      </c>
    </row>
    <row r="7" spans="1:57" x14ac:dyDescent="0.2">
      <c r="A7" s="20" t="s">
        <v>18</v>
      </c>
      <c r="B7" s="3" t="str">
        <f>TRIM(A7)</f>
        <v>Virginia</v>
      </c>
      <c r="C7" s="10"/>
      <c r="D7" s="24" t="s">
        <v>16</v>
      </c>
      <c r="E7" s="27" t="s">
        <v>17</v>
      </c>
      <c r="F7" s="3"/>
      <c r="G7" s="190">
        <v>62.378959633612098</v>
      </c>
      <c r="H7" s="185">
        <v>77.572660085255293</v>
      </c>
      <c r="I7" s="185">
        <v>87.215690601371406</v>
      </c>
      <c r="J7" s="185">
        <v>89.861026119214102</v>
      </c>
      <c r="K7" s="185">
        <v>87.906871442062496</v>
      </c>
      <c r="L7" s="191">
        <v>80.997370232262696</v>
      </c>
      <c r="M7" s="185"/>
      <c r="N7" s="192">
        <v>108.77812851473</v>
      </c>
      <c r="O7" s="193">
        <v>109.647871061224</v>
      </c>
      <c r="P7" s="194">
        <v>109.212999787977</v>
      </c>
      <c r="Q7" s="185"/>
      <c r="R7" s="195">
        <v>89.064356302318501</v>
      </c>
      <c r="S7" s="168"/>
      <c r="T7" s="169">
        <v>11.962949436928101</v>
      </c>
      <c r="U7" s="163">
        <v>5.5320318863475899</v>
      </c>
      <c r="V7" s="163">
        <v>2.4152939443310002</v>
      </c>
      <c r="W7" s="163">
        <v>-1.5713408476342301</v>
      </c>
      <c r="X7" s="163">
        <v>-4.1502167092154796</v>
      </c>
      <c r="Y7" s="170">
        <v>1.90067462994216</v>
      </c>
      <c r="Z7" s="163"/>
      <c r="AA7" s="171">
        <v>-0.26306907179150801</v>
      </c>
      <c r="AB7" s="172">
        <v>3.7120015318450998</v>
      </c>
      <c r="AC7" s="173">
        <v>1.6935446202661599</v>
      </c>
      <c r="AD7" s="163"/>
      <c r="AE7" s="174">
        <v>1.8316363207934701</v>
      </c>
      <c r="AG7" s="190">
        <v>57.241933064976401</v>
      </c>
      <c r="AH7" s="185">
        <v>78.620292289726393</v>
      </c>
      <c r="AI7" s="185">
        <v>89.823309258658099</v>
      </c>
      <c r="AJ7" s="185">
        <v>89.403418302687399</v>
      </c>
      <c r="AK7" s="185">
        <v>84.719173696951302</v>
      </c>
      <c r="AL7" s="191">
        <v>79.9644484676258</v>
      </c>
      <c r="AM7" s="185"/>
      <c r="AN7" s="192">
        <v>102.539663805096</v>
      </c>
      <c r="AO7" s="193">
        <v>106.12570299657099</v>
      </c>
      <c r="AP7" s="194">
        <v>104.332683400834</v>
      </c>
      <c r="AQ7" s="185"/>
      <c r="AR7" s="195">
        <v>86.927965392300706</v>
      </c>
      <c r="AS7" s="168"/>
      <c r="AT7" s="169">
        <v>-2.7493445070877298</v>
      </c>
      <c r="AU7" s="163">
        <v>-2.4879344241022201</v>
      </c>
      <c r="AV7" s="163">
        <v>-1.47396481437875</v>
      </c>
      <c r="AW7" s="163">
        <v>-2.2923185320697601</v>
      </c>
      <c r="AX7" s="163">
        <v>-0.55935907765147896</v>
      </c>
      <c r="AY7" s="170">
        <v>-1.8521290023219401</v>
      </c>
      <c r="AZ7" s="163"/>
      <c r="BA7" s="171">
        <v>4.8354309540368696</v>
      </c>
      <c r="BB7" s="172">
        <v>8.5971044573374193</v>
      </c>
      <c r="BC7" s="173">
        <v>6.7154416731274402</v>
      </c>
      <c r="BD7" s="163"/>
      <c r="BE7" s="174">
        <v>0.92728758304491199</v>
      </c>
    </row>
    <row r="8" spans="1:57" x14ac:dyDescent="0.2">
      <c r="A8" s="21" t="s">
        <v>19</v>
      </c>
      <c r="B8" s="3" t="str">
        <f t="shared" ref="B8:B43" si="0">TRIM(A8)</f>
        <v>Norfolk/Virginia Beach, VA</v>
      </c>
      <c r="C8" s="3"/>
      <c r="D8" s="24" t="s">
        <v>16</v>
      </c>
      <c r="E8" s="27" t="s">
        <v>17</v>
      </c>
      <c r="F8" s="3"/>
      <c r="G8" s="190">
        <v>52.047059850367603</v>
      </c>
      <c r="H8" s="185">
        <v>56.958356916651702</v>
      </c>
      <c r="I8" s="185">
        <v>61.991230346665297</v>
      </c>
      <c r="J8" s="185">
        <v>65.116415204079004</v>
      </c>
      <c r="K8" s="185">
        <v>74.897434430807806</v>
      </c>
      <c r="L8" s="191">
        <v>62.202099349714302</v>
      </c>
      <c r="M8" s="185"/>
      <c r="N8" s="192">
        <v>111.595519441953</v>
      </c>
      <c r="O8" s="193">
        <v>111.533551776883</v>
      </c>
      <c r="P8" s="194">
        <v>111.564535609418</v>
      </c>
      <c r="Q8" s="185"/>
      <c r="R8" s="195">
        <v>76.305652566772594</v>
      </c>
      <c r="S8" s="168"/>
      <c r="T8" s="169">
        <v>-3.6507551869069199</v>
      </c>
      <c r="U8" s="163">
        <v>-13.6313627966162</v>
      </c>
      <c r="V8" s="163">
        <v>-14.600577313754201</v>
      </c>
      <c r="W8" s="163">
        <v>-16.216983230058901</v>
      </c>
      <c r="X8" s="163">
        <v>-19.117538251423799</v>
      </c>
      <c r="Y8" s="170">
        <v>-14.2932606228573</v>
      </c>
      <c r="Z8" s="163"/>
      <c r="AA8" s="171">
        <v>-7.0443927542356297</v>
      </c>
      <c r="AB8" s="172">
        <v>-3.7017563451642199</v>
      </c>
      <c r="AC8" s="173">
        <v>-5.4030576933473302</v>
      </c>
      <c r="AD8" s="163"/>
      <c r="AE8" s="174">
        <v>-10.7910319603694</v>
      </c>
      <c r="AG8" s="190">
        <v>47.632367791898297</v>
      </c>
      <c r="AH8" s="185">
        <v>55.374626144661597</v>
      </c>
      <c r="AI8" s="185">
        <v>61.015801828768303</v>
      </c>
      <c r="AJ8" s="185">
        <v>64.093628619103697</v>
      </c>
      <c r="AK8" s="185">
        <v>70.205870855005202</v>
      </c>
      <c r="AL8" s="191">
        <v>59.664459047887398</v>
      </c>
      <c r="AM8" s="185"/>
      <c r="AN8" s="192">
        <v>103.368612905788</v>
      </c>
      <c r="AO8" s="193">
        <v>109.908280192292</v>
      </c>
      <c r="AP8" s="194">
        <v>106.63844654904</v>
      </c>
      <c r="AQ8" s="185"/>
      <c r="AR8" s="195">
        <v>73.085598333931102</v>
      </c>
      <c r="AS8" s="168"/>
      <c r="AT8" s="169">
        <v>-6.8339043041593603</v>
      </c>
      <c r="AU8" s="163">
        <v>-12.5488214796422</v>
      </c>
      <c r="AV8" s="163">
        <v>-12.4054825212705</v>
      </c>
      <c r="AW8" s="163">
        <v>-7.4146814480849796</v>
      </c>
      <c r="AX8" s="163">
        <v>-2.43464833999532</v>
      </c>
      <c r="AY8" s="170">
        <v>-8.2898941353662696</v>
      </c>
      <c r="AZ8" s="163"/>
      <c r="BA8" s="171">
        <v>4.8717912488996102</v>
      </c>
      <c r="BB8" s="172">
        <v>6.51469937196494</v>
      </c>
      <c r="BC8" s="173">
        <v>5.7120534876217102</v>
      </c>
      <c r="BD8" s="163"/>
      <c r="BE8" s="174">
        <v>-2.9299122685607899</v>
      </c>
    </row>
    <row r="9" spans="1:57" x14ac:dyDescent="0.2">
      <c r="A9" s="21" t="s">
        <v>20</v>
      </c>
      <c r="B9" s="3" t="s">
        <v>71</v>
      </c>
      <c r="C9" s="3"/>
      <c r="D9" s="24" t="s">
        <v>16</v>
      </c>
      <c r="E9" s="27" t="s">
        <v>17</v>
      </c>
      <c r="F9" s="3"/>
      <c r="G9" s="190">
        <v>47.791682506595102</v>
      </c>
      <c r="H9" s="185">
        <v>59.914483535873302</v>
      </c>
      <c r="I9" s="185">
        <v>66.415314493815401</v>
      </c>
      <c r="J9" s="185">
        <v>68.416154962720299</v>
      </c>
      <c r="K9" s="185">
        <v>67.763606464681203</v>
      </c>
      <c r="L9" s="191">
        <v>62.071582788830803</v>
      </c>
      <c r="M9" s="185"/>
      <c r="N9" s="192">
        <v>85.378587704176098</v>
      </c>
      <c r="O9" s="193">
        <v>92.247882868594502</v>
      </c>
      <c r="P9" s="194">
        <v>88.813235286385293</v>
      </c>
      <c r="Q9" s="185"/>
      <c r="R9" s="195">
        <v>69.719588938192103</v>
      </c>
      <c r="S9" s="168"/>
      <c r="T9" s="169">
        <v>-18.889026013338999</v>
      </c>
      <c r="U9" s="163">
        <v>4.0256210413168301</v>
      </c>
      <c r="V9" s="163">
        <v>7.7143211722861098</v>
      </c>
      <c r="W9" s="163">
        <v>3.7301972685041598</v>
      </c>
      <c r="X9" s="163">
        <v>-2.5950664546643201</v>
      </c>
      <c r="Y9" s="170">
        <v>-1.07140901405205</v>
      </c>
      <c r="Z9" s="163"/>
      <c r="AA9" s="171">
        <v>-4.7814877095564103</v>
      </c>
      <c r="AB9" s="172">
        <v>2.3987234520515401</v>
      </c>
      <c r="AC9" s="173">
        <v>-1.1829738901187401</v>
      </c>
      <c r="AD9" s="163"/>
      <c r="AE9" s="174">
        <v>-1.10879824061655</v>
      </c>
      <c r="AG9" s="190">
        <v>48.065754581427697</v>
      </c>
      <c r="AH9" s="185">
        <v>67.302477571275602</v>
      </c>
      <c r="AI9" s="185">
        <v>77.986205131085697</v>
      </c>
      <c r="AJ9" s="185">
        <v>77.996187201313504</v>
      </c>
      <c r="AK9" s="185">
        <v>88.329339057166294</v>
      </c>
      <c r="AL9" s="191">
        <v>71.940872397412505</v>
      </c>
      <c r="AM9" s="185"/>
      <c r="AN9" s="192">
        <v>115.952587079246</v>
      </c>
      <c r="AO9" s="193">
        <v>119.739547295078</v>
      </c>
      <c r="AP9" s="194">
        <v>117.84606718716201</v>
      </c>
      <c r="AQ9" s="185"/>
      <c r="AR9" s="195">
        <v>85.059820828374598</v>
      </c>
      <c r="AS9" s="168"/>
      <c r="AT9" s="169">
        <v>-6.2390092601609997</v>
      </c>
      <c r="AU9" s="163">
        <v>4.9566638734252901</v>
      </c>
      <c r="AV9" s="163">
        <v>4.2202336424394504</v>
      </c>
      <c r="AW9" s="163">
        <v>1.03216061103264</v>
      </c>
      <c r="AX9" s="163">
        <v>0.32391747864520898</v>
      </c>
      <c r="AY9" s="170">
        <v>1.1872756301951599</v>
      </c>
      <c r="AZ9" s="163"/>
      <c r="BA9" s="171">
        <v>5.4058241186488702</v>
      </c>
      <c r="BB9" s="172">
        <v>11.5675326503978</v>
      </c>
      <c r="BC9" s="173">
        <v>8.4486708581182093</v>
      </c>
      <c r="BD9" s="163"/>
      <c r="BE9" s="174">
        <v>3.9438557573247102</v>
      </c>
    </row>
    <row r="10" spans="1:57" x14ac:dyDescent="0.2">
      <c r="A10" s="21" t="s">
        <v>21</v>
      </c>
      <c r="B10" s="3" t="str">
        <f t="shared" si="0"/>
        <v>Virginia Area</v>
      </c>
      <c r="C10" s="3"/>
      <c r="D10" s="24" t="s">
        <v>16</v>
      </c>
      <c r="E10" s="27" t="s">
        <v>17</v>
      </c>
      <c r="F10" s="3"/>
      <c r="G10" s="190">
        <v>48.551508502592597</v>
      </c>
      <c r="H10" s="185">
        <v>55.046106922084</v>
      </c>
      <c r="I10" s="185">
        <v>59.792086078567998</v>
      </c>
      <c r="J10" s="185">
        <v>62.721863011850402</v>
      </c>
      <c r="K10" s="185">
        <v>68.965221380225302</v>
      </c>
      <c r="L10" s="191">
        <v>59.035405048277397</v>
      </c>
      <c r="M10" s="185"/>
      <c r="N10" s="192">
        <v>106.341541004249</v>
      </c>
      <c r="O10" s="193">
        <v>104.176999167997</v>
      </c>
      <c r="P10" s="194">
        <v>105.259270086123</v>
      </c>
      <c r="Q10" s="185"/>
      <c r="R10" s="195">
        <v>72.268409333045696</v>
      </c>
      <c r="S10" s="168"/>
      <c r="T10" s="169">
        <v>10.1151282554238</v>
      </c>
      <c r="U10" s="163">
        <v>-5.1874036175011797</v>
      </c>
      <c r="V10" s="163">
        <v>-3.6583656688644202</v>
      </c>
      <c r="W10" s="163">
        <v>-3.46935268508172</v>
      </c>
      <c r="X10" s="163">
        <v>-8.4147532213668903</v>
      </c>
      <c r="Y10" s="170">
        <v>-3.08296360370877</v>
      </c>
      <c r="Z10" s="163"/>
      <c r="AA10" s="171">
        <v>-4.7197222817207001</v>
      </c>
      <c r="AB10" s="172">
        <v>-1.6252597780868601</v>
      </c>
      <c r="AC10" s="173">
        <v>-3.2131165144115799</v>
      </c>
      <c r="AD10" s="163"/>
      <c r="AE10" s="174">
        <v>-3.1136927810539099</v>
      </c>
      <c r="AG10" s="190">
        <v>42.436647098782899</v>
      </c>
      <c r="AH10" s="185">
        <v>54.906915935465598</v>
      </c>
      <c r="AI10" s="185">
        <v>60.373987669390402</v>
      </c>
      <c r="AJ10" s="185">
        <v>63.428456017812103</v>
      </c>
      <c r="AK10" s="185">
        <v>65.803616996027301</v>
      </c>
      <c r="AL10" s="191">
        <v>57.396008143184297</v>
      </c>
      <c r="AM10" s="185"/>
      <c r="AN10" s="192">
        <v>92.4285001045439</v>
      </c>
      <c r="AO10" s="193">
        <v>91.127140071994006</v>
      </c>
      <c r="AP10" s="194">
        <v>91.777820088268996</v>
      </c>
      <c r="AQ10" s="185"/>
      <c r="AR10" s="195">
        <v>67.224302237392493</v>
      </c>
      <c r="AS10" s="168"/>
      <c r="AT10" s="169">
        <v>-1.71686162643895</v>
      </c>
      <c r="AU10" s="163">
        <v>-6.2951496637001103</v>
      </c>
      <c r="AV10" s="163">
        <v>-3.39845151173395</v>
      </c>
      <c r="AW10" s="163">
        <v>-1.0376985500876901</v>
      </c>
      <c r="AX10" s="163">
        <v>-2.7844674503632598</v>
      </c>
      <c r="AY10" s="170">
        <v>-3.0761702669315301</v>
      </c>
      <c r="AZ10" s="163"/>
      <c r="BA10" s="171">
        <v>3.24958454389578</v>
      </c>
      <c r="BB10" s="172">
        <v>7.7226082266736604</v>
      </c>
      <c r="BC10" s="173">
        <v>5.4228311973845296</v>
      </c>
      <c r="BD10" s="163"/>
      <c r="BE10" s="174">
        <v>7.4623752046407199E-2</v>
      </c>
    </row>
    <row r="11" spans="1:57" x14ac:dyDescent="0.2">
      <c r="A11" s="34" t="s">
        <v>22</v>
      </c>
      <c r="B11" s="3" t="str">
        <f t="shared" si="0"/>
        <v>Washington, DC</v>
      </c>
      <c r="C11" s="3"/>
      <c r="D11" s="24" t="s">
        <v>16</v>
      </c>
      <c r="E11" s="27" t="s">
        <v>17</v>
      </c>
      <c r="F11" s="3"/>
      <c r="G11" s="190">
        <v>119.853989712801</v>
      </c>
      <c r="H11" s="185">
        <v>151.93055894951101</v>
      </c>
      <c r="I11" s="185">
        <v>187.12177781093899</v>
      </c>
      <c r="J11" s="185">
        <v>187.08937455560499</v>
      </c>
      <c r="K11" s="185">
        <v>163.43370651126099</v>
      </c>
      <c r="L11" s="191">
        <v>161.885148709314</v>
      </c>
      <c r="M11" s="185"/>
      <c r="N11" s="192">
        <v>158.008173702367</v>
      </c>
      <c r="O11" s="193">
        <v>160.88811155294499</v>
      </c>
      <c r="P11" s="194">
        <v>159.44814262765601</v>
      </c>
      <c r="Q11" s="185"/>
      <c r="R11" s="195">
        <v>161.18887872019499</v>
      </c>
      <c r="S11" s="168"/>
      <c r="T11" s="169">
        <v>36.626962614439698</v>
      </c>
      <c r="U11" s="163">
        <v>14.150408843552301</v>
      </c>
      <c r="V11" s="163">
        <v>8.7740161663187095</v>
      </c>
      <c r="W11" s="163">
        <v>-1.39745152896723</v>
      </c>
      <c r="X11" s="163">
        <v>3.8873259477694799</v>
      </c>
      <c r="Y11" s="170">
        <v>9.3781175990144607</v>
      </c>
      <c r="Z11" s="163"/>
      <c r="AA11" s="171">
        <v>9.3707049365611805</v>
      </c>
      <c r="AB11" s="172">
        <v>13.0202833302807</v>
      </c>
      <c r="AC11" s="173">
        <v>11.182025767472</v>
      </c>
      <c r="AD11" s="163"/>
      <c r="AE11" s="174">
        <v>9.8822789564123497</v>
      </c>
      <c r="AG11" s="190">
        <v>108.34728793623999</v>
      </c>
      <c r="AH11" s="185">
        <v>158.94433174899899</v>
      </c>
      <c r="AI11" s="185">
        <v>186.81450102588201</v>
      </c>
      <c r="AJ11" s="185">
        <v>174.62515708696199</v>
      </c>
      <c r="AK11" s="185">
        <v>141.689458730919</v>
      </c>
      <c r="AL11" s="191">
        <v>154.084014576057</v>
      </c>
      <c r="AM11" s="185"/>
      <c r="AN11" s="192">
        <v>138.59615087019299</v>
      </c>
      <c r="AO11" s="193">
        <v>147.09266792187</v>
      </c>
      <c r="AP11" s="194">
        <v>142.84440939603201</v>
      </c>
      <c r="AQ11" s="185"/>
      <c r="AR11" s="195">
        <v>150.872718944349</v>
      </c>
      <c r="AS11" s="168"/>
      <c r="AT11" s="169">
        <v>-0.59713279152252197</v>
      </c>
      <c r="AU11" s="163">
        <v>-0.74164496211783104</v>
      </c>
      <c r="AV11" s="163">
        <v>1.5431061470198799</v>
      </c>
      <c r="AW11" s="163">
        <v>-2.3337301687308698</v>
      </c>
      <c r="AX11" s="163">
        <v>-0.77486842755757901</v>
      </c>
      <c r="AY11" s="170">
        <v>-0.55527261782366499</v>
      </c>
      <c r="AZ11" s="163"/>
      <c r="BA11" s="171">
        <v>3.6472168556856501</v>
      </c>
      <c r="BB11" s="172">
        <v>7.5777933326857498</v>
      </c>
      <c r="BC11" s="173">
        <v>5.6343947580361702</v>
      </c>
      <c r="BD11" s="163"/>
      <c r="BE11" s="174">
        <v>1.04665602451557</v>
      </c>
    </row>
    <row r="12" spans="1:57" x14ac:dyDescent="0.2">
      <c r="A12" s="21" t="s">
        <v>23</v>
      </c>
      <c r="B12" s="3" t="str">
        <f t="shared" si="0"/>
        <v>Arlington, VA</v>
      </c>
      <c r="C12" s="3"/>
      <c r="D12" s="24" t="s">
        <v>16</v>
      </c>
      <c r="E12" s="27" t="s">
        <v>17</v>
      </c>
      <c r="F12" s="3"/>
      <c r="G12" s="190">
        <v>154.00991122384201</v>
      </c>
      <c r="H12" s="185">
        <v>198.90759670259899</v>
      </c>
      <c r="I12" s="185">
        <v>234.47586662439201</v>
      </c>
      <c r="J12" s="185">
        <v>231.26222468822601</v>
      </c>
      <c r="K12" s="185">
        <v>204.70748361868499</v>
      </c>
      <c r="L12" s="191">
        <v>204.67261657154901</v>
      </c>
      <c r="M12" s="185"/>
      <c r="N12" s="192">
        <v>170.48872120059099</v>
      </c>
      <c r="O12" s="193">
        <v>176.30859437750999</v>
      </c>
      <c r="P12" s="194">
        <v>173.39865778904999</v>
      </c>
      <c r="Q12" s="185"/>
      <c r="R12" s="195">
        <v>195.73719977654901</v>
      </c>
      <c r="S12" s="168"/>
      <c r="T12" s="169">
        <v>61.242333616496303</v>
      </c>
      <c r="U12" s="163">
        <v>30.608976942887601</v>
      </c>
      <c r="V12" s="163">
        <v>19.147046525998899</v>
      </c>
      <c r="W12" s="163">
        <v>4.2484686864364098</v>
      </c>
      <c r="X12" s="163">
        <v>18.378094849882899</v>
      </c>
      <c r="Y12" s="170">
        <v>21.920854702706901</v>
      </c>
      <c r="Z12" s="163"/>
      <c r="AA12" s="171">
        <v>22.534476906414302</v>
      </c>
      <c r="AB12" s="172">
        <v>37.510210501432397</v>
      </c>
      <c r="AC12" s="173">
        <v>29.716488438381599</v>
      </c>
      <c r="AD12" s="163"/>
      <c r="AE12" s="174">
        <v>23.8040502206347</v>
      </c>
      <c r="AG12" s="190">
        <v>136.42277055590699</v>
      </c>
      <c r="AH12" s="185">
        <v>202.67007900021099</v>
      </c>
      <c r="AI12" s="185">
        <v>231.78962138025699</v>
      </c>
      <c r="AJ12" s="185">
        <v>211.646557545973</v>
      </c>
      <c r="AK12" s="185">
        <v>169.72471834707201</v>
      </c>
      <c r="AL12" s="191">
        <v>190.45074936588401</v>
      </c>
      <c r="AM12" s="185"/>
      <c r="AN12" s="192">
        <v>139.81025417459301</v>
      </c>
      <c r="AO12" s="193">
        <v>150.292409110124</v>
      </c>
      <c r="AP12" s="194">
        <v>145.05133164235801</v>
      </c>
      <c r="AQ12" s="185"/>
      <c r="AR12" s="195">
        <v>177.47948715916201</v>
      </c>
      <c r="AS12" s="168"/>
      <c r="AT12" s="169">
        <v>1.12369203756765</v>
      </c>
      <c r="AU12" s="163">
        <v>2.6078345299154502</v>
      </c>
      <c r="AV12" s="163">
        <v>3.1764649215778298</v>
      </c>
      <c r="AW12" s="163">
        <v>-5.4489154187108202</v>
      </c>
      <c r="AX12" s="163">
        <v>-1.8831081627716</v>
      </c>
      <c r="AY12" s="170">
        <v>-0.17313448178569901</v>
      </c>
      <c r="AZ12" s="163"/>
      <c r="BA12" s="171">
        <v>1.3138673530183</v>
      </c>
      <c r="BB12" s="172">
        <v>9.3362437613694507</v>
      </c>
      <c r="BC12" s="173">
        <v>5.3172176477118596</v>
      </c>
      <c r="BD12" s="163"/>
      <c r="BE12" s="174">
        <v>1.0570577568087101</v>
      </c>
    </row>
    <row r="13" spans="1:57" x14ac:dyDescent="0.2">
      <c r="A13" s="21" t="s">
        <v>24</v>
      </c>
      <c r="B13" s="3" t="str">
        <f t="shared" si="0"/>
        <v>Suburban Virginia Area</v>
      </c>
      <c r="C13" s="3"/>
      <c r="D13" s="24" t="s">
        <v>16</v>
      </c>
      <c r="E13" s="27" t="s">
        <v>17</v>
      </c>
      <c r="F13" s="3"/>
      <c r="G13" s="190">
        <v>71.478530278232398</v>
      </c>
      <c r="H13" s="185">
        <v>104.520288052373</v>
      </c>
      <c r="I13" s="185">
        <v>106.709198036006</v>
      </c>
      <c r="J13" s="185">
        <v>120.65313584288</v>
      </c>
      <c r="K13" s="185">
        <v>112.041828150572</v>
      </c>
      <c r="L13" s="191">
        <v>103.08059607201299</v>
      </c>
      <c r="M13" s="185"/>
      <c r="N13" s="192">
        <v>124.41994762684099</v>
      </c>
      <c r="O13" s="193">
        <v>123.043785597381</v>
      </c>
      <c r="P13" s="194">
        <v>123.73186661211101</v>
      </c>
      <c r="Q13" s="185"/>
      <c r="R13" s="195">
        <v>108.980959083469</v>
      </c>
      <c r="S13" s="168"/>
      <c r="T13" s="169">
        <v>33.365022063814898</v>
      </c>
      <c r="U13" s="163">
        <v>23.959820120478</v>
      </c>
      <c r="V13" s="163">
        <v>3.97380053626603</v>
      </c>
      <c r="W13" s="163">
        <v>10.727749605185901</v>
      </c>
      <c r="X13" s="163">
        <v>18.1287099816143</v>
      </c>
      <c r="Y13" s="170">
        <v>15.988775878623199</v>
      </c>
      <c r="Z13" s="163"/>
      <c r="AA13" s="171">
        <v>7.2574155958167097</v>
      </c>
      <c r="AB13" s="172">
        <v>2.2479878899855401</v>
      </c>
      <c r="AC13" s="173">
        <v>4.7067349650603996</v>
      </c>
      <c r="AD13" s="163"/>
      <c r="AE13" s="174">
        <v>12.071613521548899</v>
      </c>
      <c r="AG13" s="190">
        <v>70.184248363338696</v>
      </c>
      <c r="AH13" s="185">
        <v>98.780303600654605</v>
      </c>
      <c r="AI13" s="185">
        <v>108.156076513911</v>
      </c>
      <c r="AJ13" s="185">
        <v>109.866827332242</v>
      </c>
      <c r="AK13" s="185">
        <v>95.864440261865695</v>
      </c>
      <c r="AL13" s="191">
        <v>96.570379214402607</v>
      </c>
      <c r="AM13" s="185"/>
      <c r="AN13" s="192">
        <v>102.922416939443</v>
      </c>
      <c r="AO13" s="193">
        <v>110.354777414075</v>
      </c>
      <c r="AP13" s="194">
        <v>106.63859717675901</v>
      </c>
      <c r="AQ13" s="185"/>
      <c r="AR13" s="195">
        <v>99.447012917933094</v>
      </c>
      <c r="AS13" s="168"/>
      <c r="AT13" s="169">
        <v>7.2893807894617701</v>
      </c>
      <c r="AU13" s="163">
        <v>3.85375058615073</v>
      </c>
      <c r="AV13" s="163">
        <v>0.85906331904743904</v>
      </c>
      <c r="AW13" s="163">
        <v>3.6759845052945299</v>
      </c>
      <c r="AX13" s="163">
        <v>14.126345427956</v>
      </c>
      <c r="AY13" s="170">
        <v>5.4871275321179702</v>
      </c>
      <c r="AZ13" s="163"/>
      <c r="BA13" s="171">
        <v>8.0181344992977603</v>
      </c>
      <c r="BB13" s="172">
        <v>12.6142821813617</v>
      </c>
      <c r="BC13" s="173">
        <v>10.3484430676986</v>
      </c>
      <c r="BD13" s="163"/>
      <c r="BE13" s="174">
        <v>6.9303834985273998</v>
      </c>
    </row>
    <row r="14" spans="1:57" x14ac:dyDescent="0.2">
      <c r="A14" s="21" t="s">
        <v>25</v>
      </c>
      <c r="B14" s="3" t="str">
        <f t="shared" si="0"/>
        <v>Alexandria, VA</v>
      </c>
      <c r="C14" s="3"/>
      <c r="D14" s="24" t="s">
        <v>16</v>
      </c>
      <c r="E14" s="27" t="s">
        <v>17</v>
      </c>
      <c r="F14" s="3"/>
      <c r="G14" s="190">
        <v>93.925366136706501</v>
      </c>
      <c r="H14" s="185">
        <v>112.82099918765201</v>
      </c>
      <c r="I14" s="185">
        <v>125.67564697690599</v>
      </c>
      <c r="J14" s="185">
        <v>132.90114451538</v>
      </c>
      <c r="K14" s="185">
        <v>131.64502147417201</v>
      </c>
      <c r="L14" s="191">
        <v>119.392439822659</v>
      </c>
      <c r="M14" s="185"/>
      <c r="N14" s="192">
        <v>137.33166105629701</v>
      </c>
      <c r="O14" s="193">
        <v>144.734240278583</v>
      </c>
      <c r="P14" s="194">
        <v>141.03295066743999</v>
      </c>
      <c r="Q14" s="185"/>
      <c r="R14" s="195">
        <v>125.574827809189</v>
      </c>
      <c r="S14" s="168"/>
      <c r="T14" s="169">
        <v>16.562033519977</v>
      </c>
      <c r="U14" s="163">
        <v>2.97733020548521</v>
      </c>
      <c r="V14" s="163">
        <v>-3.8261588247223401</v>
      </c>
      <c r="W14" s="163">
        <v>-6.5634797808706997</v>
      </c>
      <c r="X14" s="163">
        <v>-4.5674055491905898</v>
      </c>
      <c r="Y14" s="170">
        <v>-0.66667815676261299</v>
      </c>
      <c r="Z14" s="163"/>
      <c r="AA14" s="171">
        <v>12.5287262146286</v>
      </c>
      <c r="AB14" s="172">
        <v>21.747702823453199</v>
      </c>
      <c r="AC14" s="173">
        <v>17.077736871961001</v>
      </c>
      <c r="AD14" s="163"/>
      <c r="AE14" s="174">
        <v>4.4106953404794798</v>
      </c>
      <c r="AG14" s="190">
        <v>81.514488220958498</v>
      </c>
      <c r="AH14" s="185">
        <v>121.99620227457299</v>
      </c>
      <c r="AI14" s="185">
        <v>136.87953609144699</v>
      </c>
      <c r="AJ14" s="185">
        <v>127.206475076887</v>
      </c>
      <c r="AK14" s="185">
        <v>110.216466952939</v>
      </c>
      <c r="AL14" s="191">
        <v>115.562560637359</v>
      </c>
      <c r="AM14" s="185"/>
      <c r="AN14" s="192">
        <v>112.592232344919</v>
      </c>
      <c r="AO14" s="193">
        <v>121.122832646666</v>
      </c>
      <c r="AP14" s="194">
        <v>116.857532495792</v>
      </c>
      <c r="AQ14" s="185"/>
      <c r="AR14" s="195">
        <v>115.93254339572501</v>
      </c>
      <c r="AS14" s="168"/>
      <c r="AT14" s="169">
        <v>-9.8194387792581708</v>
      </c>
      <c r="AU14" s="163">
        <v>-7.7512525183187799</v>
      </c>
      <c r="AV14" s="163">
        <v>-9.1191811033768104</v>
      </c>
      <c r="AW14" s="163">
        <v>-13.8584244460835</v>
      </c>
      <c r="AX14" s="163">
        <v>-9.3884242650688208</v>
      </c>
      <c r="AY14" s="170">
        <v>-10.0753961032999</v>
      </c>
      <c r="AZ14" s="163"/>
      <c r="BA14" s="171">
        <v>2.5872788311109098</v>
      </c>
      <c r="BB14" s="172">
        <v>6.1725654112268504</v>
      </c>
      <c r="BC14" s="173">
        <v>4.4145880928107299</v>
      </c>
      <c r="BD14" s="163"/>
      <c r="BE14" s="174">
        <v>-6.3319589350029801</v>
      </c>
    </row>
    <row r="15" spans="1:57" x14ac:dyDescent="0.2">
      <c r="A15" s="21" t="s">
        <v>26</v>
      </c>
      <c r="B15" s="3" t="str">
        <f t="shared" si="0"/>
        <v>Fairfax/Tysons Corner, VA</v>
      </c>
      <c r="C15" s="3"/>
      <c r="D15" s="24" t="s">
        <v>16</v>
      </c>
      <c r="E15" s="27" t="s">
        <v>17</v>
      </c>
      <c r="F15" s="3"/>
      <c r="G15" s="190">
        <v>84.742799214417701</v>
      </c>
      <c r="H15" s="185">
        <v>122.582655961182</v>
      </c>
      <c r="I15" s="185">
        <v>157.24806261552601</v>
      </c>
      <c r="J15" s="185">
        <v>155.42648451940801</v>
      </c>
      <c r="K15" s="185">
        <v>111.16356862292</v>
      </c>
      <c r="L15" s="191">
        <v>126.232714186691</v>
      </c>
      <c r="M15" s="185"/>
      <c r="N15" s="192">
        <v>106.35850970425101</v>
      </c>
      <c r="O15" s="193">
        <v>108.27845425138599</v>
      </c>
      <c r="P15" s="194">
        <v>107.318481977818</v>
      </c>
      <c r="Q15" s="185"/>
      <c r="R15" s="195">
        <v>120.828647841299</v>
      </c>
      <c r="S15" s="168"/>
      <c r="T15" s="169">
        <v>31.849425768158699</v>
      </c>
      <c r="U15" s="163">
        <v>16.2041487897358</v>
      </c>
      <c r="V15" s="163">
        <v>16.892683314711299</v>
      </c>
      <c r="W15" s="163">
        <v>10.735348800499599</v>
      </c>
      <c r="X15" s="163">
        <v>-4.7001582192574398</v>
      </c>
      <c r="Y15" s="170">
        <v>12.4488403964056</v>
      </c>
      <c r="Z15" s="163"/>
      <c r="AA15" s="171">
        <v>4.2815746047122003</v>
      </c>
      <c r="AB15" s="172">
        <v>8.9680835566725197</v>
      </c>
      <c r="AC15" s="173">
        <v>6.5942868345557697</v>
      </c>
      <c r="AD15" s="163"/>
      <c r="AE15" s="174">
        <v>10.9030875547262</v>
      </c>
      <c r="AG15" s="190">
        <v>77.550528246303102</v>
      </c>
      <c r="AH15" s="185">
        <v>129.74289770101601</v>
      </c>
      <c r="AI15" s="185">
        <v>165.975714244454</v>
      </c>
      <c r="AJ15" s="185">
        <v>156.94036910813301</v>
      </c>
      <c r="AK15" s="185">
        <v>112.073476779112</v>
      </c>
      <c r="AL15" s="191">
        <v>128.45659721580401</v>
      </c>
      <c r="AM15" s="185"/>
      <c r="AN15" s="192">
        <v>98.975927680221801</v>
      </c>
      <c r="AO15" s="193">
        <v>105.076763516635</v>
      </c>
      <c r="AP15" s="194">
        <v>102.02634559842799</v>
      </c>
      <c r="AQ15" s="185"/>
      <c r="AR15" s="195">
        <v>120.905096753696</v>
      </c>
      <c r="AS15" s="168"/>
      <c r="AT15" s="169">
        <v>3.3566967565247001</v>
      </c>
      <c r="AU15" s="163">
        <v>4.6057010028488099</v>
      </c>
      <c r="AV15" s="163">
        <v>9.5137001983078004</v>
      </c>
      <c r="AW15" s="163">
        <v>6.3814171729588001</v>
      </c>
      <c r="AX15" s="163">
        <v>4.7066008203655496</v>
      </c>
      <c r="AY15" s="170">
        <v>6.1306838034286502</v>
      </c>
      <c r="AZ15" s="163"/>
      <c r="BA15" s="171">
        <v>6.1540285490116204</v>
      </c>
      <c r="BB15" s="172">
        <v>9.1787051659470702</v>
      </c>
      <c r="BC15" s="173">
        <v>7.6903502301867901</v>
      </c>
      <c r="BD15" s="163"/>
      <c r="BE15" s="174">
        <v>6.5025739882916103</v>
      </c>
    </row>
    <row r="16" spans="1:57" x14ac:dyDescent="0.2">
      <c r="A16" s="21" t="s">
        <v>27</v>
      </c>
      <c r="B16" s="3" t="str">
        <f t="shared" si="0"/>
        <v>I-95 Fredericksburg, VA</v>
      </c>
      <c r="C16" s="3"/>
      <c r="D16" s="24" t="s">
        <v>16</v>
      </c>
      <c r="E16" s="27" t="s">
        <v>17</v>
      </c>
      <c r="F16" s="3"/>
      <c r="G16" s="190">
        <v>53.338305346884603</v>
      </c>
      <c r="H16" s="185">
        <v>61.107576226248298</v>
      </c>
      <c r="I16" s="185">
        <v>65.407323383084503</v>
      </c>
      <c r="J16" s="185">
        <v>66.735463792150298</v>
      </c>
      <c r="K16" s="185">
        <v>63.716276395798701</v>
      </c>
      <c r="L16" s="191">
        <v>62.059491810163699</v>
      </c>
      <c r="M16" s="185"/>
      <c r="N16" s="192">
        <v>75.194605859590894</v>
      </c>
      <c r="O16" s="193">
        <v>80.819012714206707</v>
      </c>
      <c r="P16" s="194">
        <v>78.0068092868988</v>
      </c>
      <c r="Q16" s="185"/>
      <c r="R16" s="195">
        <v>66.6148609641712</v>
      </c>
      <c r="S16" s="168"/>
      <c r="T16" s="169">
        <v>9.7200253048641905</v>
      </c>
      <c r="U16" s="163">
        <v>6.1902216217958301</v>
      </c>
      <c r="V16" s="163">
        <v>1.94091661008913</v>
      </c>
      <c r="W16" s="163">
        <v>-2.6116634882982601</v>
      </c>
      <c r="X16" s="163">
        <v>-2.0952098772283199</v>
      </c>
      <c r="Y16" s="170">
        <v>2.0965777960322698</v>
      </c>
      <c r="Z16" s="163"/>
      <c r="AA16" s="171">
        <v>-8.5737901129238896</v>
      </c>
      <c r="AB16" s="172">
        <v>-6.4814024764134599</v>
      </c>
      <c r="AC16" s="173">
        <v>-7.5017058666544596</v>
      </c>
      <c r="AD16" s="163"/>
      <c r="AE16" s="174">
        <v>-1.33050971484447</v>
      </c>
      <c r="AG16" s="190">
        <v>49.924416427308799</v>
      </c>
      <c r="AH16" s="185">
        <v>59.492029661953097</v>
      </c>
      <c r="AI16" s="185">
        <v>66.350432308499705</v>
      </c>
      <c r="AJ16" s="185">
        <v>70.290856053700097</v>
      </c>
      <c r="AK16" s="185">
        <v>69.072204635231003</v>
      </c>
      <c r="AL16" s="191">
        <v>63.025344521845703</v>
      </c>
      <c r="AM16" s="185"/>
      <c r="AN16" s="192">
        <v>92.122485842932505</v>
      </c>
      <c r="AO16" s="193">
        <v>95.858189000303796</v>
      </c>
      <c r="AP16" s="194">
        <v>93.990337421618094</v>
      </c>
      <c r="AQ16" s="185"/>
      <c r="AR16" s="195">
        <v>71.871996598545493</v>
      </c>
      <c r="AS16" s="168"/>
      <c r="AT16" s="169">
        <v>-0.13939118632835301</v>
      </c>
      <c r="AU16" s="163">
        <v>-2.0686217200337702</v>
      </c>
      <c r="AV16" s="163">
        <v>-0.262956788135981</v>
      </c>
      <c r="AW16" s="163">
        <v>0.98720943583703902</v>
      </c>
      <c r="AX16" s="163">
        <v>-1.12996401707764E-2</v>
      </c>
      <c r="AY16" s="170">
        <v>-0.261169097442148</v>
      </c>
      <c r="AZ16" s="163"/>
      <c r="BA16" s="171">
        <v>9.5752045172761999</v>
      </c>
      <c r="BB16" s="172">
        <v>15.333102140468601</v>
      </c>
      <c r="BC16" s="173">
        <v>12.4376534951969</v>
      </c>
      <c r="BD16" s="163"/>
      <c r="BE16" s="174">
        <v>4.1324587612975296</v>
      </c>
    </row>
    <row r="17" spans="1:70" x14ac:dyDescent="0.2">
      <c r="A17" s="21" t="s">
        <v>28</v>
      </c>
      <c r="B17" s="3" t="str">
        <f t="shared" si="0"/>
        <v>Dulles Airport Area, VA</v>
      </c>
      <c r="C17" s="3"/>
      <c r="D17" s="24" t="s">
        <v>16</v>
      </c>
      <c r="E17" s="27" t="s">
        <v>17</v>
      </c>
      <c r="F17" s="3"/>
      <c r="G17" s="190">
        <v>69.733948755896705</v>
      </c>
      <c r="H17" s="185">
        <v>115.256788456202</v>
      </c>
      <c r="I17" s="185">
        <v>132.650950883359</v>
      </c>
      <c r="J17" s="185">
        <v>132.201790768661</v>
      </c>
      <c r="K17" s="185">
        <v>108.46748866894799</v>
      </c>
      <c r="L17" s="191">
        <v>111.66219350661299</v>
      </c>
      <c r="M17" s="185"/>
      <c r="N17" s="192">
        <v>104.87169364536101</v>
      </c>
      <c r="O17" s="193">
        <v>98.033063546387893</v>
      </c>
      <c r="P17" s="194">
        <v>101.45237859587399</v>
      </c>
      <c r="Q17" s="185"/>
      <c r="R17" s="195">
        <v>108.745103532116</v>
      </c>
      <c r="S17" s="168"/>
      <c r="T17" s="169">
        <v>36.058887995404</v>
      </c>
      <c r="U17" s="163">
        <v>38.709020743647301</v>
      </c>
      <c r="V17" s="163">
        <v>18.698293061278001</v>
      </c>
      <c r="W17" s="163">
        <v>10.260697458912</v>
      </c>
      <c r="X17" s="163">
        <v>11.9089609766545</v>
      </c>
      <c r="Y17" s="170">
        <v>20.6053096902554</v>
      </c>
      <c r="Z17" s="163"/>
      <c r="AA17" s="171">
        <v>20.779027042150702</v>
      </c>
      <c r="AB17" s="172">
        <v>16.530339261165501</v>
      </c>
      <c r="AC17" s="173">
        <v>18.688268186003199</v>
      </c>
      <c r="AD17" s="163"/>
      <c r="AE17" s="174">
        <v>20.088287891905601</v>
      </c>
      <c r="AG17" s="190">
        <v>67.534857090000898</v>
      </c>
      <c r="AH17" s="185">
        <v>109.228563731384</v>
      </c>
      <c r="AI17" s="185">
        <v>132.274750716862</v>
      </c>
      <c r="AJ17" s="185">
        <v>130.06486055868999</v>
      </c>
      <c r="AK17" s="185">
        <v>99.992934742391995</v>
      </c>
      <c r="AL17" s="191">
        <v>107.81919336786601</v>
      </c>
      <c r="AM17" s="185"/>
      <c r="AN17" s="192">
        <v>84.958305892146797</v>
      </c>
      <c r="AO17" s="193">
        <v>85.1839559245213</v>
      </c>
      <c r="AP17" s="194">
        <v>85.071130908334098</v>
      </c>
      <c r="AQ17" s="185"/>
      <c r="AR17" s="195">
        <v>101.319746950856</v>
      </c>
      <c r="AS17" s="168"/>
      <c r="AT17" s="169">
        <v>5.6705400685864999</v>
      </c>
      <c r="AU17" s="163">
        <v>8.3644854512850202</v>
      </c>
      <c r="AV17" s="163">
        <v>7.7357031516495596</v>
      </c>
      <c r="AW17" s="163">
        <v>6.7718335539898096</v>
      </c>
      <c r="AX17" s="163">
        <v>9.0659263228456108</v>
      </c>
      <c r="AY17" s="170">
        <v>7.60782519229749</v>
      </c>
      <c r="AZ17" s="163"/>
      <c r="BA17" s="171">
        <v>12.411908246575701</v>
      </c>
      <c r="BB17" s="172">
        <v>14.8657691708692</v>
      </c>
      <c r="BC17" s="173">
        <v>13.627218885590899</v>
      </c>
      <c r="BD17" s="163"/>
      <c r="BE17" s="174">
        <v>8.9929497963529403</v>
      </c>
    </row>
    <row r="18" spans="1:70" x14ac:dyDescent="0.2">
      <c r="A18" s="21" t="s">
        <v>29</v>
      </c>
      <c r="B18" s="3" t="str">
        <f t="shared" si="0"/>
        <v>Williamsburg, VA</v>
      </c>
      <c r="C18" s="3"/>
      <c r="D18" s="24" t="s">
        <v>16</v>
      </c>
      <c r="E18" s="27" t="s">
        <v>17</v>
      </c>
      <c r="F18" s="3"/>
      <c r="G18" s="190">
        <v>54.648367212249198</v>
      </c>
      <c r="H18" s="185">
        <v>58.2823587645195</v>
      </c>
      <c r="I18" s="185">
        <v>57.703422650475098</v>
      </c>
      <c r="J18" s="185">
        <v>60.359436378035902</v>
      </c>
      <c r="K18" s="185">
        <v>86.036607708553305</v>
      </c>
      <c r="L18" s="191">
        <v>63.406038542766602</v>
      </c>
      <c r="M18" s="185"/>
      <c r="N18" s="192">
        <v>117.830340549102</v>
      </c>
      <c r="O18" s="193">
        <v>114.247059134107</v>
      </c>
      <c r="P18" s="194">
        <v>116.03869984160499</v>
      </c>
      <c r="Q18" s="185"/>
      <c r="R18" s="195">
        <v>78.443941771006095</v>
      </c>
      <c r="S18" s="168"/>
      <c r="T18" s="169">
        <v>-22.682583099996499</v>
      </c>
      <c r="U18" s="163">
        <v>-37.3411184757651</v>
      </c>
      <c r="V18" s="163">
        <v>-39.281239181373799</v>
      </c>
      <c r="W18" s="163">
        <v>-37.971164689829799</v>
      </c>
      <c r="X18" s="163">
        <v>-25.623308432878702</v>
      </c>
      <c r="Y18" s="170">
        <v>-32.792047896311502</v>
      </c>
      <c r="Z18" s="163"/>
      <c r="AA18" s="171">
        <v>-15.4773838927886</v>
      </c>
      <c r="AB18" s="172">
        <v>0.96923822760918099</v>
      </c>
      <c r="AC18" s="173">
        <v>-8.1089899012823707</v>
      </c>
      <c r="AD18" s="163"/>
      <c r="AE18" s="174">
        <v>-24.1849494997543</v>
      </c>
      <c r="AG18" s="190">
        <v>47.588222346884798</v>
      </c>
      <c r="AH18" s="185">
        <v>55.0079679250263</v>
      </c>
      <c r="AI18" s="185">
        <v>55.551276069165702</v>
      </c>
      <c r="AJ18" s="185">
        <v>56.468029963041097</v>
      </c>
      <c r="AK18" s="185">
        <v>67.896481652587099</v>
      </c>
      <c r="AL18" s="191">
        <v>56.502395591340999</v>
      </c>
      <c r="AM18" s="185"/>
      <c r="AN18" s="192">
        <v>109.521990496304</v>
      </c>
      <c r="AO18" s="193">
        <v>119.626631467793</v>
      </c>
      <c r="AP18" s="194">
        <v>114.574310982048</v>
      </c>
      <c r="AQ18" s="185"/>
      <c r="AR18" s="195">
        <v>73.094371417257506</v>
      </c>
      <c r="AS18" s="168"/>
      <c r="AT18" s="169">
        <v>-17.6312123279769</v>
      </c>
      <c r="AU18" s="163">
        <v>-25.008929002213598</v>
      </c>
      <c r="AV18" s="163">
        <v>-25.827224989320801</v>
      </c>
      <c r="AW18" s="163">
        <v>-22.1460853779422</v>
      </c>
      <c r="AX18" s="163">
        <v>-19.492589700628901</v>
      </c>
      <c r="AY18" s="170">
        <v>-22.149019709083301</v>
      </c>
      <c r="AZ18" s="163"/>
      <c r="BA18" s="171">
        <v>-5.9408406843592703</v>
      </c>
      <c r="BB18" s="172">
        <v>3.7551775179370801</v>
      </c>
      <c r="BC18" s="173">
        <v>-1.1167320516649399</v>
      </c>
      <c r="BD18" s="163"/>
      <c r="BE18" s="174">
        <v>-13.952338418945301</v>
      </c>
    </row>
    <row r="19" spans="1:70" x14ac:dyDescent="0.2">
      <c r="A19" s="21" t="s">
        <v>30</v>
      </c>
      <c r="B19" s="3" t="str">
        <f t="shared" si="0"/>
        <v>Virginia Beach, VA</v>
      </c>
      <c r="C19" s="3"/>
      <c r="D19" s="24" t="s">
        <v>16</v>
      </c>
      <c r="E19" s="27" t="s">
        <v>17</v>
      </c>
      <c r="F19" s="3"/>
      <c r="G19" s="190">
        <v>58.0174523910649</v>
      </c>
      <c r="H19" s="185">
        <v>57.298667586912003</v>
      </c>
      <c r="I19" s="185">
        <v>63.593423737612</v>
      </c>
      <c r="J19" s="185">
        <v>69.610862883435502</v>
      </c>
      <c r="K19" s="185">
        <v>81.341285252477505</v>
      </c>
      <c r="L19" s="191">
        <v>65.972338370300406</v>
      </c>
      <c r="M19" s="185"/>
      <c r="N19" s="192">
        <v>144.41932992763799</v>
      </c>
      <c r="O19" s="193">
        <v>149.800170819568</v>
      </c>
      <c r="P19" s="194">
        <v>147.10975037360299</v>
      </c>
      <c r="Q19" s="185"/>
      <c r="R19" s="195">
        <v>89.154456085530001</v>
      </c>
      <c r="S19" s="168"/>
      <c r="T19" s="169">
        <v>8.3567078950687694</v>
      </c>
      <c r="U19" s="163">
        <v>-9.2622589532387298</v>
      </c>
      <c r="V19" s="163">
        <v>-9.9579622763165396</v>
      </c>
      <c r="W19" s="163">
        <v>-7.2013416923143199</v>
      </c>
      <c r="X19" s="163">
        <v>-22.0388021279451</v>
      </c>
      <c r="Y19" s="170">
        <v>-10.0373949416512</v>
      </c>
      <c r="Z19" s="163"/>
      <c r="AA19" s="171">
        <v>-1.77860948991134</v>
      </c>
      <c r="AB19" s="172">
        <v>1.5049892247594301</v>
      </c>
      <c r="AC19" s="173">
        <v>-0.13377510939746101</v>
      </c>
      <c r="AD19" s="163"/>
      <c r="AE19" s="174">
        <v>-5.6251249798065404</v>
      </c>
      <c r="AG19" s="190">
        <v>48.530639926459003</v>
      </c>
      <c r="AH19" s="185">
        <v>51.966856384693997</v>
      </c>
      <c r="AI19" s="185">
        <v>59.862843479628701</v>
      </c>
      <c r="AJ19" s="185">
        <v>66.661402691914404</v>
      </c>
      <c r="AK19" s="185">
        <v>78.179588323894905</v>
      </c>
      <c r="AL19" s="191">
        <v>61.0402661613182</v>
      </c>
      <c r="AM19" s="185"/>
      <c r="AN19" s="192">
        <v>129.895728600361</v>
      </c>
      <c r="AO19" s="193">
        <v>141.51407785708599</v>
      </c>
      <c r="AP19" s="194">
        <v>135.70490322872399</v>
      </c>
      <c r="AQ19" s="185"/>
      <c r="AR19" s="195">
        <v>82.3730196091485</v>
      </c>
      <c r="AS19" s="168"/>
      <c r="AT19" s="169">
        <v>-8.86063491705535</v>
      </c>
      <c r="AU19" s="163">
        <v>-16.002378987635801</v>
      </c>
      <c r="AV19" s="163">
        <v>-13.9298777977247</v>
      </c>
      <c r="AW19" s="163">
        <v>-1.7108581142467401</v>
      </c>
      <c r="AX19" s="163">
        <v>7.4485789255804704</v>
      </c>
      <c r="AY19" s="170">
        <v>-6.1637527885101902</v>
      </c>
      <c r="AZ19" s="163"/>
      <c r="BA19" s="171">
        <v>13.1732307473241</v>
      </c>
      <c r="BB19" s="172">
        <v>11.3748428232027</v>
      </c>
      <c r="BC19" s="173">
        <v>12.228358712329401</v>
      </c>
      <c r="BD19" s="163"/>
      <c r="BE19" s="174">
        <v>1.67966981838591</v>
      </c>
    </row>
    <row r="20" spans="1:70" x14ac:dyDescent="0.2">
      <c r="A20" s="34" t="s">
        <v>31</v>
      </c>
      <c r="B20" s="3" t="str">
        <f t="shared" si="0"/>
        <v>Norfolk/Portsmouth, VA</v>
      </c>
      <c r="C20" s="3"/>
      <c r="D20" s="24" t="s">
        <v>16</v>
      </c>
      <c r="E20" s="27" t="s">
        <v>17</v>
      </c>
      <c r="F20" s="3"/>
      <c r="G20" s="190">
        <v>60.0266961038961</v>
      </c>
      <c r="H20" s="185">
        <v>66.251876588276502</v>
      </c>
      <c r="I20" s="185">
        <v>72.334823481923394</v>
      </c>
      <c r="J20" s="185">
        <v>76.244512583362507</v>
      </c>
      <c r="K20" s="185">
        <v>77.790056879606794</v>
      </c>
      <c r="L20" s="191">
        <v>70.529593127413094</v>
      </c>
      <c r="M20" s="185"/>
      <c r="N20" s="192">
        <v>108.23803134433101</v>
      </c>
      <c r="O20" s="193">
        <v>94.7094117760617</v>
      </c>
      <c r="P20" s="194">
        <v>101.473721560196</v>
      </c>
      <c r="Q20" s="185"/>
      <c r="R20" s="195">
        <v>79.3707726796369</v>
      </c>
      <c r="S20" s="168"/>
      <c r="T20" s="169">
        <v>12.3282472651665</v>
      </c>
      <c r="U20" s="163">
        <v>6.2773580378498899</v>
      </c>
      <c r="V20" s="163">
        <v>-4.7938835016283603</v>
      </c>
      <c r="W20" s="163">
        <v>-4.3181976364774899</v>
      </c>
      <c r="X20" s="163">
        <v>-2.7163957607840601</v>
      </c>
      <c r="Y20" s="170">
        <v>0.35456583105348299</v>
      </c>
      <c r="Z20" s="163"/>
      <c r="AA20" s="171">
        <v>-1.29863592986264</v>
      </c>
      <c r="AB20" s="172">
        <v>-13.087264328756699</v>
      </c>
      <c r="AC20" s="173">
        <v>-7.1743087576425504</v>
      </c>
      <c r="AD20" s="163"/>
      <c r="AE20" s="174">
        <v>-2.5330807958867898</v>
      </c>
      <c r="AG20" s="190">
        <v>55.036052237627203</v>
      </c>
      <c r="AH20" s="185">
        <v>64.988545524745504</v>
      </c>
      <c r="AI20" s="185">
        <v>74.248055265005206</v>
      </c>
      <c r="AJ20" s="185">
        <v>79.864356598806495</v>
      </c>
      <c r="AK20" s="185">
        <v>81.224441773429206</v>
      </c>
      <c r="AL20" s="191">
        <v>71.072290279922697</v>
      </c>
      <c r="AM20" s="185"/>
      <c r="AN20" s="192">
        <v>99.917834262021699</v>
      </c>
      <c r="AO20" s="193">
        <v>96.285592168304603</v>
      </c>
      <c r="AP20" s="194">
        <v>98.101713215163201</v>
      </c>
      <c r="AQ20" s="185"/>
      <c r="AR20" s="195">
        <v>78.794982547134296</v>
      </c>
      <c r="AS20" s="168"/>
      <c r="AT20" s="169">
        <v>3.1994753449456299</v>
      </c>
      <c r="AU20" s="163">
        <v>-5.0217537881292298</v>
      </c>
      <c r="AV20" s="163">
        <v>-8.2089785356485407</v>
      </c>
      <c r="AW20" s="163">
        <v>-1.8479741248743</v>
      </c>
      <c r="AX20" s="163">
        <v>5.2834870312186899</v>
      </c>
      <c r="AY20" s="170">
        <v>-1.60524177003205</v>
      </c>
      <c r="AZ20" s="163"/>
      <c r="BA20" s="171">
        <v>5.2163838851156399</v>
      </c>
      <c r="BB20" s="172">
        <v>2.9035482874145102</v>
      </c>
      <c r="BC20" s="173">
        <v>4.06852492149648</v>
      </c>
      <c r="BD20" s="163"/>
      <c r="BE20" s="174">
        <v>0.34074269787421002</v>
      </c>
    </row>
    <row r="21" spans="1:70" x14ac:dyDescent="0.2">
      <c r="A21" s="35" t="s">
        <v>32</v>
      </c>
      <c r="B21" s="3" t="str">
        <f t="shared" si="0"/>
        <v>Newport News/Hampton, VA</v>
      </c>
      <c r="C21" s="3"/>
      <c r="D21" s="24" t="s">
        <v>16</v>
      </c>
      <c r="E21" s="27" t="s">
        <v>17</v>
      </c>
      <c r="F21" s="3"/>
      <c r="G21" s="190">
        <v>36.644222464280602</v>
      </c>
      <c r="H21" s="185">
        <v>44.285291017116897</v>
      </c>
      <c r="I21" s="185">
        <v>49.972121855990899</v>
      </c>
      <c r="J21" s="185">
        <v>53.0520913566275</v>
      </c>
      <c r="K21" s="185">
        <v>58.4190160843117</v>
      </c>
      <c r="L21" s="191">
        <v>48.4745485556655</v>
      </c>
      <c r="M21" s="185"/>
      <c r="N21" s="192">
        <v>72.423280944970998</v>
      </c>
      <c r="O21" s="193">
        <v>76.048862087989804</v>
      </c>
      <c r="P21" s="194">
        <v>74.236071516480393</v>
      </c>
      <c r="Q21" s="185"/>
      <c r="R21" s="195">
        <v>55.834983687326897</v>
      </c>
      <c r="S21" s="168"/>
      <c r="T21" s="169">
        <v>-19.648971238660099</v>
      </c>
      <c r="U21" s="163">
        <v>-14.485767149600299</v>
      </c>
      <c r="V21" s="163">
        <v>-11.5284635835161</v>
      </c>
      <c r="W21" s="163">
        <v>-21.460686619730101</v>
      </c>
      <c r="X21" s="163">
        <v>-23.767676788847702</v>
      </c>
      <c r="Y21" s="170">
        <v>-18.682520620418298</v>
      </c>
      <c r="Z21" s="163"/>
      <c r="AA21" s="171">
        <v>-16.225785059776999</v>
      </c>
      <c r="AB21" s="172">
        <v>-16.029556628427802</v>
      </c>
      <c r="AC21" s="173">
        <v>-16.125389675987801</v>
      </c>
      <c r="AD21" s="163"/>
      <c r="AE21" s="174">
        <v>-17.729711254824799</v>
      </c>
      <c r="AG21" s="190">
        <v>38.585160843117798</v>
      </c>
      <c r="AH21" s="185">
        <v>46.5657694758806</v>
      </c>
      <c r="AI21" s="185">
        <v>50.399181659357701</v>
      </c>
      <c r="AJ21" s="185">
        <v>51.290771852454299</v>
      </c>
      <c r="AK21" s="185">
        <v>53.627397888668803</v>
      </c>
      <c r="AL21" s="191">
        <v>48.093656343895802</v>
      </c>
      <c r="AM21" s="185"/>
      <c r="AN21" s="192">
        <v>71.465608349837296</v>
      </c>
      <c r="AO21" s="193">
        <v>77.153536493846303</v>
      </c>
      <c r="AP21" s="194">
        <v>74.309572421841807</v>
      </c>
      <c r="AQ21" s="185"/>
      <c r="AR21" s="195">
        <v>55.583918080451802</v>
      </c>
      <c r="AS21" s="168"/>
      <c r="AT21" s="169">
        <v>-6.9478215278088804</v>
      </c>
      <c r="AU21" s="163">
        <v>-8.9610033775126698</v>
      </c>
      <c r="AV21" s="163">
        <v>-8.6549773169336994</v>
      </c>
      <c r="AW21" s="163">
        <v>-12.3062922755571</v>
      </c>
      <c r="AX21" s="163">
        <v>-8.9937180980259601</v>
      </c>
      <c r="AY21" s="170">
        <v>-9.3276061123939993</v>
      </c>
      <c r="AZ21" s="163"/>
      <c r="BA21" s="171">
        <v>-0.668493519025673</v>
      </c>
      <c r="BB21" s="172">
        <v>0.71626358546018898</v>
      </c>
      <c r="BC21" s="173">
        <v>4.5596650493769098E-2</v>
      </c>
      <c r="BD21" s="163"/>
      <c r="BE21" s="174">
        <v>-5.96234003154379</v>
      </c>
    </row>
    <row r="22" spans="1:70" x14ac:dyDescent="0.2">
      <c r="A22" s="36" t="s">
        <v>33</v>
      </c>
      <c r="B22" s="3" t="str">
        <f t="shared" si="0"/>
        <v>Chesapeake/Suffolk, VA</v>
      </c>
      <c r="C22" s="3"/>
      <c r="D22" s="25" t="s">
        <v>16</v>
      </c>
      <c r="E22" s="28" t="s">
        <v>17</v>
      </c>
      <c r="F22" s="3"/>
      <c r="G22" s="196">
        <v>46.655166811788298</v>
      </c>
      <c r="H22" s="197">
        <v>60.688109075686498</v>
      </c>
      <c r="I22" s="197">
        <v>68.377604855994605</v>
      </c>
      <c r="J22" s="197">
        <v>65.245562926992605</v>
      </c>
      <c r="K22" s="197">
        <v>63.793328683858</v>
      </c>
      <c r="L22" s="198">
        <v>60.951954470864003</v>
      </c>
      <c r="M22" s="185"/>
      <c r="N22" s="199">
        <v>83.377600803750795</v>
      </c>
      <c r="O22" s="200">
        <v>84.679214015405194</v>
      </c>
      <c r="P22" s="201">
        <v>84.028407409577994</v>
      </c>
      <c r="Q22" s="185"/>
      <c r="R22" s="202">
        <v>67.545226739067999</v>
      </c>
      <c r="S22" s="168"/>
      <c r="T22" s="175">
        <v>6.11455499581752</v>
      </c>
      <c r="U22" s="176">
        <v>5.9908749916954296</v>
      </c>
      <c r="V22" s="176">
        <v>7.4088609444173397</v>
      </c>
      <c r="W22" s="176">
        <v>-4.54092781085438</v>
      </c>
      <c r="X22" s="176">
        <v>-6.71926778157831</v>
      </c>
      <c r="Y22" s="177">
        <v>1.0397996003324901</v>
      </c>
      <c r="Z22" s="163"/>
      <c r="AA22" s="178">
        <v>-3.7402380782099902</v>
      </c>
      <c r="AB22" s="179">
        <v>-2.9624241722745199</v>
      </c>
      <c r="AC22" s="180">
        <v>-3.3498838975273699</v>
      </c>
      <c r="AD22" s="163"/>
      <c r="AE22" s="181">
        <v>-0.56540996785263398</v>
      </c>
      <c r="AG22" s="196">
        <v>49.421102875920901</v>
      </c>
      <c r="AH22" s="197">
        <v>64.348819474212902</v>
      </c>
      <c r="AI22" s="197">
        <v>70.344245817983904</v>
      </c>
      <c r="AJ22" s="197">
        <v>68.408203688044196</v>
      </c>
      <c r="AK22" s="197">
        <v>65.2707564886135</v>
      </c>
      <c r="AL22" s="198">
        <v>63.558625668955102</v>
      </c>
      <c r="AM22" s="185"/>
      <c r="AN22" s="199">
        <v>80.143753286168703</v>
      </c>
      <c r="AO22" s="200">
        <v>82.062168134628195</v>
      </c>
      <c r="AP22" s="201">
        <v>81.102960710398506</v>
      </c>
      <c r="AQ22" s="185"/>
      <c r="AR22" s="202">
        <v>68.571292823653195</v>
      </c>
      <c r="AS22" s="168"/>
      <c r="AT22" s="175">
        <v>4.4054378270518599</v>
      </c>
      <c r="AU22" s="176">
        <v>1.9445304053285599</v>
      </c>
      <c r="AV22" s="176">
        <v>1.0348626539083301</v>
      </c>
      <c r="AW22" s="176">
        <v>-1.046299131527</v>
      </c>
      <c r="AX22" s="176">
        <v>0.87886156075237498</v>
      </c>
      <c r="AY22" s="177">
        <v>1.23555656969433</v>
      </c>
      <c r="AZ22" s="163"/>
      <c r="BA22" s="178">
        <v>6.1321182347539098</v>
      </c>
      <c r="BB22" s="179">
        <v>6.8899890878489503</v>
      </c>
      <c r="BC22" s="180">
        <v>6.5141873327933197</v>
      </c>
      <c r="BD22" s="163"/>
      <c r="BE22" s="181">
        <v>2.95983740416554</v>
      </c>
    </row>
    <row r="23" spans="1:70" x14ac:dyDescent="0.2">
      <c r="A23" s="35" t="s">
        <v>105</v>
      </c>
      <c r="B23" s="3" t="s">
        <v>105</v>
      </c>
      <c r="C23" s="9"/>
      <c r="D23" s="23" t="s">
        <v>16</v>
      </c>
      <c r="E23" s="26" t="s">
        <v>17</v>
      </c>
      <c r="F23" s="3"/>
      <c r="G23" s="182">
        <v>68.148154205607398</v>
      </c>
      <c r="H23" s="183">
        <v>73.944983311081401</v>
      </c>
      <c r="I23" s="183">
        <v>93.210176902536702</v>
      </c>
      <c r="J23" s="183">
        <v>107.303938584779</v>
      </c>
      <c r="K23" s="183">
        <v>108.262092790387</v>
      </c>
      <c r="L23" s="184">
        <v>90.173869158878503</v>
      </c>
      <c r="M23" s="185"/>
      <c r="N23" s="186">
        <v>140.17891522029299</v>
      </c>
      <c r="O23" s="187">
        <v>146.74549399198901</v>
      </c>
      <c r="P23" s="188">
        <v>143.462204606141</v>
      </c>
      <c r="Q23" s="185"/>
      <c r="R23" s="189">
        <v>105.399107858096</v>
      </c>
      <c r="S23" s="168"/>
      <c r="T23" s="160">
        <v>-7.7639566781432396</v>
      </c>
      <c r="U23" s="161">
        <v>19.367211319549799</v>
      </c>
      <c r="V23" s="161">
        <v>35.291435403812599</v>
      </c>
      <c r="W23" s="161">
        <v>41.697708886289099</v>
      </c>
      <c r="X23" s="161">
        <v>35.3479001025187</v>
      </c>
      <c r="Y23" s="162">
        <v>25.087482230099599</v>
      </c>
      <c r="Z23" s="163"/>
      <c r="AA23" s="164">
        <v>4.4239752930708001</v>
      </c>
      <c r="AB23" s="165">
        <v>1.19395654687665</v>
      </c>
      <c r="AC23" s="166">
        <v>2.7466571454723399</v>
      </c>
      <c r="AD23" s="163"/>
      <c r="AE23" s="167">
        <v>15.3347933442461</v>
      </c>
      <c r="AF23" s="40"/>
      <c r="AG23" s="182">
        <v>66.430547396528695</v>
      </c>
      <c r="AH23" s="183">
        <v>98.638410380507295</v>
      </c>
      <c r="AI23" s="183">
        <v>130.82315754339101</v>
      </c>
      <c r="AJ23" s="183">
        <v>128.62765353805</v>
      </c>
      <c r="AK23" s="183">
        <v>136.15540387182901</v>
      </c>
      <c r="AL23" s="184">
        <v>112.13503454606099</v>
      </c>
      <c r="AM23" s="185"/>
      <c r="AN23" s="186">
        <v>181.25178821762299</v>
      </c>
      <c r="AO23" s="187">
        <v>187.48861815754299</v>
      </c>
      <c r="AP23" s="188">
        <v>184.370203187583</v>
      </c>
      <c r="AQ23" s="185"/>
      <c r="AR23" s="189">
        <v>132.773654157924</v>
      </c>
      <c r="AS23" s="168"/>
      <c r="AT23" s="160">
        <v>-2.4312820850200101</v>
      </c>
      <c r="AU23" s="161">
        <v>17.882887118488899</v>
      </c>
      <c r="AV23" s="161">
        <v>14.424984944078201</v>
      </c>
      <c r="AW23" s="161">
        <v>6.9550183190034902</v>
      </c>
      <c r="AX23" s="161">
        <v>5.4099688107402804</v>
      </c>
      <c r="AY23" s="162">
        <v>8.75860936095469</v>
      </c>
      <c r="AZ23" s="163"/>
      <c r="BA23" s="164">
        <v>5.6336771488127004</v>
      </c>
      <c r="BB23" s="165">
        <v>15.715423677445299</v>
      </c>
      <c r="BC23" s="166">
        <v>10.530104125163501</v>
      </c>
      <c r="BD23" s="163"/>
      <c r="BE23" s="167">
        <v>9.4546011219893291</v>
      </c>
      <c r="BF23" s="40"/>
      <c r="BG23" s="41"/>
      <c r="BH23" s="41"/>
      <c r="BI23" s="41"/>
      <c r="BJ23" s="41"/>
      <c r="BK23" s="41"/>
      <c r="BL23" s="41"/>
      <c r="BM23" s="41"/>
      <c r="BN23" s="41"/>
      <c r="BO23" s="41"/>
      <c r="BP23" s="41"/>
      <c r="BQ23" s="41"/>
      <c r="BR23" s="41"/>
    </row>
    <row r="24" spans="1:70" x14ac:dyDescent="0.2">
      <c r="A24" s="35" t="s">
        <v>43</v>
      </c>
      <c r="B24" s="3" t="str">
        <f t="shared" si="0"/>
        <v>Richmond North/Glen Allen, VA</v>
      </c>
      <c r="C24" s="10"/>
      <c r="D24" s="24" t="s">
        <v>16</v>
      </c>
      <c r="E24" s="27" t="s">
        <v>17</v>
      </c>
      <c r="F24" s="3"/>
      <c r="G24" s="190">
        <v>39.2697375057313</v>
      </c>
      <c r="H24" s="185">
        <v>53.7514970197157</v>
      </c>
      <c r="I24" s="185">
        <v>59.894342044933502</v>
      </c>
      <c r="J24" s="185">
        <v>60.082185923888098</v>
      </c>
      <c r="K24" s="185">
        <v>65.839534617148004</v>
      </c>
      <c r="L24" s="191">
        <v>55.767459422283302</v>
      </c>
      <c r="M24" s="185"/>
      <c r="N24" s="192">
        <v>85.921373223291994</v>
      </c>
      <c r="O24" s="193">
        <v>92.667720082530906</v>
      </c>
      <c r="P24" s="194">
        <v>89.294546652911507</v>
      </c>
      <c r="Q24" s="185"/>
      <c r="R24" s="195">
        <v>65.346627202462798</v>
      </c>
      <c r="S24" s="168"/>
      <c r="T24" s="169">
        <v>-37.410426507631499</v>
      </c>
      <c r="U24" s="163">
        <v>-4.8882319968844801</v>
      </c>
      <c r="V24" s="163">
        <v>-3.39709665281109</v>
      </c>
      <c r="W24" s="163">
        <v>-2.6772060495771299</v>
      </c>
      <c r="X24" s="163">
        <v>-5.3485194551772999</v>
      </c>
      <c r="Y24" s="170">
        <v>-10.7858154968041</v>
      </c>
      <c r="Z24" s="163"/>
      <c r="AA24" s="171">
        <v>-3.0607325365719298</v>
      </c>
      <c r="AB24" s="172">
        <v>-1.19786750074996</v>
      </c>
      <c r="AC24" s="173">
        <v>-2.1029693541791099</v>
      </c>
      <c r="AD24" s="163"/>
      <c r="AE24" s="174">
        <v>-7.6055998770976103</v>
      </c>
      <c r="AF24" s="40"/>
      <c r="AG24" s="190">
        <v>41.520817548786397</v>
      </c>
      <c r="AH24" s="185">
        <v>62.860812390749899</v>
      </c>
      <c r="AI24" s="185">
        <v>73.582279852136196</v>
      </c>
      <c r="AJ24" s="185">
        <v>72.691616517652406</v>
      </c>
      <c r="AK24" s="185">
        <v>85.666696756075098</v>
      </c>
      <c r="AL24" s="191">
        <v>67.264308041470997</v>
      </c>
      <c r="AM24" s="185"/>
      <c r="AN24" s="192">
        <v>119.461312757909</v>
      </c>
      <c r="AO24" s="193">
        <v>123.60495844795901</v>
      </c>
      <c r="AP24" s="194">
        <v>121.533135602934</v>
      </c>
      <c r="AQ24" s="185"/>
      <c r="AR24" s="195">
        <v>82.769496919455506</v>
      </c>
      <c r="AS24" s="168"/>
      <c r="AT24" s="169">
        <v>-14.0469663841297</v>
      </c>
      <c r="AU24" s="163">
        <v>-1.64068448303502</v>
      </c>
      <c r="AV24" s="163">
        <v>-3.1691120378515998</v>
      </c>
      <c r="AW24" s="163">
        <v>-5.5134223543947103</v>
      </c>
      <c r="AX24" s="163">
        <v>-3.77811203752128</v>
      </c>
      <c r="AY24" s="170">
        <v>-5.0592856375317297</v>
      </c>
      <c r="AZ24" s="163"/>
      <c r="BA24" s="171">
        <v>3.7175108133262</v>
      </c>
      <c r="BB24" s="172">
        <v>7.9937575792793902</v>
      </c>
      <c r="BC24" s="173">
        <v>5.8488944483215901</v>
      </c>
      <c r="BD24" s="163"/>
      <c r="BE24" s="174">
        <v>-0.77640523264536199</v>
      </c>
      <c r="BF24" s="40"/>
      <c r="BG24" s="41"/>
      <c r="BH24" s="41"/>
      <c r="BI24" s="41"/>
      <c r="BJ24" s="41"/>
      <c r="BK24" s="41"/>
      <c r="BL24" s="41"/>
      <c r="BM24" s="41"/>
      <c r="BN24" s="41"/>
      <c r="BO24" s="41"/>
      <c r="BP24" s="41"/>
      <c r="BQ24" s="41"/>
      <c r="BR24" s="41"/>
    </row>
    <row r="25" spans="1:70" x14ac:dyDescent="0.2">
      <c r="A25" s="35" t="s">
        <v>44</v>
      </c>
      <c r="B25" s="3" t="str">
        <f t="shared" si="0"/>
        <v>Richmond West/Midlothian, VA</v>
      </c>
      <c r="C25" s="3"/>
      <c r="D25" s="24" t="s">
        <v>16</v>
      </c>
      <c r="E25" s="27" t="s">
        <v>17</v>
      </c>
      <c r="F25" s="3"/>
      <c r="G25" s="190">
        <v>37.930032545557999</v>
      </c>
      <c r="H25" s="185">
        <v>44.8619080296127</v>
      </c>
      <c r="I25" s="185">
        <v>48.3664183940774</v>
      </c>
      <c r="J25" s="185">
        <v>51.364732317767597</v>
      </c>
      <c r="K25" s="185">
        <v>50.004141287015898</v>
      </c>
      <c r="L25" s="191">
        <v>46.505446514806302</v>
      </c>
      <c r="M25" s="185"/>
      <c r="N25" s="192">
        <v>78.115114293849601</v>
      </c>
      <c r="O25" s="193">
        <v>92.272069618450999</v>
      </c>
      <c r="P25" s="194">
        <v>85.1935919561503</v>
      </c>
      <c r="Q25" s="185"/>
      <c r="R25" s="195">
        <v>57.559202355190301</v>
      </c>
      <c r="S25" s="168"/>
      <c r="T25" s="169">
        <v>-5.4606745149602496</v>
      </c>
      <c r="U25" s="163">
        <v>-8.6795451692601198</v>
      </c>
      <c r="V25" s="163">
        <v>-7.2462120798735699</v>
      </c>
      <c r="W25" s="163">
        <v>-1.75035815002735</v>
      </c>
      <c r="X25" s="163">
        <v>-3.3704899666510002</v>
      </c>
      <c r="Y25" s="170">
        <v>-5.2532674390144702</v>
      </c>
      <c r="Z25" s="163"/>
      <c r="AA25" s="171">
        <v>1.0078644880469101</v>
      </c>
      <c r="AB25" s="172">
        <v>15.064674466220801</v>
      </c>
      <c r="AC25" s="173">
        <v>8.1636873555073493</v>
      </c>
      <c r="AD25" s="163"/>
      <c r="AE25" s="174">
        <v>-8.0738102148096205E-3</v>
      </c>
      <c r="AF25" s="40"/>
      <c r="AG25" s="190">
        <v>36.901433221810898</v>
      </c>
      <c r="AH25" s="185">
        <v>48.399359816343903</v>
      </c>
      <c r="AI25" s="185">
        <v>53.862930167995401</v>
      </c>
      <c r="AJ25" s="185">
        <v>57.847538824031801</v>
      </c>
      <c r="AK25" s="185">
        <v>75.326491457858694</v>
      </c>
      <c r="AL25" s="191">
        <v>54.467550697608203</v>
      </c>
      <c r="AM25" s="185"/>
      <c r="AN25" s="192">
        <v>105.303371476366</v>
      </c>
      <c r="AO25" s="193">
        <v>108.07796049259601</v>
      </c>
      <c r="AP25" s="194">
        <v>106.690665984481</v>
      </c>
      <c r="AQ25" s="185"/>
      <c r="AR25" s="195">
        <v>69.388440779571994</v>
      </c>
      <c r="AS25" s="168"/>
      <c r="AT25" s="169">
        <v>-7.8410816148593003</v>
      </c>
      <c r="AU25" s="163">
        <v>-4.8659154099675703</v>
      </c>
      <c r="AV25" s="163">
        <v>-0.55033498181628704</v>
      </c>
      <c r="AW25" s="163">
        <v>1.3394885072124101</v>
      </c>
      <c r="AX25" s="163">
        <v>6.1844760104204397</v>
      </c>
      <c r="AY25" s="170">
        <v>-0.278803155591897</v>
      </c>
      <c r="AZ25" s="163"/>
      <c r="BA25" s="171">
        <v>15.714483230899001</v>
      </c>
      <c r="BB25" s="172">
        <v>16.452753055914101</v>
      </c>
      <c r="BC25" s="173">
        <v>16.0872443259391</v>
      </c>
      <c r="BD25" s="163"/>
      <c r="BE25" s="174">
        <v>6.30511978349762</v>
      </c>
      <c r="BF25" s="40"/>
      <c r="BG25" s="41"/>
      <c r="BH25" s="41"/>
      <c r="BI25" s="41"/>
      <c r="BJ25" s="41"/>
      <c r="BK25" s="41"/>
      <c r="BL25" s="41"/>
      <c r="BM25" s="41"/>
      <c r="BN25" s="41"/>
      <c r="BO25" s="41"/>
      <c r="BP25" s="41"/>
      <c r="BQ25" s="41"/>
      <c r="BR25" s="41"/>
    </row>
    <row r="26" spans="1:70" x14ac:dyDescent="0.2">
      <c r="A26" s="21" t="s">
        <v>45</v>
      </c>
      <c r="B26" s="3" t="str">
        <f t="shared" si="0"/>
        <v>Petersburg/Chester, VA</v>
      </c>
      <c r="C26" s="3"/>
      <c r="D26" s="24" t="s">
        <v>16</v>
      </c>
      <c r="E26" s="27" t="s">
        <v>17</v>
      </c>
      <c r="F26" s="3"/>
      <c r="G26" s="190">
        <v>52.297078152380898</v>
      </c>
      <c r="H26" s="185">
        <v>63.327975580952298</v>
      </c>
      <c r="I26" s="185">
        <v>68.974514438095198</v>
      </c>
      <c r="J26" s="185">
        <v>66.771379752380895</v>
      </c>
      <c r="K26" s="185">
        <v>57.162163161904701</v>
      </c>
      <c r="L26" s="191">
        <v>61.706622217142801</v>
      </c>
      <c r="M26" s="185"/>
      <c r="N26" s="192">
        <v>62.386392209523798</v>
      </c>
      <c r="O26" s="193">
        <v>66.711321466666604</v>
      </c>
      <c r="P26" s="194">
        <v>64.548856838095205</v>
      </c>
      <c r="Q26" s="185"/>
      <c r="R26" s="195">
        <v>62.5186892517006</v>
      </c>
      <c r="S26" s="168"/>
      <c r="T26" s="169">
        <v>0.87727128055160497</v>
      </c>
      <c r="U26" s="163">
        <v>-0.378503961853141</v>
      </c>
      <c r="V26" s="163">
        <v>6.5432594045048598</v>
      </c>
      <c r="W26" s="163">
        <v>-13.090618599094499</v>
      </c>
      <c r="X26" s="163">
        <v>-26.406658882408099</v>
      </c>
      <c r="Y26" s="170">
        <v>-7.8045480824034899</v>
      </c>
      <c r="Z26" s="163"/>
      <c r="AA26" s="171">
        <v>-23.615092498527599</v>
      </c>
      <c r="AB26" s="172">
        <v>-0.56309432482413602</v>
      </c>
      <c r="AC26" s="173">
        <v>-13.2190956421782</v>
      </c>
      <c r="AD26" s="163"/>
      <c r="AE26" s="174">
        <v>-9.4707874481595695</v>
      </c>
      <c r="AF26" s="40"/>
      <c r="AG26" s="190">
        <v>50.984944980952299</v>
      </c>
      <c r="AH26" s="185">
        <v>64.154566728571396</v>
      </c>
      <c r="AI26" s="185">
        <v>68.620164980952296</v>
      </c>
      <c r="AJ26" s="185">
        <v>67.969800295238002</v>
      </c>
      <c r="AK26" s="185">
        <v>71.125597295237995</v>
      </c>
      <c r="AL26" s="191">
        <v>64.571014856190402</v>
      </c>
      <c r="AM26" s="185"/>
      <c r="AN26" s="192">
        <v>83.120681361904701</v>
      </c>
      <c r="AO26" s="193">
        <v>86.6290449142857</v>
      </c>
      <c r="AP26" s="194">
        <v>84.874863138095193</v>
      </c>
      <c r="AQ26" s="185"/>
      <c r="AR26" s="195">
        <v>70.372114365306103</v>
      </c>
      <c r="AS26" s="168"/>
      <c r="AT26" s="169">
        <v>-1.26205091166951</v>
      </c>
      <c r="AU26" s="163">
        <v>1.6890470252372101</v>
      </c>
      <c r="AV26" s="163">
        <v>3.6539952982824699</v>
      </c>
      <c r="AW26" s="163">
        <v>-0.36871157005909899</v>
      </c>
      <c r="AX26" s="163">
        <v>-4.41541061066102</v>
      </c>
      <c r="AY26" s="170">
        <v>-0.21763813682842301</v>
      </c>
      <c r="AZ26" s="163"/>
      <c r="BA26" s="171">
        <v>-1.21323587958337</v>
      </c>
      <c r="BB26" s="172">
        <v>8.3379646870062807</v>
      </c>
      <c r="BC26" s="173">
        <v>3.4407313251781799</v>
      </c>
      <c r="BD26" s="163"/>
      <c r="BE26" s="174">
        <v>1.0134399031154799</v>
      </c>
      <c r="BF26" s="40"/>
      <c r="BG26" s="41"/>
      <c r="BH26" s="41"/>
      <c r="BI26" s="41"/>
      <c r="BJ26" s="41"/>
      <c r="BK26" s="41"/>
      <c r="BL26" s="41"/>
      <c r="BM26" s="41"/>
      <c r="BN26" s="41"/>
      <c r="BO26" s="41"/>
      <c r="BP26" s="41"/>
      <c r="BQ26" s="41"/>
      <c r="BR26" s="41"/>
    </row>
    <row r="27" spans="1:70" x14ac:dyDescent="0.2">
      <c r="A27" s="21" t="s">
        <v>93</v>
      </c>
      <c r="B27" s="47" t="s">
        <v>70</v>
      </c>
      <c r="C27" s="3"/>
      <c r="D27" s="24" t="s">
        <v>16</v>
      </c>
      <c r="E27" s="27" t="s">
        <v>17</v>
      </c>
      <c r="F27" s="3"/>
      <c r="G27" s="190">
        <v>42.722929313929299</v>
      </c>
      <c r="H27" s="185">
        <v>49.083776507276497</v>
      </c>
      <c r="I27" s="185">
        <v>53.990539630725202</v>
      </c>
      <c r="J27" s="185">
        <v>55.0433877384474</v>
      </c>
      <c r="K27" s="185">
        <v>50.638750382535903</v>
      </c>
      <c r="L27" s="191">
        <v>50.328922896667898</v>
      </c>
      <c r="M27" s="185"/>
      <c r="N27" s="192">
        <v>72.857150872181904</v>
      </c>
      <c r="O27" s="193">
        <v>72.784767928185204</v>
      </c>
      <c r="P27" s="194">
        <v>72.820959400183597</v>
      </c>
      <c r="Q27" s="185"/>
      <c r="R27" s="195">
        <v>56.789678411837897</v>
      </c>
      <c r="S27" s="168"/>
      <c r="T27" s="169">
        <v>7.0132728790953598</v>
      </c>
      <c r="U27" s="163">
        <v>-5.1068467487681897</v>
      </c>
      <c r="V27" s="163">
        <v>-1.8513234830318499</v>
      </c>
      <c r="W27" s="163">
        <v>-3.0638986554940502</v>
      </c>
      <c r="X27" s="163">
        <v>-14.9005635523878</v>
      </c>
      <c r="Y27" s="170">
        <v>-4.4221143981300202</v>
      </c>
      <c r="Z27" s="163"/>
      <c r="AA27" s="171">
        <v>-12.167086409447</v>
      </c>
      <c r="AB27" s="172">
        <v>-9.10946523521031</v>
      </c>
      <c r="AC27" s="173">
        <v>-10.6651904671041</v>
      </c>
      <c r="AD27" s="163"/>
      <c r="AE27" s="174">
        <v>-6.8015163678904198</v>
      </c>
      <c r="AF27" s="40"/>
      <c r="AG27" s="190">
        <v>40.413213357588297</v>
      </c>
      <c r="AH27" s="185">
        <v>50.617529625779603</v>
      </c>
      <c r="AI27" s="185">
        <v>52.262532653958502</v>
      </c>
      <c r="AJ27" s="185">
        <v>57.398999818948298</v>
      </c>
      <c r="AK27" s="185">
        <v>56.538559863435303</v>
      </c>
      <c r="AL27" s="191">
        <v>51.4574170376628</v>
      </c>
      <c r="AM27" s="185"/>
      <c r="AN27" s="192">
        <v>72.445416030830501</v>
      </c>
      <c r="AO27" s="193">
        <v>71.794950728086206</v>
      </c>
      <c r="AP27" s="194">
        <v>72.120183379458297</v>
      </c>
      <c r="AQ27" s="185"/>
      <c r="AR27" s="195">
        <v>57.369059143464902</v>
      </c>
      <c r="AS27" s="168"/>
      <c r="AT27" s="169">
        <v>-0.17283552560610099</v>
      </c>
      <c r="AU27" s="163">
        <v>-4.9599704024318001</v>
      </c>
      <c r="AV27" s="163">
        <v>-3.4902902522111798</v>
      </c>
      <c r="AW27" s="163">
        <v>3.57260021841903</v>
      </c>
      <c r="AX27" s="163">
        <v>3.1115139439911301</v>
      </c>
      <c r="AY27" s="170">
        <v>-0.36240940495677698</v>
      </c>
      <c r="AZ27" s="163"/>
      <c r="BA27" s="171">
        <v>1.05396040796893</v>
      </c>
      <c r="BB27" s="172">
        <v>1.41152237228264</v>
      </c>
      <c r="BC27" s="173">
        <v>1.23161943544238</v>
      </c>
      <c r="BD27" s="163"/>
      <c r="BE27" s="174">
        <v>0.20877245637407801</v>
      </c>
      <c r="BF27" s="40"/>
      <c r="BG27" s="41"/>
      <c r="BH27" s="41"/>
      <c r="BI27" s="41"/>
      <c r="BJ27" s="41"/>
      <c r="BK27" s="41"/>
      <c r="BL27" s="41"/>
      <c r="BM27" s="41"/>
      <c r="BN27" s="41"/>
      <c r="BO27" s="41"/>
      <c r="BP27" s="41"/>
      <c r="BQ27" s="41"/>
      <c r="BR27" s="41"/>
    </row>
    <row r="28" spans="1:70" x14ac:dyDescent="0.2">
      <c r="A28" s="21" t="s">
        <v>47</v>
      </c>
      <c r="B28" s="3" t="str">
        <f t="shared" si="0"/>
        <v>Roanoke, VA</v>
      </c>
      <c r="C28" s="3"/>
      <c r="D28" s="24" t="s">
        <v>16</v>
      </c>
      <c r="E28" s="27" t="s">
        <v>17</v>
      </c>
      <c r="F28" s="3"/>
      <c r="G28" s="190">
        <v>44.869786856127803</v>
      </c>
      <c r="H28" s="185">
        <v>53.782861456483097</v>
      </c>
      <c r="I28" s="185">
        <v>62.062856127886299</v>
      </c>
      <c r="J28" s="185">
        <v>72.3318383658969</v>
      </c>
      <c r="K28" s="185">
        <v>68.795250444049699</v>
      </c>
      <c r="L28" s="191">
        <v>60.368518650088802</v>
      </c>
      <c r="M28" s="185"/>
      <c r="N28" s="192">
        <v>97.721717584369401</v>
      </c>
      <c r="O28" s="193">
        <v>93.477435168738793</v>
      </c>
      <c r="P28" s="194">
        <v>95.599576376554097</v>
      </c>
      <c r="Q28" s="185"/>
      <c r="R28" s="195">
        <v>70.434535143364599</v>
      </c>
      <c r="S28" s="168"/>
      <c r="T28" s="169">
        <v>9.8518065613858194</v>
      </c>
      <c r="U28" s="163">
        <v>-8.3252310847349307</v>
      </c>
      <c r="V28" s="163">
        <v>-0.30362758623380598</v>
      </c>
      <c r="W28" s="163">
        <v>18.238043940995901</v>
      </c>
      <c r="X28" s="163">
        <v>9.0027280374068006</v>
      </c>
      <c r="Y28" s="170">
        <v>5.5199141351298797</v>
      </c>
      <c r="Z28" s="163"/>
      <c r="AA28" s="171">
        <v>4.3478336012774399</v>
      </c>
      <c r="AB28" s="172">
        <v>-5.5928753273029299</v>
      </c>
      <c r="AC28" s="173">
        <v>-0.76093324250459804</v>
      </c>
      <c r="AD28" s="163"/>
      <c r="AE28" s="174">
        <v>2.9921192300838602</v>
      </c>
      <c r="AF28" s="40"/>
      <c r="AG28" s="190">
        <v>39.5270928063943</v>
      </c>
      <c r="AH28" s="185">
        <v>55.936836589697997</v>
      </c>
      <c r="AI28" s="185">
        <v>64.9015794849023</v>
      </c>
      <c r="AJ28" s="185">
        <v>67.994283303730001</v>
      </c>
      <c r="AK28" s="185">
        <v>64.732951598579007</v>
      </c>
      <c r="AL28" s="191">
        <v>58.618548756660701</v>
      </c>
      <c r="AM28" s="185"/>
      <c r="AN28" s="192">
        <v>88.626549289520398</v>
      </c>
      <c r="AO28" s="193">
        <v>86.0011256660746</v>
      </c>
      <c r="AP28" s="194">
        <v>87.313837477797506</v>
      </c>
      <c r="AQ28" s="185"/>
      <c r="AR28" s="195">
        <v>66.817202676985502</v>
      </c>
      <c r="AS28" s="168"/>
      <c r="AT28" s="169">
        <v>-3.2505319025855002</v>
      </c>
      <c r="AU28" s="163">
        <v>-7.5430760811631101</v>
      </c>
      <c r="AV28" s="163">
        <v>-1.7770638584556799</v>
      </c>
      <c r="AW28" s="163">
        <v>5.2008017701393001</v>
      </c>
      <c r="AX28" s="163">
        <v>5.2417498542926104</v>
      </c>
      <c r="AY28" s="170">
        <v>-0.163586447783024</v>
      </c>
      <c r="AZ28" s="163"/>
      <c r="BA28" s="171">
        <v>6.5588224170274003</v>
      </c>
      <c r="BB28" s="172">
        <v>4.9247106216112702</v>
      </c>
      <c r="BC28" s="173">
        <v>5.7477378563147399</v>
      </c>
      <c r="BD28" s="163"/>
      <c r="BE28" s="174">
        <v>1.9645008512286299</v>
      </c>
      <c r="BF28" s="40"/>
      <c r="BG28" s="41"/>
      <c r="BH28" s="41"/>
      <c r="BI28" s="41"/>
      <c r="BJ28" s="41"/>
      <c r="BK28" s="41"/>
      <c r="BL28" s="41"/>
      <c r="BM28" s="41"/>
      <c r="BN28" s="41"/>
      <c r="BO28" s="41"/>
      <c r="BP28" s="41"/>
      <c r="BQ28" s="41"/>
      <c r="BR28" s="41"/>
    </row>
    <row r="29" spans="1:70" x14ac:dyDescent="0.2">
      <c r="A29" s="21" t="s">
        <v>48</v>
      </c>
      <c r="B29" s="3" t="str">
        <f t="shared" si="0"/>
        <v>Charlottesville, VA</v>
      </c>
      <c r="C29" s="3"/>
      <c r="D29" s="24" t="s">
        <v>16</v>
      </c>
      <c r="E29" s="27" t="s">
        <v>17</v>
      </c>
      <c r="F29" s="3"/>
      <c r="G29" s="190">
        <v>69.789595757454407</v>
      </c>
      <c r="H29" s="185">
        <v>77.702643586151595</v>
      </c>
      <c r="I29" s="185">
        <v>77.296826095657295</v>
      </c>
      <c r="J29" s="185">
        <v>87.378637182309305</v>
      </c>
      <c r="K29" s="185">
        <v>111.65799079447601</v>
      </c>
      <c r="L29" s="191">
        <v>84.765138683209898</v>
      </c>
      <c r="M29" s="185"/>
      <c r="N29" s="192">
        <v>228.51912547528499</v>
      </c>
      <c r="O29" s="193">
        <v>236.22961176705999</v>
      </c>
      <c r="P29" s="194">
        <v>232.37436862117201</v>
      </c>
      <c r="Q29" s="185"/>
      <c r="R29" s="195">
        <v>126.93920437977</v>
      </c>
      <c r="S29" s="168"/>
      <c r="T29" s="169">
        <v>10.4336036026711</v>
      </c>
      <c r="U29" s="163">
        <v>4.52055433175848</v>
      </c>
      <c r="V29" s="163">
        <v>-5.8423315407698899</v>
      </c>
      <c r="W29" s="163">
        <v>3.2891371203436401</v>
      </c>
      <c r="X29" s="163">
        <v>2.86604292939418</v>
      </c>
      <c r="Y29" s="170">
        <v>2.67740428991043</v>
      </c>
      <c r="Z29" s="163"/>
      <c r="AA29" s="171">
        <v>9.4905092627287608</v>
      </c>
      <c r="AB29" s="172">
        <v>28.51579710092</v>
      </c>
      <c r="AC29" s="173">
        <v>18.399770647927099</v>
      </c>
      <c r="AD29" s="163"/>
      <c r="AE29" s="174">
        <v>10.3409201114527</v>
      </c>
      <c r="AF29" s="40"/>
      <c r="AG29" s="190">
        <v>62.187679107464398</v>
      </c>
      <c r="AH29" s="185">
        <v>76.386042125275097</v>
      </c>
      <c r="AI29" s="185">
        <v>86.713421552931706</v>
      </c>
      <c r="AJ29" s="185">
        <v>91.9469186511907</v>
      </c>
      <c r="AK29" s="185">
        <v>106.70604262557499</v>
      </c>
      <c r="AL29" s="191">
        <v>84.788020812487403</v>
      </c>
      <c r="AM29" s="185"/>
      <c r="AN29" s="192">
        <v>179.51870822493399</v>
      </c>
      <c r="AO29" s="193">
        <v>178.131450870522</v>
      </c>
      <c r="AP29" s="194">
        <v>178.825079547728</v>
      </c>
      <c r="AQ29" s="185"/>
      <c r="AR29" s="195">
        <v>111.655751879699</v>
      </c>
      <c r="AS29" s="168"/>
      <c r="AT29" s="169">
        <v>-6.0266805573505096</v>
      </c>
      <c r="AU29" s="163">
        <v>-11.382942596377699</v>
      </c>
      <c r="AV29" s="163">
        <v>-8.5902035279093294</v>
      </c>
      <c r="AW29" s="163">
        <v>-3.96283073315072</v>
      </c>
      <c r="AX29" s="163">
        <v>-5.8696796760459096</v>
      </c>
      <c r="AY29" s="170">
        <v>-7.0993256530961704</v>
      </c>
      <c r="AZ29" s="163"/>
      <c r="BA29" s="171">
        <v>11.322862812823701</v>
      </c>
      <c r="BB29" s="172">
        <v>23.6756718508272</v>
      </c>
      <c r="BC29" s="173">
        <v>17.1507156704678</v>
      </c>
      <c r="BD29" s="163"/>
      <c r="BE29" s="174">
        <v>2.6210555409415202</v>
      </c>
      <c r="BF29" s="40"/>
      <c r="BG29" s="41"/>
      <c r="BH29" s="41"/>
      <c r="BI29" s="41"/>
      <c r="BJ29" s="41"/>
      <c r="BK29" s="41"/>
      <c r="BL29" s="41"/>
      <c r="BM29" s="41"/>
      <c r="BN29" s="41"/>
      <c r="BO29" s="41"/>
      <c r="BP29" s="41"/>
      <c r="BQ29" s="41"/>
      <c r="BR29" s="41"/>
    </row>
    <row r="30" spans="1:70" x14ac:dyDescent="0.2">
      <c r="A30" s="21" t="s">
        <v>49</v>
      </c>
      <c r="B30" t="s">
        <v>72</v>
      </c>
      <c r="C30" s="3"/>
      <c r="D30" s="24" t="s">
        <v>16</v>
      </c>
      <c r="E30" s="27" t="s">
        <v>17</v>
      </c>
      <c r="F30" s="3"/>
      <c r="G30" s="190">
        <v>48.243157894736797</v>
      </c>
      <c r="H30" s="185">
        <v>62.745308070175398</v>
      </c>
      <c r="I30" s="185">
        <v>72.509861052631507</v>
      </c>
      <c r="J30" s="185">
        <v>76.432001403508707</v>
      </c>
      <c r="K30" s="185">
        <v>75.661779649122806</v>
      </c>
      <c r="L30" s="191">
        <v>67.118421614035</v>
      </c>
      <c r="M30" s="185"/>
      <c r="N30" s="192">
        <v>90.562583859649095</v>
      </c>
      <c r="O30" s="193">
        <v>86.451270175438495</v>
      </c>
      <c r="P30" s="194">
        <v>88.506927017543802</v>
      </c>
      <c r="Q30" s="185"/>
      <c r="R30" s="195">
        <v>73.229423157894701</v>
      </c>
      <c r="S30" s="168"/>
      <c r="T30" s="169">
        <v>50.7893500304451</v>
      </c>
      <c r="U30" s="163">
        <v>14.128521949836401</v>
      </c>
      <c r="V30" s="163">
        <v>24.352891069439298</v>
      </c>
      <c r="W30" s="163">
        <v>27.351833700706599</v>
      </c>
      <c r="X30" s="163">
        <v>15.4201509144432</v>
      </c>
      <c r="Y30" s="170">
        <v>23.902839419947199</v>
      </c>
      <c r="Z30" s="163"/>
      <c r="AA30" s="171">
        <v>-0.98063697975702302</v>
      </c>
      <c r="AB30" s="172">
        <v>-1.10371853531322</v>
      </c>
      <c r="AC30" s="173">
        <v>-1.0407866663760199</v>
      </c>
      <c r="AD30" s="163"/>
      <c r="AE30" s="174">
        <v>13.9816887476497</v>
      </c>
      <c r="AF30" s="40"/>
      <c r="AG30" s="190">
        <v>48.875092280701701</v>
      </c>
      <c r="AH30" s="185">
        <v>64.148123157894702</v>
      </c>
      <c r="AI30" s="185">
        <v>71.946214736842094</v>
      </c>
      <c r="AJ30" s="185">
        <v>72.319875789473599</v>
      </c>
      <c r="AK30" s="185">
        <v>70.5296712280701</v>
      </c>
      <c r="AL30" s="191">
        <v>65.563795438596401</v>
      </c>
      <c r="AM30" s="185"/>
      <c r="AN30" s="192">
        <v>84.113552982456099</v>
      </c>
      <c r="AO30" s="193">
        <v>79.561963508771896</v>
      </c>
      <c r="AP30" s="194">
        <v>81.837758245613998</v>
      </c>
      <c r="AQ30" s="185"/>
      <c r="AR30" s="195">
        <v>70.213499097744304</v>
      </c>
      <c r="AS30" s="168"/>
      <c r="AT30" s="169">
        <v>-7.9329775996402603</v>
      </c>
      <c r="AU30" s="163">
        <v>18.392597579491799</v>
      </c>
      <c r="AV30" s="163">
        <v>23.006350535813102</v>
      </c>
      <c r="AW30" s="163">
        <v>22.363866025646999</v>
      </c>
      <c r="AX30" s="163">
        <v>22.638332217967001</v>
      </c>
      <c r="AY30" s="170">
        <v>16.094955601395501</v>
      </c>
      <c r="AZ30" s="163"/>
      <c r="BA30" s="171">
        <v>7.3694890176963996</v>
      </c>
      <c r="BB30" s="172">
        <v>-11.170463454654501</v>
      </c>
      <c r="BC30" s="173">
        <v>-2.5203030996553699</v>
      </c>
      <c r="BD30" s="163"/>
      <c r="BE30" s="174">
        <v>9.15339352832736</v>
      </c>
      <c r="BF30" s="40"/>
      <c r="BG30" s="41"/>
      <c r="BH30" s="41"/>
      <c r="BI30" s="41"/>
      <c r="BJ30" s="41"/>
      <c r="BK30" s="41"/>
      <c r="BL30" s="41"/>
      <c r="BM30" s="41"/>
      <c r="BN30" s="41"/>
      <c r="BO30" s="41"/>
      <c r="BP30" s="41"/>
      <c r="BQ30" s="41"/>
      <c r="BR30" s="41"/>
    </row>
    <row r="31" spans="1:70" x14ac:dyDescent="0.2">
      <c r="A31" s="21" t="s">
        <v>50</v>
      </c>
      <c r="B31" s="3" t="str">
        <f t="shared" si="0"/>
        <v>Staunton &amp; Harrisonburg, VA</v>
      </c>
      <c r="C31" s="3"/>
      <c r="D31" s="24" t="s">
        <v>16</v>
      </c>
      <c r="E31" s="27" t="s">
        <v>17</v>
      </c>
      <c r="F31" s="3"/>
      <c r="G31" s="190">
        <v>41.096652322036903</v>
      </c>
      <c r="H31" s="185">
        <v>51.666096467634901</v>
      </c>
      <c r="I31" s="185">
        <v>56.843677604446803</v>
      </c>
      <c r="J31" s="185">
        <v>56.744991931145698</v>
      </c>
      <c r="K31" s="185">
        <v>69.905468890084194</v>
      </c>
      <c r="L31" s="191">
        <v>55.2513774430697</v>
      </c>
      <c r="M31" s="185"/>
      <c r="N31" s="192">
        <v>81.251898870360407</v>
      </c>
      <c r="O31" s="193">
        <v>80.455253720638296</v>
      </c>
      <c r="P31" s="194">
        <v>80.853576295499295</v>
      </c>
      <c r="Q31" s="185"/>
      <c r="R31" s="195">
        <v>62.566291400906699</v>
      </c>
      <c r="S31" s="168"/>
      <c r="T31" s="169">
        <v>-0.61906260445009398</v>
      </c>
      <c r="U31" s="163">
        <v>-5.4905886430797599</v>
      </c>
      <c r="V31" s="163">
        <v>-0.157234818611863</v>
      </c>
      <c r="W31" s="163">
        <v>-12.2256932609692</v>
      </c>
      <c r="X31" s="163">
        <v>-15.5104404221428</v>
      </c>
      <c r="Y31" s="170">
        <v>-8.0188796296989793</v>
      </c>
      <c r="Z31" s="163"/>
      <c r="AA31" s="171">
        <v>-13.264143773353901</v>
      </c>
      <c r="AB31" s="172">
        <v>-4.4391464822455102</v>
      </c>
      <c r="AC31" s="173">
        <v>-9.0869364353538593</v>
      </c>
      <c r="AD31" s="163"/>
      <c r="AE31" s="174">
        <v>-8.4161423102517698</v>
      </c>
      <c r="AF31" s="40"/>
      <c r="AG31" s="190">
        <v>36.187128384436001</v>
      </c>
      <c r="AH31" s="185">
        <v>48.025437511206697</v>
      </c>
      <c r="AI31" s="185">
        <v>53.357361932938801</v>
      </c>
      <c r="AJ31" s="185">
        <v>55.016892594584903</v>
      </c>
      <c r="AK31" s="185">
        <v>56.822200107584699</v>
      </c>
      <c r="AL31" s="191">
        <v>49.881804106150199</v>
      </c>
      <c r="AM31" s="185"/>
      <c r="AN31" s="192">
        <v>68.249877174107894</v>
      </c>
      <c r="AO31" s="193">
        <v>68.908937600860597</v>
      </c>
      <c r="AP31" s="194">
        <v>68.579407387484295</v>
      </c>
      <c r="AQ31" s="185"/>
      <c r="AR31" s="195">
        <v>55.223976472245702</v>
      </c>
      <c r="AS31" s="168"/>
      <c r="AT31" s="169">
        <v>-2.7219100920558201</v>
      </c>
      <c r="AU31" s="163">
        <v>-4.33428885845741</v>
      </c>
      <c r="AV31" s="163">
        <v>1.35802928653704</v>
      </c>
      <c r="AW31" s="163">
        <v>-1.55981235468887</v>
      </c>
      <c r="AX31" s="163">
        <v>-5.8966247737543798</v>
      </c>
      <c r="AY31" s="170">
        <v>-2.6942697789558498</v>
      </c>
      <c r="AZ31" s="163"/>
      <c r="BA31" s="171">
        <v>-4.9826655454786897</v>
      </c>
      <c r="BB31" s="172">
        <v>1.10456914859949</v>
      </c>
      <c r="BC31" s="173">
        <v>-2.0189030958081902</v>
      </c>
      <c r="BD31" s="163"/>
      <c r="BE31" s="174">
        <v>-2.4557100155148199</v>
      </c>
      <c r="BF31" s="40"/>
      <c r="BG31" s="41"/>
      <c r="BH31" s="41"/>
      <c r="BI31" s="41"/>
      <c r="BJ31" s="41"/>
      <c r="BK31" s="41"/>
      <c r="BL31" s="41"/>
      <c r="BM31" s="41"/>
      <c r="BN31" s="41"/>
      <c r="BO31" s="41"/>
      <c r="BP31" s="41"/>
      <c r="BQ31" s="41"/>
      <c r="BR31" s="41"/>
    </row>
    <row r="32" spans="1:70" x14ac:dyDescent="0.2">
      <c r="A32" s="21" t="s">
        <v>51</v>
      </c>
      <c r="B32" s="3" t="str">
        <f t="shared" si="0"/>
        <v>Blacksburg &amp; Wytheville, VA</v>
      </c>
      <c r="C32" s="3"/>
      <c r="D32" s="24" t="s">
        <v>16</v>
      </c>
      <c r="E32" s="27" t="s">
        <v>17</v>
      </c>
      <c r="F32" s="3"/>
      <c r="G32" s="190">
        <v>50.682295114263098</v>
      </c>
      <c r="H32" s="185">
        <v>50.593301812450697</v>
      </c>
      <c r="I32" s="185">
        <v>53.587796137766198</v>
      </c>
      <c r="J32" s="185">
        <v>57.370441966952001</v>
      </c>
      <c r="K32" s="185">
        <v>64.896770854071207</v>
      </c>
      <c r="L32" s="191">
        <v>55.405996590143097</v>
      </c>
      <c r="M32" s="185"/>
      <c r="N32" s="192">
        <v>132.02481584710301</v>
      </c>
      <c r="O32" s="193">
        <v>128.26161457296399</v>
      </c>
      <c r="P32" s="194">
        <v>130.14321521003299</v>
      </c>
      <c r="Q32" s="185"/>
      <c r="R32" s="195">
        <v>76.695306660617504</v>
      </c>
      <c r="S32" s="168"/>
      <c r="T32" s="169">
        <v>9.5635072803494392</v>
      </c>
      <c r="U32" s="163">
        <v>-9.3671692960344402</v>
      </c>
      <c r="V32" s="163">
        <v>-4.7964221546214896</v>
      </c>
      <c r="W32" s="163">
        <v>-6.0615549719699899</v>
      </c>
      <c r="X32" s="163">
        <v>-1.75946332614294</v>
      </c>
      <c r="Y32" s="170">
        <v>-2.9318741578838399</v>
      </c>
      <c r="Z32" s="163"/>
      <c r="AA32" s="171">
        <v>-4.30692706836704</v>
      </c>
      <c r="AB32" s="172">
        <v>-7.2254903865050997</v>
      </c>
      <c r="AC32" s="173">
        <v>-5.7677089630674301</v>
      </c>
      <c r="AD32" s="163"/>
      <c r="AE32" s="174">
        <v>-4.3694361375433397</v>
      </c>
      <c r="AF32" s="40"/>
      <c r="AG32" s="190">
        <v>41.468818459416802</v>
      </c>
      <c r="AH32" s="185">
        <v>47.195153171788803</v>
      </c>
      <c r="AI32" s="185">
        <v>50.340761937681997</v>
      </c>
      <c r="AJ32" s="185">
        <v>54.062893684262498</v>
      </c>
      <c r="AK32" s="185">
        <v>58.581372771714904</v>
      </c>
      <c r="AL32" s="191">
        <v>50.323527688163999</v>
      </c>
      <c r="AM32" s="185"/>
      <c r="AN32" s="192">
        <v>100.55344378055401</v>
      </c>
      <c r="AO32" s="193">
        <v>99.781338699323399</v>
      </c>
      <c r="AP32" s="194">
        <v>100.167391239938</v>
      </c>
      <c r="AQ32" s="185"/>
      <c r="AR32" s="195">
        <v>64.553990610659497</v>
      </c>
      <c r="AS32" s="168"/>
      <c r="AT32" s="169">
        <v>-0.38618928337710701</v>
      </c>
      <c r="AU32" s="163">
        <v>-8.3583085367321992</v>
      </c>
      <c r="AV32" s="163">
        <v>-6.4368231523438197</v>
      </c>
      <c r="AW32" s="163">
        <v>-7.6782416369908599</v>
      </c>
      <c r="AX32" s="163">
        <v>-11.0240065564036</v>
      </c>
      <c r="AY32" s="170">
        <v>-7.2556541726270796</v>
      </c>
      <c r="AZ32" s="163"/>
      <c r="BA32" s="171">
        <v>-6.5633718660855198</v>
      </c>
      <c r="BB32" s="172">
        <v>-0.27935952006137299</v>
      </c>
      <c r="BC32" s="173">
        <v>-3.5356802089311699</v>
      </c>
      <c r="BD32" s="163"/>
      <c r="BE32" s="174">
        <v>-5.6517492640846196</v>
      </c>
      <c r="BF32" s="40"/>
      <c r="BG32" s="41"/>
      <c r="BH32" s="41"/>
      <c r="BI32" s="41"/>
      <c r="BJ32" s="41"/>
      <c r="BK32" s="41"/>
      <c r="BL32" s="41"/>
      <c r="BM32" s="41"/>
      <c r="BN32" s="41"/>
      <c r="BO32" s="41"/>
      <c r="BP32" s="41"/>
      <c r="BQ32" s="41"/>
      <c r="BR32" s="41"/>
    </row>
    <row r="33" spans="1:70" x14ac:dyDescent="0.2">
      <c r="A33" s="21" t="s">
        <v>52</v>
      </c>
      <c r="B33" s="3" t="str">
        <f t="shared" si="0"/>
        <v>Lynchburg, VA</v>
      </c>
      <c r="C33" s="3"/>
      <c r="D33" s="24" t="s">
        <v>16</v>
      </c>
      <c r="E33" s="27" t="s">
        <v>17</v>
      </c>
      <c r="F33" s="3"/>
      <c r="G33" s="190">
        <v>38.958731321418099</v>
      </c>
      <c r="H33" s="185">
        <v>53.639704072663299</v>
      </c>
      <c r="I33" s="185">
        <v>59.525731028420701</v>
      </c>
      <c r="J33" s="185">
        <v>58.933624377380603</v>
      </c>
      <c r="K33" s="185">
        <v>89.206639320246097</v>
      </c>
      <c r="L33" s="191">
        <v>60.052886024025703</v>
      </c>
      <c r="M33" s="185"/>
      <c r="N33" s="192">
        <v>110.506179314386</v>
      </c>
      <c r="O33" s="193">
        <v>90.430460005859899</v>
      </c>
      <c r="P33" s="194">
        <v>100.468319660123</v>
      </c>
      <c r="Q33" s="185"/>
      <c r="R33" s="195">
        <v>71.600152777196399</v>
      </c>
      <c r="S33" s="168"/>
      <c r="T33" s="169">
        <v>17.348238345709198</v>
      </c>
      <c r="U33" s="163">
        <v>4.2652856019661201</v>
      </c>
      <c r="V33" s="163">
        <v>4.1859045989253802</v>
      </c>
      <c r="W33" s="163">
        <v>-6.9826969190980099</v>
      </c>
      <c r="X33" s="163">
        <v>-7.3159449693135903</v>
      </c>
      <c r="Y33" s="170">
        <v>-0.371676204218789</v>
      </c>
      <c r="Z33" s="163"/>
      <c r="AA33" s="171">
        <v>-2.9531847250469299</v>
      </c>
      <c r="AB33" s="172">
        <v>8.60703405287496</v>
      </c>
      <c r="AC33" s="173">
        <v>1.9295580531884999</v>
      </c>
      <c r="AD33" s="163"/>
      <c r="AE33" s="174">
        <v>0.53831974160555296</v>
      </c>
      <c r="AF33" s="40"/>
      <c r="AG33" s="190">
        <v>38.3565684981684</v>
      </c>
      <c r="AH33" s="185">
        <v>57.774819047618998</v>
      </c>
      <c r="AI33" s="185">
        <v>64.671453479853398</v>
      </c>
      <c r="AJ33" s="185">
        <v>66.456587545787499</v>
      </c>
      <c r="AK33" s="185">
        <v>75.999592703831198</v>
      </c>
      <c r="AL33" s="191">
        <v>60.652029127778299</v>
      </c>
      <c r="AM33" s="185"/>
      <c r="AN33" s="192">
        <v>93.700761116401694</v>
      </c>
      <c r="AO33" s="193">
        <v>82.494574756428094</v>
      </c>
      <c r="AP33" s="194">
        <v>88.097667936414894</v>
      </c>
      <c r="AQ33" s="185"/>
      <c r="AR33" s="195">
        <v>68.493968478226705</v>
      </c>
      <c r="AS33" s="168"/>
      <c r="AT33" s="169">
        <v>6.7074428965736503</v>
      </c>
      <c r="AU33" s="163">
        <v>5.7342791331977301</v>
      </c>
      <c r="AV33" s="163">
        <v>5.86746265276477</v>
      </c>
      <c r="AW33" s="163">
        <v>6.4470159491686898</v>
      </c>
      <c r="AX33" s="163">
        <v>6.5699366060544602</v>
      </c>
      <c r="AY33" s="170">
        <v>6.2504331897632399</v>
      </c>
      <c r="AZ33" s="163"/>
      <c r="BA33" s="171">
        <v>11.258343515602199</v>
      </c>
      <c r="BB33" s="172">
        <v>16.622502882985899</v>
      </c>
      <c r="BC33" s="173">
        <v>13.707055507644201</v>
      </c>
      <c r="BD33" s="163"/>
      <c r="BE33" s="174">
        <v>8.8747254759051906</v>
      </c>
      <c r="BF33" s="40"/>
      <c r="BG33" s="41"/>
      <c r="BH33" s="41"/>
      <c r="BI33" s="41"/>
      <c r="BJ33" s="41"/>
      <c r="BK33" s="41"/>
      <c r="BL33" s="41"/>
      <c r="BM33" s="41"/>
      <c r="BN33" s="41"/>
      <c r="BO33" s="41"/>
      <c r="BP33" s="41"/>
      <c r="BQ33" s="41"/>
      <c r="BR33" s="41"/>
    </row>
    <row r="34" spans="1:70" x14ac:dyDescent="0.2">
      <c r="A34" s="21" t="s">
        <v>73</v>
      </c>
      <c r="B34" s="3" t="str">
        <f t="shared" si="0"/>
        <v>Central Virginia</v>
      </c>
      <c r="C34" s="3"/>
      <c r="D34" s="24" t="s">
        <v>16</v>
      </c>
      <c r="E34" s="27" t="s">
        <v>17</v>
      </c>
      <c r="F34" s="3"/>
      <c r="G34" s="190">
        <v>50.016840313658697</v>
      </c>
      <c r="H34" s="185">
        <v>61.921040970153697</v>
      </c>
      <c r="I34" s="185">
        <v>67.326396822509196</v>
      </c>
      <c r="J34" s="185">
        <v>70.119760778606505</v>
      </c>
      <c r="K34" s="185">
        <v>75.949781699108598</v>
      </c>
      <c r="L34" s="191">
        <v>65.075599635811798</v>
      </c>
      <c r="M34" s="185"/>
      <c r="N34" s="192">
        <v>109.183366988054</v>
      </c>
      <c r="O34" s="193">
        <v>113.252132375234</v>
      </c>
      <c r="P34" s="194">
        <v>111.21774968164399</v>
      </c>
      <c r="Q34" s="185"/>
      <c r="R34" s="195">
        <v>78.268213805837505</v>
      </c>
      <c r="S34" s="168"/>
      <c r="T34" s="169">
        <v>-10.9734062800438</v>
      </c>
      <c r="U34" s="163">
        <v>4.0940529370550003</v>
      </c>
      <c r="V34" s="163">
        <v>4.8110927366418004</v>
      </c>
      <c r="W34" s="163">
        <v>1.93332675666645</v>
      </c>
      <c r="X34" s="163">
        <v>-2.7758553718557399</v>
      </c>
      <c r="Y34" s="170">
        <v>-0.44810925852682898</v>
      </c>
      <c r="Z34" s="163"/>
      <c r="AA34" s="171">
        <v>-1.0517179752527801</v>
      </c>
      <c r="AB34" s="172">
        <v>9.5289002826552505</v>
      </c>
      <c r="AC34" s="173">
        <v>4.0667079611762196</v>
      </c>
      <c r="AD34" s="163"/>
      <c r="AE34" s="174">
        <v>1.3413392346864399</v>
      </c>
      <c r="AF34" s="40"/>
      <c r="AG34" s="190">
        <v>49.1427102661712</v>
      </c>
      <c r="AH34" s="185">
        <v>67.533247623606599</v>
      </c>
      <c r="AI34" s="185">
        <v>77.346535041423905</v>
      </c>
      <c r="AJ34" s="185">
        <v>78.557264173868106</v>
      </c>
      <c r="AK34" s="185">
        <v>88.850705688488603</v>
      </c>
      <c r="AL34" s="191">
        <v>72.289473258855693</v>
      </c>
      <c r="AM34" s="185"/>
      <c r="AN34" s="192">
        <v>121.86047620494</v>
      </c>
      <c r="AO34" s="193">
        <v>123.127664841632</v>
      </c>
      <c r="AP34" s="194">
        <v>122.494070523286</v>
      </c>
      <c r="AQ34" s="185"/>
      <c r="AR34" s="195">
        <v>86.636149647153701</v>
      </c>
      <c r="AS34" s="168"/>
      <c r="AT34" s="169">
        <v>-4.8524901218680299</v>
      </c>
      <c r="AU34" s="163">
        <v>1.7154402328838201</v>
      </c>
      <c r="AV34" s="163">
        <v>1.76102372505085</v>
      </c>
      <c r="AW34" s="163">
        <v>0.61867424753627098</v>
      </c>
      <c r="AX34" s="163">
        <v>-0.32576529520768299</v>
      </c>
      <c r="AY34" s="170">
        <v>4.5201183146977901E-2</v>
      </c>
      <c r="AZ34" s="163"/>
      <c r="BA34" s="171">
        <v>6.9352184797494401</v>
      </c>
      <c r="BB34" s="172">
        <v>14.0263159880414</v>
      </c>
      <c r="BC34" s="173">
        <v>10.385306807989499</v>
      </c>
      <c r="BD34" s="163"/>
      <c r="BE34" s="174">
        <v>3.9813512959657</v>
      </c>
      <c r="BF34" s="40"/>
      <c r="BG34" s="41"/>
      <c r="BH34" s="41"/>
      <c r="BI34" s="41"/>
      <c r="BJ34" s="41"/>
      <c r="BK34" s="41"/>
      <c r="BL34" s="41"/>
      <c r="BM34" s="41"/>
      <c r="BN34" s="41"/>
      <c r="BO34" s="41"/>
      <c r="BP34" s="41"/>
      <c r="BQ34" s="41"/>
      <c r="BR34" s="41"/>
    </row>
    <row r="35" spans="1:70" x14ac:dyDescent="0.2">
      <c r="A35" s="21" t="s">
        <v>74</v>
      </c>
      <c r="B35" s="3" t="str">
        <f t="shared" si="0"/>
        <v>Chesapeake Bay</v>
      </c>
      <c r="C35" s="3"/>
      <c r="D35" s="24" t="s">
        <v>16</v>
      </c>
      <c r="E35" s="27" t="s">
        <v>17</v>
      </c>
      <c r="F35" s="3"/>
      <c r="G35" s="190">
        <v>48.889194683346297</v>
      </c>
      <c r="H35" s="185">
        <v>56.5421501172791</v>
      </c>
      <c r="I35" s="185">
        <v>60.596254886630099</v>
      </c>
      <c r="J35" s="185">
        <v>61.9743549648162</v>
      </c>
      <c r="K35" s="185">
        <v>56.025449569976502</v>
      </c>
      <c r="L35" s="191">
        <v>56.805480844409601</v>
      </c>
      <c r="M35" s="185"/>
      <c r="N35" s="192">
        <v>87.340101641907694</v>
      </c>
      <c r="O35" s="193">
        <v>83.803620015637193</v>
      </c>
      <c r="P35" s="194">
        <v>85.571860828772401</v>
      </c>
      <c r="Q35" s="185"/>
      <c r="R35" s="195">
        <v>65.024446554227595</v>
      </c>
      <c r="S35" s="168"/>
      <c r="T35" s="169">
        <v>7.0442537989763396</v>
      </c>
      <c r="U35" s="163">
        <v>-10.069258601924799</v>
      </c>
      <c r="V35" s="163">
        <v>-6.9129295268129098</v>
      </c>
      <c r="W35" s="163">
        <v>-5.19326459438751</v>
      </c>
      <c r="X35" s="163">
        <v>-22.028142819198099</v>
      </c>
      <c r="Y35" s="170">
        <v>-8.6328559998414391</v>
      </c>
      <c r="Z35" s="163"/>
      <c r="AA35" s="171">
        <v>-6.2281148129002704</v>
      </c>
      <c r="AB35" s="172">
        <v>-4.1831494378723901</v>
      </c>
      <c r="AC35" s="173">
        <v>-5.2377821779366398</v>
      </c>
      <c r="AD35" s="163"/>
      <c r="AE35" s="174">
        <v>-7.38524133114535</v>
      </c>
      <c r="AF35" s="40"/>
      <c r="AG35" s="190">
        <v>40.589569976544098</v>
      </c>
      <c r="AH35" s="185">
        <v>53.817085613760703</v>
      </c>
      <c r="AI35" s="185">
        <v>58.673328772478399</v>
      </c>
      <c r="AJ35" s="185">
        <v>58.330328381548</v>
      </c>
      <c r="AK35" s="185">
        <v>54.487535183737201</v>
      </c>
      <c r="AL35" s="191">
        <v>53.179569585613699</v>
      </c>
      <c r="AM35" s="185"/>
      <c r="AN35" s="192">
        <v>73.514020719311901</v>
      </c>
      <c r="AO35" s="193">
        <v>75.562185301016399</v>
      </c>
      <c r="AP35" s="194">
        <v>74.538103010164093</v>
      </c>
      <c r="AQ35" s="185"/>
      <c r="AR35" s="195">
        <v>59.282007706913802</v>
      </c>
      <c r="AS35" s="168"/>
      <c r="AT35" s="169">
        <v>-3.1564273075464899</v>
      </c>
      <c r="AU35" s="163">
        <v>-5.2719579157452001</v>
      </c>
      <c r="AV35" s="163">
        <v>-1.6989676439403301</v>
      </c>
      <c r="AW35" s="163">
        <v>-2.8159025820625301</v>
      </c>
      <c r="AX35" s="163">
        <v>-12.0884786072879</v>
      </c>
      <c r="AY35" s="170">
        <v>-5.1761866227927698</v>
      </c>
      <c r="AZ35" s="163"/>
      <c r="BA35" s="171">
        <v>-3.3352595289173101</v>
      </c>
      <c r="BB35" s="172">
        <v>3.8347190904097301</v>
      </c>
      <c r="BC35" s="173">
        <v>0.17074397365383701</v>
      </c>
      <c r="BD35" s="163"/>
      <c r="BE35" s="174">
        <v>-3.3223253525145999</v>
      </c>
      <c r="BF35" s="40"/>
      <c r="BG35" s="41"/>
      <c r="BH35" s="41"/>
      <c r="BI35" s="41"/>
      <c r="BJ35" s="41"/>
      <c r="BK35" s="41"/>
      <c r="BL35" s="41"/>
      <c r="BM35" s="41"/>
      <c r="BN35" s="41"/>
      <c r="BO35" s="41"/>
      <c r="BP35" s="41"/>
      <c r="BQ35" s="41"/>
      <c r="BR35" s="41"/>
    </row>
    <row r="36" spans="1:70" x14ac:dyDescent="0.2">
      <c r="A36" s="21" t="s">
        <v>75</v>
      </c>
      <c r="B36" s="3" t="str">
        <f t="shared" si="0"/>
        <v>Coastal Virginia - Eastern Shore</v>
      </c>
      <c r="C36" s="3"/>
      <c r="D36" s="24" t="s">
        <v>16</v>
      </c>
      <c r="E36" s="27" t="s">
        <v>17</v>
      </c>
      <c r="F36" s="3"/>
      <c r="G36" s="190">
        <v>37.266776798825198</v>
      </c>
      <c r="H36" s="185">
        <v>43.949625550660699</v>
      </c>
      <c r="I36" s="185">
        <v>46.708246708246698</v>
      </c>
      <c r="J36" s="185">
        <v>51.397997227997202</v>
      </c>
      <c r="K36" s="185">
        <v>48.397387387387298</v>
      </c>
      <c r="L36" s="191">
        <v>45.657377002693799</v>
      </c>
      <c r="M36" s="185"/>
      <c r="N36" s="192">
        <v>66.535564795564696</v>
      </c>
      <c r="O36" s="193">
        <v>66.382189882189806</v>
      </c>
      <c r="P36" s="194">
        <v>66.458877338877301</v>
      </c>
      <c r="Q36" s="185"/>
      <c r="R36" s="195">
        <v>51.697534963275899</v>
      </c>
      <c r="S36" s="168"/>
      <c r="T36" s="169">
        <v>-0.48854388923216602</v>
      </c>
      <c r="U36" s="163">
        <v>-14.547957850880101</v>
      </c>
      <c r="V36" s="163">
        <v>-18.5181377481913</v>
      </c>
      <c r="W36" s="163">
        <v>-17.268412788501099</v>
      </c>
      <c r="X36" s="163">
        <v>-26.986828770182399</v>
      </c>
      <c r="Y36" s="170">
        <v>-17.1555562285136</v>
      </c>
      <c r="Z36" s="163"/>
      <c r="AA36" s="171">
        <v>-21.193640428945901</v>
      </c>
      <c r="AB36" s="172">
        <v>-22.669981009786898</v>
      </c>
      <c r="AC36" s="173">
        <v>-21.937938741669502</v>
      </c>
      <c r="AD36" s="163"/>
      <c r="AE36" s="174">
        <v>-18.913940326769701</v>
      </c>
      <c r="AF36" s="40"/>
      <c r="AG36" s="190">
        <v>32.578606828193799</v>
      </c>
      <c r="AH36" s="185">
        <v>42.731734581497697</v>
      </c>
      <c r="AI36" s="185">
        <v>46.559904141797702</v>
      </c>
      <c r="AJ36" s="185">
        <v>48.486704648218399</v>
      </c>
      <c r="AK36" s="185">
        <v>46.275935973955498</v>
      </c>
      <c r="AL36" s="191">
        <v>43.360007641087201</v>
      </c>
      <c r="AM36" s="185"/>
      <c r="AN36" s="192">
        <v>63.412009404955597</v>
      </c>
      <c r="AO36" s="193">
        <v>64.625103997106095</v>
      </c>
      <c r="AP36" s="194">
        <v>64.018556701030903</v>
      </c>
      <c r="AQ36" s="185"/>
      <c r="AR36" s="195">
        <v>49.287260060714502</v>
      </c>
      <c r="AS36" s="168"/>
      <c r="AT36" s="169">
        <v>-14.2196473019763</v>
      </c>
      <c r="AU36" s="163">
        <v>-15.713121220738801</v>
      </c>
      <c r="AV36" s="163">
        <v>-15.9537060211197</v>
      </c>
      <c r="AW36" s="163">
        <v>-17.605507098168399</v>
      </c>
      <c r="AX36" s="163">
        <v>-19.2271855401648</v>
      </c>
      <c r="AY36" s="170">
        <v>-16.7465687868226</v>
      </c>
      <c r="AZ36" s="163"/>
      <c r="BA36" s="171">
        <v>-12.2277003169994</v>
      </c>
      <c r="BB36" s="172">
        <v>-10.605285284021701</v>
      </c>
      <c r="BC36" s="173">
        <v>-11.4162356183911</v>
      </c>
      <c r="BD36" s="163"/>
      <c r="BE36" s="174">
        <v>-14.818043254643699</v>
      </c>
      <c r="BF36" s="40"/>
      <c r="BG36" s="41"/>
      <c r="BH36" s="41"/>
      <c r="BI36" s="41"/>
      <c r="BJ36" s="41"/>
      <c r="BK36" s="41"/>
      <c r="BL36" s="41"/>
      <c r="BM36" s="41"/>
      <c r="BN36" s="41"/>
      <c r="BO36" s="41"/>
      <c r="BP36" s="41"/>
      <c r="BQ36" s="41"/>
      <c r="BR36" s="41"/>
    </row>
    <row r="37" spans="1:70" x14ac:dyDescent="0.2">
      <c r="A37" s="21" t="s">
        <v>76</v>
      </c>
      <c r="B37" s="3" t="str">
        <f t="shared" si="0"/>
        <v>Coastal Virginia - Hampton Roads</v>
      </c>
      <c r="C37" s="3"/>
      <c r="D37" s="24" t="s">
        <v>16</v>
      </c>
      <c r="E37" s="27" t="s">
        <v>17</v>
      </c>
      <c r="F37" s="3"/>
      <c r="G37" s="190">
        <v>51.933933299258797</v>
      </c>
      <c r="H37" s="185">
        <v>56.719030667007402</v>
      </c>
      <c r="I37" s="185">
        <v>61.678864809608903</v>
      </c>
      <c r="J37" s="185">
        <v>64.793320214668995</v>
      </c>
      <c r="K37" s="185">
        <v>74.585587528750295</v>
      </c>
      <c r="L37" s="191">
        <v>61.942147303858903</v>
      </c>
      <c r="M37" s="185"/>
      <c r="N37" s="192">
        <v>111.02567646307099</v>
      </c>
      <c r="O37" s="193">
        <v>110.94136340403701</v>
      </c>
      <c r="P37" s="194">
        <v>110.98351993355401</v>
      </c>
      <c r="Q37" s="185"/>
      <c r="R37" s="195">
        <v>75.953968055200605</v>
      </c>
      <c r="S37" s="168"/>
      <c r="T37" s="169">
        <v>-3.34208395857359</v>
      </c>
      <c r="U37" s="163">
        <v>-13.560412032253</v>
      </c>
      <c r="V37" s="163">
        <v>-14.642182882123301</v>
      </c>
      <c r="W37" s="163">
        <v>-16.212896371183501</v>
      </c>
      <c r="X37" s="163">
        <v>-19.077618674725901</v>
      </c>
      <c r="Y37" s="170">
        <v>-14.2327271884664</v>
      </c>
      <c r="Z37" s="163"/>
      <c r="AA37" s="171">
        <v>-7.0437499902326204</v>
      </c>
      <c r="AB37" s="172">
        <v>-3.69257102924729</v>
      </c>
      <c r="AC37" s="173">
        <v>-5.3984654326152102</v>
      </c>
      <c r="AD37" s="163"/>
      <c r="AE37" s="174">
        <v>-10.753329358959199</v>
      </c>
      <c r="AF37" s="40"/>
      <c r="AG37" s="190">
        <v>47.595431190902097</v>
      </c>
      <c r="AH37" s="185">
        <v>55.224101903909997</v>
      </c>
      <c r="AI37" s="185">
        <v>60.814271914132298</v>
      </c>
      <c r="AJ37" s="185">
        <v>63.875811717352398</v>
      </c>
      <c r="AK37" s="185">
        <v>70.006682915921203</v>
      </c>
      <c r="AL37" s="191">
        <v>59.503259928443597</v>
      </c>
      <c r="AM37" s="185"/>
      <c r="AN37" s="192">
        <v>103.088614745719</v>
      </c>
      <c r="AO37" s="193">
        <v>109.617067339637</v>
      </c>
      <c r="AP37" s="194">
        <v>106.35284104267799</v>
      </c>
      <c r="AQ37" s="185"/>
      <c r="AR37" s="195">
        <v>72.888854532510607</v>
      </c>
      <c r="AS37" s="168"/>
      <c r="AT37" s="169">
        <v>-6.6832240358235797</v>
      </c>
      <c r="AU37" s="163">
        <v>-12.517319600961899</v>
      </c>
      <c r="AV37" s="163">
        <v>-12.377858464248201</v>
      </c>
      <c r="AW37" s="163">
        <v>-7.3736718922554303</v>
      </c>
      <c r="AX37" s="163">
        <v>-2.2873166461796601</v>
      </c>
      <c r="AY37" s="170">
        <v>-8.2139939930455395</v>
      </c>
      <c r="AZ37" s="163"/>
      <c r="BA37" s="171">
        <v>4.9897578362367803</v>
      </c>
      <c r="BB37" s="172">
        <v>6.6217594060850002</v>
      </c>
      <c r="BC37" s="173">
        <v>5.8245148969590197</v>
      </c>
      <c r="BD37" s="163"/>
      <c r="BE37" s="174">
        <v>-2.84072101495489</v>
      </c>
      <c r="BF37" s="40"/>
      <c r="BG37" s="41"/>
      <c r="BH37" s="41"/>
      <c r="BI37" s="41"/>
      <c r="BJ37" s="41"/>
      <c r="BK37" s="41"/>
      <c r="BL37" s="41"/>
      <c r="BM37" s="41"/>
      <c r="BN37" s="41"/>
      <c r="BO37" s="41"/>
      <c r="BP37" s="41"/>
      <c r="BQ37" s="41"/>
      <c r="BR37" s="41"/>
    </row>
    <row r="38" spans="1:70" x14ac:dyDescent="0.2">
      <c r="A38" s="20" t="s">
        <v>77</v>
      </c>
      <c r="B38" s="3" t="str">
        <f t="shared" si="0"/>
        <v>Northern Virginia</v>
      </c>
      <c r="C38" s="3"/>
      <c r="D38" s="24" t="s">
        <v>16</v>
      </c>
      <c r="E38" s="27" t="s">
        <v>17</v>
      </c>
      <c r="F38" s="3"/>
      <c r="G38" s="190">
        <v>88.079397893945</v>
      </c>
      <c r="H38" s="185">
        <v>119.65691594584401</v>
      </c>
      <c r="I38" s="185">
        <v>138.26553344742601</v>
      </c>
      <c r="J38" s="185">
        <v>140.309726730736</v>
      </c>
      <c r="K38" s="185">
        <v>121.84639107784299</v>
      </c>
      <c r="L38" s="191">
        <v>121.63051554301801</v>
      </c>
      <c r="M38" s="185"/>
      <c r="N38" s="192">
        <v>118.614971695096</v>
      </c>
      <c r="O38" s="193">
        <v>120.576069285888</v>
      </c>
      <c r="P38" s="194">
        <v>119.59552049049201</v>
      </c>
      <c r="Q38" s="185"/>
      <c r="R38" s="195">
        <v>121.049119626454</v>
      </c>
      <c r="S38" s="168"/>
      <c r="T38" s="169">
        <v>33.462123628085799</v>
      </c>
      <c r="U38" s="163">
        <v>20.300147355188699</v>
      </c>
      <c r="V38" s="163">
        <v>10.7227978936778</v>
      </c>
      <c r="W38" s="163">
        <v>3.6104322679858298</v>
      </c>
      <c r="X38" s="163">
        <v>5.9793011089705201</v>
      </c>
      <c r="Y38" s="170">
        <v>12.4700512608244</v>
      </c>
      <c r="Z38" s="163"/>
      <c r="AA38" s="171">
        <v>10.883657863665199</v>
      </c>
      <c r="AB38" s="172">
        <v>15.2283682562589</v>
      </c>
      <c r="AC38" s="173">
        <v>13.0320786635153</v>
      </c>
      <c r="AD38" s="163"/>
      <c r="AE38" s="174">
        <v>12.628152898638</v>
      </c>
      <c r="AF38" s="40"/>
      <c r="AG38" s="190">
        <v>80.593111837156798</v>
      </c>
      <c r="AH38" s="185">
        <v>120.827541039864</v>
      </c>
      <c r="AI38" s="185">
        <v>141.26494003657501</v>
      </c>
      <c r="AJ38" s="185">
        <v>135.06913582278301</v>
      </c>
      <c r="AK38" s="185">
        <v>109.659225333903</v>
      </c>
      <c r="AL38" s="191">
        <v>117.482551677126</v>
      </c>
      <c r="AM38" s="185"/>
      <c r="AN38" s="192">
        <v>104.320218230368</v>
      </c>
      <c r="AO38" s="193">
        <v>110.11268603880301</v>
      </c>
      <c r="AP38" s="194">
        <v>107.21645213458601</v>
      </c>
      <c r="AQ38" s="185"/>
      <c r="AR38" s="195">
        <v>114.549419777205</v>
      </c>
      <c r="AS38" s="168"/>
      <c r="AT38" s="169">
        <v>-0.255218120210567</v>
      </c>
      <c r="AU38" s="163">
        <v>0.77252092063868905</v>
      </c>
      <c r="AV38" s="163">
        <v>1.4799766010405899</v>
      </c>
      <c r="AW38" s="163">
        <v>-2.17904309157512</v>
      </c>
      <c r="AX38" s="163">
        <v>0.53975823947178303</v>
      </c>
      <c r="AY38" s="170">
        <v>6.1329936971182802E-2</v>
      </c>
      <c r="AZ38" s="163"/>
      <c r="BA38" s="171">
        <v>5.4010292167535798</v>
      </c>
      <c r="BB38" s="172">
        <v>10.1624154752074</v>
      </c>
      <c r="BC38" s="173">
        <v>7.7934539373149097</v>
      </c>
      <c r="BD38" s="163"/>
      <c r="BE38" s="174">
        <v>2.01832045042562</v>
      </c>
      <c r="BF38" s="40"/>
      <c r="BG38" s="41"/>
      <c r="BH38" s="41"/>
      <c r="BI38" s="41"/>
      <c r="BJ38" s="41"/>
      <c r="BK38" s="41"/>
      <c r="BL38" s="41"/>
      <c r="BM38" s="41"/>
      <c r="BN38" s="41"/>
      <c r="BO38" s="41"/>
      <c r="BP38" s="41"/>
      <c r="BQ38" s="41"/>
      <c r="BR38" s="41"/>
    </row>
    <row r="39" spans="1:70" x14ac:dyDescent="0.2">
      <c r="A39" s="22" t="s">
        <v>78</v>
      </c>
      <c r="B39" s="3" t="str">
        <f t="shared" si="0"/>
        <v>Shenandoah Valley</v>
      </c>
      <c r="C39" s="3"/>
      <c r="D39" s="25" t="s">
        <v>16</v>
      </c>
      <c r="E39" s="28" t="s">
        <v>17</v>
      </c>
      <c r="F39" s="3"/>
      <c r="G39" s="196">
        <v>38.887602797438397</v>
      </c>
      <c r="H39" s="197">
        <v>47.731070947084497</v>
      </c>
      <c r="I39" s="197">
        <v>53.277623277436398</v>
      </c>
      <c r="J39" s="197">
        <v>53.677914660468197</v>
      </c>
      <c r="K39" s="197">
        <v>60.804736011954098</v>
      </c>
      <c r="L39" s="198">
        <v>50.920778301098899</v>
      </c>
      <c r="M39" s="185"/>
      <c r="N39" s="199">
        <v>79.427499584924405</v>
      </c>
      <c r="O39" s="200">
        <v>77.341299186451906</v>
      </c>
      <c r="P39" s="201">
        <v>78.384399385688099</v>
      </c>
      <c r="Q39" s="185"/>
      <c r="R39" s="202">
        <v>58.800795917395099</v>
      </c>
      <c r="S39" s="168"/>
      <c r="T39" s="175">
        <v>-6.9158423733278003</v>
      </c>
      <c r="U39" s="176">
        <v>-11.9323650481666</v>
      </c>
      <c r="V39" s="176">
        <v>-6.6601360801384599</v>
      </c>
      <c r="W39" s="176">
        <v>-13.1794347318689</v>
      </c>
      <c r="X39" s="176">
        <v>-17.701426041917099</v>
      </c>
      <c r="Y39" s="177">
        <v>-11.8251328845069</v>
      </c>
      <c r="Z39" s="163"/>
      <c r="AA39" s="178">
        <v>-11.497410442760501</v>
      </c>
      <c r="AB39" s="179">
        <v>-6.7066166707276897</v>
      </c>
      <c r="AC39" s="180">
        <v>-9.1969818899801101</v>
      </c>
      <c r="AD39" s="163"/>
      <c r="AE39" s="181">
        <v>-10.789790879208301</v>
      </c>
      <c r="AF39" s="40"/>
      <c r="AG39" s="196">
        <v>34.275663338388902</v>
      </c>
      <c r="AH39" s="197">
        <v>45.201835819009098</v>
      </c>
      <c r="AI39" s="197">
        <v>50.030547534102801</v>
      </c>
      <c r="AJ39" s="197">
        <v>51.295373137460601</v>
      </c>
      <c r="AK39" s="197">
        <v>52.287616159496302</v>
      </c>
      <c r="AL39" s="198">
        <v>46.628502063944403</v>
      </c>
      <c r="AM39" s="185"/>
      <c r="AN39" s="199">
        <v>67.596673871983199</v>
      </c>
      <c r="AO39" s="200">
        <v>67.2878503672612</v>
      </c>
      <c r="AP39" s="201">
        <v>67.4422621196222</v>
      </c>
      <c r="AQ39" s="185"/>
      <c r="AR39" s="202">
        <v>52.581644477391499</v>
      </c>
      <c r="AS39" s="168"/>
      <c r="AT39" s="175">
        <v>-9.2255321669201003</v>
      </c>
      <c r="AU39" s="176">
        <v>-9.2150746023445294</v>
      </c>
      <c r="AV39" s="176">
        <v>-5.2133974974853396</v>
      </c>
      <c r="AW39" s="176">
        <v>-8.0058635835068994</v>
      </c>
      <c r="AX39" s="176">
        <v>-11.0818484916534</v>
      </c>
      <c r="AY39" s="177">
        <v>-8.5506593165437792</v>
      </c>
      <c r="AZ39" s="163"/>
      <c r="BA39" s="178">
        <v>-5.4332608129639102</v>
      </c>
      <c r="BB39" s="179">
        <v>-0.83818035252910905</v>
      </c>
      <c r="BC39" s="180">
        <v>-3.19547339331818</v>
      </c>
      <c r="BD39" s="163"/>
      <c r="BE39" s="181">
        <v>-6.6513277174339702</v>
      </c>
      <c r="BF39" s="40"/>
      <c r="BG39" s="41"/>
      <c r="BH39" s="41"/>
      <c r="BI39" s="41"/>
      <c r="BJ39" s="41"/>
      <c r="BK39" s="41"/>
      <c r="BL39" s="41"/>
      <c r="BM39" s="41"/>
      <c r="BN39" s="41"/>
      <c r="BO39" s="41"/>
      <c r="BP39" s="41"/>
      <c r="BQ39" s="41"/>
      <c r="BR39" s="41"/>
    </row>
    <row r="40" spans="1:70" x14ac:dyDescent="0.2">
      <c r="A40" s="19" t="s">
        <v>79</v>
      </c>
      <c r="B40" s="3" t="str">
        <f t="shared" si="0"/>
        <v>Southern Virginia</v>
      </c>
      <c r="C40" s="9"/>
      <c r="D40" s="23" t="s">
        <v>16</v>
      </c>
      <c r="E40" s="26" t="s">
        <v>17</v>
      </c>
      <c r="F40" s="3"/>
      <c r="G40" s="182">
        <v>66.104870086608898</v>
      </c>
      <c r="H40" s="183">
        <v>64.080723961803201</v>
      </c>
      <c r="I40" s="183">
        <v>68.384572507217399</v>
      </c>
      <c r="J40" s="183">
        <v>67.314545858316606</v>
      </c>
      <c r="K40" s="183">
        <v>62.157168554297101</v>
      </c>
      <c r="L40" s="184">
        <v>65.608376193648596</v>
      </c>
      <c r="M40" s="185"/>
      <c r="N40" s="186">
        <v>73.640466355762797</v>
      </c>
      <c r="O40" s="187">
        <v>76.963437708194505</v>
      </c>
      <c r="P40" s="188">
        <v>75.301952031978601</v>
      </c>
      <c r="Q40" s="185"/>
      <c r="R40" s="189">
        <v>68.377969290314297</v>
      </c>
      <c r="S40" s="168"/>
      <c r="T40" s="160">
        <v>60.968317020507797</v>
      </c>
      <c r="U40" s="161">
        <v>4.7713719455449199</v>
      </c>
      <c r="V40" s="161">
        <v>-0.45716479584366498</v>
      </c>
      <c r="W40" s="161">
        <v>-4.0876360845699002</v>
      </c>
      <c r="X40" s="161">
        <v>-15.3322642731186</v>
      </c>
      <c r="Y40" s="162">
        <v>4.2977125576911703</v>
      </c>
      <c r="Z40" s="163"/>
      <c r="AA40" s="164">
        <v>-22.195865475423901</v>
      </c>
      <c r="AB40" s="165">
        <v>-28.286360923797599</v>
      </c>
      <c r="AC40" s="166">
        <v>-25.4321786715103</v>
      </c>
      <c r="AD40" s="163"/>
      <c r="AE40" s="167">
        <v>-7.3278290339111303</v>
      </c>
      <c r="AF40" s="40"/>
      <c r="AG40" s="182">
        <v>48.456791028203398</v>
      </c>
      <c r="AH40" s="183">
        <v>64.117823673106798</v>
      </c>
      <c r="AI40" s="183">
        <v>70.640305907172902</v>
      </c>
      <c r="AJ40" s="183">
        <v>71.250506329113904</v>
      </c>
      <c r="AK40" s="183">
        <v>67.426470131023706</v>
      </c>
      <c r="AL40" s="184">
        <v>64.378379413724105</v>
      </c>
      <c r="AM40" s="185"/>
      <c r="AN40" s="186">
        <v>80.353525982678207</v>
      </c>
      <c r="AO40" s="187">
        <v>85.269075616255805</v>
      </c>
      <c r="AP40" s="188">
        <v>82.811300799467006</v>
      </c>
      <c r="AQ40" s="185"/>
      <c r="AR40" s="189">
        <v>69.644928381079197</v>
      </c>
      <c r="AS40" s="168"/>
      <c r="AT40" s="160">
        <v>16.557972758191902</v>
      </c>
      <c r="AU40" s="161">
        <v>0.78419220570362302</v>
      </c>
      <c r="AV40" s="161">
        <v>3.0763834661029898</v>
      </c>
      <c r="AW40" s="161">
        <v>3.9293256031186798</v>
      </c>
      <c r="AX40" s="161">
        <v>4.2928877344291401</v>
      </c>
      <c r="AY40" s="162">
        <v>4.8740733901798201</v>
      </c>
      <c r="AZ40" s="163"/>
      <c r="BA40" s="164">
        <v>12.2816352695143</v>
      </c>
      <c r="BB40" s="165">
        <v>14.7863615414963</v>
      </c>
      <c r="BC40" s="166">
        <v>13.5573607325935</v>
      </c>
      <c r="BD40" s="163"/>
      <c r="BE40" s="167">
        <v>7.6711231455862698</v>
      </c>
      <c r="BF40" s="40"/>
    </row>
    <row r="41" spans="1:70" x14ac:dyDescent="0.2">
      <c r="A41" s="20" t="s">
        <v>80</v>
      </c>
      <c r="B41" s="3" t="str">
        <f t="shared" si="0"/>
        <v>Southwest Virginia - Blue Ridge Highlands</v>
      </c>
      <c r="C41" s="10"/>
      <c r="D41" s="24" t="s">
        <v>16</v>
      </c>
      <c r="E41" s="27" t="s">
        <v>17</v>
      </c>
      <c r="F41" s="3"/>
      <c r="G41" s="190">
        <v>51.989752654167603</v>
      </c>
      <c r="H41" s="185">
        <v>53.971747232889001</v>
      </c>
      <c r="I41" s="185">
        <v>59.159886376548101</v>
      </c>
      <c r="J41" s="185">
        <v>62.957711623679103</v>
      </c>
      <c r="K41" s="185">
        <v>70.522212248608099</v>
      </c>
      <c r="L41" s="191">
        <v>59.704066786062398</v>
      </c>
      <c r="M41" s="185"/>
      <c r="N41" s="192">
        <v>119.99058061583899</v>
      </c>
      <c r="O41" s="193">
        <v>114.623518918304</v>
      </c>
      <c r="P41" s="194">
        <v>117.30704976707101</v>
      </c>
      <c r="Q41" s="185"/>
      <c r="R41" s="195">
        <v>76.133793204024997</v>
      </c>
      <c r="S41" s="168"/>
      <c r="T41" s="169">
        <v>14.5893901490911</v>
      </c>
      <c r="U41" s="163">
        <v>-5.6864279719756796</v>
      </c>
      <c r="V41" s="163">
        <v>0.81633272144838398</v>
      </c>
      <c r="W41" s="163">
        <v>2.9985814264975801</v>
      </c>
      <c r="X41" s="163">
        <v>3.2785741618944799</v>
      </c>
      <c r="Y41" s="170">
        <v>2.7209552301017501</v>
      </c>
      <c r="Z41" s="163"/>
      <c r="AA41" s="171">
        <v>-3.93067567113102</v>
      </c>
      <c r="AB41" s="172">
        <v>-7.6603324278586999</v>
      </c>
      <c r="AC41" s="173">
        <v>-5.7897566729785197</v>
      </c>
      <c r="AD41" s="163"/>
      <c r="AE41" s="174">
        <v>-1.2234311959752699</v>
      </c>
      <c r="AF41" s="40"/>
      <c r="AG41" s="190">
        <v>45.8888290603117</v>
      </c>
      <c r="AH41" s="185">
        <v>52.272313078834401</v>
      </c>
      <c r="AI41" s="185">
        <v>56.670438876792097</v>
      </c>
      <c r="AJ41" s="185">
        <v>59.733957809009397</v>
      </c>
      <c r="AK41" s="185">
        <v>64.672806605774298</v>
      </c>
      <c r="AL41" s="191">
        <v>55.843614664172101</v>
      </c>
      <c r="AM41" s="185"/>
      <c r="AN41" s="192">
        <v>99.829984164239406</v>
      </c>
      <c r="AO41" s="193">
        <v>98.164450414274796</v>
      </c>
      <c r="AP41" s="194">
        <v>98.997217289257094</v>
      </c>
      <c r="AQ41" s="185"/>
      <c r="AR41" s="195">
        <v>68.167937992384296</v>
      </c>
      <c r="AS41" s="168"/>
      <c r="AT41" s="169">
        <v>-2.2344971285302599</v>
      </c>
      <c r="AU41" s="163">
        <v>-0.16756227293405501</v>
      </c>
      <c r="AV41" s="163">
        <v>2.1988554427613498</v>
      </c>
      <c r="AW41" s="163">
        <v>1.2279748760653999</v>
      </c>
      <c r="AX41" s="163">
        <v>-1.5665603650975299</v>
      </c>
      <c r="AY41" s="170">
        <v>-8.2122701347277505E-2</v>
      </c>
      <c r="AZ41" s="163"/>
      <c r="BA41" s="171">
        <v>-1.42855381431091</v>
      </c>
      <c r="BB41" s="172">
        <v>-1.1821881797092799</v>
      </c>
      <c r="BC41" s="173">
        <v>-1.30656094825057</v>
      </c>
      <c r="BD41" s="163"/>
      <c r="BE41" s="174">
        <v>-0.59777903980215097</v>
      </c>
      <c r="BF41" s="40"/>
    </row>
    <row r="42" spans="1:70" x14ac:dyDescent="0.2">
      <c r="A42" s="21" t="s">
        <v>81</v>
      </c>
      <c r="B42" s="3" t="str">
        <f t="shared" si="0"/>
        <v>Southwest Virginia - Heart of Appalachia</v>
      </c>
      <c r="C42" s="3"/>
      <c r="D42" s="24" t="s">
        <v>16</v>
      </c>
      <c r="E42" s="27" t="s">
        <v>17</v>
      </c>
      <c r="F42" s="3"/>
      <c r="G42" s="190">
        <v>35.469972696245698</v>
      </c>
      <c r="H42" s="185">
        <v>47.224675767918001</v>
      </c>
      <c r="I42" s="185">
        <v>48.779993540051599</v>
      </c>
      <c r="J42" s="185">
        <v>48.484838501291897</v>
      </c>
      <c r="K42" s="185">
        <v>44.9909108527131</v>
      </c>
      <c r="L42" s="191">
        <v>45.069916820702403</v>
      </c>
      <c r="M42" s="185"/>
      <c r="N42" s="192">
        <v>58.032590439276397</v>
      </c>
      <c r="O42" s="193">
        <v>50.633630490956001</v>
      </c>
      <c r="P42" s="194">
        <v>54.333110465116199</v>
      </c>
      <c r="Q42" s="185"/>
      <c r="R42" s="195">
        <v>47.757718837863102</v>
      </c>
      <c r="S42" s="168"/>
      <c r="T42" s="169">
        <v>3.3287380837597</v>
      </c>
      <c r="U42" s="163">
        <v>-7.9990736343735804</v>
      </c>
      <c r="V42" s="163">
        <v>-10.7567356942541</v>
      </c>
      <c r="W42" s="163">
        <v>-9.8653044999777801</v>
      </c>
      <c r="X42" s="163">
        <v>-10.5714452640222</v>
      </c>
      <c r="Y42" s="170">
        <v>-8.4434590423691205</v>
      </c>
      <c r="Z42" s="163"/>
      <c r="AA42" s="171">
        <v>-4.4331136740684798</v>
      </c>
      <c r="AB42" s="172">
        <v>-13.4645115098775</v>
      </c>
      <c r="AC42" s="173">
        <v>-8.8650176456374492</v>
      </c>
      <c r="AD42" s="163"/>
      <c r="AE42" s="174">
        <v>-8.5889904147097198</v>
      </c>
      <c r="AF42" s="40"/>
      <c r="AG42" s="190">
        <v>32.967131399317402</v>
      </c>
      <c r="AH42" s="185">
        <v>48.012709897610897</v>
      </c>
      <c r="AI42" s="185">
        <v>50.448909641595101</v>
      </c>
      <c r="AJ42" s="185">
        <v>49.653420831230001</v>
      </c>
      <c r="AK42" s="185">
        <v>45.585584721521101</v>
      </c>
      <c r="AL42" s="191">
        <v>45.360761785508799</v>
      </c>
      <c r="AM42" s="185"/>
      <c r="AN42" s="192">
        <v>49.979655056368799</v>
      </c>
      <c r="AO42" s="193">
        <v>45.487980817768801</v>
      </c>
      <c r="AP42" s="194">
        <v>47.7338179370688</v>
      </c>
      <c r="AQ42" s="185"/>
      <c r="AR42" s="195">
        <v>46.041494147459801</v>
      </c>
      <c r="AS42" s="168"/>
      <c r="AT42" s="169">
        <v>-3.23216354393373</v>
      </c>
      <c r="AU42" s="163">
        <v>-4.8025490141671003</v>
      </c>
      <c r="AV42" s="163">
        <v>-3.9818218168244299</v>
      </c>
      <c r="AW42" s="163">
        <v>-6.8136379389181601</v>
      </c>
      <c r="AX42" s="163">
        <v>-0.44982345258523698</v>
      </c>
      <c r="AY42" s="170">
        <v>-4.1145475124806197</v>
      </c>
      <c r="AZ42" s="163"/>
      <c r="BA42" s="171">
        <v>-1.9487655237961901</v>
      </c>
      <c r="BB42" s="172">
        <v>-7.6565457263068204</v>
      </c>
      <c r="BC42" s="173">
        <v>-4.7538694562853596</v>
      </c>
      <c r="BD42" s="163"/>
      <c r="BE42" s="174">
        <v>-4.3063899593535497</v>
      </c>
      <c r="BF42" s="40"/>
    </row>
    <row r="43" spans="1:70" x14ac:dyDescent="0.2">
      <c r="A43" s="22" t="s">
        <v>82</v>
      </c>
      <c r="B43" s="3" t="str">
        <f t="shared" si="0"/>
        <v>Virginia Mountains</v>
      </c>
      <c r="C43" s="3"/>
      <c r="D43" s="25" t="s">
        <v>16</v>
      </c>
      <c r="E43" s="28" t="s">
        <v>17</v>
      </c>
      <c r="F43" s="3"/>
      <c r="G43" s="190">
        <v>47.027009320175402</v>
      </c>
      <c r="H43" s="185">
        <v>53.549420230263102</v>
      </c>
      <c r="I43" s="185">
        <v>62.894142173615798</v>
      </c>
      <c r="J43" s="185">
        <v>71.678132604237803</v>
      </c>
      <c r="K43" s="185">
        <v>68.575744360902206</v>
      </c>
      <c r="L43" s="191">
        <v>60.755765114815098</v>
      </c>
      <c r="M43" s="185"/>
      <c r="N43" s="192">
        <v>100.544653451811</v>
      </c>
      <c r="O43" s="193">
        <v>97.884970608339003</v>
      </c>
      <c r="P43" s="194">
        <v>99.214812030075095</v>
      </c>
      <c r="Q43" s="185"/>
      <c r="R43" s="195">
        <v>71.752224871499195</v>
      </c>
      <c r="S43" s="168"/>
      <c r="T43" s="169">
        <v>10.3126662484734</v>
      </c>
      <c r="U43" s="163">
        <v>-9.5242732756586701</v>
      </c>
      <c r="V43" s="163">
        <v>0.53865026711229502</v>
      </c>
      <c r="W43" s="163">
        <v>16.661039365952401</v>
      </c>
      <c r="X43" s="163">
        <v>4.5680093833620603</v>
      </c>
      <c r="Y43" s="170">
        <v>4.2472313308771703</v>
      </c>
      <c r="Z43" s="163"/>
      <c r="AA43" s="171">
        <v>0.83425941421857597</v>
      </c>
      <c r="AB43" s="172">
        <v>-4.2798133924095403</v>
      </c>
      <c r="AC43" s="173">
        <v>-1.75504512489951</v>
      </c>
      <c r="AD43" s="163"/>
      <c r="AE43" s="174">
        <v>1.8005936127870701</v>
      </c>
      <c r="AF43" s="40"/>
      <c r="AG43" s="190">
        <v>44.020036663925403</v>
      </c>
      <c r="AH43" s="185">
        <v>58.129210526315703</v>
      </c>
      <c r="AI43" s="185">
        <v>64.225778173475305</v>
      </c>
      <c r="AJ43" s="185">
        <v>71.904894360168399</v>
      </c>
      <c r="AK43" s="185">
        <v>70.532500428038205</v>
      </c>
      <c r="AL43" s="191">
        <v>61.765266240572103</v>
      </c>
      <c r="AM43" s="185"/>
      <c r="AN43" s="192">
        <v>95.077597507105395</v>
      </c>
      <c r="AO43" s="193">
        <v>91.587271855631201</v>
      </c>
      <c r="AP43" s="194">
        <v>93.332434681368298</v>
      </c>
      <c r="AQ43" s="185"/>
      <c r="AR43" s="195">
        <v>70.786134120743796</v>
      </c>
      <c r="AS43" s="168"/>
      <c r="AT43" s="169">
        <v>-1.14273103906364</v>
      </c>
      <c r="AU43" s="163">
        <v>-8.5077463346384796</v>
      </c>
      <c r="AV43" s="163">
        <v>-3.21385067341199</v>
      </c>
      <c r="AW43" s="163">
        <v>10.7068881272989</v>
      </c>
      <c r="AX43" s="163">
        <v>11.887376223160899</v>
      </c>
      <c r="AY43" s="170">
        <v>2.1206869506266699</v>
      </c>
      <c r="AZ43" s="163"/>
      <c r="BA43" s="171">
        <v>9.5114088591162407</v>
      </c>
      <c r="BB43" s="172">
        <v>5.6126455716705701</v>
      </c>
      <c r="BC43" s="173">
        <v>7.5631485435297003</v>
      </c>
      <c r="BD43" s="163"/>
      <c r="BE43" s="174">
        <v>4.1073868967742397</v>
      </c>
      <c r="BF43" s="40"/>
    </row>
    <row r="44" spans="1:70" x14ac:dyDescent="0.2">
      <c r="A44" s="48" t="s">
        <v>106</v>
      </c>
      <c r="B44" s="3" t="s">
        <v>112</v>
      </c>
      <c r="D44" s="25" t="s">
        <v>16</v>
      </c>
      <c r="E44" s="28" t="s">
        <v>17</v>
      </c>
      <c r="G44" s="190">
        <v>142.673539208882</v>
      </c>
      <c r="H44" s="185">
        <v>193.328546148507</v>
      </c>
      <c r="I44" s="185">
        <v>193.29853226925701</v>
      </c>
      <c r="J44" s="185">
        <v>220.77813324080401</v>
      </c>
      <c r="K44" s="185">
        <v>228.970610687022</v>
      </c>
      <c r="L44" s="191">
        <v>195.809872310895</v>
      </c>
      <c r="M44" s="185"/>
      <c r="N44" s="192">
        <v>278.27102706453798</v>
      </c>
      <c r="O44" s="193">
        <v>275.10257460097102</v>
      </c>
      <c r="P44" s="194">
        <v>276.68680083275501</v>
      </c>
      <c r="Q44" s="185"/>
      <c r="R44" s="195">
        <v>218.917566174283</v>
      </c>
      <c r="S44" s="168"/>
      <c r="T44" s="169">
        <v>22.1797749496153</v>
      </c>
      <c r="U44" s="163">
        <v>29.7600428239416</v>
      </c>
      <c r="V44" s="163">
        <v>1.45960555957275</v>
      </c>
      <c r="W44" s="163">
        <v>5.7728291037279797</v>
      </c>
      <c r="X44" s="163">
        <v>10.659769798022101</v>
      </c>
      <c r="Y44" s="170">
        <v>12.2862068046988</v>
      </c>
      <c r="Z44" s="163"/>
      <c r="AA44" s="171">
        <v>6.7666831892442501</v>
      </c>
      <c r="AB44" s="172">
        <v>5.37860764055117</v>
      </c>
      <c r="AC44" s="173">
        <v>6.0720781289661696</v>
      </c>
      <c r="AD44" s="163"/>
      <c r="AE44" s="174">
        <v>9.9599718841423392</v>
      </c>
      <c r="AF44" s="43"/>
      <c r="AG44" s="190">
        <v>136.11499913254599</v>
      </c>
      <c r="AH44" s="185">
        <v>187.12965041637699</v>
      </c>
      <c r="AI44" s="185">
        <v>206.135176960444</v>
      </c>
      <c r="AJ44" s="185">
        <v>200.95668025676599</v>
      </c>
      <c r="AK44" s="185">
        <v>193.10129077029799</v>
      </c>
      <c r="AL44" s="191">
        <v>184.68755950728601</v>
      </c>
      <c r="AM44" s="185"/>
      <c r="AN44" s="192">
        <v>244.19076943095001</v>
      </c>
      <c r="AO44" s="193">
        <v>266.42848889659899</v>
      </c>
      <c r="AP44" s="194">
        <v>255.30962916377501</v>
      </c>
      <c r="AQ44" s="185"/>
      <c r="AR44" s="195">
        <v>204.86529369485399</v>
      </c>
      <c r="AS44" s="168"/>
      <c r="AT44" s="169">
        <v>1.13531341845772</v>
      </c>
      <c r="AU44" s="163">
        <v>9.6897299267876793</v>
      </c>
      <c r="AV44" s="163">
        <v>5.1048511408540902</v>
      </c>
      <c r="AW44" s="163">
        <v>3.3866572522793801</v>
      </c>
      <c r="AX44" s="163">
        <v>7.9040782715053401</v>
      </c>
      <c r="AY44" s="170">
        <v>5.5792126445323902</v>
      </c>
      <c r="AZ44" s="163"/>
      <c r="BA44" s="171">
        <v>6.8369370488536596</v>
      </c>
      <c r="BB44" s="172">
        <v>10.6879628277888</v>
      </c>
      <c r="BC44" s="173">
        <v>8.8122564016544995</v>
      </c>
      <c r="BD44" s="163"/>
      <c r="BE44" s="174">
        <v>6.7081296994763902</v>
      </c>
    </row>
    <row r="45" spans="1:70" x14ac:dyDescent="0.2">
      <c r="A45" s="48" t="s">
        <v>107</v>
      </c>
      <c r="B45" s="3" t="s">
        <v>113</v>
      </c>
      <c r="D45" s="25" t="s">
        <v>16</v>
      </c>
      <c r="E45" s="28" t="s">
        <v>17</v>
      </c>
      <c r="G45" s="190">
        <v>101.422382561307</v>
      </c>
      <c r="H45" s="185">
        <v>133.47667574931799</v>
      </c>
      <c r="I45" s="185">
        <v>154.42325156915001</v>
      </c>
      <c r="J45" s="185">
        <v>159.68337049062001</v>
      </c>
      <c r="K45" s="185">
        <v>150.74501046175999</v>
      </c>
      <c r="L45" s="191">
        <v>140.013838740485</v>
      </c>
      <c r="M45" s="185"/>
      <c r="N45" s="192">
        <v>171.18223665223601</v>
      </c>
      <c r="O45" s="193">
        <v>173.02809018759001</v>
      </c>
      <c r="P45" s="194">
        <v>172.105163419913</v>
      </c>
      <c r="Q45" s="185"/>
      <c r="R45" s="195">
        <v>149.201159502612</v>
      </c>
      <c r="S45" s="168"/>
      <c r="T45" s="169">
        <v>27.1866891377135</v>
      </c>
      <c r="U45" s="163">
        <v>14.8464763524278</v>
      </c>
      <c r="V45" s="163">
        <v>6.6386170027707498</v>
      </c>
      <c r="W45" s="163">
        <v>2.4442552684206902</v>
      </c>
      <c r="X45" s="163">
        <v>2.9518732849558198</v>
      </c>
      <c r="Y45" s="170">
        <v>8.8625502301308998</v>
      </c>
      <c r="Z45" s="163"/>
      <c r="AA45" s="171">
        <v>9.6218049802079495</v>
      </c>
      <c r="AB45" s="172">
        <v>15.362982838563299</v>
      </c>
      <c r="AC45" s="173">
        <v>12.434527844968301</v>
      </c>
      <c r="AD45" s="163"/>
      <c r="AE45" s="174">
        <v>10.0280455129832</v>
      </c>
      <c r="AF45" s="43"/>
      <c r="AG45" s="190">
        <v>92.184454314259696</v>
      </c>
      <c r="AH45" s="185">
        <v>137.971236239782</v>
      </c>
      <c r="AI45" s="185">
        <v>161.81266534901201</v>
      </c>
      <c r="AJ45" s="185">
        <v>157.54065542408901</v>
      </c>
      <c r="AK45" s="185">
        <v>137.67598984541399</v>
      </c>
      <c r="AL45" s="191">
        <v>137.45291209917801</v>
      </c>
      <c r="AM45" s="185"/>
      <c r="AN45" s="192">
        <v>152.20354531030401</v>
      </c>
      <c r="AO45" s="193">
        <v>160.41645224171501</v>
      </c>
      <c r="AP45" s="194">
        <v>156.309998776009</v>
      </c>
      <c r="AQ45" s="185"/>
      <c r="AR45" s="195">
        <v>142.84336011051201</v>
      </c>
      <c r="AS45" s="168"/>
      <c r="AT45" s="169">
        <v>-2.6099411068089</v>
      </c>
      <c r="AU45" s="163">
        <v>-2.9320190158683901</v>
      </c>
      <c r="AV45" s="163">
        <v>-2.9689513690792899</v>
      </c>
      <c r="AW45" s="163">
        <v>-3.2133863330411598</v>
      </c>
      <c r="AX45" s="163">
        <v>0.37167485760318397</v>
      </c>
      <c r="AY45" s="170">
        <v>-2.31775281652483</v>
      </c>
      <c r="AZ45" s="163"/>
      <c r="BA45" s="171">
        <v>7.9983568908656304</v>
      </c>
      <c r="BB45" s="172">
        <v>12.0151573756609</v>
      </c>
      <c r="BC45" s="173">
        <v>10.0228604812567</v>
      </c>
      <c r="BD45" s="163"/>
      <c r="BE45" s="174">
        <v>1.23419590489995</v>
      </c>
    </row>
    <row r="46" spans="1:70" x14ac:dyDescent="0.2">
      <c r="A46" s="48" t="s">
        <v>108</v>
      </c>
      <c r="B46" s="3" t="s">
        <v>114</v>
      </c>
      <c r="D46" s="25" t="s">
        <v>16</v>
      </c>
      <c r="E46" s="28" t="s">
        <v>17</v>
      </c>
      <c r="G46" s="190">
        <v>75.047132819040698</v>
      </c>
      <c r="H46" s="185">
        <v>96.486921121875298</v>
      </c>
      <c r="I46" s="185">
        <v>112.838468185623</v>
      </c>
      <c r="J46" s="185">
        <v>115.55146453773401</v>
      </c>
      <c r="K46" s="185">
        <v>107.44459634015</v>
      </c>
      <c r="L46" s="191">
        <v>101.473716600885</v>
      </c>
      <c r="M46" s="185"/>
      <c r="N46" s="192">
        <v>129.48615087908101</v>
      </c>
      <c r="O46" s="193">
        <v>131.121172407606</v>
      </c>
      <c r="P46" s="194">
        <v>130.30366164334399</v>
      </c>
      <c r="Q46" s="185"/>
      <c r="R46" s="195">
        <v>109.710843755873</v>
      </c>
      <c r="S46" s="168"/>
      <c r="T46" s="169">
        <v>8.4513938417228704</v>
      </c>
      <c r="U46" s="163">
        <v>5.2384599599392203</v>
      </c>
      <c r="V46" s="163">
        <v>3.9964229671673799</v>
      </c>
      <c r="W46" s="163">
        <v>-1.7698111360468201</v>
      </c>
      <c r="X46" s="163">
        <v>-4.8812528995050197</v>
      </c>
      <c r="Y46" s="170">
        <v>1.47839607983807</v>
      </c>
      <c r="Z46" s="163"/>
      <c r="AA46" s="171">
        <v>-1.8816645085081201</v>
      </c>
      <c r="AB46" s="172">
        <v>2.52699981276937</v>
      </c>
      <c r="AC46" s="173">
        <v>0.28805809712225799</v>
      </c>
      <c r="AD46" s="163"/>
      <c r="AE46" s="174">
        <v>1.07130838224332</v>
      </c>
      <c r="AF46" s="43"/>
      <c r="AG46" s="190">
        <v>68.7554501554837</v>
      </c>
      <c r="AH46" s="185">
        <v>100.540561236694</v>
      </c>
      <c r="AI46" s="185">
        <v>118.57980168341101</v>
      </c>
      <c r="AJ46" s="185">
        <v>116.85592692261601</v>
      </c>
      <c r="AK46" s="185">
        <v>107.520790799545</v>
      </c>
      <c r="AL46" s="191">
        <v>102.45050615955</v>
      </c>
      <c r="AM46" s="185"/>
      <c r="AN46" s="192">
        <v>126.329674007295</v>
      </c>
      <c r="AO46" s="193">
        <v>129.126021109915</v>
      </c>
      <c r="AP46" s="194">
        <v>127.72784755860501</v>
      </c>
      <c r="AQ46" s="185"/>
      <c r="AR46" s="195">
        <v>109.672603702137</v>
      </c>
      <c r="AS46" s="168"/>
      <c r="AT46" s="169">
        <v>-6.3543973635434696</v>
      </c>
      <c r="AU46" s="163">
        <v>-3.3609733121069501</v>
      </c>
      <c r="AV46" s="163">
        <v>-0.66869317052536004</v>
      </c>
      <c r="AW46" s="163">
        <v>-2.38027395812294</v>
      </c>
      <c r="AX46" s="163">
        <v>-2.1104751748635202</v>
      </c>
      <c r="AY46" s="170">
        <v>-2.6839580791346398</v>
      </c>
      <c r="AZ46" s="163"/>
      <c r="BA46" s="171">
        <v>3.47745712371955</v>
      </c>
      <c r="BB46" s="172">
        <v>6.5798323961488299</v>
      </c>
      <c r="BC46" s="173">
        <v>5.0227141052860604</v>
      </c>
      <c r="BD46" s="163"/>
      <c r="BE46" s="174">
        <v>-0.24825959797702801</v>
      </c>
    </row>
    <row r="47" spans="1:70" x14ac:dyDescent="0.2">
      <c r="A47" s="48" t="s">
        <v>109</v>
      </c>
      <c r="B47" s="3" t="s">
        <v>115</v>
      </c>
      <c r="D47" s="25" t="s">
        <v>16</v>
      </c>
      <c r="E47" s="28" t="s">
        <v>17</v>
      </c>
      <c r="G47" s="190">
        <v>56.642964147449902</v>
      </c>
      <c r="H47" s="185">
        <v>70.082010484045398</v>
      </c>
      <c r="I47" s="185">
        <v>77.510470848247493</v>
      </c>
      <c r="J47" s="185">
        <v>79.277255627357206</v>
      </c>
      <c r="K47" s="185">
        <v>81.568569438105001</v>
      </c>
      <c r="L47" s="191">
        <v>73.019966114729201</v>
      </c>
      <c r="M47" s="185"/>
      <c r="N47" s="192">
        <v>110.47189660556801</v>
      </c>
      <c r="O47" s="193">
        <v>110.762849592812</v>
      </c>
      <c r="P47" s="194">
        <v>110.61737309919</v>
      </c>
      <c r="Q47" s="185"/>
      <c r="R47" s="195">
        <v>83.7650324226165</v>
      </c>
      <c r="S47" s="168"/>
      <c r="T47" s="169">
        <v>3.4249745246559802</v>
      </c>
      <c r="U47" s="163">
        <v>-4.7920190795667601</v>
      </c>
      <c r="V47" s="163">
        <v>-5.1576613531651896</v>
      </c>
      <c r="W47" s="163">
        <v>-9.1080696120991202</v>
      </c>
      <c r="X47" s="163">
        <v>-12.522642901432199</v>
      </c>
      <c r="Y47" s="170">
        <v>-6.5395756938945997</v>
      </c>
      <c r="Z47" s="163"/>
      <c r="AA47" s="171">
        <v>-5.7429253033028997</v>
      </c>
      <c r="AB47" s="172">
        <v>-1.5172553479461499</v>
      </c>
      <c r="AC47" s="173">
        <v>-3.67363517955493</v>
      </c>
      <c r="AD47" s="163"/>
      <c r="AE47" s="174">
        <v>-5.48043759881529</v>
      </c>
      <c r="AF47" s="43"/>
      <c r="AG47" s="190">
        <v>51.1764897083223</v>
      </c>
      <c r="AH47" s="185">
        <v>69.889176425325203</v>
      </c>
      <c r="AI47" s="185">
        <v>78.993648520325905</v>
      </c>
      <c r="AJ47" s="185">
        <v>80.457757350289597</v>
      </c>
      <c r="AK47" s="185">
        <v>81.633235089068904</v>
      </c>
      <c r="AL47" s="191">
        <v>72.431205575457398</v>
      </c>
      <c r="AM47" s="185"/>
      <c r="AN47" s="192">
        <v>107.197669543476</v>
      </c>
      <c r="AO47" s="193">
        <v>109.470932158569</v>
      </c>
      <c r="AP47" s="194">
        <v>108.33430085102199</v>
      </c>
      <c r="AQ47" s="185"/>
      <c r="AR47" s="195">
        <v>82.689937431094293</v>
      </c>
      <c r="AS47" s="168"/>
      <c r="AT47" s="169">
        <v>-5.23432087781649</v>
      </c>
      <c r="AU47" s="163">
        <v>-6.57701548249059</v>
      </c>
      <c r="AV47" s="163">
        <v>-5.2305855180195202</v>
      </c>
      <c r="AW47" s="163">
        <v>-5.27560097959286</v>
      </c>
      <c r="AX47" s="163">
        <v>-3.6942216398765</v>
      </c>
      <c r="AY47" s="170">
        <v>-5.1669847778952001</v>
      </c>
      <c r="AZ47" s="163"/>
      <c r="BA47" s="171">
        <v>3.1503634672318599</v>
      </c>
      <c r="BB47" s="172">
        <v>7.7480751444442104</v>
      </c>
      <c r="BC47" s="173">
        <v>5.4232162676236797</v>
      </c>
      <c r="BD47" s="163"/>
      <c r="BE47" s="174">
        <v>-1.4619077980437301</v>
      </c>
    </row>
    <row r="48" spans="1:70" x14ac:dyDescent="0.2">
      <c r="A48" s="48" t="s">
        <v>110</v>
      </c>
      <c r="B48" s="3" t="s">
        <v>116</v>
      </c>
      <c r="D48" s="25" t="s">
        <v>16</v>
      </c>
      <c r="E48" s="28" t="s">
        <v>17</v>
      </c>
      <c r="G48" s="190">
        <v>44.099827546667797</v>
      </c>
      <c r="H48" s="185">
        <v>49.300593496307798</v>
      </c>
      <c r="I48" s="185">
        <v>52.476145895539503</v>
      </c>
      <c r="J48" s="185">
        <v>53.518264045201803</v>
      </c>
      <c r="K48" s="185">
        <v>55.660527814782398</v>
      </c>
      <c r="L48" s="191">
        <v>51.008380266818399</v>
      </c>
      <c r="M48" s="185"/>
      <c r="N48" s="192">
        <v>71.524025908401796</v>
      </c>
      <c r="O48" s="193">
        <v>71.329210344985896</v>
      </c>
      <c r="P48" s="194">
        <v>71.426618126693896</v>
      </c>
      <c r="Q48" s="185"/>
      <c r="R48" s="195">
        <v>56.839560383336199</v>
      </c>
      <c r="S48" s="168"/>
      <c r="T48" s="169">
        <v>7.9984148790662601</v>
      </c>
      <c r="U48" s="163">
        <v>0.906180998901984</v>
      </c>
      <c r="V48" s="163">
        <v>1.6625910942156501</v>
      </c>
      <c r="W48" s="163">
        <v>-2.6834943365688901</v>
      </c>
      <c r="X48" s="163">
        <v>-6.7760048189319804</v>
      </c>
      <c r="Y48" s="170">
        <v>-0.38423701386186998</v>
      </c>
      <c r="Z48" s="163"/>
      <c r="AA48" s="171">
        <v>-5.01270269904514</v>
      </c>
      <c r="AB48" s="172">
        <v>-4.25607389323274</v>
      </c>
      <c r="AC48" s="173">
        <v>-4.6364049794259401</v>
      </c>
      <c r="AD48" s="163"/>
      <c r="AE48" s="174">
        <v>-1.9607880816977099</v>
      </c>
      <c r="AF48" s="43"/>
      <c r="AG48" s="190">
        <v>40.344892787524302</v>
      </c>
      <c r="AH48" s="185">
        <v>47.431047127622897</v>
      </c>
      <c r="AI48" s="185">
        <v>51.212691795907098</v>
      </c>
      <c r="AJ48" s="185">
        <v>52.660715105074701</v>
      </c>
      <c r="AK48" s="185">
        <v>54.049462817027397</v>
      </c>
      <c r="AL48" s="191">
        <v>49.138954006087801</v>
      </c>
      <c r="AM48" s="185"/>
      <c r="AN48" s="192">
        <v>68.505345676038402</v>
      </c>
      <c r="AO48" s="193">
        <v>70.085363226539101</v>
      </c>
      <c r="AP48" s="194">
        <v>69.295354451288702</v>
      </c>
      <c r="AQ48" s="185"/>
      <c r="AR48" s="195">
        <v>54.8973216418729</v>
      </c>
      <c r="AS48" s="168"/>
      <c r="AT48" s="169">
        <v>1.4536384967556799</v>
      </c>
      <c r="AU48" s="163">
        <v>-0.51062869272052402</v>
      </c>
      <c r="AV48" s="163">
        <v>1.04797566051873</v>
      </c>
      <c r="AW48" s="163">
        <v>-1.35649293729894</v>
      </c>
      <c r="AX48" s="163">
        <v>0.53687927609436303</v>
      </c>
      <c r="AY48" s="170">
        <v>0.17231471411584101</v>
      </c>
      <c r="AZ48" s="163"/>
      <c r="BA48" s="171">
        <v>3.42333596328892</v>
      </c>
      <c r="BB48" s="172">
        <v>6.2618120398605202</v>
      </c>
      <c r="BC48" s="173">
        <v>4.8395416917262599</v>
      </c>
      <c r="BD48" s="163"/>
      <c r="BE48" s="174">
        <v>1.80521582901051</v>
      </c>
    </row>
    <row r="49" spans="1:57" x14ac:dyDescent="0.2">
      <c r="A49" s="49" t="s">
        <v>111</v>
      </c>
      <c r="B49" s="3" t="s">
        <v>117</v>
      </c>
      <c r="D49" s="25" t="s">
        <v>16</v>
      </c>
      <c r="E49" s="28" t="s">
        <v>17</v>
      </c>
      <c r="G49" s="196">
        <v>30.606960643773</v>
      </c>
      <c r="H49" s="197">
        <v>31.717479134075699</v>
      </c>
      <c r="I49" s="197">
        <v>33.249923671497498</v>
      </c>
      <c r="J49" s="197">
        <v>33.734053707078502</v>
      </c>
      <c r="K49" s="197">
        <v>34.795024710000199</v>
      </c>
      <c r="L49" s="198">
        <v>32.824111285937001</v>
      </c>
      <c r="M49" s="185"/>
      <c r="N49" s="199">
        <v>45.993511203679503</v>
      </c>
      <c r="O49" s="200">
        <v>47.044165249211702</v>
      </c>
      <c r="P49" s="201">
        <v>46.518838226445602</v>
      </c>
      <c r="Q49" s="185"/>
      <c r="R49" s="202">
        <v>36.742655286453903</v>
      </c>
      <c r="S49" s="168"/>
      <c r="T49" s="175">
        <v>3.5966628432943302</v>
      </c>
      <c r="U49" s="176">
        <v>-1.1701194114116</v>
      </c>
      <c r="V49" s="176">
        <v>1.1403382595848399</v>
      </c>
      <c r="W49" s="176">
        <v>-0.27517217361379198</v>
      </c>
      <c r="X49" s="176">
        <v>-7.8805473566184201</v>
      </c>
      <c r="Y49" s="177">
        <v>-1.2067415808825901</v>
      </c>
      <c r="Z49" s="163"/>
      <c r="AA49" s="178">
        <v>-8.0999046638687897</v>
      </c>
      <c r="AB49" s="179">
        <v>-4.6863239342167002</v>
      </c>
      <c r="AC49" s="180">
        <v>-6.40496326025439</v>
      </c>
      <c r="AD49" s="163"/>
      <c r="AE49" s="181">
        <v>-3.1441443429578499</v>
      </c>
      <c r="AG49" s="196">
        <v>29.5162230123941</v>
      </c>
      <c r="AH49" s="197">
        <v>31.039708742776099</v>
      </c>
      <c r="AI49" s="197">
        <v>32.033534305917499</v>
      </c>
      <c r="AJ49" s="197">
        <v>32.905495833514799</v>
      </c>
      <c r="AK49" s="197">
        <v>34.2374493589464</v>
      </c>
      <c r="AL49" s="198">
        <v>31.947340441805601</v>
      </c>
      <c r="AM49" s="185"/>
      <c r="AN49" s="199">
        <v>43.725426547458198</v>
      </c>
      <c r="AO49" s="200">
        <v>45.667915615425898</v>
      </c>
      <c r="AP49" s="201">
        <v>44.696671081442098</v>
      </c>
      <c r="AQ49" s="185"/>
      <c r="AR49" s="202">
        <v>35.5913404396575</v>
      </c>
      <c r="AS49" s="168"/>
      <c r="AT49" s="175">
        <v>3.3148173807643602</v>
      </c>
      <c r="AU49" s="176">
        <v>2.02311356726588</v>
      </c>
      <c r="AV49" s="176">
        <v>2.6189876547740498</v>
      </c>
      <c r="AW49" s="176">
        <v>2.2707783598930198</v>
      </c>
      <c r="AX49" s="176">
        <v>1.35218039272776</v>
      </c>
      <c r="AY49" s="177">
        <v>2.2854979317936599</v>
      </c>
      <c r="AZ49" s="163"/>
      <c r="BA49" s="178">
        <v>1.21794805089303</v>
      </c>
      <c r="BB49" s="179">
        <v>4.2205602761096204</v>
      </c>
      <c r="BC49" s="180">
        <v>2.7299379365070702</v>
      </c>
      <c r="BD49" s="163"/>
      <c r="BE49" s="181">
        <v>2.4469512788909098</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49" t="str">
        <f>HYPERLINK("http://www.str.com/data-insights/resources/glossary", "For all STR definitions, please visit www.str.com/data-insights/resources/glossary")</f>
        <v>For all STR definitions, please visit www.str.com/data-insights/resources/glossary</v>
      </c>
      <c r="B5" s="249"/>
      <c r="C5" s="249"/>
      <c r="D5" s="249"/>
      <c r="E5" s="249"/>
      <c r="F5" s="24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49" t="str">
        <f>HYPERLINK("http://www.str.com/data-insights/resources/FAQ", "For all STR FAQs, please click here or visit http://www.str.com/data-insights/resources/FAQ")</f>
        <v>For all STR FAQs, please click here or visit http://www.str.com/data-insights/resources/FAQ</v>
      </c>
      <c r="B9" s="249"/>
      <c r="C9" s="249"/>
      <c r="D9" s="249"/>
      <c r="E9" s="249"/>
      <c r="F9" s="24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49" t="str">
        <f>HYPERLINK("http://www.str.com/contact", "For additional support, please contact your regional office")</f>
        <v>For additional support, please contact your regional office</v>
      </c>
      <c r="B12" s="249"/>
      <c r="C12" s="249"/>
      <c r="D12" s="249"/>
      <c r="E12" s="249"/>
      <c r="F12" s="249"/>
      <c r="G12" s="249"/>
      <c r="H12" s="249"/>
      <c r="I12" s="249"/>
      <c r="J12" s="24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48" t="str">
        <f>HYPERLINK("http://www.hotelnewsnow.com/", "For the latest in industry news, visit HotelNewsNow.com.")</f>
        <v>For the latest in industry news, visit HotelNewsNow.com.</v>
      </c>
      <c r="B14" s="248"/>
      <c r="C14" s="248"/>
      <c r="D14" s="248"/>
      <c r="E14" s="248"/>
      <c r="F14" s="248"/>
      <c r="G14" s="248"/>
      <c r="H14" s="248"/>
      <c r="I14" s="24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48" t="str">
        <f>HYPERLINK("http://www.hoteldataconference.com/", "To learn more about the Hotel Data Conference, visit HotelDataConference.com.")</f>
        <v>To learn more about the Hotel Data Conference, visit HotelDataConference.com.</v>
      </c>
      <c r="B15" s="248"/>
      <c r="C15" s="248"/>
      <c r="D15" s="248"/>
      <c r="E15" s="248"/>
      <c r="F15" s="248"/>
      <c r="G15" s="248"/>
      <c r="H15" s="248"/>
      <c r="I15" s="24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91</v>
      </c>
    </row>
    <row r="2" spans="1:1" x14ac:dyDescent="0.2">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F57AF9CB-FBA6-4481-978A-A124C1CD5288}"/>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2025-04-10T13:00:22Z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