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29" documentId="8_{3D5EBCE7-7C9B-49B1-B6D2-FBD28D07ADAF}" xr6:coauthVersionLast="47" xr6:coauthVersionMax="47" xr10:uidLastSave="{FF08DEAC-460A-47C4-B4A2-2FE8264D177E}"/>
  <workbookProtection workbookAlgorithmName="SHA-512" workbookHashValue="YRpnmmfXM1yf+X1/vXZj8lnGH52AH0wAPYtSJ4rLxLgDKeMj/gPL6EVk/MhNZveVJecl8hnwsgl0PgfrMOSG4A==" workbookSaltValue="RnlV2bTLArnhMbbRsm/5h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<sst xmlns="http://schemas.openxmlformats.org/spreadsheetml/2006/main" count="885" uniqueCount="143">
  <si>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</si>
  <si>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</si>
  <si>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</si>
  <si>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</si>
  <si>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</si>
  <si>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</si>
  <si>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</si>
  <si>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</si>
  <si>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</si>
  <si>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</si>
  <si>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</si>
  <si>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</si>
  <si>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</si>
  <si>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</si>
  <si>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</si>
  <si>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</si>
  <si>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</si>
  <si>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</si>
  <si>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</si>
  <si>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</si>
  <si>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</si>
  <si>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</si>
  <si>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</si>
  <si>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</si>
  <si>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</si>
  <si>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</si>
  <si>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</si>
  <si>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</si>
  <si>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</si>
  <si>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</si>
  <si>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</si>
  <si>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</si>
  <si>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</si>
  <si>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</si>
  <si>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</si>
  <si>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</si>
  <si>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</si>
  <si>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</si>
  <si>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</si>
  <si>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</si>
  <si>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</si>
  <si>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</si>
  <si>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</si>
  <si>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</si>
  <si>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</si>
  <si>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</si>
  <si>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</si>
  <si>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</si>
  <si>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</si>
  <si>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</si>
  <si>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</si>
  <si>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</si>
  <si>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</si>
  <si>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</si>
  <si>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</si>
  <si>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</si>
  <si>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</si>
  <si>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</si>
  <si>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</si>
  <si>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</si>
  <si>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</si>
  <si>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</si>
  <si>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</si>
  <si>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</si>
  <si>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</si>
  <si>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</si>
  <si>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</si>
  <si>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</si>
  <si>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</si>
  <si>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</si>
  <si>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</si>
  <si>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</si>
  <si>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</si>
  <si>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</si>
  <si>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</si>
  <si>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</si>
  <si>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</si>
  <si>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</si>
  <si>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</si>
  <si>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</si>
  <si>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</si>
  <si>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</si>
  <si>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</si>
  <si>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</si>
  <si>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</si>
  <si>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</si>
  <si>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</si>
  <si>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</si>
  <si>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</si>
  <si>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</si>
  <si>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</si>
  <si>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</si>
  <si>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</si>
  <si>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</si>
  <si>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</si>
  <si>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</si>
  <si>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</si>
  <si>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</si>
  <si>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</si>
  <si>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</si>
  <si>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</si>
  <si>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</si>
  <si>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</si>
  <si>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</si>
  <si>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</si>
  <si>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</si>
  <si>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</si>
  <si>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</si>
  <si>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</si>
  <si>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</si>
  <si>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</si>
  <si>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</si>
  <si>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</si>
  <si>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</si>
  <si>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</si>
  <si>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</si>
  <si>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</si>
  <si>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</si>
  <si>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</si>
  <si>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</si>
  <si>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</si>
  <si>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Mar</t>
  </si>
  <si>
    <t>% Change Vs. 2024</t>
  </si>
  <si>
    <t>VTC Defined Tourism Regions</t>
  </si>
  <si>
    <t>STR/CoSTAR Designated Hospitality Markets</t>
  </si>
  <si>
    <t>Monday, Mar 17th</t>
  </si>
  <si>
    <t xml:space="preserve"> - St. Patrick's Day</t>
  </si>
  <si>
    <t>Sunday, Mar 17th</t>
  </si>
  <si>
    <t>Friday, Mar 29th</t>
  </si>
  <si>
    <t xml:space="preserve"> - Good Friday</t>
  </si>
  <si>
    <t>Mar / Apr</t>
  </si>
  <si>
    <t>Sunday, Mar 31st</t>
  </si>
  <si>
    <t xml:space="preserve"> - Easter Sunday</t>
  </si>
  <si>
    <t>Apr</t>
  </si>
  <si>
    <t>Sunday, Apr 13th</t>
  </si>
  <si>
    <t xml:space="preserve"> - First Day of Passover</t>
  </si>
  <si>
    <t>Friday, Apr 18th</t>
  </si>
  <si>
    <t>For the Week of April 06, 2025 to April 12, 2025</t>
  </si>
  <si>
    <t>Sunday, Apr 20th</t>
  </si>
  <si>
    <t>Tuesday, Apr 23rd</t>
  </si>
  <si>
    <r>
      <t>Note:</t>
    </r>
    <r>
      <rPr>
        <sz val="10"/>
        <rFont val="Arial"/>
      </rPr>
      <t xml:space="preserve"> Weekdays - Sunday through Thursday,  Weekends - Friday and Saturday</t>
    </r>
  </si>
  <si>
    <t>Week of April 06 to April 12, 2025</t>
  </si>
  <si>
    <t>March 16 - April 12,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</si>
</sst>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3" fillId="3" borderId="0" xfId="0" applyFont="1" applyFill="1" applyAlignment="1">
      <alignment horizontal="center" vertical="center"/>
    </xf>
    <xf numFmtId="0" fontId="1" fillId="3" borderId="0" xfId="0" applyFont="1" applyFill="1" applyAlignment="1">
      <alignment horizontal="right"/>
    </xf>
    <xf numFmtId="0" fontId="33" fillId="0" borderId="0" xfId="0" applyFont="1" applyAlignment="1">
      <alignment horizontal="right"/>
    </xf>
    <xf numFmtId="0" fontId="7" fillId="3" borderId="0" xfId="0" applyFont="1" applyFill="1" applyAlignment="1">
      <alignment horizontal="left" vertical="center" wrapText="1"/>
    </xf>
    <xf numFmtId="49" fontId="22"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34" fillId="3"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AF111" sqref="AF111"/>
    </sheetView>
  </sheetViews>
  <sheetFormatPr defaultColWidth="9.140625" defaultRowHeight="16.5" x14ac:dyDescent="0.2"/>
  <cols>
    <col min="1" max="1" width="44.7109375" style="102" customWidth="1"/>
    <col min="2" max="6" width="9" style="102" customWidth="1"/>
    <col min="7" max="7" width="9" style="108" customWidth="1"/>
    <col min="8" max="9" width="9" style="102" customWidth="1"/>
    <col min="10" max="10" width="8.28515625" style="108" customWidth="1"/>
    <col min="11" max="11" width="9" style="108" customWidth="1"/>
    <col min="12" max="12" width="2.7109375" style="102" customWidth="1"/>
    <col min="13" max="17" width="9" style="102" customWidth="1"/>
    <col min="18" max="18" width="9" style="108" customWidth="1"/>
    <col min="19" max="20" width="9" style="102" customWidth="1"/>
    <col min="21" max="21" width="8.42578125" style="102" customWidth="1"/>
    <col min="22" max="22" width="9" style="102" customWidth="1"/>
    <col min="23" max="23" width="2.7109375" style="102" customWidth="1"/>
    <col min="24" max="31" width="9" style="102" customWidth="1"/>
    <col min="32" max="32" width="8.42578125" style="102" customWidth="1"/>
    <col min="33" max="33" width="9" style="102" customWidth="1"/>
    <col min="34" max="16384" width="9.140625" style="102"/>
  </cols>
  <sheetData>
    <row r="1" spans="1:34" x14ac:dyDescent="0.2">
      <c r="A1" s="216" t="str">
        <f>'Occupancy Raw Data'!B1</f>
        <v>Week of April 06 to April 12, 2025</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c r="AH1" s="103"/>
    </row>
    <row r="2" spans="1:34" x14ac:dyDescent="0.2">
      <c r="A2" s="217"/>
      <c r="B2" s="107"/>
      <c r="C2" s="108"/>
      <c r="D2" s="108"/>
      <c r="E2" s="108"/>
      <c r="F2" s="109"/>
      <c r="G2" s="206" t="s">
        <v>64</v>
      </c>
      <c r="H2" s="108"/>
      <c r="I2" s="108"/>
      <c r="J2" s="206" t="s">
        <v>65</v>
      </c>
      <c r="K2" s="208" t="s">
        <v>56</v>
      </c>
      <c r="L2" s="103"/>
      <c r="M2" s="107"/>
      <c r="N2" s="108"/>
      <c r="O2" s="108"/>
      <c r="P2" s="108"/>
      <c r="Q2" s="108"/>
      <c r="R2" s="206" t="s">
        <v>64</v>
      </c>
      <c r="S2" s="108"/>
      <c r="T2" s="108"/>
      <c r="U2" s="206" t="s">
        <v>65</v>
      </c>
      <c r="V2" s="208" t="s">
        <v>56</v>
      </c>
      <c r="W2" s="103"/>
      <c r="X2" s="110"/>
      <c r="Y2" s="111"/>
      <c r="Z2" s="111"/>
      <c r="AA2" s="111"/>
      <c r="AB2" s="111"/>
      <c r="AC2" s="210" t="s">
        <v>64</v>
      </c>
      <c r="AD2" s="112"/>
      <c r="AE2" s="112"/>
      <c r="AF2" s="210" t="s">
        <v>65</v>
      </c>
      <c r="AG2" s="211" t="s">
        <v>56</v>
      </c>
      <c r="AH2" s="103"/>
    </row>
    <row r="3" spans="1:34" x14ac:dyDescent="0.2">
      <c r="A3" s="218"/>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4" t="s">
        <v>62</v>
      </c>
      <c r="T3" s="114" t="s">
        <v>63</v>
      </c>
      <c r="U3" s="207"/>
      <c r="V3" s="209"/>
      <c r="W3" s="103"/>
      <c r="X3" s="113" t="s">
        <v>57</v>
      </c>
      <c r="Y3" s="114" t="s">
        <v>58</v>
      </c>
      <c r="Z3" s="114" t="s">
        <v>59</v>
      </c>
      <c r="AA3" s="114" t="s">
        <v>60</v>
      </c>
      <c r="AB3" s="114" t="s">
        <v>61</v>
      </c>
      <c r="AC3" s="207"/>
      <c r="AD3" s="115" t="s">
        <v>62</v>
      </c>
      <c r="AE3" s="115" t="s">
        <v>63</v>
      </c>
      <c r="AF3" s="207"/>
      <c r="AG3" s="209"/>
      <c r="AH3" s="103"/>
    </row>
    <row r="4" spans="1:34" x14ac:dyDescent="0.2">
      <c r="A4" s="134" t="s">
        <v>15</v>
      </c>
      <c r="B4" s="117">
        <f>(VLOOKUP($A4,'Occupancy Raw Data'!$B$8:$BE$45,'Occupancy Raw Data'!G$3,FALSE))/100</f>
        <v>0.52006250056417203</v>
      </c>
      <c r="C4" s="118">
        <f>(VLOOKUP($A4,'Occupancy Raw Data'!$B$8:$BE$45,'Occupancy Raw Data'!H$3,FALSE))/100</f>
        <v>0.622688055390202</v>
      </c>
      <c r="D4" s="118">
        <f>(VLOOKUP($A4,'Occupancy Raw Data'!$B$8:$BE$45,'Occupancy Raw Data'!I$3,FALSE))/100</f>
        <v>0.67143646066570395</v>
      </c>
      <c r="E4" s="118">
        <f>(VLOOKUP($A4,'Occupancy Raw Data'!$B$8:$BE$45,'Occupancy Raw Data'!J$3,FALSE))/100</f>
        <v>0.66867338301862</v>
      </c>
      <c r="F4" s="118">
        <f>(VLOOKUP($A4,'Occupancy Raw Data'!$B$8:$BE$45,'Occupancy Raw Data'!K$3,FALSE))/100</f>
        <v>0.64848896119710597</v>
      </c>
      <c r="G4" s="119">
        <f>(VLOOKUP($A4,'Occupancy Raw Data'!$B$8:$BE$45,'Occupancy Raw Data'!L$3,FALSE))/100</f>
        <v>0.62626892609286</v>
      </c>
      <c r="H4" s="99">
        <f>(VLOOKUP($A4,'Occupancy Raw Data'!$B$8:$BE$45,'Occupancy Raw Data'!N$3,FALSE))/100</f>
        <v>0.722142739325911</v>
      </c>
      <c r="I4" s="99">
        <f>(VLOOKUP($A4,'Occupancy Raw Data'!$B$8:$BE$45,'Occupancy Raw Data'!O$3,FALSE))/100</f>
        <v>0.74148282548260691</v>
      </c>
      <c r="J4" s="119">
        <f>(VLOOKUP($A4,'Occupancy Raw Data'!$B$8:$BE$45,'Occupancy Raw Data'!P$3,FALSE))/100</f>
        <v>0.73181270025550405</v>
      </c>
      <c r="K4" s="120">
        <f>(VLOOKUP($A4,'Occupancy Raw Data'!$B$8:$BE$45,'Occupancy Raw Data'!R$3,FALSE))/100</f>
        <v>0.65642657606666799</v>
      </c>
      <c r="M4" s="121">
        <f>VLOOKUP($A4,'ADR Raw Data'!$B$6:$BE$43,'ADR Raw Data'!G$1,FALSE)</f>
        <v>152.92011169182001</v>
      </c>
      <c r="N4" s="122">
        <f>VLOOKUP($A4,'ADR Raw Data'!$B$6:$BE$43,'ADR Raw Data'!H$1,FALSE)</f>
        <v>160.71336540535901</v>
      </c>
      <c r="O4" s="122">
        <f>VLOOKUP($A4,'ADR Raw Data'!$B$6:$BE$43,'ADR Raw Data'!I$1,FALSE)</f>
        <v>165.49507133158801</v>
      </c>
      <c r="P4" s="122">
        <f>VLOOKUP($A4,'ADR Raw Data'!$B$6:$BE$43,'ADR Raw Data'!J$1,FALSE)</f>
        <v>160.79871130076501</v>
      </c>
      <c r="Q4" s="122">
        <f>VLOOKUP($A4,'ADR Raw Data'!$B$6:$BE$43,'ADR Raw Data'!K$1,FALSE)</f>
        <v>156.49293788029601</v>
      </c>
      <c r="R4" s="123">
        <f>VLOOKUP($A4,'ADR Raw Data'!$B$6:$BE$43,'ADR Raw Data'!L$1,FALSE)</f>
        <v>159.58845807236801</v>
      </c>
      <c r="S4" s="122">
        <f>VLOOKUP($A4,'ADR Raw Data'!$B$6:$BE$43,'ADR Raw Data'!N$1,FALSE)</f>
        <v>168.202370094267</v>
      </c>
      <c r="T4" s="122">
        <f>VLOOKUP($A4,'ADR Raw Data'!$B$6:$BE$43,'ADR Raw Data'!O$1,FALSE)</f>
        <v>170.58353647487601</v>
      </c>
      <c r="U4" s="123">
        <f>VLOOKUP($A4,'ADR Raw Data'!$B$6:$BE$43,'ADR Raw Data'!P$1,FALSE)</f>
        <v>169.408675325226</v>
      </c>
      <c r="V4" s="124">
        <f>VLOOKUP($A4,'ADR Raw Data'!$B$6:$BE$43,'ADR Raw Data'!R$1,FALSE)</f>
        <v>162.716695865161</v>
      </c>
      <c r="X4" s="121">
        <f>VLOOKUP($A4,'RevPAR Raw Data'!$B$6:$BE$43,'RevPAR Raw Data'!G$1,FALSE)</f>
        <v>79.528015673000894</v>
      </c>
      <c r="Y4" s="122">
        <f>VLOOKUP($A4,'RevPAR Raw Data'!$B$6:$BE$43,'RevPAR Raw Data'!H$1,FALSE)</f>
        <v>100.074292979478</v>
      </c>
      <c r="Z4" s="122">
        <f>VLOOKUP($A4,'RevPAR Raw Data'!$B$6:$BE$43,'RevPAR Raw Data'!I$1,FALSE)</f>
        <v>111.1194249525</v>
      </c>
      <c r="AA4" s="122">
        <f>VLOOKUP($A4,'RevPAR Raw Data'!$B$6:$BE$43,'RevPAR Raw Data'!J$1,FALSE)</f>
        <v>107.521818270517</v>
      </c>
      <c r="AB4" s="122">
        <f>VLOOKUP($A4,'RevPAR Raw Data'!$B$6:$BE$43,'RevPAR Raw Data'!K$1,FALSE)</f>
        <v>101.483942720676</v>
      </c>
      <c r="AC4" s="123">
        <f>VLOOKUP($A4,'RevPAR Raw Data'!$B$6:$BE$43,'RevPAR Raw Data'!L$1,FALSE)</f>
        <v>99.945292253797504</v>
      </c>
      <c r="AD4" s="122">
        <f>VLOOKUP($A4,'RevPAR Raw Data'!$B$6:$BE$43,'RevPAR Raw Data'!N$1,FALSE)</f>
        <v>121.466120300985</v>
      </c>
      <c r="AE4" s="122">
        <f>VLOOKUP($A4,'RevPAR Raw Data'!$B$6:$BE$43,'RevPAR Raw Data'!O$1,FALSE)</f>
        <v>126.484762606207</v>
      </c>
      <c r="AF4" s="123">
        <f>VLOOKUP($A4,'RevPAR Raw Data'!$B$6:$BE$43,'RevPAR Raw Data'!P$1,FALSE)</f>
        <v>123.975420136461</v>
      </c>
      <c r="AG4" s="124">
        <f>VLOOKUP($A4,'RevPAR Raw Data'!$B$6:$BE$43,'RevPAR Raw Data'!R$1,FALSE)</f>
        <v>106.811563535649</v>
      </c>
    </row>
    <row r="5" spans="1:34" x14ac:dyDescent="0.2">
      <c r="A5" s="101" t="s">
        <v>122</v>
      </c>
      <c r="B5" s="89">
        <f>(VLOOKUP($A4,'Occupancy Raw Data'!$B$8:$BE$51,'Occupancy Raw Data'!T$3,FALSE))/100</f>
        <v>-5.5937623275276203E-2</v>
      </c>
      <c r="C5" s="90">
        <f>(VLOOKUP($A4,'Occupancy Raw Data'!$B$8:$BE$51,'Occupancy Raw Data'!U$3,FALSE))/100</f>
        <v>-8.7554965456483995E-3</v>
      </c>
      <c r="D5" s="90">
        <f>(VLOOKUP($A4,'Occupancy Raw Data'!$B$8:$BE$51,'Occupancy Raw Data'!V$3,FALSE))/100</f>
        <v>1.1352901385224198E-2</v>
      </c>
      <c r="E5" s="90">
        <f>(VLOOKUP($A4,'Occupancy Raw Data'!$B$8:$BE$51,'Occupancy Raw Data'!W$3,FALSE))/100</f>
        <v>2.6600874171289102E-3</v>
      </c>
      <c r="F5" s="90">
        <f>(VLOOKUP($A4,'Occupancy Raw Data'!$B$8:$BE$51,'Occupancy Raw Data'!X$3,FALSE))/100</f>
        <v>3.6671976026415799E-3</v>
      </c>
      <c r="G5" s="90">
        <f>(VLOOKUP($A4,'Occupancy Raw Data'!$B$8:$BE$51,'Occupancy Raw Data'!Y$3,FALSE))/100</f>
        <v>-7.8044017609355098E-3</v>
      </c>
      <c r="H5" s="91">
        <f>(VLOOKUP($A4,'Occupancy Raw Data'!$B$8:$BE$51,'Occupancy Raw Data'!AA$3,FALSE))/100</f>
        <v>1.07575539385156E-2</v>
      </c>
      <c r="I5" s="91">
        <f>(VLOOKUP($A4,'Occupancy Raw Data'!$B$8:$BE$51,'Occupancy Raw Data'!AB$3,FALSE))/100</f>
        <v>3.01398789218295E-3</v>
      </c>
      <c r="J5" s="90">
        <f>(VLOOKUP($A4,'Occupancy Raw Data'!$B$8:$BE$51,'Occupancy Raw Data'!AC$3,FALSE))/100</f>
        <v>6.8195156020906603E-3</v>
      </c>
      <c r="K5" s="92">
        <f>(VLOOKUP($A4,'Occupancy Raw Data'!$B$8:$BE$51,'Occupancy Raw Data'!AE$3,FALSE))/100</f>
        <v>-3.1887166098685501E-3</v>
      </c>
      <c r="M5" s="89">
        <f>(VLOOKUP($A4,'ADR Raw Data'!$B$6:$BE$43,'ADR Raw Data'!T$1,FALSE))/100</f>
        <v>-4.7833691640428701E-2</v>
      </c>
      <c r="N5" s="90">
        <f>(VLOOKUP($A4,'ADR Raw Data'!$B$6:$BE$43,'ADR Raw Data'!U$1,FALSE))/100</f>
        <v>6.31993449472237E-3</v>
      </c>
      <c r="O5" s="90">
        <f>(VLOOKUP($A4,'ADR Raw Data'!$B$6:$BE$43,'ADR Raw Data'!V$1,FALSE))/100</f>
        <v>4.8031542047907196E-2</v>
      </c>
      <c r="P5" s="90">
        <f>(VLOOKUP($A4,'ADR Raw Data'!$B$6:$BE$43,'ADR Raw Data'!W$1,FALSE))/100</f>
        <v>2.0825846075620002E-2</v>
      </c>
      <c r="Q5" s="90">
        <f>(VLOOKUP($A4,'ADR Raw Data'!$B$6:$BE$43,'ADR Raw Data'!X$1,FALSE))/100</f>
        <v>9.8218651401653992E-3</v>
      </c>
      <c r="R5" s="90">
        <f>(VLOOKUP($A4,'ADR Raw Data'!$B$6:$BE$43,'ADR Raw Data'!Y$1,FALSE))/100</f>
        <v>9.7169370652682597E-3</v>
      </c>
      <c r="S5" s="91">
        <f>(VLOOKUP($A4,'ADR Raw Data'!$B$6:$BE$43,'ADR Raw Data'!AA$1,FALSE))/100</f>
        <v>4.46136791577553E-3</v>
      </c>
      <c r="T5" s="91">
        <f>(VLOOKUP($A4,'ADR Raw Data'!$B$6:$BE$43,'ADR Raw Data'!AB$1,FALSE))/100</f>
        <v>-1.1260225873640799E-2</v>
      </c>
      <c r="U5" s="90">
        <f>(VLOOKUP($A4,'ADR Raw Data'!$B$6:$BE$43,'ADR Raw Data'!AC$1,FALSE))/100</f>
        <v>-3.67776452039062E-3</v>
      </c>
      <c r="V5" s="92">
        <f>(VLOOKUP($A4,'ADR Raw Data'!$B$6:$BE$43,'ADR Raw Data'!AE$1,FALSE))/100</f>
        <v>5.4725011427525106E-3</v>
      </c>
      <c r="X5" s="89">
        <f>(VLOOKUP($A4,'RevPAR Raw Data'!$B$6:$BE$43,'RevPAR Raw Data'!T$1,FALSE))/100</f>
        <v>-0.101095611892856</v>
      </c>
      <c r="Y5" s="90">
        <f>(VLOOKUP($A4,'RevPAR Raw Data'!$B$6:$BE$43,'RevPAR Raw Data'!U$1,FALSE))/100</f>
        <v>-2.4908962155632901E-3</v>
      </c>
      <c r="Z5" s="90">
        <f>(VLOOKUP($A4,'RevPAR Raw Data'!$B$6:$BE$43,'RevPAR Raw Data'!V$1,FALSE))/100</f>
        <v>5.9929740793381606E-2</v>
      </c>
      <c r="AA5" s="90">
        <f>(VLOOKUP($A4,'RevPAR Raw Data'!$B$6:$BE$43,'RevPAR Raw Data'!W$1,FALSE))/100</f>
        <v>2.3541332063845802E-2</v>
      </c>
      <c r="AB5" s="90">
        <f>(VLOOKUP($A4,'RevPAR Raw Data'!$B$6:$BE$43,'RevPAR Raw Data'!X$1,FALSE))/100</f>
        <v>1.35250814631024E-2</v>
      </c>
      <c r="AC5" s="90">
        <f>(VLOOKUP($A4,'RevPAR Raw Data'!$B$6:$BE$43,'RevPAR Raw Data'!Y$1,FALSE))/100</f>
        <v>1.83670042358966E-3</v>
      </c>
      <c r="AD5" s="91">
        <f>(VLOOKUP($A4,'RevPAR Raw Data'!$B$6:$BE$43,'RevPAR Raw Data'!AA$1,FALSE))/100</f>
        <v>1.5266915260284598E-2</v>
      </c>
      <c r="AE5" s="91">
        <f>(VLOOKUP($A4,'RevPAR Raw Data'!$B$6:$BE$43,'RevPAR Raw Data'!AB$1,FALSE))/100</f>
        <v>-8.2801761659042801E-3</v>
      </c>
      <c r="AF5" s="90">
        <f>(VLOOKUP($A4,'RevPAR Raw Data'!$B$6:$BE$43,'RevPAR Raw Data'!AC$1,FALSE))/100</f>
        <v>3.1166705091724201E-3</v>
      </c>
      <c r="AG5" s="92">
        <f>(VLOOKUP($A4,'RevPAR Raw Data'!$B$6:$BE$43,'RevPAR Raw Data'!AE$1,FALSE))/100</f>
        <v>2.2663342775925297E-3</v>
      </c>
    </row>
    <row r="6" spans="1:34"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
      <c r="A7" s="134" t="s">
        <v>69</v>
      </c>
      <c r="B7" s="125">
        <f>(VLOOKUP($A7,'Occupancy Raw Data'!$B$8:$BE$45,'Occupancy Raw Data'!G$3,FALSE))/100</f>
        <v>0.51232707509881403</v>
      </c>
      <c r="C7" s="126">
        <f>(VLOOKUP($A7,'Occupancy Raw Data'!$B$8:$BE$45,'Occupancy Raw Data'!H$3,FALSE))/100</f>
        <v>0.62902667984189697</v>
      </c>
      <c r="D7" s="126">
        <f>(VLOOKUP($A7,'Occupancy Raw Data'!$B$8:$BE$45,'Occupancy Raw Data'!I$3,FALSE))/100</f>
        <v>0.68977272727272709</v>
      </c>
      <c r="E7" s="126">
        <f>(VLOOKUP($A7,'Occupancy Raw Data'!$B$8:$BE$45,'Occupancy Raw Data'!J$3,FALSE))/100</f>
        <v>0.67878582015810196</v>
      </c>
      <c r="F7" s="126">
        <f>(VLOOKUP($A7,'Occupancy Raw Data'!$B$8:$BE$45,'Occupancy Raw Data'!K$3,FALSE))/100</f>
        <v>0.64961709486165997</v>
      </c>
      <c r="G7" s="127">
        <f>(VLOOKUP($A7,'Occupancy Raw Data'!$B$8:$BE$45,'Occupancy Raw Data'!L$3,FALSE))/100</f>
        <v>0.63190587944664001</v>
      </c>
      <c r="H7" s="99">
        <f>(VLOOKUP($A7,'Occupancy Raw Data'!$B$8:$BE$45,'Occupancy Raw Data'!N$3,FALSE))/100</f>
        <v>0.735492835968379</v>
      </c>
      <c r="I7" s="99">
        <f>(VLOOKUP($A7,'Occupancy Raw Data'!$B$8:$BE$45,'Occupancy Raw Data'!O$3,FALSE))/100</f>
        <v>0.75437252964426804</v>
      </c>
      <c r="J7" s="127">
        <f>(VLOOKUP($A7,'Occupancy Raw Data'!$B$8:$BE$45,'Occupancy Raw Data'!P$3,FALSE))/100</f>
        <v>0.74493268280632408</v>
      </c>
      <c r="K7" s="128">
        <f>(VLOOKUP($A7,'Occupancy Raw Data'!$B$8:$BE$45,'Occupancy Raw Data'!R$3,FALSE))/100</f>
        <v>0.66419925183512107</v>
      </c>
      <c r="M7" s="121">
        <f>VLOOKUP($A7,'ADR Raw Data'!$B$6:$BE$43,'ADR Raw Data'!G$1,FALSE)</f>
        <v>123.112107518443</v>
      </c>
      <c r="N7" s="122">
        <f>VLOOKUP($A7,'ADR Raw Data'!$B$6:$BE$43,'ADR Raw Data'!H$1,FALSE)</f>
        <v>138.46284938636401</v>
      </c>
      <c r="O7" s="122">
        <f>VLOOKUP($A7,'ADR Raw Data'!$B$6:$BE$43,'ADR Raw Data'!I$1,FALSE)</f>
        <v>144.89938722960301</v>
      </c>
      <c r="P7" s="122">
        <f>VLOOKUP($A7,'ADR Raw Data'!$B$6:$BE$43,'ADR Raw Data'!J$1,FALSE)</f>
        <v>138.820966593272</v>
      </c>
      <c r="Q7" s="122">
        <f>VLOOKUP($A7,'ADR Raw Data'!$B$6:$BE$43,'ADR Raw Data'!K$1,FALSE)</f>
        <v>128.58248096229499</v>
      </c>
      <c r="R7" s="123">
        <f>VLOOKUP($A7,'ADR Raw Data'!$B$6:$BE$43,'ADR Raw Data'!L$1,FALSE)</f>
        <v>135.42435138166999</v>
      </c>
      <c r="S7" s="122">
        <f>VLOOKUP($A7,'ADR Raw Data'!$B$6:$BE$43,'ADR Raw Data'!N$1,FALSE)</f>
        <v>139.286211247701</v>
      </c>
      <c r="T7" s="122">
        <f>VLOOKUP($A7,'ADR Raw Data'!$B$6:$BE$43,'ADR Raw Data'!O$1,FALSE)</f>
        <v>142.77595277122799</v>
      </c>
      <c r="U7" s="123">
        <f>VLOOKUP($A7,'ADR Raw Data'!$B$6:$BE$43,'ADR Raw Data'!P$1,FALSE)</f>
        <v>141.05319315201899</v>
      </c>
      <c r="V7" s="124">
        <f>VLOOKUP($A7,'ADR Raw Data'!$B$6:$BE$43,'ADR Raw Data'!R$1,FALSE)</f>
        <v>137.228073549805</v>
      </c>
      <c r="X7" s="121">
        <f>VLOOKUP($A7,'RevPAR Raw Data'!$B$6:$BE$43,'RevPAR Raw Data'!G$1,FALSE)</f>
        <v>63.073665954174899</v>
      </c>
      <c r="Y7" s="122">
        <f>VLOOKUP($A7,'RevPAR Raw Data'!$B$6:$BE$43,'RevPAR Raw Data'!H$1,FALSE)</f>
        <v>87.096826430953499</v>
      </c>
      <c r="Z7" s="122">
        <f>VLOOKUP($A7,'RevPAR Raw Data'!$B$6:$BE$43,'RevPAR Raw Data'!I$1,FALSE)</f>
        <v>99.947645509510807</v>
      </c>
      <c r="AA7" s="122">
        <f>VLOOKUP($A7,'RevPAR Raw Data'!$B$6:$BE$43,'RevPAR Raw Data'!J$1,FALSE)</f>
        <v>94.229703664155096</v>
      </c>
      <c r="AB7" s="122">
        <f>VLOOKUP($A7,'RevPAR Raw Data'!$B$6:$BE$43,'RevPAR Raw Data'!K$1,FALSE)</f>
        <v>83.529377732830994</v>
      </c>
      <c r="AC7" s="123">
        <f>VLOOKUP($A7,'RevPAR Raw Data'!$B$6:$BE$43,'RevPAR Raw Data'!L$1,FALSE)</f>
        <v>85.575443858325002</v>
      </c>
      <c r="AD7" s="122">
        <f>VLOOKUP($A7,'RevPAR Raw Data'!$B$6:$BE$43,'RevPAR Raw Data'!N$1,FALSE)</f>
        <v>102.444010521862</v>
      </c>
      <c r="AE7" s="122">
        <f>VLOOKUP($A7,'RevPAR Raw Data'!$B$6:$BE$43,'RevPAR Raw Data'!O$1,FALSE)</f>
        <v>107.70625666440201</v>
      </c>
      <c r="AF7" s="123">
        <f>VLOOKUP($A7,'RevPAR Raw Data'!$B$6:$BE$43,'RevPAR Raw Data'!P$1,FALSE)</f>
        <v>105.07513359313199</v>
      </c>
      <c r="AG7" s="124">
        <f>VLOOKUP($A7,'RevPAR Raw Data'!$B$6:$BE$43,'RevPAR Raw Data'!R$1,FALSE)</f>
        <v>91.146783782555701</v>
      </c>
    </row>
    <row r="8" spans="1:34" x14ac:dyDescent="0.2">
      <c r="A8" s="101" t="s">
        <v>122</v>
      </c>
      <c r="B8" s="89">
        <f>(VLOOKUP($A7,'Occupancy Raw Data'!$B$8:$BE$51,'Occupancy Raw Data'!T$3,FALSE))/100</f>
        <v>4.7486224677469206E-2</v>
      </c>
      <c r="C8" s="90">
        <f>(VLOOKUP($A7,'Occupancy Raw Data'!$B$8:$BE$51,'Occupancy Raw Data'!U$3,FALSE))/100</f>
        <v>4.5119080434766097E-2</v>
      </c>
      <c r="D8" s="90">
        <f>(VLOOKUP($A7,'Occupancy Raw Data'!$B$8:$BE$51,'Occupancy Raw Data'!V$3,FALSE))/100</f>
        <v>2.2161375094215997E-2</v>
      </c>
      <c r="E8" s="90">
        <f>(VLOOKUP($A7,'Occupancy Raw Data'!$B$8:$BE$51,'Occupancy Raw Data'!W$3,FALSE))/100</f>
        <v>-8.0087353420809897E-3</v>
      </c>
      <c r="F8" s="90">
        <f>(VLOOKUP($A7,'Occupancy Raw Data'!$B$8:$BE$51,'Occupancy Raw Data'!X$3,FALSE))/100</f>
        <v>-2.9423607165024998E-2</v>
      </c>
      <c r="G8" s="90">
        <f>(VLOOKUP($A7,'Occupancy Raw Data'!$B$8:$BE$51,'Occupancy Raw Data'!Y$3,FALSE))/100</f>
        <v>1.28752720299391E-2</v>
      </c>
      <c r="H8" s="91">
        <f>(VLOOKUP($A7,'Occupancy Raw Data'!$B$8:$BE$51,'Occupancy Raw Data'!AA$3,FALSE))/100</f>
        <v>8.4901253067109494E-3</v>
      </c>
      <c r="I8" s="91">
        <f>(VLOOKUP($A7,'Occupancy Raw Data'!$B$8:$BE$51,'Occupancy Raw Data'!AB$3,FALSE))/100</f>
        <v>1.3063684952647701E-2</v>
      </c>
      <c r="J8" s="90">
        <f>(VLOOKUP($A7,'Occupancy Raw Data'!$B$8:$BE$51,'Occupancy Raw Data'!AC$3,FALSE))/100</f>
        <v>1.0800710463408501E-2</v>
      </c>
      <c r="K8" s="92">
        <f>(VLOOKUP($A7,'Occupancy Raw Data'!$B$8:$BE$51,'Occupancy Raw Data'!AE$3,FALSE))/100</f>
        <v>1.2209567013756299E-2</v>
      </c>
      <c r="M8" s="89">
        <f>(VLOOKUP($A7,'ADR Raw Data'!$B$6:$BE$43,'ADR Raw Data'!T$1,FALSE))/100</f>
        <v>1.4302055878668401E-2</v>
      </c>
      <c r="N8" s="90">
        <f>(VLOOKUP($A7,'ADR Raw Data'!$B$6:$BE$43,'ADR Raw Data'!U$1,FALSE))/100</f>
        <v>3.2830631239305401E-2</v>
      </c>
      <c r="O8" s="90">
        <f>(VLOOKUP($A7,'ADR Raw Data'!$B$6:$BE$43,'ADR Raw Data'!V$1,FALSE))/100</f>
        <v>2.1837966386076501E-2</v>
      </c>
      <c r="P8" s="90">
        <f>(VLOOKUP($A7,'ADR Raw Data'!$B$6:$BE$43,'ADR Raw Data'!W$1,FALSE))/100</f>
        <v>-1.1386550723649001E-2</v>
      </c>
      <c r="Q8" s="90">
        <f>(VLOOKUP($A7,'ADR Raw Data'!$B$6:$BE$43,'ADR Raw Data'!X$1,FALSE))/100</f>
        <v>-3.3818493426183101E-2</v>
      </c>
      <c r="R8" s="90">
        <f>(VLOOKUP($A7,'ADR Raw Data'!$B$6:$BE$43,'ADR Raw Data'!Y$1,FALSE))/100</f>
        <v>3.6486623456905096E-3</v>
      </c>
      <c r="S8" s="91">
        <f>(VLOOKUP($A7,'ADR Raw Data'!$B$6:$BE$43,'ADR Raw Data'!AA$1,FALSE))/100</f>
        <v>-1.0144678726255301E-2</v>
      </c>
      <c r="T8" s="91">
        <f>(VLOOKUP($A7,'ADR Raw Data'!$B$6:$BE$43,'ADR Raw Data'!AB$1,FALSE))/100</f>
        <v>2.6169479890374098E-3</v>
      </c>
      <c r="U8" s="90">
        <f>(VLOOKUP($A7,'ADR Raw Data'!$B$6:$BE$43,'ADR Raw Data'!AC$1,FALSE))/100</f>
        <v>-3.6314870913994202E-3</v>
      </c>
      <c r="V8" s="92">
        <f>(VLOOKUP($A7,'ADR Raw Data'!$B$6:$BE$43,'ADR Raw Data'!AE$1,FALSE))/100</f>
        <v>1.21739316757051E-3</v>
      </c>
      <c r="X8" s="89">
        <f>(VLOOKUP($A7,'RevPAR Raw Data'!$B$6:$BE$43,'RevPAR Raw Data'!T$1,FALSE))/100</f>
        <v>6.24674311949419E-2</v>
      </c>
      <c r="Y8" s="90">
        <f>(VLOOKUP($A7,'RevPAR Raw Data'!$B$6:$BE$43,'RevPAR Raw Data'!U$1,FALSE))/100</f>
        <v>7.9430999565681906E-2</v>
      </c>
      <c r="Z8" s="90">
        <f>(VLOOKUP($A7,'RevPAR Raw Data'!$B$6:$BE$43,'RevPAR Raw Data'!V$1,FALSE))/100</f>
        <v>4.4483300844669199E-2</v>
      </c>
      <c r="AA8" s="90">
        <f>(VLOOKUP($A7,'RevPAR Raw Data'!$B$6:$BE$43,'RevPAR Raw Data'!W$1,FALSE))/100</f>
        <v>-1.9304094194525102E-2</v>
      </c>
      <c r="AB8" s="90">
        <f>(VLOOKUP($A7,'RevPAR Raw Data'!$B$6:$BE$43,'RevPAR Raw Data'!X$1,FALSE))/100</f>
        <v>-6.2247038525723199E-2</v>
      </c>
      <c r="AC8" s="90">
        <f>(VLOOKUP($A7,'RevPAR Raw Data'!$B$6:$BE$43,'RevPAR Raw Data'!Y$1,FALSE))/100</f>
        <v>1.6570911895875798E-2</v>
      </c>
      <c r="AD8" s="91">
        <f>(VLOOKUP($A7,'RevPAR Raw Data'!$B$6:$BE$43,'RevPAR Raw Data'!AA$1,FALSE))/100</f>
        <v>-1.7406830131266198E-3</v>
      </c>
      <c r="AE8" s="91">
        <f>(VLOOKUP($A7,'RevPAR Raw Data'!$B$6:$BE$43,'RevPAR Raw Data'!AB$1,FALSE))/100</f>
        <v>1.5714819925751401E-2</v>
      </c>
      <c r="AF8" s="90">
        <f>(VLOOKUP($A7,'RevPAR Raw Data'!$B$6:$BE$43,'RevPAR Raw Data'!AC$1,FALSE))/100</f>
        <v>7.13000073138327E-3</v>
      </c>
      <c r="AG8" s="92">
        <f>(VLOOKUP($A7,'RevPAR Raw Data'!$B$6:$BE$43,'RevPAR Raw Data'!AE$1,FALSE))/100</f>
        <v>1.34418240247883E-2</v>
      </c>
    </row>
    <row r="9" spans="1:34"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
      <c r="A11" s="116" t="s">
        <v>112</v>
      </c>
      <c r="B11" s="93">
        <f>(VLOOKUP($A11,'Occupancy Raw Data'!$B$8:$BE$51,'Occupancy Raw Data'!G$3,FALSE))/100</f>
        <v>0.48646773074253902</v>
      </c>
      <c r="C11" s="99">
        <f>(VLOOKUP($A11,'Occupancy Raw Data'!$B$8:$BE$51,'Occupancy Raw Data'!H$3,FALSE))/100</f>
        <v>0.72519083969465603</v>
      </c>
      <c r="D11" s="99">
        <f>(VLOOKUP($A11,'Occupancy Raw Data'!$B$8:$BE$51,'Occupancy Raw Data'!I$3,FALSE))/100</f>
        <v>0.79354614850798</v>
      </c>
      <c r="E11" s="99">
        <f>(VLOOKUP($A11,'Occupancy Raw Data'!$B$8:$BE$51,'Occupancy Raw Data'!J$3,FALSE))/100</f>
        <v>0.66412213740458004</v>
      </c>
      <c r="F11" s="99">
        <f>(VLOOKUP($A11,'Occupancy Raw Data'!$B$8:$BE$51,'Occupancy Raw Data'!K$3,FALSE))/100</f>
        <v>0.59646079111727901</v>
      </c>
      <c r="G11" s="100">
        <f>(VLOOKUP($A11,'Occupancy Raw Data'!$B$8:$BE$51,'Occupancy Raw Data'!L$3,FALSE))/100</f>
        <v>0.65315752949340711</v>
      </c>
      <c r="H11" s="99">
        <f>(VLOOKUP($A11,'Occupancy Raw Data'!$B$8:$BE$51,'Occupancy Raw Data'!N$3,FALSE))/100</f>
        <v>0.60131852879944392</v>
      </c>
      <c r="I11" s="99">
        <f>(VLOOKUP($A11,'Occupancy Raw Data'!$B$8:$BE$51,'Occupancy Raw Data'!O$3,FALSE))/100</f>
        <v>0.67487855655794504</v>
      </c>
      <c r="J11" s="100">
        <f>(VLOOKUP($A11,'Occupancy Raw Data'!$B$8:$BE$51,'Occupancy Raw Data'!P$3,FALSE))/100</f>
        <v>0.63809854267869492</v>
      </c>
      <c r="K11" s="94">
        <f>(VLOOKUP($A11,'Occupancy Raw Data'!$B$8:$BE$51,'Occupancy Raw Data'!R$3,FALSE))/100</f>
        <v>0.64885496183206104</v>
      </c>
      <c r="M11" s="121">
        <f>VLOOKUP($A11,'ADR Raw Data'!$B$6:$BE$49,'ADR Raw Data'!G$1,FALSE)</f>
        <v>288.693687589158</v>
      </c>
      <c r="N11" s="122">
        <f>VLOOKUP($A11,'ADR Raw Data'!$B$6:$BE$49,'ADR Raw Data'!H$1,FALSE)</f>
        <v>292.11315311004699</v>
      </c>
      <c r="O11" s="122">
        <f>VLOOKUP($A11,'ADR Raw Data'!$B$6:$BE$49,'ADR Raw Data'!I$1,FALSE)</f>
        <v>303.07684739833797</v>
      </c>
      <c r="P11" s="122">
        <f>VLOOKUP($A11,'ADR Raw Data'!$B$6:$BE$49,'ADR Raw Data'!J$1,FALSE)</f>
        <v>304.21075757575699</v>
      </c>
      <c r="Q11" s="122">
        <f>VLOOKUP($A11,'ADR Raw Data'!$B$6:$BE$49,'ADR Raw Data'!K$1,FALSE)</f>
        <v>304.96052356020903</v>
      </c>
      <c r="R11" s="123">
        <f>VLOOKUP($A11,'ADR Raw Data'!$B$6:$BE$49,'ADR Raw Data'!L$1,FALSE)</f>
        <v>299.07440713982101</v>
      </c>
      <c r="S11" s="122">
        <f>VLOOKUP($A11,'ADR Raw Data'!$B$6:$BE$49,'ADR Raw Data'!N$1,FALSE)</f>
        <v>371.70163877668699</v>
      </c>
      <c r="T11" s="122">
        <f>VLOOKUP($A11,'ADR Raw Data'!$B$6:$BE$49,'ADR Raw Data'!O$1,FALSE)</f>
        <v>391.367645244215</v>
      </c>
      <c r="U11" s="123">
        <f>VLOOKUP($A11,'ADR Raw Data'!$B$6:$BE$49,'ADR Raw Data'!P$1,FALSE)</f>
        <v>382.10141653072299</v>
      </c>
      <c r="V11" s="124">
        <f>VLOOKUP($A11,'ADR Raw Data'!$B$6:$BE$49,'ADR Raw Data'!R$1,FALSE)</f>
        <v>322.403157372039</v>
      </c>
      <c r="X11" s="121">
        <f>VLOOKUP($A11,'RevPAR Raw Data'!$B$6:$BE$49,'RevPAR Raw Data'!G$1,FALSE)</f>
        <v>140.44016308119299</v>
      </c>
      <c r="Y11" s="122">
        <f>VLOOKUP($A11,'RevPAR Raw Data'!$B$6:$BE$49,'RevPAR Raw Data'!H$1,FALSE)</f>
        <v>211.837782789729</v>
      </c>
      <c r="Z11" s="122">
        <f>VLOOKUP($A11,'RevPAR Raw Data'!$B$6:$BE$49,'RevPAR Raw Data'!I$1,FALSE)</f>
        <v>240.50546495489201</v>
      </c>
      <c r="AA11" s="122">
        <f>VLOOKUP($A11,'RevPAR Raw Data'!$B$6:$BE$49,'RevPAR Raw Data'!J$1,FALSE)</f>
        <v>202.033098542678</v>
      </c>
      <c r="AB11" s="122">
        <f>VLOOKUP($A11,'RevPAR Raw Data'!$B$6:$BE$49,'RevPAR Raw Data'!K$1,FALSE)</f>
        <v>181.896995142262</v>
      </c>
      <c r="AC11" s="123">
        <f>VLOOKUP($A11,'RevPAR Raw Data'!$B$6:$BE$49,'RevPAR Raw Data'!L$1,FALSE)</f>
        <v>195.34270090215099</v>
      </c>
      <c r="AD11" s="122">
        <f>VLOOKUP($A11,'RevPAR Raw Data'!$B$6:$BE$49,'RevPAR Raw Data'!N$1,FALSE)</f>
        <v>223.51108258153999</v>
      </c>
      <c r="AE11" s="122">
        <f>VLOOKUP($A11,'RevPAR Raw Data'!$B$6:$BE$49,'RevPAR Raw Data'!O$1,FALSE)</f>
        <v>264.12563150589801</v>
      </c>
      <c r="AF11" s="123">
        <f>VLOOKUP($A11,'RevPAR Raw Data'!$B$6:$BE$49,'RevPAR Raw Data'!P$1,FALSE)</f>
        <v>243.818357043719</v>
      </c>
      <c r="AG11" s="124">
        <f>VLOOKUP($A11,'RevPAR Raw Data'!$B$6:$BE$49,'RevPAR Raw Data'!R$1,FALSE)</f>
        <v>209.19288837117</v>
      </c>
    </row>
    <row r="12" spans="1:34" x14ac:dyDescent="0.2">
      <c r="A12" s="101" t="s">
        <v>122</v>
      </c>
      <c r="B12" s="89">
        <f>(VLOOKUP($A11,'Occupancy Raw Data'!$B$8:$BE$51,'Occupancy Raw Data'!T$3,FALSE))/100</f>
        <v>0.29411685900235501</v>
      </c>
      <c r="C12" s="90">
        <f>(VLOOKUP($A11,'Occupancy Raw Data'!$B$8:$BE$51,'Occupancy Raw Data'!U$3,FALSE))/100</f>
        <v>0.25541831293873901</v>
      </c>
      <c r="D12" s="90">
        <f>(VLOOKUP($A11,'Occupancy Raw Data'!$B$8:$BE$51,'Occupancy Raw Data'!V$3,FALSE))/100</f>
        <v>0.15531599856734998</v>
      </c>
      <c r="E12" s="90">
        <f>(VLOOKUP($A11,'Occupancy Raw Data'!$B$8:$BE$51,'Occupancy Raw Data'!W$3,FALSE))/100</f>
        <v>-5.50745427532148E-2</v>
      </c>
      <c r="F12" s="90">
        <f>(VLOOKUP($A11,'Occupancy Raw Data'!$B$8:$BE$51,'Occupancy Raw Data'!X$3,FALSE))/100</f>
        <v>-9.9755782957709302E-2</v>
      </c>
      <c r="G12" s="90">
        <f>(VLOOKUP($A11,'Occupancy Raw Data'!$B$8:$BE$51,'Occupancy Raw Data'!Y$3,FALSE))/100</f>
        <v>8.6493331291544295E-2</v>
      </c>
      <c r="H12" s="91">
        <f>(VLOOKUP($A11,'Occupancy Raw Data'!$B$8:$BE$51,'Occupancy Raw Data'!AA$3,FALSE))/100</f>
        <v>-0.10757465515817399</v>
      </c>
      <c r="I12" s="91">
        <f>(VLOOKUP($A11,'Occupancy Raw Data'!$B$8:$BE$51,'Occupancy Raw Data'!AB$3,FALSE))/100</f>
        <v>-4.76368141967747E-2</v>
      </c>
      <c r="J12" s="90">
        <f>(VLOOKUP($A11,'Occupancy Raw Data'!$B$8:$BE$51,'Occupancy Raw Data'!AC$3,FALSE))/100</f>
        <v>-7.6850612271661692E-2</v>
      </c>
      <c r="K12" s="92">
        <f>(VLOOKUP($A11,'Occupancy Raw Data'!$B$8:$BE$51,'Occupancy Raw Data'!AE$3,FALSE))/100</f>
        <v>3.5034721652399702E-2</v>
      </c>
      <c r="M12" s="89">
        <f>(VLOOKUP($A11,'ADR Raw Data'!$B$6:$BE$49,'ADR Raw Data'!T$1,FALSE))/100</f>
        <v>1.2143666521762899E-3</v>
      </c>
      <c r="N12" s="90">
        <f>(VLOOKUP($A11,'ADR Raw Data'!$B$6:$BE$49,'ADR Raw Data'!U$1,FALSE))/100</f>
        <v>2.1110856909323503E-2</v>
      </c>
      <c r="O12" s="90">
        <f>(VLOOKUP($A11,'ADR Raw Data'!$B$6:$BE$49,'ADR Raw Data'!V$1,FALSE))/100</f>
        <v>2.0735529694050098E-2</v>
      </c>
      <c r="P12" s="90">
        <f>(VLOOKUP($A11,'ADR Raw Data'!$B$6:$BE$49,'ADR Raw Data'!W$1,FALSE))/100</f>
        <v>6.9682273008640105E-2</v>
      </c>
      <c r="Q12" s="90">
        <f>(VLOOKUP($A11,'ADR Raw Data'!$B$6:$BE$49,'ADR Raw Data'!X$1,FALSE))/100</f>
        <v>-2.9142931297853898E-2</v>
      </c>
      <c r="R12" s="90">
        <f>(VLOOKUP($A11,'ADR Raw Data'!$B$6:$BE$49,'ADR Raw Data'!Y$1,FALSE))/100</f>
        <v>1.51046119114179E-2</v>
      </c>
      <c r="S12" s="91">
        <f>(VLOOKUP($A11,'ADR Raw Data'!$B$6:$BE$49,'ADR Raw Data'!AA$1,FALSE))/100</f>
        <v>-2.41483978702338E-2</v>
      </c>
      <c r="T12" s="91">
        <f>(VLOOKUP($A11,'ADR Raw Data'!$B$6:$BE$49,'ADR Raw Data'!AB$1,FALSE))/100</f>
        <v>-6.8405031383562999E-3</v>
      </c>
      <c r="U12" s="90">
        <f>(VLOOKUP($A11,'ADR Raw Data'!$B$6:$BE$49,'ADR Raw Data'!AC$1,FALSE))/100</f>
        <v>-1.4306610449356501E-2</v>
      </c>
      <c r="V12" s="92">
        <f>(VLOOKUP($A11,'ADR Raw Data'!$B$6:$BE$49,'ADR Raw Data'!AE$1,FALSE))/100</f>
        <v>-4.7119687244073401E-3</v>
      </c>
      <c r="X12" s="89">
        <f>(VLOOKUP($A11,'RevPAR Raw Data'!$B$6:$BE$49,'RevPAR Raw Data'!T$1,FALSE))/100</f>
        <v>0.29568839135994601</v>
      </c>
      <c r="Y12" s="90">
        <f>(VLOOKUP($A11,'RevPAR Raw Data'!$B$6:$BE$49,'RevPAR Raw Data'!U$1,FALSE))/100</f>
        <v>0.28192126930453298</v>
      </c>
      <c r="Z12" s="90">
        <f>(VLOOKUP($A11,'RevPAR Raw Data'!$B$6:$BE$49,'RevPAR Raw Data'!V$1,FALSE))/100</f>
        <v>0.17927208776165401</v>
      </c>
      <c r="AA12" s="90">
        <f>(VLOOKUP($A11,'RevPAR Raw Data'!$B$6:$BE$49,'RevPAR Raw Data'!W$1,FALSE))/100</f>
        <v>1.07700109314697E-2</v>
      </c>
      <c r="AB12" s="90">
        <f>(VLOOKUP($A11,'RevPAR Raw Data'!$B$6:$BE$49,'RevPAR Raw Data'!X$1,FALSE))/100</f>
        <v>-0.125991538326263</v>
      </c>
      <c r="AC12" s="90">
        <f>(VLOOKUP($A11,'RevPAR Raw Data'!$B$6:$BE$49,'RevPAR Raw Data'!Y$1,FALSE))/100</f>
        <v>0.10290439140504599</v>
      </c>
      <c r="AD12" s="91">
        <f>(VLOOKUP($A11,'RevPAR Raw Data'!$B$6:$BE$49,'RevPAR Raw Data'!AA$1,FALSE))/100</f>
        <v>-0.12912529745489501</v>
      </c>
      <c r="AE12" s="91">
        <f>(VLOOKUP($A11,'RevPAR Raw Data'!$B$6:$BE$49,'RevPAR Raw Data'!AB$1,FALSE))/100</f>
        <v>-5.4151457558116699E-2</v>
      </c>
      <c r="AF12" s="90">
        <f>(VLOOKUP($A11,'RevPAR Raw Data'!$B$6:$BE$49,'RevPAR Raw Data'!AC$1,FALSE))/100</f>
        <v>-9.0057750948452989E-2</v>
      </c>
      <c r="AG12" s="92">
        <f>(VLOOKUP($A11,'RevPAR Raw Data'!$B$6:$BE$49,'RevPAR Raw Data'!AE$1,FALSE))/100</f>
        <v>3.0157670415297901E-2</v>
      </c>
    </row>
    <row r="13" spans="1:34"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
      <c r="A14" s="116" t="s">
        <v>113</v>
      </c>
      <c r="B14" s="93">
        <f>(VLOOKUP($A14,'Occupancy Raw Data'!$B$8:$BE$51,'Occupancy Raw Data'!G$3,FALSE))/100</f>
        <v>0.56982203297303102</v>
      </c>
      <c r="C14" s="99">
        <f>(VLOOKUP($A14,'Occupancy Raw Data'!$B$8:$BE$51,'Occupancy Raw Data'!H$3,FALSE))/100</f>
        <v>0.7387633293299849</v>
      </c>
      <c r="D14" s="99">
        <f>(VLOOKUP($A14,'Occupancy Raw Data'!$B$8:$BE$51,'Occupancy Raw Data'!I$3,FALSE))/100</f>
        <v>0.82239691378243607</v>
      </c>
      <c r="E14" s="99">
        <f>(VLOOKUP($A14,'Occupancy Raw Data'!$B$8:$BE$51,'Occupancy Raw Data'!J$3,FALSE))/100</f>
        <v>0.78702187283910108</v>
      </c>
      <c r="F14" s="99">
        <f>(VLOOKUP($A14,'Occupancy Raw Data'!$B$8:$BE$51,'Occupancy Raw Data'!K$3,FALSE))/100</f>
        <v>0.71183171379699306</v>
      </c>
      <c r="G14" s="100">
        <f>(VLOOKUP($A14,'Occupancy Raw Data'!$B$8:$BE$51,'Occupancy Raw Data'!L$3,FALSE))/100</f>
        <v>0.72596717254430898</v>
      </c>
      <c r="H14" s="99">
        <f>(VLOOKUP($A14,'Occupancy Raw Data'!$B$8:$BE$51,'Occupancy Raw Data'!N$3,FALSE))/100</f>
        <v>0.75084616224478595</v>
      </c>
      <c r="I14" s="99">
        <f>(VLOOKUP($A14,'Occupancy Raw Data'!$B$8:$BE$51,'Occupancy Raw Data'!O$3,FALSE))/100</f>
        <v>0.78694908468901204</v>
      </c>
      <c r="J14" s="100">
        <f>(VLOOKUP($A14,'Occupancy Raw Data'!$B$8:$BE$51,'Occupancy Raw Data'!P$3,FALSE))/100</f>
        <v>0.76889762346689905</v>
      </c>
      <c r="K14" s="94">
        <f>(VLOOKUP($A14,'Occupancy Raw Data'!$B$8:$BE$51,'Occupancy Raw Data'!R$3,FALSE))/100</f>
        <v>0.73823301566504895</v>
      </c>
      <c r="M14" s="121">
        <f>VLOOKUP($A14,'ADR Raw Data'!$B$6:$BE$49,'ADR Raw Data'!G$1,FALSE)</f>
        <v>191.524743565178</v>
      </c>
      <c r="N14" s="122">
        <f>VLOOKUP($A14,'ADR Raw Data'!$B$6:$BE$49,'ADR Raw Data'!H$1,FALSE)</f>
        <v>214.441619784225</v>
      </c>
      <c r="O14" s="122">
        <f>VLOOKUP($A14,'ADR Raw Data'!$B$6:$BE$49,'ADR Raw Data'!I$1,FALSE)</f>
        <v>225.69749701287699</v>
      </c>
      <c r="P14" s="122">
        <f>VLOOKUP($A14,'ADR Raw Data'!$B$6:$BE$49,'ADR Raw Data'!J$1,FALSE)</f>
        <v>213.84485734104001</v>
      </c>
      <c r="Q14" s="122">
        <f>VLOOKUP($A14,'ADR Raw Data'!$B$6:$BE$49,'ADR Raw Data'!K$1,FALSE)</f>
        <v>192.76495833120299</v>
      </c>
      <c r="R14" s="123">
        <f>VLOOKUP($A14,'ADR Raw Data'!$B$6:$BE$49,'ADR Raw Data'!L$1,FALSE)</f>
        <v>209.01395219426999</v>
      </c>
      <c r="S14" s="122">
        <f>VLOOKUP($A14,'ADR Raw Data'!$B$6:$BE$49,'ADR Raw Data'!N$1,FALSE)</f>
        <v>197.71178420823</v>
      </c>
      <c r="T14" s="122">
        <f>VLOOKUP($A14,'ADR Raw Data'!$B$6:$BE$49,'ADR Raw Data'!O$1,FALSE)</f>
        <v>205.03659991675499</v>
      </c>
      <c r="U14" s="123">
        <f>VLOOKUP($A14,'ADR Raw Data'!$B$6:$BE$49,'ADR Raw Data'!P$1,FALSE)</f>
        <v>201.46017465802001</v>
      </c>
      <c r="V14" s="124">
        <f>VLOOKUP($A14,'ADR Raw Data'!$B$6:$BE$49,'ADR Raw Data'!R$1,FALSE)</f>
        <v>206.76608214605099</v>
      </c>
      <c r="X14" s="121">
        <f>VLOOKUP($A14,'RevPAR Raw Data'!$B$6:$BE$49,'RevPAR Raw Data'!G$1,FALSE)</f>
        <v>109.13501874294801</v>
      </c>
      <c r="Y14" s="122">
        <f>VLOOKUP($A14,'RevPAR Raw Data'!$B$6:$BE$49,'RevPAR Raw Data'!H$1,FALSE)</f>
        <v>158.42160497870901</v>
      </c>
      <c r="Z14" s="122">
        <f>VLOOKUP($A14,'RevPAR Raw Data'!$B$6:$BE$49,'RevPAR Raw Data'!I$1,FALSE)</f>
        <v>185.61292499181101</v>
      </c>
      <c r="AA14" s="122">
        <f>VLOOKUP($A14,'RevPAR Raw Data'!$B$6:$BE$49,'RevPAR Raw Data'!J$1,FALSE)</f>
        <v>168.30058012155601</v>
      </c>
      <c r="AB14" s="122">
        <f>VLOOKUP($A14,'RevPAR Raw Data'!$B$6:$BE$49,'RevPAR Raw Data'!K$1,FALSE)</f>
        <v>137.21621064890601</v>
      </c>
      <c r="AC14" s="123">
        <f>VLOOKUP($A14,'RevPAR Raw Data'!$B$6:$BE$49,'RevPAR Raw Data'!L$1,FALSE)</f>
        <v>151.73726789678599</v>
      </c>
      <c r="AD14" s="122">
        <f>VLOOKUP($A14,'RevPAR Raw Data'!$B$6:$BE$49,'RevPAR Raw Data'!N$1,FALSE)</f>
        <v>148.451134403319</v>
      </c>
      <c r="AE14" s="122">
        <f>VLOOKUP($A14,'RevPAR Raw Data'!$B$6:$BE$49,'RevPAR Raw Data'!O$1,FALSE)</f>
        <v>161.353364632237</v>
      </c>
      <c r="AF14" s="123">
        <f>VLOOKUP($A14,'RevPAR Raw Data'!$B$6:$BE$49,'RevPAR Raw Data'!P$1,FALSE)</f>
        <v>154.90224951777799</v>
      </c>
      <c r="AG14" s="124">
        <f>VLOOKUP($A14,'RevPAR Raw Data'!$B$6:$BE$49,'RevPAR Raw Data'!R$1,FALSE)</f>
        <v>152.64154835992699</v>
      </c>
    </row>
    <row r="15" spans="1:34" x14ac:dyDescent="0.2">
      <c r="A15" s="101" t="s">
        <v>122</v>
      </c>
      <c r="B15" s="89">
        <f>(VLOOKUP($A14,'Occupancy Raw Data'!$B$8:$BE$51,'Occupancy Raw Data'!T$3,FALSE))/100</f>
        <v>0.16086656819398301</v>
      </c>
      <c r="C15" s="90">
        <f>(VLOOKUP($A14,'Occupancy Raw Data'!$B$8:$BE$51,'Occupancy Raw Data'!U$3,FALSE))/100</f>
        <v>0.11334697116584901</v>
      </c>
      <c r="D15" s="90">
        <f>(VLOOKUP($A14,'Occupancy Raw Data'!$B$8:$BE$51,'Occupancy Raw Data'!V$3,FALSE))/100</f>
        <v>5.22669184841031E-2</v>
      </c>
      <c r="E15" s="90">
        <f>(VLOOKUP($A14,'Occupancy Raw Data'!$B$8:$BE$51,'Occupancy Raw Data'!W$3,FALSE))/100</f>
        <v>-1.49167396216264E-2</v>
      </c>
      <c r="F15" s="90">
        <f>(VLOOKUP($A14,'Occupancy Raw Data'!$B$8:$BE$51,'Occupancy Raw Data'!X$3,FALSE))/100</f>
        <v>-7.0098056195149208E-2</v>
      </c>
      <c r="G15" s="90">
        <f>(VLOOKUP($A14,'Occupancy Raw Data'!$B$8:$BE$51,'Occupancy Raw Data'!Y$3,FALSE))/100</f>
        <v>3.6980599714095098E-2</v>
      </c>
      <c r="H15" s="91">
        <f>(VLOOKUP($A14,'Occupancy Raw Data'!$B$8:$BE$51,'Occupancy Raw Data'!AA$3,FALSE))/100</f>
        <v>-3.2535311899509797E-2</v>
      </c>
      <c r="I15" s="91">
        <f>(VLOOKUP($A14,'Occupancy Raw Data'!$B$8:$BE$51,'Occupancy Raw Data'!AB$3,FALSE))/100</f>
        <v>-8.1661251430841506E-4</v>
      </c>
      <c r="J15" s="90">
        <f>(VLOOKUP($A14,'Occupancy Raw Data'!$B$8:$BE$51,'Occupancy Raw Data'!AC$3,FALSE))/100</f>
        <v>-1.6559371465002699E-2</v>
      </c>
      <c r="K15" s="92">
        <f>(VLOOKUP($A14,'Occupancy Raw Data'!$B$8:$BE$51,'Occupancy Raw Data'!AE$3,FALSE))/100</f>
        <v>2.04484972801986E-2</v>
      </c>
      <c r="M15" s="89">
        <f>(VLOOKUP($A14,'ADR Raw Data'!$B$6:$BE$49,'ADR Raw Data'!T$1,FALSE))/100</f>
        <v>1.5043571707396099E-2</v>
      </c>
      <c r="N15" s="90">
        <f>(VLOOKUP($A14,'ADR Raw Data'!$B$6:$BE$49,'ADR Raw Data'!U$1,FALSE))/100</f>
        <v>1.0586691549967799E-2</v>
      </c>
      <c r="O15" s="90">
        <f>(VLOOKUP($A14,'ADR Raw Data'!$B$6:$BE$49,'ADR Raw Data'!V$1,FALSE))/100</f>
        <v>1.0492373120767E-2</v>
      </c>
      <c r="P15" s="90">
        <f>(VLOOKUP($A14,'ADR Raw Data'!$B$6:$BE$49,'ADR Raw Data'!W$1,FALSE))/100</f>
        <v>-2.1694827984672899E-2</v>
      </c>
      <c r="Q15" s="90">
        <f>(VLOOKUP($A14,'ADR Raw Data'!$B$6:$BE$49,'ADR Raw Data'!X$1,FALSE))/100</f>
        <v>-2.2663393645121103E-2</v>
      </c>
      <c r="R15" s="90">
        <f>(VLOOKUP($A14,'ADR Raw Data'!$B$6:$BE$49,'ADR Raw Data'!Y$1,FALSE))/100</f>
        <v>-2.6879822198178998E-3</v>
      </c>
      <c r="S15" s="91">
        <f>(VLOOKUP($A14,'ADR Raw Data'!$B$6:$BE$49,'ADR Raw Data'!AA$1,FALSE))/100</f>
        <v>-2.25121386532644E-3</v>
      </c>
      <c r="T15" s="91">
        <f>(VLOOKUP($A14,'ADR Raw Data'!$B$6:$BE$49,'ADR Raw Data'!AB$1,FALSE))/100</f>
        <v>8.5889966725490804E-3</v>
      </c>
      <c r="U15" s="90">
        <f>(VLOOKUP($A14,'ADR Raw Data'!$B$6:$BE$49,'ADR Raw Data'!AC$1,FALSE))/100</f>
        <v>3.5722233562232096E-3</v>
      </c>
      <c r="V15" s="92">
        <f>(VLOOKUP($A14,'ADR Raw Data'!$B$6:$BE$49,'ADR Raw Data'!AE$1,FALSE))/100</f>
        <v>-4.0307423316822205E-4</v>
      </c>
      <c r="X15" s="89">
        <f>(VLOOKUP($A14,'RevPAR Raw Data'!$B$6:$BE$49,'RevPAR Raw Data'!T$1,FALSE))/100</f>
        <v>0.17833014765532798</v>
      </c>
      <c r="Y15" s="90">
        <f>(VLOOKUP($A14,'RevPAR Raw Data'!$B$6:$BE$49,'RevPAR Raw Data'!U$1,FALSE))/100</f>
        <v>0.12513363213767301</v>
      </c>
      <c r="Z15" s="90">
        <f>(VLOOKUP($A14,'RevPAR Raw Data'!$B$6:$BE$49,'RevPAR Raw Data'!V$1,FALSE))/100</f>
        <v>6.3307695615478096E-2</v>
      </c>
      <c r="AA15" s="90">
        <f>(VLOOKUP($A14,'RevPAR Raw Data'!$B$6:$BE$49,'RevPAR Raw Data'!W$1,FALSE))/100</f>
        <v>-3.6287951506115995E-2</v>
      </c>
      <c r="AB15" s="90">
        <f>(VLOOKUP($A14,'RevPAR Raw Data'!$B$6:$BE$49,'RevPAR Raw Data'!X$1,FALSE))/100</f>
        <v>-9.117278999896189E-2</v>
      </c>
      <c r="AC15" s="90">
        <f>(VLOOKUP($A14,'RevPAR Raw Data'!$B$6:$BE$49,'RevPAR Raw Data'!Y$1,FALSE))/100</f>
        <v>3.4193214299767495E-2</v>
      </c>
      <c r="AD15" s="91">
        <f>(VLOOKUP($A14,'RevPAR Raw Data'!$B$6:$BE$49,'RevPAR Raw Data'!AA$1,FALSE))/100</f>
        <v>-3.4713281819575302E-2</v>
      </c>
      <c r="AE15" s="91">
        <f>(VLOOKUP($A14,'RevPAR Raw Data'!$B$6:$BE$49,'RevPAR Raw Data'!AB$1,FALSE))/100</f>
        <v>7.7653702760724997E-3</v>
      </c>
      <c r="AF15" s="90">
        <f>(VLOOKUP($A14,'RevPAR Raw Data'!$B$6:$BE$49,'RevPAR Raw Data'!AC$1,FALSE))/100</f>
        <v>-1.30463018822912E-2</v>
      </c>
      <c r="AG15" s="92">
        <f>(VLOOKUP($A14,'RevPAR Raw Data'!$B$6:$BE$49,'RevPAR Raw Data'!AE$1,FALSE))/100</f>
        <v>2.0037180784669803E-2</v>
      </c>
    </row>
    <row r="16" spans="1:34"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Data'!G$3,FALSE))/100</f>
        <v>0.53846153846153799</v>
      </c>
      <c r="C17" s="99">
        <f>(VLOOKUP($A17,'Occupancy Raw Data'!$B$8:$BE$51,'Occupancy Raw Data'!H$3,FALSE))/100</f>
        <v>0.712369420702754</v>
      </c>
      <c r="D17" s="99">
        <f>(VLOOKUP($A17,'Occupancy Raw Data'!$B$8:$BE$51,'Occupancy Raw Data'!I$3,FALSE))/100</f>
        <v>0.78513770180436793</v>
      </c>
      <c r="E17" s="99">
        <f>(VLOOKUP($A17,'Occupancy Raw Data'!$B$8:$BE$51,'Occupancy Raw Data'!J$3,FALSE))/100</f>
        <v>0.76513532763532699</v>
      </c>
      <c r="F17" s="99">
        <f>(VLOOKUP($A17,'Occupancy Raw Data'!$B$8:$BE$51,'Occupancy Raw Data'!K$3,FALSE))/100</f>
        <v>0.71311134852801505</v>
      </c>
      <c r="G17" s="100">
        <f>(VLOOKUP($A17,'Occupancy Raw Data'!$B$8:$BE$51,'Occupancy Raw Data'!L$3,FALSE))/100</f>
        <v>0.70284306742640001</v>
      </c>
      <c r="H17" s="99">
        <f>(VLOOKUP($A17,'Occupancy Raw Data'!$B$8:$BE$51,'Occupancy Raw Data'!N$3,FALSE))/100</f>
        <v>0.79163698955365602</v>
      </c>
      <c r="I17" s="99">
        <f>(VLOOKUP($A17,'Occupancy Raw Data'!$B$8:$BE$51,'Occupancy Raw Data'!O$3,FALSE))/100</f>
        <v>0.80718779677113006</v>
      </c>
      <c r="J17" s="100">
        <f>(VLOOKUP($A17,'Occupancy Raw Data'!$B$8:$BE$51,'Occupancy Raw Data'!P$3,FALSE))/100</f>
        <v>0.7994123931623931</v>
      </c>
      <c r="K17" s="94">
        <f>(VLOOKUP($A17,'Occupancy Raw Data'!$B$8:$BE$51,'Occupancy Raw Data'!R$3,FALSE))/100</f>
        <v>0.73043430335097004</v>
      </c>
      <c r="M17" s="121">
        <f>VLOOKUP($A17,'ADR Raw Data'!$B$6:$BE$49,'ADR Raw Data'!G$1,FALSE)</f>
        <v>143.876242835097</v>
      </c>
      <c r="N17" s="122">
        <f>VLOOKUP($A17,'ADR Raw Data'!$B$6:$BE$49,'ADR Raw Data'!H$1,FALSE)</f>
        <v>162.50157723712701</v>
      </c>
      <c r="O17" s="122">
        <f>VLOOKUP($A17,'ADR Raw Data'!$B$6:$BE$49,'ADR Raw Data'!I$1,FALSE)</f>
        <v>169.46130707589899</v>
      </c>
      <c r="P17" s="122">
        <f>VLOOKUP($A17,'ADR Raw Data'!$B$6:$BE$49,'ADR Raw Data'!J$1,FALSE)</f>
        <v>162.64783686292699</v>
      </c>
      <c r="Q17" s="122">
        <f>VLOOKUP($A17,'ADR Raw Data'!$B$6:$BE$49,'ADR Raw Data'!K$1,FALSE)</f>
        <v>148.20834408423099</v>
      </c>
      <c r="R17" s="123">
        <f>VLOOKUP($A17,'ADR Raw Data'!$B$6:$BE$49,'ADR Raw Data'!L$1,FALSE)</f>
        <v>158.33409264029001</v>
      </c>
      <c r="S17" s="122">
        <f>VLOOKUP($A17,'ADR Raw Data'!$B$6:$BE$49,'ADR Raw Data'!N$1,FALSE)</f>
        <v>156.89824667291401</v>
      </c>
      <c r="T17" s="122">
        <f>VLOOKUP($A17,'ADR Raw Data'!$B$6:$BE$49,'ADR Raw Data'!O$1,FALSE)</f>
        <v>158.89191771756299</v>
      </c>
      <c r="U17" s="123">
        <f>VLOOKUP($A17,'ADR Raw Data'!$B$6:$BE$49,'ADR Raw Data'!P$1,FALSE)</f>
        <v>157.904777814901</v>
      </c>
      <c r="V17" s="124">
        <f>VLOOKUP($A17,'ADR Raw Data'!$B$6:$BE$49,'ADR Raw Data'!R$1,FALSE)</f>
        <v>158.19984781384699</v>
      </c>
      <c r="X17" s="121">
        <f>VLOOKUP($A17,'RevPAR Raw Data'!$B$6:$BE$49,'RevPAR Raw Data'!G$1,FALSE)</f>
        <v>77.471823065052206</v>
      </c>
      <c r="Y17" s="122">
        <f>VLOOKUP($A17,'RevPAR Raw Data'!$B$6:$BE$49,'RevPAR Raw Data'!H$1,FALSE)</f>
        <v>115.761154439696</v>
      </c>
      <c r="Z17" s="122">
        <f>VLOOKUP($A17,'RevPAR Raw Data'!$B$6:$BE$49,'RevPAR Raw Data'!I$1,FALSE)</f>
        <v>133.05046118233599</v>
      </c>
      <c r="AA17" s="122">
        <f>VLOOKUP($A17,'RevPAR Raw Data'!$B$6:$BE$49,'RevPAR Raw Data'!J$1,FALSE)</f>
        <v>124.447605947293</v>
      </c>
      <c r="AB17" s="122">
        <f>VLOOKUP($A17,'RevPAR Raw Data'!$B$6:$BE$49,'RevPAR Raw Data'!K$1,FALSE)</f>
        <v>105.68905211301001</v>
      </c>
      <c r="AC17" s="123">
        <f>VLOOKUP($A17,'RevPAR Raw Data'!$B$6:$BE$49,'RevPAR Raw Data'!L$1,FALSE)</f>
        <v>111.28401934947701</v>
      </c>
      <c r="AD17" s="122">
        <f>VLOOKUP($A17,'RevPAR Raw Data'!$B$6:$BE$49,'RevPAR Raw Data'!N$1,FALSE)</f>
        <v>124.206455662393</v>
      </c>
      <c r="AE17" s="122">
        <f>VLOOKUP($A17,'RevPAR Raw Data'!$B$6:$BE$49,'RevPAR Raw Data'!O$1,FALSE)</f>
        <v>128.255616987179</v>
      </c>
      <c r="AF17" s="123">
        <f>VLOOKUP($A17,'RevPAR Raw Data'!$B$6:$BE$49,'RevPAR Raw Data'!P$1,FALSE)</f>
        <v>126.231036324786</v>
      </c>
      <c r="AG17" s="124">
        <f>VLOOKUP($A17,'RevPAR Raw Data'!$B$6:$BE$49,'RevPAR Raw Data'!R$1,FALSE)</f>
        <v>115.55459562813699</v>
      </c>
    </row>
    <row r="18" spans="1:33" x14ac:dyDescent="0.2">
      <c r="A18" s="101" t="s">
        <v>122</v>
      </c>
      <c r="B18" s="89">
        <f>(VLOOKUP($A17,'Occupancy Raw Data'!$B$8:$BE$51,'Occupancy Raw Data'!T$3,FALSE))/100</f>
        <v>5.2599305035088903E-2</v>
      </c>
      <c r="C18" s="90">
        <f>(VLOOKUP($A17,'Occupancy Raw Data'!$B$8:$BE$51,'Occupancy Raw Data'!U$3,FALSE))/100</f>
        <v>5.1029043246486799E-2</v>
      </c>
      <c r="D18" s="90">
        <f>(VLOOKUP($A17,'Occupancy Raw Data'!$B$8:$BE$51,'Occupancy Raw Data'!V$3,FALSE))/100</f>
        <v>1.2937787148621101E-2</v>
      </c>
      <c r="E18" s="90">
        <f>(VLOOKUP($A17,'Occupancy Raw Data'!$B$8:$BE$51,'Occupancy Raw Data'!W$3,FALSE))/100</f>
        <v>-1.5974320291848702E-2</v>
      </c>
      <c r="F18" s="90">
        <f>(VLOOKUP($A17,'Occupancy Raw Data'!$B$8:$BE$51,'Occupancy Raw Data'!X$3,FALSE))/100</f>
        <v>-3.7957895879214998E-2</v>
      </c>
      <c r="G18" s="90">
        <f>(VLOOKUP($A17,'Occupancy Raw Data'!$B$8:$BE$51,'Occupancy Raw Data'!Y$3,FALSE))/100</f>
        <v>8.8897065877653406E-3</v>
      </c>
      <c r="H18" s="91">
        <f>(VLOOKUP($A17,'Occupancy Raw Data'!$B$8:$BE$51,'Occupancy Raw Data'!AA$3,FALSE))/100</f>
        <v>-1.6838890337117701E-2</v>
      </c>
      <c r="I18" s="91">
        <f>(VLOOKUP($A17,'Occupancy Raw Data'!$B$8:$BE$51,'Occupancy Raw Data'!AB$3,FALSE))/100</f>
        <v>-2.0671699329023498E-2</v>
      </c>
      <c r="J18" s="90">
        <f>(VLOOKUP($A17,'Occupancy Raw Data'!$B$8:$BE$51,'Occupancy Raw Data'!AC$3,FALSE))/100</f>
        <v>-1.87776769255487E-2</v>
      </c>
      <c r="K18" s="92">
        <f>(VLOOKUP($A17,'Occupancy Raw Data'!$B$8:$BE$51,'Occupancy Raw Data'!AE$3,FALSE))/100</f>
        <v>7.204092663163291E-5</v>
      </c>
      <c r="M18" s="89">
        <f>(VLOOKUP($A17,'ADR Raw Data'!$B$6:$BE$49,'ADR Raw Data'!T$1,FALSE))/100</f>
        <v>-1.1321475566119401E-2</v>
      </c>
      <c r="N18" s="90">
        <f>(VLOOKUP($A17,'ADR Raw Data'!$B$6:$BE$49,'ADR Raw Data'!U$1,FALSE))/100</f>
        <v>2.1172126954231398E-2</v>
      </c>
      <c r="O18" s="90">
        <f>(VLOOKUP($A17,'ADR Raw Data'!$B$6:$BE$49,'ADR Raw Data'!V$1,FALSE))/100</f>
        <v>1.2579060171677502E-2</v>
      </c>
      <c r="P18" s="90">
        <f>(VLOOKUP($A17,'ADR Raw Data'!$B$6:$BE$49,'ADR Raw Data'!W$1,FALSE))/100</f>
        <v>-1.5362191517118399E-2</v>
      </c>
      <c r="Q18" s="90">
        <f>(VLOOKUP($A17,'ADR Raw Data'!$B$6:$BE$49,'ADR Raw Data'!X$1,FALSE))/100</f>
        <v>-5.0732494974939001E-2</v>
      </c>
      <c r="R18" s="90">
        <f>(VLOOKUP($A17,'ADR Raw Data'!$B$6:$BE$49,'ADR Raw Data'!Y$1,FALSE))/100</f>
        <v>-8.403401620451811E-3</v>
      </c>
      <c r="S18" s="91">
        <f>(VLOOKUP($A17,'ADR Raw Data'!$B$6:$BE$49,'ADR Raw Data'!AA$1,FALSE))/100</f>
        <v>-8.0603583815219498E-4</v>
      </c>
      <c r="T18" s="91">
        <f>(VLOOKUP($A17,'ADR Raw Data'!$B$6:$BE$49,'ADR Raw Data'!AB$1,FALSE))/100</f>
        <v>4.6880663498607804E-3</v>
      </c>
      <c r="U18" s="90">
        <f>(VLOOKUP($A17,'ADR Raw Data'!$B$6:$BE$49,'ADR Raw Data'!AC$1,FALSE))/100</f>
        <v>1.9705561108422499E-3</v>
      </c>
      <c r="V18" s="92">
        <f>(VLOOKUP($A17,'ADR Raw Data'!$B$6:$BE$49,'ADR Raw Data'!AE$1,FALSE))/100</f>
        <v>-5.1104649441741602E-3</v>
      </c>
      <c r="X18" s="89">
        <f>(VLOOKUP($A17,'RevPAR Raw Data'!$B$6:$BE$49,'RevPAR Raw Data'!T$1,FALSE))/100</f>
        <v>4.0682327722219795E-2</v>
      </c>
      <c r="Y18" s="90">
        <f>(VLOOKUP($A17,'RevPAR Raw Data'!$B$6:$BE$49,'RevPAR Raw Data'!U$1,FALSE))/100</f>
        <v>7.3281563582685796E-2</v>
      </c>
      <c r="Z18" s="90">
        <f>(VLOOKUP($A17,'RevPAR Raw Data'!$B$6:$BE$49,'RevPAR Raw Data'!V$1,FALSE))/100</f>
        <v>2.5679592523329502E-2</v>
      </c>
      <c r="AA18" s="90">
        <f>(VLOOKUP($A17,'RevPAR Raw Data'!$B$6:$BE$49,'RevPAR Raw Data'!W$1,FALSE))/100</f>
        <v>-3.1091111241287897E-2</v>
      </c>
      <c r="AB18" s="90">
        <f>(VLOOKUP($A17,'RevPAR Raw Data'!$B$6:$BE$49,'RevPAR Raw Data'!X$1,FALSE))/100</f>
        <v>-8.6764692092202403E-2</v>
      </c>
      <c r="AC18" s="90">
        <f>(VLOOKUP($A17,'RevPAR Raw Data'!$B$6:$BE$49,'RevPAR Raw Data'!Y$1,FALSE))/100</f>
        <v>4.11601192568562E-4</v>
      </c>
      <c r="AD18" s="91">
        <f>(VLOOKUP($A17,'RevPAR Raw Data'!$B$6:$BE$49,'RevPAR Raw Data'!AA$1,FALSE))/100</f>
        <v>-1.7631353426183501E-2</v>
      </c>
      <c r="AE18" s="91">
        <f>(VLOOKUP($A17,'RevPAR Raw Data'!$B$6:$BE$49,'RevPAR Raw Data'!AB$1,FALSE))/100</f>
        <v>-1.60805432771816E-2</v>
      </c>
      <c r="AF18" s="90">
        <f>(VLOOKUP($A17,'RevPAR Raw Data'!$B$6:$BE$49,'RevPAR Raw Data'!AC$1,FALSE))/100</f>
        <v>-1.6844123280719502E-2</v>
      </c>
      <c r="AG18" s="92">
        <f>(VLOOKUP($A17,'RevPAR Raw Data'!$B$6:$BE$49,'RevPAR Raw Data'!AE$1,FALSE))/100</f>
        <v>-5.0387921801726297E-3</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Data'!G$3,FALSE))/100</f>
        <v>0.48122612727316399</v>
      </c>
      <c r="C20" s="99">
        <f>(VLOOKUP($A20,'Occupancy Raw Data'!$B$8:$BE$51,'Occupancy Raw Data'!H$3,FALSE))/100</f>
        <v>0.60756239940423196</v>
      </c>
      <c r="D20" s="99">
        <f>(VLOOKUP($A20,'Occupancy Raw Data'!$B$8:$BE$51,'Occupancy Raw Data'!I$3,FALSE))/100</f>
        <v>0.68277800466043603</v>
      </c>
      <c r="E20" s="99">
        <f>(VLOOKUP($A20,'Occupancy Raw Data'!$B$8:$BE$51,'Occupancy Raw Data'!J$3,FALSE))/100</f>
        <v>0.68698200687054001</v>
      </c>
      <c r="F20" s="99">
        <f>(VLOOKUP($A20,'Occupancy Raw Data'!$B$8:$BE$51,'Occupancy Raw Data'!K$3,FALSE))/100</f>
        <v>0.66812405409950204</v>
      </c>
      <c r="G20" s="100">
        <f>(VLOOKUP($A20,'Occupancy Raw Data'!$B$8:$BE$51,'Occupancy Raw Data'!L$3,FALSE))/100</f>
        <v>0.62533451846157495</v>
      </c>
      <c r="H20" s="99">
        <f>(VLOOKUP($A20,'Occupancy Raw Data'!$B$8:$BE$51,'Occupancy Raw Data'!N$3,FALSE))/100</f>
        <v>0.76947654166766699</v>
      </c>
      <c r="I20" s="99">
        <f>(VLOOKUP($A20,'Occupancy Raw Data'!$B$8:$BE$51,'Occupancy Raw Data'!O$3,FALSE))/100</f>
        <v>0.79253849664880904</v>
      </c>
      <c r="J20" s="100">
        <f>(VLOOKUP($A20,'Occupancy Raw Data'!$B$8:$BE$51,'Occupancy Raw Data'!P$3,FALSE))/100</f>
        <v>0.78100751915823807</v>
      </c>
      <c r="K20" s="94">
        <f>(VLOOKUP($A20,'Occupancy Raw Data'!$B$8:$BE$51,'Occupancy Raw Data'!R$3,FALSE))/100</f>
        <v>0.66981251866062197</v>
      </c>
      <c r="M20" s="121">
        <f>VLOOKUP($A20,'ADR Raw Data'!$B$6:$BE$49,'ADR Raw Data'!G$1,FALSE)</f>
        <v>113.634041034345</v>
      </c>
      <c r="N20" s="122">
        <f>VLOOKUP($A20,'ADR Raw Data'!$B$6:$BE$49,'ADR Raw Data'!H$1,FALSE)</f>
        <v>121.711962358151</v>
      </c>
      <c r="O20" s="122">
        <f>VLOOKUP($A20,'ADR Raw Data'!$B$6:$BE$49,'ADR Raw Data'!I$1,FALSE)</f>
        <v>125.66021602983599</v>
      </c>
      <c r="P20" s="122">
        <f>VLOOKUP($A20,'ADR Raw Data'!$B$6:$BE$49,'ADR Raw Data'!J$1,FALSE)</f>
        <v>122.810878413819</v>
      </c>
      <c r="Q20" s="122">
        <f>VLOOKUP($A20,'ADR Raw Data'!$B$6:$BE$49,'ADR Raw Data'!K$1,FALSE)</f>
        <v>119.747034373651</v>
      </c>
      <c r="R20" s="123">
        <f>VLOOKUP($A20,'ADR Raw Data'!$B$6:$BE$49,'ADR Raw Data'!L$1,FALSE)</f>
        <v>121.152451864714</v>
      </c>
      <c r="S20" s="122">
        <f>VLOOKUP($A20,'ADR Raw Data'!$B$6:$BE$49,'ADR Raw Data'!N$1,FALSE)</f>
        <v>139.47360525740601</v>
      </c>
      <c r="T20" s="122">
        <f>VLOOKUP($A20,'ADR Raw Data'!$B$6:$BE$49,'ADR Raw Data'!O$1,FALSE)</f>
        <v>141.352625564547</v>
      </c>
      <c r="U20" s="123">
        <f>VLOOKUP($A20,'ADR Raw Data'!$B$6:$BE$49,'ADR Raw Data'!P$1,FALSE)</f>
        <v>140.42698655839499</v>
      </c>
      <c r="V20" s="124">
        <f>VLOOKUP($A20,'ADR Raw Data'!$B$6:$BE$49,'ADR Raw Data'!R$1,FALSE)</f>
        <v>127.573675759314</v>
      </c>
      <c r="X20" s="121">
        <f>VLOOKUP($A20,'RevPAR Raw Data'!$B$6:$BE$49,'RevPAR Raw Data'!G$1,FALSE)</f>
        <v>54.683669493357598</v>
      </c>
      <c r="Y20" s="122">
        <f>VLOOKUP($A20,'RevPAR Raw Data'!$B$6:$BE$49,'RevPAR Raw Data'!H$1,FALSE)</f>
        <v>73.947611886515901</v>
      </c>
      <c r="Z20" s="122">
        <f>VLOOKUP($A20,'RevPAR Raw Data'!$B$6:$BE$49,'RevPAR Raw Data'!I$1,FALSE)</f>
        <v>85.798031566050796</v>
      </c>
      <c r="AA20" s="122">
        <f>VLOOKUP($A20,'RevPAR Raw Data'!$B$6:$BE$49,'RevPAR Raw Data'!J$1,FALSE)</f>
        <v>84.368863718259703</v>
      </c>
      <c r="AB20" s="122">
        <f>VLOOKUP($A20,'RevPAR Raw Data'!$B$6:$BE$49,'RevPAR Raw Data'!K$1,FALSE)</f>
        <v>80.005874072116598</v>
      </c>
      <c r="AC20" s="123">
        <f>VLOOKUP($A20,'RevPAR Raw Data'!$B$6:$BE$49,'RevPAR Raw Data'!L$1,FALSE)</f>
        <v>75.760810147260102</v>
      </c>
      <c r="AD20" s="122">
        <f>VLOOKUP($A20,'RevPAR Raw Data'!$B$6:$BE$49,'RevPAR Raw Data'!N$1,FALSE)</f>
        <v>107.32166742739</v>
      </c>
      <c r="AE20" s="122">
        <f>VLOOKUP($A20,'RevPAR Raw Data'!$B$6:$BE$49,'RevPAR Raw Data'!O$1,FALSE)</f>
        <v>112.027397362288</v>
      </c>
      <c r="AF20" s="123">
        <f>VLOOKUP($A20,'RevPAR Raw Data'!$B$6:$BE$49,'RevPAR Raw Data'!P$1,FALSE)</f>
        <v>109.67453239483901</v>
      </c>
      <c r="AG20" s="124">
        <f>VLOOKUP($A20,'RevPAR Raw Data'!$B$6:$BE$49,'RevPAR Raw Data'!R$1,FALSE)</f>
        <v>85.450445075140095</v>
      </c>
    </row>
    <row r="21" spans="1:33" x14ac:dyDescent="0.2">
      <c r="A21" s="101" t="s">
        <v>122</v>
      </c>
      <c r="B21" s="89">
        <f>(VLOOKUP($A20,'Occupancy Raw Data'!$B$8:$BE$51,'Occupancy Raw Data'!T$3,FALSE))/100</f>
        <v>-1.5243489570721499E-3</v>
      </c>
      <c r="C21" s="90">
        <f>(VLOOKUP($A20,'Occupancy Raw Data'!$B$8:$BE$51,'Occupancy Raw Data'!U$3,FALSE))/100</f>
        <v>-1.6747302299806E-3</v>
      </c>
      <c r="D21" s="90">
        <f>(VLOOKUP($A20,'Occupancy Raw Data'!$B$8:$BE$51,'Occupancy Raw Data'!V$3,FALSE))/100</f>
        <v>-1.33934735818082E-2</v>
      </c>
      <c r="E21" s="90">
        <f>(VLOOKUP($A20,'Occupancy Raw Data'!$B$8:$BE$51,'Occupancy Raw Data'!W$3,FALSE))/100</f>
        <v>-1.9830643212389001E-2</v>
      </c>
      <c r="F21" s="90">
        <f>(VLOOKUP($A20,'Occupancy Raw Data'!$B$8:$BE$51,'Occupancy Raw Data'!X$3,FALSE))/100</f>
        <v>-4.3359223559059502E-2</v>
      </c>
      <c r="G21" s="90">
        <f>(VLOOKUP($A20,'Occupancy Raw Data'!$B$8:$BE$51,'Occupancy Raw Data'!Y$3,FALSE))/100</f>
        <v>-1.73495341612156E-2</v>
      </c>
      <c r="H21" s="91">
        <f>(VLOOKUP($A20,'Occupancy Raw Data'!$B$8:$BE$51,'Occupancy Raw Data'!AA$3,FALSE))/100</f>
        <v>2.60100420541168E-4</v>
      </c>
      <c r="I21" s="91">
        <f>(VLOOKUP($A20,'Occupancy Raw Data'!$B$8:$BE$51,'Occupancy Raw Data'!AB$3,FALSE))/100</f>
        <v>1.1433895236900599E-2</v>
      </c>
      <c r="J21" s="90">
        <f>(VLOOKUP($A20,'Occupancy Raw Data'!$B$8:$BE$51,'Occupancy Raw Data'!AC$3,FALSE))/100</f>
        <v>5.8984563286082099E-3</v>
      </c>
      <c r="K21" s="92">
        <f>(VLOOKUP($A20,'Occupancy Raw Data'!$B$8:$BE$51,'Occupancy Raw Data'!AE$3,FALSE))/100</f>
        <v>-9.7248639657603695E-3</v>
      </c>
      <c r="M21" s="89">
        <f>(VLOOKUP($A20,'ADR Raw Data'!$B$6:$BE$49,'ADR Raw Data'!T$1,FALSE))/100</f>
        <v>-2.0756731061421098E-2</v>
      </c>
      <c r="N21" s="90">
        <f>(VLOOKUP($A20,'ADR Raw Data'!$B$6:$BE$49,'ADR Raw Data'!U$1,FALSE))/100</f>
        <v>1.6983336124396401E-2</v>
      </c>
      <c r="O21" s="90">
        <f>(VLOOKUP($A20,'ADR Raw Data'!$B$6:$BE$49,'ADR Raw Data'!V$1,FALSE))/100</f>
        <v>1.9410972079527598E-2</v>
      </c>
      <c r="P21" s="90">
        <f>(VLOOKUP($A20,'ADR Raw Data'!$B$6:$BE$49,'ADR Raw Data'!W$1,FALSE))/100</f>
        <v>-7.55853107457043E-3</v>
      </c>
      <c r="Q21" s="90">
        <f>(VLOOKUP($A20,'ADR Raw Data'!$B$6:$BE$49,'ADR Raw Data'!X$1,FALSE))/100</f>
        <v>-1.3193078327343699E-2</v>
      </c>
      <c r="R21" s="90">
        <f>(VLOOKUP($A20,'ADR Raw Data'!$B$6:$BE$49,'ADR Raw Data'!Y$1,FALSE))/100</f>
        <v>-1.5306788602979001E-4</v>
      </c>
      <c r="S21" s="91">
        <f>(VLOOKUP($A20,'ADR Raw Data'!$B$6:$BE$49,'ADR Raw Data'!AA$1,FALSE))/100</f>
        <v>3.6397778535018099E-3</v>
      </c>
      <c r="T21" s="91">
        <f>(VLOOKUP($A20,'ADR Raw Data'!$B$6:$BE$49,'ADR Raw Data'!AB$1,FALSE))/100</f>
        <v>1.4452218553624501E-2</v>
      </c>
      <c r="U21" s="90">
        <f>(VLOOKUP($A20,'ADR Raw Data'!$B$6:$BE$49,'ADR Raw Data'!AC$1,FALSE))/100</f>
        <v>9.1404959428110291E-3</v>
      </c>
      <c r="V21" s="92">
        <f>(VLOOKUP($A20,'ADR Raw Data'!$B$6:$BE$49,'ADR Raw Data'!AE$1,FALSE))/100</f>
        <v>3.9697237984412798E-3</v>
      </c>
      <c r="X21" s="89">
        <f>(VLOOKUP($A20,'RevPAR Raw Data'!$B$6:$BE$49,'RevPAR Raw Data'!T$1,FALSE))/100</f>
        <v>-2.2249439517147498E-2</v>
      </c>
      <c r="Y21" s="90">
        <f>(VLOOKUP($A20,'RevPAR Raw Data'!$B$6:$BE$49,'RevPAR Raw Data'!U$1,FALSE))/100</f>
        <v>1.52801633880023E-2</v>
      </c>
      <c r="Z21" s="90">
        <f>(VLOOKUP($A20,'RevPAR Raw Data'!$B$6:$BE$49,'RevPAR Raw Data'!V$1,FALSE))/100</f>
        <v>5.7575181559750901E-3</v>
      </c>
      <c r="AA21" s="90">
        <f>(VLOOKUP($A20,'RevPAR Raw Data'!$B$6:$BE$49,'RevPAR Raw Data'!W$1,FALSE))/100</f>
        <v>-2.7239283754009903E-2</v>
      </c>
      <c r="AB21" s="90">
        <f>(VLOOKUP($A20,'RevPAR Raw Data'!$B$6:$BE$49,'RevPAR Raw Data'!X$1,FALSE))/100</f>
        <v>-5.5980260253775699E-2</v>
      </c>
      <c r="AC21" s="90">
        <f>(VLOOKUP($A20,'RevPAR Raw Data'!$B$6:$BE$49,'RevPAR Raw Data'!Y$1,FALSE))/100</f>
        <v>-1.7499946390727703E-2</v>
      </c>
      <c r="AD21" s="91">
        <f>(VLOOKUP($A20,'RevPAR Raw Data'!$B$6:$BE$49,'RevPAR Raw Data'!AA$1,FALSE))/100</f>
        <v>3.90082498179335E-3</v>
      </c>
      <c r="AE21" s="91">
        <f>(VLOOKUP($A20,'RevPAR Raw Data'!$B$6:$BE$49,'RevPAR Raw Data'!AB$1,FALSE))/100</f>
        <v>2.6051358943408102E-2</v>
      </c>
      <c r="AF21" s="90">
        <f>(VLOOKUP($A20,'RevPAR Raw Data'!$B$6:$BE$49,'RevPAR Raw Data'!AC$1,FALSE))/100</f>
        <v>1.50928670875597E-2</v>
      </c>
      <c r="AG21" s="92">
        <f>(VLOOKUP($A20,'RevPAR Raw Data'!$B$6:$BE$49,'RevPAR Raw Data'!AE$1,FALSE))/100</f>
        <v>-5.7937451912405706E-3</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Data'!G$3,FALSE))/100</f>
        <v>0.50498415177545997</v>
      </c>
      <c r="C23" s="99">
        <f>(VLOOKUP($A23,'Occupancy Raw Data'!$B$8:$BE$51,'Occupancy Raw Data'!H$3,FALSE))/100</f>
        <v>0.58367403188019606</v>
      </c>
      <c r="D23" s="99">
        <f>(VLOOKUP($A23,'Occupancy Raw Data'!$B$8:$BE$51,'Occupancy Raw Data'!I$3,FALSE))/100</f>
        <v>0.63135651614681398</v>
      </c>
      <c r="E23" s="99">
        <f>(VLOOKUP($A23,'Occupancy Raw Data'!$B$8:$BE$51,'Occupancy Raw Data'!J$3,FALSE))/100</f>
        <v>0.63071339978869001</v>
      </c>
      <c r="F23" s="99">
        <f>(VLOOKUP($A23,'Occupancy Raw Data'!$B$8:$BE$51,'Occupancy Raw Data'!K$3,FALSE))/100</f>
        <v>0.62212320271946298</v>
      </c>
      <c r="G23" s="100">
        <f>(VLOOKUP($A23,'Occupancy Raw Data'!$B$8:$BE$51,'Occupancy Raw Data'!L$3,FALSE))/100</f>
        <v>0.59457026046212502</v>
      </c>
      <c r="H23" s="99">
        <f>(VLOOKUP($A23,'Occupancy Raw Data'!$B$8:$BE$51,'Occupancy Raw Data'!N$3,FALSE))/100</f>
        <v>0.736551977582801</v>
      </c>
      <c r="I23" s="99">
        <f>(VLOOKUP($A23,'Occupancy Raw Data'!$B$8:$BE$51,'Occupancy Raw Data'!O$3,FALSE))/100</f>
        <v>0.73296890073039611</v>
      </c>
      <c r="J23" s="100">
        <f>(VLOOKUP($A23,'Occupancy Raw Data'!$B$8:$BE$51,'Occupancy Raw Data'!P$3,FALSE))/100</f>
        <v>0.73476043915659806</v>
      </c>
      <c r="K23" s="94">
        <f>(VLOOKUP($A23,'Occupancy Raw Data'!$B$8:$BE$51,'Occupancy Raw Data'!R$3,FALSE))/100</f>
        <v>0.63462459723197395</v>
      </c>
      <c r="M23" s="121">
        <f>VLOOKUP($A23,'ADR Raw Data'!$B$6:$BE$49,'ADR Raw Data'!G$1,FALSE)</f>
        <v>80.834763940689498</v>
      </c>
      <c r="N23" s="122">
        <f>VLOOKUP($A23,'ADR Raw Data'!$B$6:$BE$49,'ADR Raw Data'!H$1,FALSE)</f>
        <v>84.761752715252598</v>
      </c>
      <c r="O23" s="122">
        <f>VLOOKUP($A23,'ADR Raw Data'!$B$6:$BE$49,'ADR Raw Data'!I$1,FALSE)</f>
        <v>87.3379561990686</v>
      </c>
      <c r="P23" s="122">
        <f>VLOOKUP($A23,'ADR Raw Data'!$B$6:$BE$49,'ADR Raw Data'!J$1,FALSE)</f>
        <v>87.819833211944598</v>
      </c>
      <c r="Q23" s="122">
        <f>VLOOKUP($A23,'ADR Raw Data'!$B$6:$BE$49,'ADR Raw Data'!K$1,FALSE)</f>
        <v>86.332108100125495</v>
      </c>
      <c r="R23" s="123">
        <f>VLOOKUP($A23,'ADR Raw Data'!$B$6:$BE$49,'ADR Raw Data'!L$1,FALSE)</f>
        <v>85.619233419865196</v>
      </c>
      <c r="S23" s="122">
        <f>VLOOKUP($A23,'ADR Raw Data'!$B$6:$BE$49,'ADR Raw Data'!N$1,FALSE)</f>
        <v>100.208873643507</v>
      </c>
      <c r="T23" s="122">
        <f>VLOOKUP($A23,'ADR Raw Data'!$B$6:$BE$49,'ADR Raw Data'!O$1,FALSE)</f>
        <v>99.939602657307503</v>
      </c>
      <c r="U23" s="123">
        <f>VLOOKUP($A23,'ADR Raw Data'!$B$6:$BE$49,'ADR Raw Data'!P$1,FALSE)</f>
        <v>100.07456642700799</v>
      </c>
      <c r="V23" s="124">
        <f>VLOOKUP($A23,'ADR Raw Data'!$B$6:$BE$49,'ADR Raw Data'!R$1,FALSE)</f>
        <v>90.401006038922006</v>
      </c>
      <c r="X23" s="121">
        <f>VLOOKUP($A23,'RevPAR Raw Data'!$B$6:$BE$49,'RevPAR Raw Data'!G$1,FALSE)</f>
        <v>40.820274702558599</v>
      </c>
      <c r="Y23" s="122">
        <f>VLOOKUP($A23,'RevPAR Raw Data'!$B$6:$BE$49,'RevPAR Raw Data'!H$1,FALSE)</f>
        <v>49.473233956543702</v>
      </c>
      <c r="Z23" s="122">
        <f>VLOOKUP($A23,'RevPAR Raw Data'!$B$6:$BE$49,'RevPAR Raw Data'!I$1,FALSE)</f>
        <v>55.141387753227001</v>
      </c>
      <c r="AA23" s="122">
        <f>VLOOKUP($A23,'RevPAR Raw Data'!$B$6:$BE$49,'RevPAR Raw Data'!J$1,FALSE)</f>
        <v>55.389145573981303</v>
      </c>
      <c r="AB23" s="122">
        <f>VLOOKUP($A23,'RevPAR Raw Data'!$B$6:$BE$49,'RevPAR Raw Data'!K$1,FALSE)</f>
        <v>53.709207588772998</v>
      </c>
      <c r="AC23" s="123">
        <f>VLOOKUP($A23,'RevPAR Raw Data'!$B$6:$BE$49,'RevPAR Raw Data'!L$1,FALSE)</f>
        <v>50.9066499150167</v>
      </c>
      <c r="AD23" s="122">
        <f>VLOOKUP($A23,'RevPAR Raw Data'!$B$6:$BE$49,'RevPAR Raw Data'!N$1,FALSE)</f>
        <v>73.809044053470501</v>
      </c>
      <c r="AE23" s="122">
        <f>VLOOKUP($A23,'RevPAR Raw Data'!$B$6:$BE$49,'RevPAR Raw Data'!O$1,FALSE)</f>
        <v>73.252620699159294</v>
      </c>
      <c r="AF23" s="123">
        <f>VLOOKUP($A23,'RevPAR Raw Data'!$B$6:$BE$49,'RevPAR Raw Data'!P$1,FALSE)</f>
        <v>73.530832376314905</v>
      </c>
      <c r="AG23" s="124">
        <f>VLOOKUP($A23,'RevPAR Raw Data'!$B$6:$BE$49,'RevPAR Raw Data'!R$1,FALSE)</f>
        <v>57.370702046816199</v>
      </c>
    </row>
    <row r="24" spans="1:33" x14ac:dyDescent="0.2">
      <c r="A24" s="101" t="s">
        <v>122</v>
      </c>
      <c r="B24" s="89">
        <f>(VLOOKUP($A23,'Occupancy Raw Data'!$B$8:$BE$51,'Occupancy Raw Data'!T$3,FALSE))/100</f>
        <v>-1.9885242881734802E-4</v>
      </c>
      <c r="C24" s="90">
        <f>(VLOOKUP($A23,'Occupancy Raw Data'!$B$8:$BE$51,'Occupancy Raw Data'!U$3,FALSE))/100</f>
        <v>2.3606031590156701E-2</v>
      </c>
      <c r="D24" s="90">
        <f>(VLOOKUP($A23,'Occupancy Raw Data'!$B$8:$BE$51,'Occupancy Raw Data'!V$3,FALSE))/100</f>
        <v>1.5823804129122401E-2</v>
      </c>
      <c r="E24" s="90">
        <f>(VLOOKUP($A23,'Occupancy Raw Data'!$B$8:$BE$51,'Occupancy Raw Data'!W$3,FALSE))/100</f>
        <v>-7.93560484015364E-3</v>
      </c>
      <c r="F24" s="90">
        <f>(VLOOKUP($A23,'Occupancy Raw Data'!$B$8:$BE$51,'Occupancy Raw Data'!X$3,FALSE))/100</f>
        <v>-6.2748547229125396E-3</v>
      </c>
      <c r="G24" s="90">
        <f>(VLOOKUP($A23,'Occupancy Raw Data'!$B$8:$BE$51,'Occupancy Raw Data'!Y$3,FALSE))/100</f>
        <v>4.8067410468865205E-3</v>
      </c>
      <c r="H24" s="91">
        <f>(VLOOKUP($A23,'Occupancy Raw Data'!$B$8:$BE$51,'Occupancy Raw Data'!AA$3,FALSE))/100</f>
        <v>5.9408648562351E-2</v>
      </c>
      <c r="I24" s="91">
        <f>(VLOOKUP($A23,'Occupancy Raw Data'!$B$8:$BE$51,'Occupancy Raw Data'!AB$3,FALSE))/100</f>
        <v>4.5358902920521797E-2</v>
      </c>
      <c r="J24" s="90">
        <f>(VLOOKUP($A23,'Occupancy Raw Data'!$B$8:$BE$51,'Occupancy Raw Data'!AC$3,FALSE))/100</f>
        <v>5.2354011301811193E-2</v>
      </c>
      <c r="K24" s="92">
        <f>(VLOOKUP($A23,'Occupancy Raw Data'!$B$8:$BE$51,'Occupancy Raw Data'!AE$3,FALSE))/100</f>
        <v>2.0052429557466098E-2</v>
      </c>
      <c r="M24" s="89">
        <f>(VLOOKUP($A23,'ADR Raw Data'!$B$6:$BE$49,'ADR Raw Data'!T$1,FALSE))/100</f>
        <v>-2.1501978035526999E-2</v>
      </c>
      <c r="N24" s="90">
        <f>(VLOOKUP($A23,'ADR Raw Data'!$B$6:$BE$49,'ADR Raw Data'!U$1,FALSE))/100</f>
        <v>1.4924626756103201E-2</v>
      </c>
      <c r="O24" s="90">
        <f>(VLOOKUP($A23,'ADR Raw Data'!$B$6:$BE$49,'ADR Raw Data'!V$1,FALSE))/100</f>
        <v>2.9137944277264901E-2</v>
      </c>
      <c r="P24" s="90">
        <f>(VLOOKUP($A23,'ADR Raw Data'!$B$6:$BE$49,'ADR Raw Data'!W$1,FALSE))/100</f>
        <v>2.44924759861532E-2</v>
      </c>
      <c r="Q24" s="90">
        <f>(VLOOKUP($A23,'ADR Raw Data'!$B$6:$BE$49,'ADR Raw Data'!X$1,FALSE))/100</f>
        <v>-1.55616163365427E-3</v>
      </c>
      <c r="R24" s="90">
        <f>(VLOOKUP($A23,'ADR Raw Data'!$B$6:$BE$49,'ADR Raw Data'!Y$1,FALSE))/100</f>
        <v>1.03418045880572E-2</v>
      </c>
      <c r="S24" s="91">
        <f>(VLOOKUP($A23,'ADR Raw Data'!$B$6:$BE$49,'ADR Raw Data'!AA$1,FALSE))/100</f>
        <v>2.1188713100725998E-2</v>
      </c>
      <c r="T24" s="91">
        <f>(VLOOKUP($A23,'ADR Raw Data'!$B$6:$BE$49,'ADR Raw Data'!AB$1,FALSE))/100</f>
        <v>1.1787552614314E-2</v>
      </c>
      <c r="U24" s="90">
        <f>(VLOOKUP($A23,'ADR Raw Data'!$B$6:$BE$49,'ADR Raw Data'!AC$1,FALSE))/100</f>
        <v>1.6461932184941901E-2</v>
      </c>
      <c r="V24" s="92">
        <f>(VLOOKUP($A23,'ADR Raw Data'!$B$6:$BE$49,'ADR Raw Data'!AE$1,FALSE))/100</f>
        <v>1.41558167973169E-2</v>
      </c>
      <c r="X24" s="89">
        <f>(VLOOKUP($A23,'RevPAR Raw Data'!$B$6:$BE$49,'RevPAR Raw Data'!T$1,FALSE))/100</f>
        <v>-2.1696554743787601E-2</v>
      </c>
      <c r="Y24" s="90">
        <f>(VLOOKUP($A23,'RevPAR Raw Data'!$B$6:$BE$49,'RevPAR Raw Data'!U$1,FALSE))/100</f>
        <v>3.8882969556935799E-2</v>
      </c>
      <c r="Z24" s="90">
        <f>(VLOOKUP($A23,'RevPAR Raw Data'!$B$6:$BE$49,'RevPAR Raw Data'!V$1,FALSE))/100</f>
        <v>4.5422821529356006E-2</v>
      </c>
      <c r="AA24" s="90">
        <f>(VLOOKUP($A23,'RevPAR Raw Data'!$B$6:$BE$49,'RevPAR Raw Data'!W$1,FALSE))/100</f>
        <v>1.6362508535016501E-2</v>
      </c>
      <c r="AB24" s="90">
        <f>(VLOOKUP($A23,'RevPAR Raw Data'!$B$6:$BE$49,'RevPAR Raw Data'!X$1,FALSE))/100</f>
        <v>-7.8212516683902698E-3</v>
      </c>
      <c r="AC24" s="90">
        <f>(VLOOKUP($A23,'RevPAR Raw Data'!$B$6:$BE$49,'RevPAR Raw Data'!Y$1,FALSE))/100</f>
        <v>1.5198256011555999E-2</v>
      </c>
      <c r="AD24" s="91">
        <f>(VLOOKUP($A23,'RevPAR Raw Data'!$B$6:$BE$49,'RevPAR Raw Data'!AA$1,FALSE))/100</f>
        <v>8.1856154473166604E-2</v>
      </c>
      <c r="AE24" s="91">
        <f>(VLOOKUP($A23,'RevPAR Raw Data'!$B$6:$BE$49,'RevPAR Raw Data'!AB$1,FALSE))/100</f>
        <v>5.7681125989539096E-2</v>
      </c>
      <c r="AF24" s="90">
        <f>(VLOOKUP($A23,'RevPAR Raw Data'!$B$6:$BE$49,'RevPAR Raw Data'!AC$1,FALSE))/100</f>
        <v>6.9677791670413297E-2</v>
      </c>
      <c r="AG24" s="92">
        <f>(VLOOKUP($A23,'RevPAR Raw Data'!$B$6:$BE$49,'RevPAR Raw Data'!AE$1,FALSE))/100</f>
        <v>3.4492104873939604E-2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Data'!G$3,FALSE))/100</f>
        <v>0.48530563694914197</v>
      </c>
      <c r="C26" s="99">
        <f>(VLOOKUP($A26,'Occupancy Raw Data'!$B$8:$BE$51,'Occupancy Raw Data'!H$3,FALSE))/100</f>
        <v>0.50660013345324695</v>
      </c>
      <c r="D26" s="99">
        <f>(VLOOKUP($A26,'Occupancy Raw Data'!$B$8:$BE$51,'Occupancy Raw Data'!I$3,FALSE))/100</f>
        <v>0.52748846789869097</v>
      </c>
      <c r="E26" s="99">
        <f>(VLOOKUP($A26,'Occupancy Raw Data'!$B$8:$BE$51,'Occupancy Raw Data'!J$3,FALSE))/100</f>
        <v>0.52978038237256597</v>
      </c>
      <c r="F26" s="99">
        <f>(VLOOKUP($A26,'Occupancy Raw Data'!$B$8:$BE$51,'Occupancy Raw Data'!K$3,FALSE))/100</f>
        <v>0.53741042676027706</v>
      </c>
      <c r="G26" s="100">
        <f>(VLOOKUP($A26,'Occupancy Raw Data'!$B$8:$BE$51,'Occupancy Raw Data'!L$3,FALSE))/100</f>
        <v>0.51731700948678505</v>
      </c>
      <c r="H26" s="99">
        <f>(VLOOKUP($A26,'Occupancy Raw Data'!$B$8:$BE$51,'Occupancy Raw Data'!N$3,FALSE))/100</f>
        <v>0.63787751312773699</v>
      </c>
      <c r="I26" s="99">
        <f>(VLOOKUP($A26,'Occupancy Raw Data'!$B$8:$BE$51,'Occupancy Raw Data'!O$3,FALSE))/100</f>
        <v>0.65084568742928395</v>
      </c>
      <c r="J26" s="100">
        <f>(VLOOKUP($A26,'Occupancy Raw Data'!$B$8:$BE$51,'Occupancy Raw Data'!P$3,FALSE))/100</f>
        <v>0.64436160027851097</v>
      </c>
      <c r="K26" s="94">
        <f>(VLOOKUP($A26,'Occupancy Raw Data'!$B$8:$BE$51,'Occupancy Raw Data'!R$3,FALSE))/100</f>
        <v>0.55361546399870598</v>
      </c>
      <c r="M26" s="121">
        <f>VLOOKUP($A26,'ADR Raw Data'!$B$6:$BE$49,'ADR Raw Data'!G$1,FALSE)</f>
        <v>61.813265859636502</v>
      </c>
      <c r="N26" s="122">
        <f>VLOOKUP($A26,'ADR Raw Data'!$B$6:$BE$49,'ADR Raw Data'!H$1,FALSE)</f>
        <v>62.041190911693903</v>
      </c>
      <c r="O26" s="122">
        <f>VLOOKUP($A26,'ADR Raw Data'!$B$6:$BE$49,'ADR Raw Data'!I$1,FALSE)</f>
        <v>62.432284726652703</v>
      </c>
      <c r="P26" s="122">
        <f>VLOOKUP($A26,'ADR Raw Data'!$B$6:$BE$49,'ADR Raw Data'!J$1,FALSE)</f>
        <v>62.419563950495501</v>
      </c>
      <c r="Q26" s="122">
        <f>VLOOKUP($A26,'ADR Raw Data'!$B$6:$BE$49,'ADR Raw Data'!K$1,FALSE)</f>
        <v>63.143021080760001</v>
      </c>
      <c r="R26" s="123">
        <f>VLOOKUP($A26,'ADR Raw Data'!$B$6:$BE$49,'ADR Raw Data'!L$1,FALSE)</f>
        <v>62.384606567067003</v>
      </c>
      <c r="S26" s="122">
        <f>VLOOKUP($A26,'ADR Raw Data'!$B$6:$BE$49,'ADR Raw Data'!N$1,FALSE)</f>
        <v>73.001981338972996</v>
      </c>
      <c r="T26" s="122">
        <f>VLOOKUP($A26,'ADR Raw Data'!$B$6:$BE$49,'ADR Raw Data'!O$1,FALSE)</f>
        <v>74.234580061513697</v>
      </c>
      <c r="U26" s="123">
        <f>VLOOKUP($A26,'ADR Raw Data'!$B$6:$BE$49,'ADR Raw Data'!P$1,FALSE)</f>
        <v>73.624482402467294</v>
      </c>
      <c r="V26" s="124">
        <f>VLOOKUP($A26,'ADR Raw Data'!$B$6:$BE$49,'ADR Raw Data'!R$1,FALSE)</f>
        <v>66.122396655886405</v>
      </c>
      <c r="X26" s="121">
        <f>VLOOKUP($A26,'RevPAR Raw Data'!$B$6:$BE$49,'RevPAR Raw Data'!G$1,FALSE)</f>
        <v>29.998326359917598</v>
      </c>
      <c r="Y26" s="122">
        <f>VLOOKUP($A26,'RevPAR Raw Data'!$B$6:$BE$49,'RevPAR Raw Data'!H$1,FALSE)</f>
        <v>31.430075595462501</v>
      </c>
      <c r="Z26" s="122">
        <f>VLOOKUP($A26,'RevPAR Raw Data'!$B$6:$BE$49,'RevPAR Raw Data'!I$1,FALSE)</f>
        <v>32.932310217876903</v>
      </c>
      <c r="AA26" s="122">
        <f>VLOOKUP($A26,'RevPAR Raw Data'!$B$6:$BE$49,'RevPAR Raw Data'!J$1,FALSE)</f>
        <v>33.0686604572224</v>
      </c>
      <c r="AB26" s="122">
        <f>VLOOKUP($A26,'RevPAR Raw Data'!$B$6:$BE$49,'RevPAR Raw Data'!K$1,FALSE)</f>
        <v>33.933717905944398</v>
      </c>
      <c r="AC26" s="123">
        <f>VLOOKUP($A26,'RevPAR Raw Data'!$B$6:$BE$49,'RevPAR Raw Data'!L$1,FALSE)</f>
        <v>32.272618107284799</v>
      </c>
      <c r="AD26" s="122">
        <f>VLOOKUP($A26,'RevPAR Raw Data'!$B$6:$BE$49,'RevPAR Raw Data'!N$1,FALSE)</f>
        <v>46.566322309901601</v>
      </c>
      <c r="AE26" s="122">
        <f>VLOOKUP($A26,'RevPAR Raw Data'!$B$6:$BE$49,'RevPAR Raw Data'!O$1,FALSE)</f>
        <v>48.315256291160097</v>
      </c>
      <c r="AF26" s="123">
        <f>VLOOKUP($A26,'RevPAR Raw Data'!$B$6:$BE$49,'RevPAR Raw Data'!P$1,FALSE)</f>
        <v>47.440789300530902</v>
      </c>
      <c r="AG26" s="124">
        <f>VLOOKUP($A26,'RevPAR Raw Data'!$B$6:$BE$49,'RevPAR Raw Data'!R$1,FALSE)</f>
        <v>36.6063813053551</v>
      </c>
    </row>
    <row r="27" spans="1:33" x14ac:dyDescent="0.2">
      <c r="A27" s="101" t="s">
        <v>122</v>
      </c>
      <c r="B27" s="89">
        <f>(VLOOKUP($A26,'Occupancy Raw Data'!$B$8:$BE$51,'Occupancy Raw Data'!T$3,FALSE))/100</f>
        <v>2.4560341544306297E-2</v>
      </c>
      <c r="C27" s="90">
        <f>(VLOOKUP($A26,'Occupancy Raw Data'!$B$8:$BE$51,'Occupancy Raw Data'!U$3,FALSE))/100</f>
        <v>2.2472727222461502E-2</v>
      </c>
      <c r="D27" s="90">
        <f>(VLOOKUP($A26,'Occupancy Raw Data'!$B$8:$BE$51,'Occupancy Raw Data'!V$3,FALSE))/100</f>
        <v>3.7209846162527704E-2</v>
      </c>
      <c r="E27" s="90">
        <f>(VLOOKUP($A26,'Occupancy Raw Data'!$B$8:$BE$51,'Occupancy Raw Data'!W$3,FALSE))/100</f>
        <v>2.7236886329747797E-2</v>
      </c>
      <c r="F27" s="90">
        <f>(VLOOKUP($A26,'Occupancy Raw Data'!$B$8:$BE$51,'Occupancy Raw Data'!X$3,FALSE))/100</f>
        <v>3.40655425170747E-2</v>
      </c>
      <c r="G27" s="90">
        <f>(VLOOKUP($A26,'Occupancy Raw Data'!$B$8:$BE$51,'Occupancy Raw Data'!Y$3,FALSE))/100</f>
        <v>2.9223447460506102E-2</v>
      </c>
      <c r="H27" s="91">
        <f>(VLOOKUP($A26,'Occupancy Raw Data'!$B$8:$BE$51,'Occupancy Raw Data'!AA$3,FALSE))/100</f>
        <v>6.3588489750959001E-2</v>
      </c>
      <c r="I27" s="91">
        <f>(VLOOKUP($A26,'Occupancy Raw Data'!$B$8:$BE$51,'Occupancy Raw Data'!AB$3,FALSE))/100</f>
        <v>4.9590275911425306E-2</v>
      </c>
      <c r="J27" s="90">
        <f>(VLOOKUP($A26,'Occupancy Raw Data'!$B$8:$BE$51,'Occupancy Raw Data'!AC$3,FALSE))/100</f>
        <v>5.6472596147085594E-2</v>
      </c>
      <c r="K27" s="92">
        <f>(VLOOKUP($A26,'Occupancy Raw Data'!$B$8:$BE$51,'Occupancy Raw Data'!AE$3,FALSE))/100</f>
        <v>3.8127729101651103E-2</v>
      </c>
      <c r="M27" s="89">
        <f>(VLOOKUP($A26,'ADR Raw Data'!$B$6:$BE$49,'ADR Raw Data'!T$1,FALSE))/100</f>
        <v>-3.2859457972041504E-2</v>
      </c>
      <c r="N27" s="90">
        <f>(VLOOKUP($A26,'ADR Raw Data'!$B$6:$BE$49,'ADR Raw Data'!U$1,FALSE))/100</f>
        <v>-1.2991636906181901E-2</v>
      </c>
      <c r="O27" s="90">
        <f>(VLOOKUP($A26,'ADR Raw Data'!$B$6:$BE$49,'ADR Raw Data'!V$1,FALSE))/100</f>
        <v>-1.5991248636445802E-2</v>
      </c>
      <c r="P27" s="90">
        <f>(VLOOKUP($A26,'ADR Raw Data'!$B$6:$BE$49,'ADR Raw Data'!W$1,FALSE))/100</f>
        <v>-1.8795014195708101E-2</v>
      </c>
      <c r="Q27" s="90">
        <f>(VLOOKUP($A26,'ADR Raw Data'!$B$6:$BE$49,'ADR Raw Data'!X$1,FALSE))/100</f>
        <v>-4.1676750756822999E-3</v>
      </c>
      <c r="R27" s="90">
        <f>(VLOOKUP($A26,'ADR Raw Data'!$B$6:$BE$49,'ADR Raw Data'!Y$1,FALSE))/100</f>
        <v>-1.6714137097493E-2</v>
      </c>
      <c r="S27" s="91">
        <f>(VLOOKUP($A26,'ADR Raw Data'!$B$6:$BE$49,'ADR Raw Data'!AA$1,FALSE))/100</f>
        <v>-1.4446004237037E-2</v>
      </c>
      <c r="T27" s="91">
        <f>(VLOOKUP($A26,'ADR Raw Data'!$B$6:$BE$49,'ADR Raw Data'!AB$1,FALSE))/100</f>
        <v>-7.9187405503349795E-3</v>
      </c>
      <c r="U27" s="90">
        <f>(VLOOKUP($A26,'ADR Raw Data'!$B$6:$BE$49,'ADR Raw Data'!AC$1,FALSE))/100</f>
        <v>-1.1166193425544599E-2</v>
      </c>
      <c r="V27" s="92">
        <f>(VLOOKUP($A26,'ADR Raw Data'!$B$6:$BE$49,'ADR Raw Data'!AE$1,FALSE))/100</f>
        <v>-1.37326763626388E-2</v>
      </c>
      <c r="X27" s="89">
        <f>(VLOOKUP($A26,'RevPAR Raw Data'!$B$6:$BE$49,'RevPAR Raw Data'!T$1,FALSE))/100</f>
        <v>-9.1061559384893395E-3</v>
      </c>
      <c r="Y27" s="90">
        <f>(VLOOKUP($A26,'RevPAR Raw Data'!$B$6:$BE$49,'RevPAR Raw Data'!U$1,FALSE))/100</f>
        <v>9.1891328039137594E-3</v>
      </c>
      <c r="Z27" s="90">
        <f>(VLOOKUP($A26,'RevPAR Raw Data'!$B$6:$BE$49,'RevPAR Raw Data'!V$1,FALSE))/100</f>
        <v>2.0623565624372901E-2</v>
      </c>
      <c r="AA27" s="90">
        <f>(VLOOKUP($A26,'RevPAR Raw Data'!$B$6:$BE$49,'RevPAR Raw Data'!W$1,FALSE))/100</f>
        <v>7.92995446882519E-3</v>
      </c>
      <c r="AB27" s="90">
        <f>(VLOOKUP($A26,'RevPAR Raw Data'!$B$6:$BE$49,'RevPAR Raw Data'!X$1,FALSE))/100</f>
        <v>2.9755893328904399E-2</v>
      </c>
      <c r="AC27" s="90">
        <f>(VLOOKUP($A26,'RevPAR Raw Data'!$B$6:$BE$49,'RevPAR Raw Data'!Y$1,FALSE))/100</f>
        <v>1.2020865655696799E-2</v>
      </c>
      <c r="AD27" s="91">
        <f>(VLOOKUP($A26,'RevPAR Raw Data'!$B$6:$BE$49,'RevPAR Raw Data'!AA$1,FALSE))/100</f>
        <v>4.8223885921552696E-2</v>
      </c>
      <c r="AE27" s="91">
        <f>(VLOOKUP($A26,'RevPAR Raw Data'!$B$6:$BE$49,'RevPAR Raw Data'!AB$1,FALSE))/100</f>
        <v>4.1278842832328203E-2</v>
      </c>
      <c r="AF27" s="90">
        <f>(VLOOKUP($A26,'RevPAR Raw Data'!$B$6:$BE$49,'RevPAR Raw Data'!AC$1,FALSE))/100</f>
        <v>4.4675818789720004E-2</v>
      </c>
      <c r="AG27" s="92">
        <f>(VLOOKUP($A26,'RevPAR Raw Data'!$B$6:$BE$49,'RevPAR Raw Data'!AE$1,FALSE))/100</f>
        <v>2.38714569748169E-2</v>
      </c>
    </row>
    <row r="28" spans="1:33" x14ac:dyDescent="0.2">
      <c r="A28" s="155" t="s">
        <v>123</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Data'!G$3,FALSE))/100</f>
        <v>0.47925916915029398</v>
      </c>
      <c r="C29" s="118">
        <f>(VLOOKUP($A29,'Occupancy Raw Data'!$B$8:$BE$45,'Occupancy Raw Data'!H$3,FALSE))/100</f>
        <v>0.61416580499969498</v>
      </c>
      <c r="D29" s="118">
        <f>(VLOOKUP($A29,'Occupancy Raw Data'!$B$8:$BE$45,'Occupancy Raw Data'!I$3,FALSE))/100</f>
        <v>0.68171035825071402</v>
      </c>
      <c r="E29" s="118">
        <f>(VLOOKUP($A29,'Occupancy Raw Data'!$B$8:$BE$45,'Occupancy Raw Data'!J$3,FALSE))/100</f>
        <v>0.66726476491697495</v>
      </c>
      <c r="F29" s="118">
        <f>(VLOOKUP($A29,'Occupancy Raw Data'!$B$8:$BE$45,'Occupancy Raw Data'!K$3,FALSE))/100</f>
        <v>0.6734383553311839</v>
      </c>
      <c r="G29" s="119">
        <f>(VLOOKUP($A29,'Occupancy Raw Data'!$B$8:$BE$45,'Occupancy Raw Data'!L$3,FALSE))/100</f>
        <v>0.62316769052977294</v>
      </c>
      <c r="H29" s="99">
        <f>(VLOOKUP($A29,'Occupancy Raw Data'!$B$8:$BE$45,'Occupancy Raw Data'!N$3,FALSE))/100</f>
        <v>0.79234839729943407</v>
      </c>
      <c r="I29" s="99">
        <f>(VLOOKUP($A29,'Occupancy Raw Data'!$B$8:$BE$45,'Occupancy Raw Data'!O$3,FALSE))/100</f>
        <v>0.80116781217687405</v>
      </c>
      <c r="J29" s="119">
        <f>(VLOOKUP($A29,'Occupancy Raw Data'!$B$8:$BE$45,'Occupancy Raw Data'!P$3,FALSE))/100</f>
        <v>0.796758104738154</v>
      </c>
      <c r="K29" s="120">
        <f>(VLOOKUP($A29,'Occupancy Raw Data'!$B$8:$BE$45,'Occupancy Raw Data'!R$3,FALSE))/100</f>
        <v>0.67276495173216699</v>
      </c>
      <c r="M29" s="121">
        <f>VLOOKUP($A29,'ADR Raw Data'!$B$6:$BE$43,'ADR Raw Data'!G$1,FALSE)</f>
        <v>108.13794403198099</v>
      </c>
      <c r="N29" s="122">
        <f>VLOOKUP($A29,'ADR Raw Data'!$B$6:$BE$43,'ADR Raw Data'!H$1,FALSE)</f>
        <v>116.76302401584501</v>
      </c>
      <c r="O29" s="122">
        <f>VLOOKUP($A29,'ADR Raw Data'!$B$6:$BE$43,'ADR Raw Data'!I$1,FALSE)</f>
        <v>119.724381245538</v>
      </c>
      <c r="P29" s="122">
        <f>VLOOKUP($A29,'ADR Raw Data'!$B$6:$BE$43,'ADR Raw Data'!J$1,FALSE)</f>
        <v>118.20953511690399</v>
      </c>
      <c r="Q29" s="122">
        <f>VLOOKUP($A29,'ADR Raw Data'!$B$6:$BE$43,'ADR Raw Data'!K$1,FALSE)</f>
        <v>122.980415914017</v>
      </c>
      <c r="R29" s="123">
        <f>VLOOKUP($A29,'ADR Raw Data'!$B$6:$BE$43,'ADR Raw Data'!L$1,FALSE)</f>
        <v>117.737841979405</v>
      </c>
      <c r="S29" s="122">
        <f>VLOOKUP($A29,'ADR Raw Data'!$B$6:$BE$43,'ADR Raw Data'!N$1,FALSE)</f>
        <v>147.03964650341501</v>
      </c>
      <c r="T29" s="122">
        <f>VLOOKUP($A29,'ADR Raw Data'!$B$6:$BE$43,'ADR Raw Data'!O$1,FALSE)</f>
        <v>151.30784315214001</v>
      </c>
      <c r="U29" s="123">
        <f>VLOOKUP($A29,'ADR Raw Data'!$B$6:$BE$43,'ADR Raw Data'!P$1,FALSE)</f>
        <v>149.18555612809601</v>
      </c>
      <c r="V29" s="124">
        <f>VLOOKUP($A29,'ADR Raw Data'!$B$6:$BE$43,'ADR Raw Data'!R$1,FALSE)</f>
        <v>128.37888429672</v>
      </c>
      <c r="X29" s="121">
        <f>VLOOKUP($A29,'RevPAR Raw Data'!$B$6:$BE$43,'RevPAR Raw Data'!G$1,FALSE)</f>
        <v>51.8261012103886</v>
      </c>
      <c r="Y29" s="122">
        <f>VLOOKUP($A29,'RevPAR Raw Data'!$B$6:$BE$43,'RevPAR Raw Data'!H$1,FALSE)</f>
        <v>71.711856638890495</v>
      </c>
      <c r="Z29" s="122">
        <f>VLOOKUP($A29,'RevPAR Raw Data'!$B$6:$BE$43,'RevPAR Raw Data'!I$1,FALSE)</f>
        <v>81.617350830241406</v>
      </c>
      <c r="AA29" s="122">
        <f>VLOOKUP($A29,'RevPAR Raw Data'!$B$6:$BE$43,'RevPAR Raw Data'!J$1,FALSE)</f>
        <v>78.877057660726194</v>
      </c>
      <c r="AB29" s="122">
        <f>VLOOKUP($A29,'RevPAR Raw Data'!$B$6:$BE$43,'RevPAR Raw Data'!K$1,FALSE)</f>
        <v>82.819729031080797</v>
      </c>
      <c r="AC29" s="123">
        <f>VLOOKUP($A29,'RevPAR Raw Data'!$B$6:$BE$43,'RevPAR Raw Data'!L$1,FALSE)</f>
        <v>73.370419074265499</v>
      </c>
      <c r="AD29" s="122">
        <f>VLOOKUP($A29,'RevPAR Raw Data'!$B$6:$BE$43,'RevPAR Raw Data'!N$1,FALSE)</f>
        <v>116.506628246457</v>
      </c>
      <c r="AE29" s="122">
        <f>VLOOKUP($A29,'RevPAR Raw Data'!$B$6:$BE$43,'RevPAR Raw Data'!O$1,FALSE)</f>
        <v>121.222973663402</v>
      </c>
      <c r="AF29" s="123">
        <f>VLOOKUP($A29,'RevPAR Raw Data'!$B$6:$BE$43,'RevPAR Raw Data'!P$1,FALSE)</f>
        <v>118.864800954929</v>
      </c>
      <c r="AG29" s="124">
        <f>VLOOKUP($A29,'RevPAR Raw Data'!$B$6:$BE$43,'RevPAR Raw Data'!R$1,FALSE)</f>
        <v>86.368813897312407</v>
      </c>
    </row>
    <row r="30" spans="1:33" x14ac:dyDescent="0.2">
      <c r="A30" s="101" t="s">
        <v>122</v>
      </c>
      <c r="B30" s="89">
        <f>(VLOOKUP($A29,'Occupancy Raw Data'!$B$8:$BE$51,'Occupancy Raw Data'!T$3,FALSE))/100</f>
        <v>6.6484232276475902E-2</v>
      </c>
      <c r="C30" s="90">
        <f>(VLOOKUP($A29,'Occupancy Raw Data'!$B$8:$BE$51,'Occupancy Raw Data'!U$3,FALSE))/100</f>
        <v>6.0250060191408904E-2</v>
      </c>
      <c r="D30" s="90">
        <f>(VLOOKUP($A29,'Occupancy Raw Data'!$B$8:$BE$51,'Occupancy Raw Data'!V$3,FALSE))/100</f>
        <v>3.5077102667106702E-2</v>
      </c>
      <c r="E30" s="90">
        <f>(VLOOKUP($A29,'Occupancy Raw Data'!$B$8:$BE$51,'Occupancy Raw Data'!W$3,FALSE))/100</f>
        <v>1.7743853047376701E-3</v>
      </c>
      <c r="F30" s="90">
        <f>(VLOOKUP($A29,'Occupancy Raw Data'!$B$8:$BE$51,'Occupancy Raw Data'!X$3,FALSE))/100</f>
        <v>-7.8241988796656711E-3</v>
      </c>
      <c r="G30" s="90">
        <f>(VLOOKUP($A29,'Occupancy Raw Data'!$B$8:$BE$51,'Occupancy Raw Data'!Y$3,FALSE))/100</f>
        <v>2.76215255484469E-2</v>
      </c>
      <c r="H30" s="91">
        <f>(VLOOKUP($A29,'Occupancy Raw Data'!$B$8:$BE$51,'Occupancy Raw Data'!AA$3,FALSE))/100</f>
        <v>4.0978716560498493E-2</v>
      </c>
      <c r="I30" s="91">
        <f>(VLOOKUP($A29,'Occupancy Raw Data'!$B$8:$BE$51,'Occupancy Raw Data'!AB$3,FALSE))/100</f>
        <v>4.4923347787386693E-2</v>
      </c>
      <c r="J30" s="90">
        <f>(VLOOKUP($A29,'Occupancy Raw Data'!$B$8:$BE$51,'Occupancy Raw Data'!AC$3,FALSE))/100</f>
        <v>4.2958218324087805E-2</v>
      </c>
      <c r="K30" s="92">
        <f>(VLOOKUP($A29,'Occupancy Raw Data'!$B$8:$BE$51,'Occupancy Raw Data'!AE$3,FALSE))/100</f>
        <v>3.27602984908094E-2</v>
      </c>
      <c r="M30" s="89">
        <f>(VLOOKUP($A29,'ADR Raw Data'!$B$6:$BE$49,'ADR Raw Data'!T$1,FALSE))/100</f>
        <v>3.9919439398382502E-2</v>
      </c>
      <c r="N30" s="90">
        <f>(VLOOKUP($A29,'ADR Raw Data'!$B$6:$BE$49,'ADR Raw Data'!U$1,FALSE))/100</f>
        <v>4.8023583910702404E-2</v>
      </c>
      <c r="O30" s="90">
        <f>(VLOOKUP($A29,'ADR Raw Data'!$B$6:$BE$49,'ADR Raw Data'!V$1,FALSE))/100</f>
        <v>1.7508011313097899E-2</v>
      </c>
      <c r="P30" s="90">
        <f>(VLOOKUP($A29,'ADR Raw Data'!$B$6:$BE$49,'ADR Raw Data'!W$1,FALSE))/100</f>
        <v>8.6874172904327499E-4</v>
      </c>
      <c r="Q30" s="90">
        <f>(VLOOKUP($A29,'ADR Raw Data'!$B$6:$BE$49,'ADR Raw Data'!X$1,FALSE))/100</f>
        <v>-3.4816572942212897E-3</v>
      </c>
      <c r="R30" s="90">
        <f>(VLOOKUP($A29,'ADR Raw Data'!$B$6:$BE$49,'ADR Raw Data'!Y$1,FALSE))/100</f>
        <v>1.6503636944088199E-2</v>
      </c>
      <c r="S30" s="91">
        <f>(VLOOKUP($A29,'ADR Raw Data'!$B$6:$BE$49,'ADR Raw Data'!AA$1,FALSE))/100</f>
        <v>8.3769475586676205E-5</v>
      </c>
      <c r="T30" s="91">
        <f>(VLOOKUP($A29,'ADR Raw Data'!$B$6:$BE$49,'ADR Raw Data'!AB$1,FALSE))/100</f>
        <v>2.2721418921271899E-2</v>
      </c>
      <c r="U30" s="90">
        <f>(VLOOKUP($A29,'ADR Raw Data'!$B$6:$BE$49,'ADR Raw Data'!AC$1,FALSE))/100</f>
        <v>1.15064591044137E-2</v>
      </c>
      <c r="V30" s="92">
        <f>(VLOOKUP($A29,'ADR Raw Data'!$B$6:$BE$49,'ADR Raw Data'!AE$1,FALSE))/100</f>
        <v>1.5373380974715301E-2</v>
      </c>
      <c r="X30" s="89">
        <f>(VLOOKUP($A29,'RevPAR Raw Data'!$B$6:$BE$43,'RevPAR Raw Data'!T$1,FALSE))/100</f>
        <v>0.10905768495616699</v>
      </c>
      <c r="Y30" s="90">
        <f>(VLOOKUP($A29,'RevPAR Raw Data'!$B$6:$BE$43,'RevPAR Raw Data'!U$1,FALSE))/100</f>
        <v>0.111167067923338</v>
      </c>
      <c r="Z30" s="90">
        <f>(VLOOKUP($A29,'RevPAR Raw Data'!$B$6:$BE$43,'RevPAR Raw Data'!V$1,FALSE))/100</f>
        <v>5.3199244290531099E-2</v>
      </c>
      <c r="AA30" s="90">
        <f>(VLOOKUP($A29,'RevPAR Raw Data'!$B$6:$BE$43,'RevPAR Raw Data'!W$1,FALSE))/100</f>
        <v>2.6446685163385702E-3</v>
      </c>
      <c r="AB30" s="90">
        <f>(VLOOKUP($A29,'RevPAR Raw Data'!$B$6:$BE$43,'RevPAR Raw Data'!X$1,FALSE))/100</f>
        <v>-1.12786149947861E-2</v>
      </c>
      <c r="AC30" s="90">
        <f>(VLOOKUP($A29,'RevPAR Raw Data'!$B$6:$BE$43,'RevPAR Raw Data'!Y$1,FALSE))/100</f>
        <v>4.4581018122028596E-2</v>
      </c>
      <c r="AD30" s="91">
        <f>(VLOOKUP($A29,'RevPAR Raw Data'!$B$6:$BE$43,'RevPAR Raw Data'!AA$1,FALSE))/100</f>
        <v>4.1065918801681596E-2</v>
      </c>
      <c r="AE30" s="91">
        <f>(VLOOKUP($A29,'RevPAR Raw Data'!$B$6:$BE$43,'RevPAR Raw Data'!AB$1,FALSE))/100</f>
        <v>6.8665488913081899E-2</v>
      </c>
      <c r="AF30" s="90">
        <f>(VLOOKUP($A29,'RevPAR Raw Data'!$B$6:$BE$43,'RevPAR Raw Data'!AC$1,FALSE))/100</f>
        <v>5.4958974410846101E-2</v>
      </c>
      <c r="AG30" s="92">
        <f>(VLOOKUP($A29,'RevPAR Raw Data'!$B$6:$BE$43,'RevPAR Raw Data'!AE$1,FALSE))/100</f>
        <v>4.86373160150693E-2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Data'!G$3,FALSE))/100</f>
        <v>0.44253322908522202</v>
      </c>
      <c r="C32" s="118">
        <f>(VLOOKUP($A32,'Occupancy Raw Data'!$B$8:$BE$45,'Occupancy Raw Data'!H$3,FALSE))/100</f>
        <v>0.59030492572322102</v>
      </c>
      <c r="D32" s="118">
        <f>(VLOOKUP($A32,'Occupancy Raw Data'!$B$8:$BE$45,'Occupancy Raw Data'!I$3,FALSE))/100</f>
        <v>0.67865519937451102</v>
      </c>
      <c r="E32" s="118">
        <f>(VLOOKUP($A32,'Occupancy Raw Data'!$B$8:$BE$45,'Occupancy Raw Data'!J$3,FALSE))/100</f>
        <v>0.63408913213448004</v>
      </c>
      <c r="F32" s="118">
        <f>(VLOOKUP($A32,'Occupancy Raw Data'!$B$8:$BE$45,'Occupancy Raw Data'!K$3,FALSE))/100</f>
        <v>0.59108678655199298</v>
      </c>
      <c r="G32" s="119">
        <f>(VLOOKUP($A32,'Occupancy Raw Data'!$B$8:$BE$45,'Occupancy Raw Data'!L$3,FALSE))/100</f>
        <v>0.58733385457388498</v>
      </c>
      <c r="H32" s="99">
        <f>(VLOOKUP($A32,'Occupancy Raw Data'!$B$8:$BE$45,'Occupancy Raw Data'!N$3,FALSE))/100</f>
        <v>0.65207193119624707</v>
      </c>
      <c r="I32" s="99">
        <f>(VLOOKUP($A32,'Occupancy Raw Data'!$B$8:$BE$45,'Occupancy Raw Data'!O$3,FALSE))/100</f>
        <v>0.68178264268960109</v>
      </c>
      <c r="J32" s="119">
        <f>(VLOOKUP($A32,'Occupancy Raw Data'!$B$8:$BE$45,'Occupancy Raw Data'!P$3,FALSE))/100</f>
        <v>0.66692728694292402</v>
      </c>
      <c r="K32" s="120">
        <f>(VLOOKUP($A32,'Occupancy Raw Data'!$B$8:$BE$45,'Occupancy Raw Data'!R$3,FALSE))/100</f>
        <v>0.61007483525075301</v>
      </c>
      <c r="M32" s="121">
        <f>VLOOKUP($A32,'ADR Raw Data'!$B$6:$BE$43,'ADR Raw Data'!G$1,FALSE)</f>
        <v>97.182526501766702</v>
      </c>
      <c r="N32" s="122">
        <f>VLOOKUP($A32,'ADR Raw Data'!$B$6:$BE$43,'ADR Raw Data'!H$1,FALSE)</f>
        <v>102.688834437086</v>
      </c>
      <c r="O32" s="122">
        <f>VLOOKUP($A32,'ADR Raw Data'!$B$6:$BE$43,'ADR Raw Data'!I$1,FALSE)</f>
        <v>107.09743087557599</v>
      </c>
      <c r="P32" s="122">
        <f>VLOOKUP($A32,'ADR Raw Data'!$B$6:$BE$43,'ADR Raw Data'!J$1,FALSE)</f>
        <v>104.191578298397</v>
      </c>
      <c r="Q32" s="122">
        <f>VLOOKUP($A32,'ADR Raw Data'!$B$6:$BE$43,'ADR Raw Data'!K$1,FALSE)</f>
        <v>103.538174603174</v>
      </c>
      <c r="R32" s="123">
        <f>VLOOKUP($A32,'ADR Raw Data'!$B$6:$BE$43,'ADR Raw Data'!L$1,FALSE)</f>
        <v>103.373317358892</v>
      </c>
      <c r="S32" s="122">
        <f>VLOOKUP($A32,'ADR Raw Data'!$B$6:$BE$43,'ADR Raw Data'!N$1,FALSE)</f>
        <v>124.944556354916</v>
      </c>
      <c r="T32" s="122">
        <f>VLOOKUP($A32,'ADR Raw Data'!$B$6:$BE$43,'ADR Raw Data'!O$1,FALSE)</f>
        <v>128.415447247706</v>
      </c>
      <c r="U32" s="123">
        <f>VLOOKUP($A32,'ADR Raw Data'!$B$6:$BE$43,'ADR Raw Data'!P$1,FALSE)</f>
        <v>126.71865767878</v>
      </c>
      <c r="V32" s="124">
        <f>VLOOKUP($A32,'ADR Raw Data'!$B$6:$BE$43,'ADR Raw Data'!R$1,FALSE)</f>
        <v>110.664996338337</v>
      </c>
      <c r="X32" s="121">
        <f>VLOOKUP($A32,'RevPAR Raw Data'!$B$6:$BE$43,'RevPAR Raw Data'!G$1,FALSE)</f>
        <v>43.006497263486999</v>
      </c>
      <c r="Y32" s="122">
        <f>VLOOKUP($A32,'RevPAR Raw Data'!$B$6:$BE$43,'RevPAR Raw Data'!H$1,FALSE)</f>
        <v>60.617724784988198</v>
      </c>
      <c r="Z32" s="122">
        <f>VLOOKUP($A32,'RevPAR Raw Data'!$B$6:$BE$43,'RevPAR Raw Data'!I$1,FALSE)</f>
        <v>72.682228303361995</v>
      </c>
      <c r="AA32" s="122">
        <f>VLOOKUP($A32,'RevPAR Raw Data'!$B$6:$BE$43,'RevPAR Raw Data'!J$1,FALSE)</f>
        <v>66.066747458952307</v>
      </c>
      <c r="AB32" s="122">
        <f>VLOOKUP($A32,'RevPAR Raw Data'!$B$6:$BE$43,'RevPAR Raw Data'!K$1,FALSE)</f>
        <v>61.2000469116497</v>
      </c>
      <c r="AC32" s="123">
        <f>VLOOKUP($A32,'RevPAR Raw Data'!$B$6:$BE$43,'RevPAR Raw Data'!L$1,FALSE)</f>
        <v>60.714648944487799</v>
      </c>
      <c r="AD32" s="122">
        <f>VLOOKUP($A32,'RevPAR Raw Data'!$B$6:$BE$43,'RevPAR Raw Data'!N$1,FALSE)</f>
        <v>81.4728381548084</v>
      </c>
      <c r="AE32" s="122">
        <f>VLOOKUP($A32,'RevPAR Raw Data'!$B$6:$BE$43,'RevPAR Raw Data'!O$1,FALSE)</f>
        <v>87.551422986708303</v>
      </c>
      <c r="AF32" s="123">
        <f>VLOOKUP($A32,'RevPAR Raw Data'!$B$6:$BE$43,'RevPAR Raw Data'!P$1,FALSE)</f>
        <v>84.512130570758401</v>
      </c>
      <c r="AG32" s="124">
        <f>VLOOKUP($A32,'RevPAR Raw Data'!$B$6:$BE$43,'RevPAR Raw Data'!R$1,FALSE)</f>
        <v>67.513929409136594</v>
      </c>
    </row>
    <row r="33" spans="1:33" x14ac:dyDescent="0.2">
      <c r="A33" s="101" t="s">
        <v>122</v>
      </c>
      <c r="B33" s="89">
        <f>(VLOOKUP($A32,'Occupancy Raw Data'!$B$8:$BE$51,'Occupancy Raw Data'!T$3,FALSE))/100</f>
        <v>-7.3649754500818301E-2</v>
      </c>
      <c r="C33" s="90">
        <f>(VLOOKUP($A32,'Occupancy Raw Data'!$B$8:$BE$51,'Occupancy Raw Data'!U$3,FALSE))/100</f>
        <v>-5.7428214731585499E-2</v>
      </c>
      <c r="D33" s="90">
        <f>(VLOOKUP($A32,'Occupancy Raw Data'!$B$8:$BE$51,'Occupancy Raw Data'!V$3,FALSE))/100</f>
        <v>6.96055684454756E-3</v>
      </c>
      <c r="E33" s="90">
        <f>(VLOOKUP($A32,'Occupancy Raw Data'!$B$8:$BE$51,'Occupancy Raw Data'!W$3,FALSE))/100</f>
        <v>-5.3675612602100298E-2</v>
      </c>
      <c r="F33" s="90">
        <f>(VLOOKUP($A32,'Occupancy Raw Data'!$B$8:$BE$51,'Occupancy Raw Data'!X$3,FALSE))/100</f>
        <v>-0.101070154577883</v>
      </c>
      <c r="G33" s="90">
        <f>(VLOOKUP($A32,'Occupancy Raw Data'!$B$8:$BE$51,'Occupancy Raw Data'!Y$3,FALSE))/100</f>
        <v>-5.4380664652567898E-2</v>
      </c>
      <c r="H33" s="91">
        <f>(VLOOKUP($A32,'Occupancy Raw Data'!$B$8:$BE$51,'Occupancy Raw Data'!AA$3,FALSE))/100</f>
        <v>-0.123949579831932</v>
      </c>
      <c r="I33" s="91">
        <f>(VLOOKUP($A32,'Occupancy Raw Data'!$B$8:$BE$51,'Occupancy Raw Data'!AB$3,FALSE))/100</f>
        <v>-7.3326248671625904E-2</v>
      </c>
      <c r="J33" s="90">
        <f>(VLOOKUP($A32,'Occupancy Raw Data'!$B$8:$BE$51,'Occupancy Raw Data'!AC$3,FALSE))/100</f>
        <v>-9.8784997358689897E-2</v>
      </c>
      <c r="K33" s="92">
        <f>(VLOOKUP($A32,'Occupancy Raw Data'!$B$8:$BE$51,'Occupancy Raw Data'!AE$3,FALSE))/100</f>
        <v>-6.8712702472293191E-2</v>
      </c>
      <c r="M33" s="89">
        <f>(VLOOKUP($A32,'ADR Raw Data'!$B$6:$BE$49,'ADR Raw Data'!T$1,FALSE))/100</f>
        <v>1.84747419973562E-2</v>
      </c>
      <c r="N33" s="90">
        <f>(VLOOKUP($A32,'ADR Raw Data'!$B$6:$BE$49,'ADR Raw Data'!U$1,FALSE))/100</f>
        <v>1.7293526475953801E-2</v>
      </c>
      <c r="O33" s="90">
        <f>(VLOOKUP($A32,'ADR Raw Data'!$B$6:$BE$49,'ADR Raw Data'!V$1,FALSE))/100</f>
        <v>5.3671242316535597E-2</v>
      </c>
      <c r="P33" s="90">
        <f>(VLOOKUP($A32,'ADR Raw Data'!$B$6:$BE$49,'ADR Raw Data'!W$1,FALSE))/100</f>
        <v>7.2476997398760498E-2</v>
      </c>
      <c r="Q33" s="90">
        <f>(VLOOKUP($A32,'ADR Raw Data'!$B$6:$BE$49,'ADR Raw Data'!X$1,FALSE))/100</f>
        <v>-6.23818378752913E-2</v>
      </c>
      <c r="R33" s="90">
        <f>(VLOOKUP($A32,'ADR Raw Data'!$B$6:$BE$49,'ADR Raw Data'!Y$1,FALSE))/100</f>
        <v>1.9110300615125798E-2</v>
      </c>
      <c r="S33" s="91">
        <f>(VLOOKUP($A32,'ADR Raw Data'!$B$6:$BE$49,'ADR Raw Data'!AA$1,FALSE))/100</f>
        <v>-2.0560011927461101E-2</v>
      </c>
      <c r="T33" s="91">
        <f>(VLOOKUP($A32,'ADR Raw Data'!$B$6:$BE$49,'ADR Raw Data'!AB$1,FALSE))/100</f>
        <v>-2.7451040854725897E-2</v>
      </c>
      <c r="U33" s="90">
        <f>(VLOOKUP($A32,'ADR Raw Data'!$B$6:$BE$49,'ADR Raw Data'!AC$1,FALSE))/100</f>
        <v>-2.36693408787188E-2</v>
      </c>
      <c r="V33" s="92">
        <f>(VLOOKUP($A32,'ADR Raw Data'!$B$6:$BE$49,'ADR Raw Data'!AE$1,FALSE))/100</f>
        <v>7.0473076302452105E-4</v>
      </c>
      <c r="X33" s="89">
        <f>(VLOOKUP($A32,'RevPAR Raw Data'!$B$6:$BE$43,'RevPAR Raw Data'!T$1,FALSE))/100</f>
        <v>-5.6535672716033297E-2</v>
      </c>
      <c r="Y33" s="90">
        <f>(VLOOKUP($A32,'RevPAR Raw Data'!$B$6:$BE$43,'RevPAR Raw Data'!U$1,FALSE))/100</f>
        <v>-4.1127824607559003E-2</v>
      </c>
      <c r="Z33" s="90">
        <f>(VLOOKUP($A32,'RevPAR Raw Data'!$B$6:$BE$43,'RevPAR Raw Data'!V$1,FALSE))/100</f>
        <v>6.1005380894144902E-2</v>
      </c>
      <c r="AA33" s="90">
        <f>(VLOOKUP($A32,'RevPAR Raw Data'!$B$6:$BE$43,'RevPAR Raw Data'!W$1,FALSE))/100</f>
        <v>1.49111375617208E-2</v>
      </c>
      <c r="AB33" s="90">
        <f>(VLOOKUP($A32,'RevPAR Raw Data'!$B$6:$BE$43,'RevPAR Raw Data'!X$1,FALSE))/100</f>
        <v>-0.15714705045626601</v>
      </c>
      <c r="AC33" s="90">
        <f>(VLOOKUP($A32,'RevPAR Raw Data'!$B$6:$BE$43,'RevPAR Raw Data'!Y$1,FALSE))/100</f>
        <v>-3.6309594886603E-2</v>
      </c>
      <c r="AD33" s="91">
        <f>(VLOOKUP($A32,'RevPAR Raw Data'!$B$6:$BE$43,'RevPAR Raw Data'!AA$1,FALSE))/100</f>
        <v>-0.14196118691964499</v>
      </c>
      <c r="AE33" s="91">
        <f>(VLOOKUP($A32,'RevPAR Raw Data'!$B$6:$BE$43,'RevPAR Raw Data'!AB$1,FALSE))/100</f>
        <v>-9.87644076783432E-2</v>
      </c>
      <c r="AF33" s="90">
        <f>(VLOOKUP($A32,'RevPAR Raw Data'!$B$6:$BE$43,'RevPAR Raw Data'!AC$1,FALSE))/100</f>
        <v>-0.120116162461222</v>
      </c>
      <c r="AG33" s="92">
        <f>(VLOOKUP($A32,'RevPAR Raw Data'!$B$6:$BE$43,'RevPAR Raw Data'!AE$1,FALSE))/100</f>
        <v>-6.8056395664511507E-2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Data'!G$3,FALSE))/100</f>
        <v>0.31878031878031798</v>
      </c>
      <c r="C35" s="118">
        <f>(VLOOKUP($A35,'Occupancy Raw Data'!$B$8:$BE$45,'Occupancy Raw Data'!H$3,FALSE))/100</f>
        <v>0.45252945252945204</v>
      </c>
      <c r="D35" s="118">
        <f>(VLOOKUP($A35,'Occupancy Raw Data'!$B$8:$BE$45,'Occupancy Raw Data'!I$3,FALSE))/100</f>
        <v>0.49688149688149602</v>
      </c>
      <c r="E35" s="118">
        <f>(VLOOKUP($A35,'Occupancy Raw Data'!$B$8:$BE$45,'Occupancy Raw Data'!J$3,FALSE))/100</f>
        <v>0.516285516285516</v>
      </c>
      <c r="F35" s="118">
        <f>(VLOOKUP($A35,'Occupancy Raw Data'!$B$8:$BE$45,'Occupancy Raw Data'!K$3,FALSE))/100</f>
        <v>0.487179487179487</v>
      </c>
      <c r="G35" s="119">
        <f>(VLOOKUP($A35,'Occupancy Raw Data'!$B$8:$BE$45,'Occupancy Raw Data'!L$3,FALSE))/100</f>
        <v>0.45433125433125399</v>
      </c>
      <c r="H35" s="99">
        <f>(VLOOKUP($A35,'Occupancy Raw Data'!$B$8:$BE$45,'Occupancy Raw Data'!N$3,FALSE))/100</f>
        <v>0.653499653499653</v>
      </c>
      <c r="I35" s="99">
        <f>(VLOOKUP($A35,'Occupancy Raw Data'!$B$8:$BE$45,'Occupancy Raw Data'!O$3,FALSE))/100</f>
        <v>0.62231462231462198</v>
      </c>
      <c r="J35" s="119">
        <f>(VLOOKUP($A35,'Occupancy Raw Data'!$B$8:$BE$45,'Occupancy Raw Data'!P$3,FALSE))/100</f>
        <v>0.63790713790713705</v>
      </c>
      <c r="K35" s="120">
        <f>(VLOOKUP($A35,'Occupancy Raw Data'!$B$8:$BE$45,'Occupancy Raw Data'!R$3,FALSE))/100</f>
        <v>0.50678150678150602</v>
      </c>
      <c r="M35" s="121">
        <f>VLOOKUP($A35,'ADR Raw Data'!$B$6:$BE$43,'ADR Raw Data'!G$1,FALSE)</f>
        <v>96.511565217391293</v>
      </c>
      <c r="N35" s="122">
        <f>VLOOKUP($A35,'ADR Raw Data'!$B$6:$BE$43,'ADR Raw Data'!H$1,FALSE)</f>
        <v>99.471669218989206</v>
      </c>
      <c r="O35" s="122">
        <f>VLOOKUP($A35,'ADR Raw Data'!$B$6:$BE$43,'ADR Raw Data'!I$1,FALSE)</f>
        <v>102.942133891213</v>
      </c>
      <c r="P35" s="122">
        <f>VLOOKUP($A35,'ADR Raw Data'!$B$6:$BE$43,'ADR Raw Data'!J$1,FALSE)</f>
        <v>104.174255033557</v>
      </c>
      <c r="Q35" s="122">
        <f>VLOOKUP($A35,'ADR Raw Data'!$B$6:$BE$43,'ADR Raw Data'!K$1,FALSE)</f>
        <v>102.238093883357</v>
      </c>
      <c r="R35" s="123">
        <f>VLOOKUP($A35,'ADR Raw Data'!$B$6:$BE$43,'ADR Raw Data'!L$1,FALSE)</f>
        <v>101.477434411226</v>
      </c>
      <c r="S35" s="122">
        <f>VLOOKUP($A35,'ADR Raw Data'!$B$6:$BE$43,'ADR Raw Data'!N$1,FALSE)</f>
        <v>121.12628844114499</v>
      </c>
      <c r="T35" s="122">
        <f>VLOOKUP($A35,'ADR Raw Data'!$B$6:$BE$43,'ADR Raw Data'!O$1,FALSE)</f>
        <v>123.586893095768</v>
      </c>
      <c r="U35" s="123">
        <f>VLOOKUP($A35,'ADR Raw Data'!$B$6:$BE$43,'ADR Raw Data'!P$1,FALSE)</f>
        <v>122.32651819663199</v>
      </c>
      <c r="V35" s="124">
        <f>VLOOKUP($A35,'ADR Raw Data'!$B$6:$BE$43,'ADR Raw Data'!R$1,FALSE)</f>
        <v>108.975610470795</v>
      </c>
      <c r="X35" s="121">
        <f>VLOOKUP($A35,'RevPAR Raw Data'!$B$6:$BE$43,'RevPAR Raw Data'!G$1,FALSE)</f>
        <v>30.765987525987502</v>
      </c>
      <c r="Y35" s="122">
        <f>VLOOKUP($A35,'RevPAR Raw Data'!$B$6:$BE$43,'RevPAR Raw Data'!H$1,FALSE)</f>
        <v>45.013860013859997</v>
      </c>
      <c r="Z35" s="122">
        <f>VLOOKUP($A35,'RevPAR Raw Data'!$B$6:$BE$43,'RevPAR Raw Data'!I$1,FALSE)</f>
        <v>51.150041580041503</v>
      </c>
      <c r="AA35" s="122">
        <f>VLOOKUP($A35,'RevPAR Raw Data'!$B$6:$BE$43,'RevPAR Raw Data'!J$1,FALSE)</f>
        <v>53.783659043659</v>
      </c>
      <c r="AB35" s="122">
        <f>VLOOKUP($A35,'RevPAR Raw Data'!$B$6:$BE$43,'RevPAR Raw Data'!K$1,FALSE)</f>
        <v>49.808302148302097</v>
      </c>
      <c r="AC35" s="123">
        <f>VLOOKUP($A35,'RevPAR Raw Data'!$B$6:$BE$43,'RevPAR Raw Data'!L$1,FALSE)</f>
        <v>46.104370062370002</v>
      </c>
      <c r="AD35" s="122">
        <f>VLOOKUP($A35,'RevPAR Raw Data'!$B$6:$BE$43,'RevPAR Raw Data'!N$1,FALSE)</f>
        <v>79.155987525987499</v>
      </c>
      <c r="AE35" s="122">
        <f>VLOOKUP($A35,'RevPAR Raw Data'!$B$6:$BE$43,'RevPAR Raw Data'!O$1,FALSE)</f>
        <v>76.909930699930598</v>
      </c>
      <c r="AF35" s="123">
        <f>VLOOKUP($A35,'RevPAR Raw Data'!$B$6:$BE$43,'RevPAR Raw Data'!P$1,FALSE)</f>
        <v>78.032959112959105</v>
      </c>
      <c r="AG35" s="124">
        <f>VLOOKUP($A35,'RevPAR Raw Data'!$B$6:$BE$43,'RevPAR Raw Data'!R$1,FALSE)</f>
        <v>55.226824076824002</v>
      </c>
    </row>
    <row r="36" spans="1:33" x14ac:dyDescent="0.2">
      <c r="A36" s="101" t="s">
        <v>122</v>
      </c>
      <c r="B36" s="89">
        <f>(VLOOKUP($A35,'Occupancy Raw Data'!$B$8:$BE$51,'Occupancy Raw Data'!T$3,FALSE))/100</f>
        <v>-0.31157982440033699</v>
      </c>
      <c r="C36" s="90">
        <f>(VLOOKUP($A35,'Occupancy Raw Data'!$B$8:$BE$51,'Occupancy Raw Data'!U$3,FALSE))/100</f>
        <v>-9.1344834391191995E-2</v>
      </c>
      <c r="D36" s="90">
        <f>(VLOOKUP($A35,'Occupancy Raw Data'!$B$8:$BE$51,'Occupancy Raw Data'!V$3,FALSE))/100</f>
        <v>1.6919538196133899E-3</v>
      </c>
      <c r="E36" s="90">
        <f>(VLOOKUP($A35,'Occupancy Raw Data'!$B$8:$BE$51,'Occupancy Raw Data'!W$3,FALSE))/100</f>
        <v>3.3935062997150101E-2</v>
      </c>
      <c r="F36" s="90">
        <f>(VLOOKUP($A35,'Occupancy Raw Data'!$B$8:$BE$51,'Occupancy Raw Data'!X$3,FALSE))/100</f>
        <v>3.4403504991740198E-2</v>
      </c>
      <c r="G36" s="90">
        <f>(VLOOKUP($A35,'Occupancy Raw Data'!$B$8:$BE$51,'Occupancy Raw Data'!Y$3,FALSE))/100</f>
        <v>-6.4176383741601103E-2</v>
      </c>
      <c r="H36" s="91">
        <f>(VLOOKUP($A35,'Occupancy Raw Data'!$B$8:$BE$51,'Occupancy Raw Data'!AA$3,FALSE))/100</f>
        <v>0.157366208768077</v>
      </c>
      <c r="I36" s="91">
        <f>(VLOOKUP($A35,'Occupancy Raw Data'!$B$8:$BE$51,'Occupancy Raw Data'!AB$3,FALSE))/100</f>
        <v>3.4461587093166005E-2</v>
      </c>
      <c r="J36" s="90">
        <f>(VLOOKUP($A35,'Occupancy Raw Data'!$B$8:$BE$51,'Occupancy Raw Data'!AC$3,FALSE))/100</f>
        <v>9.3967444646177595E-2</v>
      </c>
      <c r="K36" s="92">
        <f>(VLOOKUP($A35,'Occupancy Raw Data'!$B$8:$BE$51,'Occupancy Raw Data'!AE$3,FALSE))/100</f>
        <v>-1.28551119740547E-2</v>
      </c>
      <c r="M36" s="89">
        <f>(VLOOKUP($A35,'ADR Raw Data'!$B$6:$BE$49,'ADR Raw Data'!T$1,FALSE))/100</f>
        <v>-0.12532318893754499</v>
      </c>
      <c r="N36" s="90">
        <f>(VLOOKUP($A35,'ADR Raw Data'!$B$6:$BE$49,'ADR Raw Data'!U$1,FALSE))/100</f>
        <v>-5.3129251111492401E-2</v>
      </c>
      <c r="O36" s="90">
        <f>(VLOOKUP($A35,'ADR Raw Data'!$B$6:$BE$49,'ADR Raw Data'!V$1,FALSE))/100</f>
        <v>1.9603855406512202E-2</v>
      </c>
      <c r="P36" s="90">
        <f>(VLOOKUP($A35,'ADR Raw Data'!$B$6:$BE$49,'ADR Raw Data'!W$1,FALSE))/100</f>
        <v>4.5595230356751504E-2</v>
      </c>
      <c r="Q36" s="90">
        <f>(VLOOKUP($A35,'ADR Raw Data'!$B$6:$BE$49,'ADR Raw Data'!X$1,FALSE))/100</f>
        <v>-2.4487270867202199E-3</v>
      </c>
      <c r="R36" s="90">
        <f>(VLOOKUP($A35,'ADR Raw Data'!$B$6:$BE$49,'ADR Raw Data'!Y$1,FALSE))/100</f>
        <v>-2.0611032510783098E-2</v>
      </c>
      <c r="S36" s="91">
        <f>(VLOOKUP($A35,'ADR Raw Data'!$B$6:$BE$49,'ADR Raw Data'!AA$1,FALSE))/100</f>
        <v>3.4461663783335504E-2</v>
      </c>
      <c r="T36" s="91">
        <f>(VLOOKUP($A35,'ADR Raw Data'!$B$6:$BE$49,'ADR Raw Data'!AB$1,FALSE))/100</f>
        <v>2.2611211739065398E-2</v>
      </c>
      <c r="U36" s="90">
        <f>(VLOOKUP($A35,'ADR Raw Data'!$B$6:$BE$49,'ADR Raw Data'!AC$1,FALSE))/100</f>
        <v>2.7675171820174E-2</v>
      </c>
      <c r="V36" s="92">
        <f>(VLOOKUP($A35,'ADR Raw Data'!$B$6:$BE$49,'ADR Raw Data'!AE$1,FALSE))/100</f>
        <v>3.3024293843828601E-3</v>
      </c>
      <c r="X36" s="89">
        <f>(VLOOKUP($A35,'RevPAR Raw Data'!$B$6:$BE$43,'RevPAR Raw Data'!T$1,FALSE))/100</f>
        <v>-0.39785483613543099</v>
      </c>
      <c r="Y36" s="90">
        <f>(VLOOKUP($A35,'RevPAR Raw Data'!$B$6:$BE$43,'RevPAR Raw Data'!U$1,FALSE))/100</f>
        <v>-0.13962100285857701</v>
      </c>
      <c r="Z36" s="90">
        <f>(VLOOKUP($A35,'RevPAR Raw Data'!$B$6:$BE$43,'RevPAR Raw Data'!V$1,FALSE))/100</f>
        <v>2.1328978044159799E-2</v>
      </c>
      <c r="AA36" s="90">
        <f>(VLOOKUP($A35,'RevPAR Raw Data'!$B$6:$BE$43,'RevPAR Raw Data'!W$1,FALSE))/100</f>
        <v>8.1077570368427596E-2</v>
      </c>
      <c r="AB36" s="90">
        <f>(VLOOKUP($A35,'RevPAR Raw Data'!$B$6:$BE$43,'RevPAR Raw Data'!X$1,FALSE))/100</f>
        <v>3.1870533110468599E-2</v>
      </c>
      <c r="AC36" s="90">
        <f>(VLOOKUP($A35,'RevPAR Raw Data'!$B$6:$BE$43,'RevPAR Raw Data'!Y$1,FALSE))/100</f>
        <v>-8.3464674720661589E-2</v>
      </c>
      <c r="AD36" s="91">
        <f>(VLOOKUP($A35,'RevPAR Raw Data'!$B$6:$BE$43,'RevPAR Raw Data'!AA$1,FALSE))/100</f>
        <v>0.197250973928837</v>
      </c>
      <c r="AE36" s="91">
        <f>(VLOOKUP($A35,'RevPAR Raw Data'!$B$6:$BE$43,'RevPAR Raw Data'!AB$1,FALSE))/100</f>
        <v>5.7852017074859201E-2</v>
      </c>
      <c r="AF36" s="90">
        <f>(VLOOKUP($A35,'RevPAR Raw Data'!$B$6:$BE$43,'RevPAR Raw Data'!AC$1,FALSE))/100</f>
        <v>0.12424318164243701</v>
      </c>
      <c r="AG36" s="92">
        <f>(VLOOKUP($A35,'RevPAR Raw Data'!$B$6:$BE$43,'RevPAR Raw Data'!AE$1,FALSE))/100</f>
        <v>-9.5951356891944891E-3</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Data'!G$3,FALSE))/100</f>
        <v>0.487196524405826</v>
      </c>
      <c r="C38" s="118">
        <f>(VLOOKUP($A38,'Occupancy Raw Data'!$B$8:$BE$45,'Occupancy Raw Data'!H$3,FALSE))/100</f>
        <v>0.54094045489394293</v>
      </c>
      <c r="D38" s="118">
        <f>(VLOOKUP($A38,'Occupancy Raw Data'!$B$8:$BE$45,'Occupancy Raw Data'!I$3,FALSE))/100</f>
        <v>0.58144646051622706</v>
      </c>
      <c r="E38" s="118">
        <f>(VLOOKUP($A38,'Occupancy Raw Data'!$B$8:$BE$45,'Occupancy Raw Data'!J$3,FALSE))/100</f>
        <v>0.594454382826475</v>
      </c>
      <c r="F38" s="118">
        <f>(VLOOKUP($A38,'Occupancy Raw Data'!$B$8:$BE$45,'Occupancy Raw Data'!K$3,FALSE))/100</f>
        <v>0.589292103245591</v>
      </c>
      <c r="G38" s="119">
        <f>(VLOOKUP($A38,'Occupancy Raw Data'!$B$8:$BE$45,'Occupancy Raw Data'!L$3,FALSE))/100</f>
        <v>0.55866598517761301</v>
      </c>
      <c r="H38" s="99">
        <f>(VLOOKUP($A38,'Occupancy Raw Data'!$B$8:$BE$45,'Occupancy Raw Data'!N$3,FALSE))/100</f>
        <v>0.68627651418349001</v>
      </c>
      <c r="I38" s="99">
        <f>(VLOOKUP($A38,'Occupancy Raw Data'!$B$8:$BE$45,'Occupancy Raw Data'!O$3,FALSE))/100</f>
        <v>0.733350370559672</v>
      </c>
      <c r="J38" s="119">
        <f>(VLOOKUP($A38,'Occupancy Raw Data'!$B$8:$BE$45,'Occupancy Raw Data'!P$3,FALSE))/100</f>
        <v>0.70981344237158095</v>
      </c>
      <c r="K38" s="120">
        <f>(VLOOKUP($A38,'Occupancy Raw Data'!$B$8:$BE$45,'Occupancy Raw Data'!R$3,FALSE))/100</f>
        <v>0.60185097294731793</v>
      </c>
      <c r="M38" s="121">
        <f>VLOOKUP($A38,'ADR Raw Data'!$B$6:$BE$43,'ADR Raw Data'!G$1,FALSE)</f>
        <v>102.515294271926</v>
      </c>
      <c r="N38" s="122">
        <f>VLOOKUP($A38,'ADR Raw Data'!$B$6:$BE$43,'ADR Raw Data'!H$1,FALSE)</f>
        <v>103.40215098974799</v>
      </c>
      <c r="O38" s="122">
        <f>VLOOKUP($A38,'ADR Raw Data'!$B$6:$BE$43,'ADR Raw Data'!I$1,FALSE)</f>
        <v>108.914321817862</v>
      </c>
      <c r="P38" s="122">
        <f>VLOOKUP($A38,'ADR Raw Data'!$B$6:$BE$43,'ADR Raw Data'!J$1,FALSE)</f>
        <v>108.10866600748</v>
      </c>
      <c r="Q38" s="122">
        <f>VLOOKUP($A38,'ADR Raw Data'!$B$6:$BE$43,'ADR Raw Data'!K$1,FALSE)</f>
        <v>107.274932997961</v>
      </c>
      <c r="R38" s="123">
        <f>VLOOKUP($A38,'ADR Raw Data'!$B$6:$BE$43,'ADR Raw Data'!L$1,FALSE)</f>
        <v>106.213479135979</v>
      </c>
      <c r="S38" s="122">
        <f>VLOOKUP($A38,'ADR Raw Data'!$B$6:$BE$43,'ADR Raw Data'!N$1,FALSE)</f>
        <v>131.86253034929601</v>
      </c>
      <c r="T38" s="122">
        <f>VLOOKUP($A38,'ADR Raw Data'!$B$6:$BE$43,'ADR Raw Data'!O$1,FALSE)</f>
        <v>140.188881377195</v>
      </c>
      <c r="U38" s="123">
        <f>VLOOKUP($A38,'ADR Raw Data'!$B$6:$BE$43,'ADR Raw Data'!P$1,FALSE)</f>
        <v>136.163753915391</v>
      </c>
      <c r="V38" s="124">
        <f>VLOOKUP($A38,'ADR Raw Data'!$B$6:$BE$43,'ADR Raw Data'!R$1,FALSE)</f>
        <v>116.30572958939101</v>
      </c>
      <c r="X38" s="121">
        <f>VLOOKUP($A38,'RevPAR Raw Data'!$B$6:$BE$43,'RevPAR Raw Data'!G$1,FALSE)</f>
        <v>49.945095067722903</v>
      </c>
      <c r="Y38" s="122">
        <f>VLOOKUP($A38,'RevPAR Raw Data'!$B$6:$BE$43,'RevPAR Raw Data'!H$1,FALSE)</f>
        <v>55.9344065934065</v>
      </c>
      <c r="Z38" s="122">
        <f>VLOOKUP($A38,'RevPAR Raw Data'!$B$6:$BE$43,'RevPAR Raw Data'!I$1,FALSE)</f>
        <v>63.327846920521303</v>
      </c>
      <c r="AA38" s="122">
        <f>VLOOKUP($A38,'RevPAR Raw Data'!$B$6:$BE$43,'RevPAR Raw Data'!J$1,FALSE)</f>
        <v>64.2656703296703</v>
      </c>
      <c r="AB38" s="122">
        <f>VLOOKUP($A38,'RevPAR Raw Data'!$B$6:$BE$43,'RevPAR Raw Data'!K$1,FALSE)</f>
        <v>63.216270891898702</v>
      </c>
      <c r="AC38" s="123">
        <f>VLOOKUP($A38,'RevPAR Raw Data'!$B$6:$BE$43,'RevPAR Raw Data'!L$1,FALSE)</f>
        <v>59.337857960644001</v>
      </c>
      <c r="AD38" s="122">
        <f>VLOOKUP($A38,'RevPAR Raw Data'!$B$6:$BE$43,'RevPAR Raw Data'!N$1,FALSE)</f>
        <v>90.494157679529707</v>
      </c>
      <c r="AE38" s="122">
        <f>VLOOKUP($A38,'RevPAR Raw Data'!$B$6:$BE$43,'RevPAR Raw Data'!O$1,FALSE)</f>
        <v>102.807568106312</v>
      </c>
      <c r="AF38" s="123">
        <f>VLOOKUP($A38,'RevPAR Raw Data'!$B$6:$BE$43,'RevPAR Raw Data'!P$1,FALSE)</f>
        <v>96.650862892920998</v>
      </c>
      <c r="AG38" s="124">
        <f>VLOOKUP($A38,'RevPAR Raw Data'!$B$6:$BE$43,'RevPAR Raw Data'!R$1,FALSE)</f>
        <v>69.998716512723107</v>
      </c>
    </row>
    <row r="39" spans="1:33" x14ac:dyDescent="0.2">
      <c r="A39" s="101" t="s">
        <v>122</v>
      </c>
      <c r="B39" s="89">
        <f>(VLOOKUP($A38,'Occupancy Raw Data'!$B$8:$BE$51,'Occupancy Raw Data'!T$3,FALSE))/100</f>
        <v>6.5657084510895802E-2</v>
      </c>
      <c r="C39" s="90">
        <f>(VLOOKUP($A38,'Occupancy Raw Data'!$B$8:$BE$51,'Occupancy Raw Data'!U$3,FALSE))/100</f>
        <v>5.7154834123614398E-2</v>
      </c>
      <c r="D39" s="90">
        <f>(VLOOKUP($A38,'Occupancy Raw Data'!$B$8:$BE$51,'Occupancy Raw Data'!V$3,FALSE))/100</f>
        <v>5.2237486613396299E-2</v>
      </c>
      <c r="E39" s="90">
        <f>(VLOOKUP($A38,'Occupancy Raw Data'!$B$8:$BE$51,'Occupancy Raw Data'!W$3,FALSE))/100</f>
        <v>6.0826864479815501E-2</v>
      </c>
      <c r="F39" s="90">
        <f>(VLOOKUP($A38,'Occupancy Raw Data'!$B$8:$BE$51,'Occupancy Raw Data'!X$3,FALSE))/100</f>
        <v>-2.0981560683023898E-2</v>
      </c>
      <c r="G39" s="90">
        <f>(VLOOKUP($A38,'Occupancy Raw Data'!$B$8:$BE$51,'Occupancy Raw Data'!Y$3,FALSE))/100</f>
        <v>4.0832700048115997E-2</v>
      </c>
      <c r="H39" s="91">
        <f>(VLOOKUP($A38,'Occupancy Raw Data'!$B$8:$BE$51,'Occupancy Raw Data'!AA$3,FALSE))/100</f>
        <v>-6.66247262759984E-2</v>
      </c>
      <c r="I39" s="91">
        <f>(VLOOKUP($A38,'Occupancy Raw Data'!$B$8:$BE$51,'Occupancy Raw Data'!AB$3,FALSE))/100</f>
        <v>-3.3481946289525499E-2</v>
      </c>
      <c r="J39" s="90">
        <f>(VLOOKUP($A38,'Occupancy Raw Data'!$B$8:$BE$51,'Occupancy Raw Data'!AC$3,FALSE))/100</f>
        <v>-4.9792770007211995E-2</v>
      </c>
      <c r="K39" s="92">
        <f>(VLOOKUP($A38,'Occupancy Raw Data'!$B$8:$BE$51,'Occupancy Raw Data'!AE$3,FALSE))/100</f>
        <v>8.4239485340849088E-3</v>
      </c>
      <c r="M39" s="89">
        <f>(VLOOKUP($A38,'ADR Raw Data'!$B$6:$BE$49,'ADR Raw Data'!T$1,FALSE))/100</f>
        <v>1.1181755028566999E-2</v>
      </c>
      <c r="N39" s="90">
        <f>(VLOOKUP($A38,'ADR Raw Data'!$B$6:$BE$49,'ADR Raw Data'!U$1,FALSE))/100</f>
        <v>3.3701949328906904E-2</v>
      </c>
      <c r="O39" s="90">
        <f>(VLOOKUP($A38,'ADR Raw Data'!$B$6:$BE$49,'ADR Raw Data'!V$1,FALSE))/100</f>
        <v>4.4083618675847702E-2</v>
      </c>
      <c r="P39" s="90">
        <f>(VLOOKUP($A38,'ADR Raw Data'!$B$6:$BE$49,'ADR Raw Data'!W$1,FALSE))/100</f>
        <v>2.8971470707334798E-2</v>
      </c>
      <c r="Q39" s="90">
        <f>(VLOOKUP($A38,'ADR Raw Data'!$B$6:$BE$49,'ADR Raw Data'!X$1,FALSE))/100</f>
        <v>-3.3881600977107899E-2</v>
      </c>
      <c r="R39" s="90">
        <f>(VLOOKUP($A38,'ADR Raw Data'!$B$6:$BE$49,'ADR Raw Data'!Y$1,FALSE))/100</f>
        <v>1.4815659514632399E-2</v>
      </c>
      <c r="S39" s="91">
        <f>(VLOOKUP($A38,'ADR Raw Data'!$B$6:$BE$49,'ADR Raw Data'!AA$1,FALSE))/100</f>
        <v>-6.7854075732550492E-2</v>
      </c>
      <c r="T39" s="91">
        <f>(VLOOKUP($A38,'ADR Raw Data'!$B$6:$BE$49,'ADR Raw Data'!AB$1,FALSE))/100</f>
        <v>-4.2653291249686996E-2</v>
      </c>
      <c r="U39" s="90">
        <f>(VLOOKUP($A38,'ADR Raw Data'!$B$6:$BE$49,'ADR Raw Data'!AC$1,FALSE))/100</f>
        <v>-5.4333870812815599E-2</v>
      </c>
      <c r="V39" s="92">
        <f>(VLOOKUP($A38,'ADR Raw Data'!$B$6:$BE$49,'ADR Raw Data'!AE$1,FALSE))/100</f>
        <v>-2.0382627816579898E-2</v>
      </c>
      <c r="X39" s="89">
        <f>(VLOOKUP($A38,'RevPAR Raw Data'!$B$6:$BE$43,'RevPAR Raw Data'!T$1,FALSE))/100</f>
        <v>7.7573000974353504E-2</v>
      </c>
      <c r="Y39" s="90">
        <f>(VLOOKUP($A38,'RevPAR Raw Data'!$B$6:$BE$43,'RevPAR Raw Data'!U$1,FALSE))/100</f>
        <v>9.2783012776057508E-2</v>
      </c>
      <c r="Z39" s="90">
        <f>(VLOOKUP($A38,'RevPAR Raw Data'!$B$6:$BE$43,'RevPAR Raw Data'!V$1,FALSE))/100</f>
        <v>9.8623922729693697E-2</v>
      </c>
      <c r="AA39" s="90">
        <f>(VLOOKUP($A38,'RevPAR Raw Data'!$B$6:$BE$43,'RevPAR Raw Data'!W$1,FALSE))/100</f>
        <v>9.1560578909646306E-2</v>
      </c>
      <c r="AB39" s="90">
        <f>(VLOOKUP($A38,'RevPAR Raw Data'!$B$6:$BE$43,'RevPAR Raw Data'!X$1,FALSE))/100</f>
        <v>-5.41522727931927E-2</v>
      </c>
      <c r="AC39" s="90">
        <f>(VLOOKUP($A38,'RevPAR Raw Data'!$B$6:$BE$43,'RevPAR Raw Data'!Y$1,FALSE))/100</f>
        <v>5.6253322943724406E-2</v>
      </c>
      <c r="AD39" s="91">
        <f>(VLOOKUP($A38,'RevPAR Raw Data'!$B$6:$BE$43,'RevPAR Raw Data'!AA$1,FALSE))/100</f>
        <v>-0.129958042786156</v>
      </c>
      <c r="AE39" s="91">
        <f>(VLOOKUP($A38,'RevPAR Raw Data'!$B$6:$BE$43,'RevPAR Raw Data'!AB$1,FALSE))/100</f>
        <v>-7.4707122332518999E-2</v>
      </c>
      <c r="AF39" s="90">
        <f>(VLOOKUP($A38,'RevPAR Raw Data'!$B$6:$BE$43,'RevPAR Raw Data'!AC$1,FALSE))/100</f>
        <v>-0.10142120688704299</v>
      </c>
      <c r="AG39" s="92">
        <f>(VLOOKUP($A38,'RevPAR Raw Data'!$B$6:$BE$43,'RevPAR Raw Data'!AE$1,FALSE))/100</f>
        <v>-1.2130381490211299E-2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Data'!G$3,FALSE))/100</f>
        <v>0.61714092268341703</v>
      </c>
      <c r="C41" s="118">
        <f>(VLOOKUP($A41,'Occupancy Raw Data'!$B$8:$BE$45,'Occupancy Raw Data'!H$3,FALSE))/100</f>
        <v>0.77429425814823805</v>
      </c>
      <c r="D41" s="118">
        <f>(VLOOKUP($A41,'Occupancy Raw Data'!$B$8:$BE$45,'Occupancy Raw Data'!I$3,FALSE))/100</f>
        <v>0.84662692068984891</v>
      </c>
      <c r="E41" s="118">
        <f>(VLOOKUP($A41,'Occupancy Raw Data'!$B$8:$BE$45,'Occupancy Raw Data'!J$3,FALSE))/100</f>
        <v>0.8154633164695041</v>
      </c>
      <c r="F41" s="118">
        <f>(VLOOKUP($A41,'Occupancy Raw Data'!$B$8:$BE$45,'Occupancy Raw Data'!K$3,FALSE))/100</f>
        <v>0.7191326098813261</v>
      </c>
      <c r="G41" s="119">
        <f>(VLOOKUP($A41,'Occupancy Raw Data'!$B$8:$BE$45,'Occupancy Raw Data'!L$3,FALSE))/100</f>
        <v>0.75453160557446697</v>
      </c>
      <c r="H41" s="99">
        <f>(VLOOKUP($A41,'Occupancy Raw Data'!$B$8:$BE$45,'Occupancy Raw Data'!N$3,FALSE))/100</f>
        <v>0.71988489966335001</v>
      </c>
      <c r="I41" s="99">
        <f>(VLOOKUP($A41,'Occupancy Raw Data'!$B$8:$BE$45,'Occupancy Raw Data'!O$3,FALSE))/100</f>
        <v>0.73415959827725596</v>
      </c>
      <c r="J41" s="119">
        <f>(VLOOKUP($A41,'Occupancy Raw Data'!$B$8:$BE$45,'Occupancy Raw Data'!P$3,FALSE))/100</f>
        <v>0.7270222489703031</v>
      </c>
      <c r="K41" s="120">
        <f>(VLOOKUP($A41,'Occupancy Raw Data'!$B$8:$BE$45,'Occupancy Raw Data'!R$3,FALSE))/100</f>
        <v>0.74667178940184897</v>
      </c>
      <c r="M41" s="121">
        <f>VLOOKUP($A41,'ADR Raw Data'!$B$6:$BE$43,'ADR Raw Data'!G$1,FALSE)</f>
        <v>154.99365392820101</v>
      </c>
      <c r="N41" s="122">
        <f>VLOOKUP($A41,'ADR Raw Data'!$B$6:$BE$43,'ADR Raw Data'!H$1,FALSE)</f>
        <v>184.41415035219799</v>
      </c>
      <c r="O41" s="122">
        <f>VLOOKUP($A41,'ADR Raw Data'!$B$6:$BE$43,'ADR Raw Data'!I$1,FALSE)</f>
        <v>194.68850164385901</v>
      </c>
      <c r="P41" s="122">
        <f>VLOOKUP($A41,'ADR Raw Data'!$B$6:$BE$43,'ADR Raw Data'!J$1,FALSE)</f>
        <v>182.21705297631399</v>
      </c>
      <c r="Q41" s="122">
        <f>VLOOKUP($A41,'ADR Raw Data'!$B$6:$BE$43,'ADR Raw Data'!K$1,FALSE)</f>
        <v>155.53936161309699</v>
      </c>
      <c r="R41" s="123">
        <f>VLOOKUP($A41,'ADR Raw Data'!$B$6:$BE$43,'ADR Raw Data'!L$1,FALSE)</f>
        <v>175.92822234740399</v>
      </c>
      <c r="S41" s="122">
        <f>VLOOKUP($A41,'ADR Raw Data'!$B$6:$BE$43,'ADR Raw Data'!N$1,FALSE)</f>
        <v>137.83563889542</v>
      </c>
      <c r="T41" s="122">
        <f>VLOOKUP($A41,'ADR Raw Data'!$B$6:$BE$43,'ADR Raw Data'!O$1,FALSE)</f>
        <v>137.10754585510799</v>
      </c>
      <c r="U41" s="123">
        <f>VLOOKUP($A41,'ADR Raw Data'!$B$6:$BE$43,'ADR Raw Data'!P$1,FALSE)</f>
        <v>137.468018444504</v>
      </c>
      <c r="V41" s="124">
        <f>VLOOKUP($A41,'ADR Raw Data'!$B$6:$BE$43,'ADR Raw Data'!R$1,FALSE)</f>
        <v>165.228771288443</v>
      </c>
      <c r="X41" s="121">
        <f>VLOOKUP($A41,'RevPAR Raw Data'!$B$6:$BE$43,'RevPAR Raw Data'!G$1,FALSE)</f>
        <v>95.652926595324502</v>
      </c>
      <c r="Y41" s="122">
        <f>VLOOKUP($A41,'RevPAR Raw Data'!$B$6:$BE$43,'RevPAR Raw Data'!H$1,FALSE)</f>
        <v>142.79081773899301</v>
      </c>
      <c r="Z41" s="122">
        <f>VLOOKUP($A41,'RevPAR Raw Data'!$B$6:$BE$43,'RevPAR Raw Data'!I$1,FALSE)</f>
        <v>164.82852664046101</v>
      </c>
      <c r="AA41" s="122">
        <f>VLOOKUP($A41,'RevPAR Raw Data'!$B$6:$BE$43,'RevPAR Raw Data'!J$1,FALSE)</f>
        <v>148.59132233736401</v>
      </c>
      <c r="AB41" s="122">
        <f>VLOOKUP($A41,'RevPAR Raw Data'!$B$6:$BE$43,'RevPAR Raw Data'!K$1,FALSE)</f>
        <v>111.85342705610201</v>
      </c>
      <c r="AC41" s="123">
        <f>VLOOKUP($A41,'RevPAR Raw Data'!$B$6:$BE$43,'RevPAR Raw Data'!L$1,FALSE)</f>
        <v>132.743404073649</v>
      </c>
      <c r="AD41" s="122">
        <f>VLOOKUP($A41,'RevPAR Raw Data'!$B$6:$BE$43,'RevPAR Raw Data'!N$1,FALSE)</f>
        <v>99.225795076263296</v>
      </c>
      <c r="AE41" s="122">
        <f>VLOOKUP($A41,'RevPAR Raw Data'!$B$6:$BE$43,'RevPAR Raw Data'!O$1,FALSE)</f>
        <v>100.658820785766</v>
      </c>
      <c r="AF41" s="123">
        <f>VLOOKUP($A41,'RevPAR Raw Data'!$B$6:$BE$43,'RevPAR Raw Data'!P$1,FALSE)</f>
        <v>99.942307931014994</v>
      </c>
      <c r="AG41" s="124">
        <f>VLOOKUP($A41,'RevPAR Raw Data'!$B$6:$BE$43,'RevPAR Raw Data'!R$1,FALSE)</f>
        <v>123.37166231861001</v>
      </c>
    </row>
    <row r="42" spans="1:33" x14ac:dyDescent="0.2">
      <c r="A42" s="101" t="s">
        <v>122</v>
      </c>
      <c r="B42" s="89">
        <f>(VLOOKUP($A41,'Occupancy Raw Data'!$B$8:$BE$51,'Occupancy Raw Data'!T$3,FALSE))/100</f>
        <v>8.6182138540984804E-2</v>
      </c>
      <c r="C42" s="90">
        <f>(VLOOKUP($A41,'Occupancy Raw Data'!$B$8:$BE$51,'Occupancy Raw Data'!U$3,FALSE))/100</f>
        <v>4.0070956044848997E-2</v>
      </c>
      <c r="D42" s="90">
        <f>(VLOOKUP($A41,'Occupancy Raw Data'!$B$8:$BE$51,'Occupancy Raw Data'!V$3,FALSE))/100</f>
        <v>2.1747717053667102E-3</v>
      </c>
      <c r="E42" s="90">
        <f>(VLOOKUP($A41,'Occupancy Raw Data'!$B$8:$BE$51,'Occupancy Raw Data'!W$3,FALSE))/100</f>
        <v>-5.3995302661774394E-2</v>
      </c>
      <c r="F42" s="90">
        <f>(VLOOKUP($A41,'Occupancy Raw Data'!$B$8:$BE$51,'Occupancy Raw Data'!X$3,FALSE))/100</f>
        <v>-8.0836072824798502E-2</v>
      </c>
      <c r="G42" s="90">
        <f>(VLOOKUP($A41,'Occupancy Raw Data'!$B$8:$BE$51,'Occupancy Raw Data'!Y$3,FALSE))/100</f>
        <v>-7.6683407950363502E-3</v>
      </c>
      <c r="H42" s="91">
        <f>(VLOOKUP($A41,'Occupancy Raw Data'!$B$8:$BE$51,'Occupancy Raw Data'!AA$3,FALSE))/100</f>
        <v>-6.1092245788259295E-2</v>
      </c>
      <c r="I42" s="91">
        <f>(VLOOKUP($A41,'Occupancy Raw Data'!$B$8:$BE$51,'Occupancy Raw Data'!AB$3,FALSE))/100</f>
        <v>-6.0274995884483297E-2</v>
      </c>
      <c r="J42" s="90">
        <f>(VLOOKUP($A41,'Occupancy Raw Data'!$B$8:$BE$51,'Occupancy Raw Data'!AC$3,FALSE))/100</f>
        <v>-6.0679787013801605E-2</v>
      </c>
      <c r="K42" s="92">
        <f>(VLOOKUP($A41,'Occupancy Raw Data'!$B$8:$BE$51,'Occupancy Raw Data'!AE$3,FALSE))/100</f>
        <v>-2.3007346076372798E-2</v>
      </c>
      <c r="M42" s="89">
        <f>(VLOOKUP($A41,'ADR Raw Data'!$B$6:$BE$49,'ADR Raw Data'!T$1,FALSE))/100</f>
        <v>1.8855969933933899E-2</v>
      </c>
      <c r="N42" s="90">
        <f>(VLOOKUP($A41,'ADR Raw Data'!$B$6:$BE$49,'ADR Raw Data'!U$1,FALSE))/100</f>
        <v>3.3841196575395902E-2</v>
      </c>
      <c r="O42" s="90">
        <f>(VLOOKUP($A41,'ADR Raw Data'!$B$6:$BE$49,'ADR Raw Data'!V$1,FALSE))/100</f>
        <v>2.48946529575352E-2</v>
      </c>
      <c r="P42" s="90">
        <f>(VLOOKUP($A41,'ADR Raw Data'!$B$6:$BE$49,'ADR Raw Data'!W$1,FALSE))/100</f>
        <v>-1.78026590803999E-2</v>
      </c>
      <c r="Q42" s="90">
        <f>(VLOOKUP($A41,'ADR Raw Data'!$B$6:$BE$49,'ADR Raw Data'!X$1,FALSE))/100</f>
        <v>-5.6330916184076499E-2</v>
      </c>
      <c r="R42" s="90">
        <f>(VLOOKUP($A41,'ADR Raw Data'!$B$6:$BE$49,'ADR Raw Data'!Y$1,FALSE))/100</f>
        <v>3.9922271128867999E-4</v>
      </c>
      <c r="S42" s="91">
        <f>(VLOOKUP($A41,'ADR Raw Data'!$B$6:$BE$49,'ADR Raw Data'!AA$1,FALSE))/100</f>
        <v>-4.8488948014689906E-2</v>
      </c>
      <c r="T42" s="91">
        <f>(VLOOKUP($A41,'ADR Raw Data'!$B$6:$BE$49,'ADR Raw Data'!AB$1,FALSE))/100</f>
        <v>-4.9741264664282595E-2</v>
      </c>
      <c r="U42" s="90">
        <f>(VLOOKUP($A41,'ADR Raw Data'!$B$6:$BE$49,'ADR Raw Data'!AC$1,FALSE))/100</f>
        <v>-4.9120830710315103E-2</v>
      </c>
      <c r="V42" s="92">
        <f>(VLOOKUP($A41,'ADR Raw Data'!$B$6:$BE$49,'ADR Raw Data'!AE$1,FALSE))/100</f>
        <v>-9.4469545054156195E-3</v>
      </c>
      <c r="X42" s="89">
        <f>(VLOOKUP($A41,'RevPAR Raw Data'!$B$6:$BE$43,'RevPAR Raw Data'!T$1,FALSE))/100</f>
        <v>0.10666315628808899</v>
      </c>
      <c r="Y42" s="90">
        <f>(VLOOKUP($A41,'RevPAR Raw Data'!$B$6:$BE$43,'RevPAR Raw Data'!U$1,FALSE))/100</f>
        <v>7.5268201720722697E-2</v>
      </c>
      <c r="Z42" s="90">
        <f>(VLOOKUP($A41,'RevPAR Raw Data'!$B$6:$BE$43,'RevPAR Raw Data'!V$1,FALSE))/100</f>
        <v>2.71235648497689E-2</v>
      </c>
      <c r="AA42" s="90">
        <f>(VLOOKUP($A41,'RevPAR Raw Data'!$B$6:$BE$43,'RevPAR Raw Data'!W$1,FALSE))/100</f>
        <v>-7.0836701776943803E-2</v>
      </c>
      <c r="AB42" s="90">
        <f>(VLOOKUP($A41,'RevPAR Raw Data'!$B$6:$BE$43,'RevPAR Raw Data'!X$1,FALSE))/100</f>
        <v>-0.13261341896593101</v>
      </c>
      <c r="AC42" s="90">
        <f>(VLOOKUP($A41,'RevPAR Raw Data'!$B$6:$BE$43,'RevPAR Raw Data'!Y$1,FALSE))/100</f>
        <v>-7.2721794595509504E-3</v>
      </c>
      <c r="AD42" s="91">
        <f>(VLOOKUP($A41,'RevPAR Raw Data'!$B$6:$BE$43,'RevPAR Raw Data'!AA$1,FALSE))/100</f>
        <v>-0.10661889507282099</v>
      </c>
      <c r="AE42" s="91">
        <f>(VLOOKUP($A41,'RevPAR Raw Data'!$B$6:$BE$43,'RevPAR Raw Data'!AB$1,FALSE))/100</f>
        <v>-0.107018106025837</v>
      </c>
      <c r="AF42" s="90">
        <f>(VLOOKUP($A41,'RevPAR Raw Data'!$B$6:$BE$43,'RevPAR Raw Data'!AC$1,FALSE))/100</f>
        <v>-0.10681997617867299</v>
      </c>
      <c r="AG42" s="92">
        <f>(VLOOKUP($A41,'RevPAR Raw Data'!$B$6:$BE$43,'RevPAR Raw Data'!AE$1,FALSE))/100</f>
        <v>-3.2236951230114601E-2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Data'!G$3,FALSE))/100</f>
        <v>0.41858150145167899</v>
      </c>
      <c r="C44" s="118">
        <f>(VLOOKUP($A44,'Occupancy Raw Data'!$B$8:$BE$45,'Occupancy Raw Data'!H$3,FALSE))/100</f>
        <v>0.50949813355454099</v>
      </c>
      <c r="D44" s="118">
        <f>(VLOOKUP($A44,'Occupancy Raw Data'!$B$8:$BE$45,'Occupancy Raw Data'!I$3,FALSE))/100</f>
        <v>0.56408129406885099</v>
      </c>
      <c r="E44" s="118">
        <f>(VLOOKUP($A44,'Occupancy Raw Data'!$B$8:$BE$45,'Occupancy Raw Data'!J$3,FALSE))/100</f>
        <v>0.565823309829946</v>
      </c>
      <c r="F44" s="118">
        <f>(VLOOKUP($A44,'Occupancy Raw Data'!$B$8:$BE$45,'Occupancy Raw Data'!K$3,FALSE))/100</f>
        <v>0.59070924927416002</v>
      </c>
      <c r="G44" s="119">
        <f>(VLOOKUP($A44,'Occupancy Raw Data'!$B$8:$BE$45,'Occupancy Raw Data'!L$3,FALSE))/100</f>
        <v>0.52973869763583503</v>
      </c>
      <c r="H44" s="99">
        <f>(VLOOKUP($A44,'Occupancy Raw Data'!$B$8:$BE$45,'Occupancy Raw Data'!N$3,FALSE))/100</f>
        <v>0.75512235586893395</v>
      </c>
      <c r="I44" s="99">
        <f>(VLOOKUP($A44,'Occupancy Raw Data'!$B$8:$BE$45,'Occupancy Raw Data'!O$3,FALSE))/100</f>
        <v>0.7402737453338859</v>
      </c>
      <c r="J44" s="119">
        <f>(VLOOKUP($A44,'Occupancy Raw Data'!$B$8:$BE$45,'Occupancy Raw Data'!P$3,FALSE))/100</f>
        <v>0.74769805060140992</v>
      </c>
      <c r="K44" s="120">
        <f>(VLOOKUP($A44,'Occupancy Raw Data'!$B$8:$BE$45,'Occupancy Raw Data'!R$3,FALSE))/100</f>
        <v>0.59201279848314203</v>
      </c>
      <c r="M44" s="121">
        <f>VLOOKUP($A44,'ADR Raw Data'!$B$6:$BE$43,'ADR Raw Data'!G$1,FALSE)</f>
        <v>90.963365041617095</v>
      </c>
      <c r="N44" s="122">
        <f>VLOOKUP($A44,'ADR Raw Data'!$B$6:$BE$43,'ADR Raw Data'!H$1,FALSE)</f>
        <v>95.994897427547997</v>
      </c>
      <c r="O44" s="122">
        <f>VLOOKUP($A44,'ADR Raw Data'!$B$6:$BE$43,'ADR Raw Data'!I$1,FALSE)</f>
        <v>98.843544117646999</v>
      </c>
      <c r="P44" s="122">
        <f>VLOOKUP($A44,'ADR Raw Data'!$B$6:$BE$43,'ADR Raw Data'!J$1,FALSE)</f>
        <v>99.435839319747799</v>
      </c>
      <c r="Q44" s="122">
        <f>VLOOKUP($A44,'ADR Raw Data'!$B$6:$BE$43,'ADR Raw Data'!K$1,FALSE)</f>
        <v>103.473076815054</v>
      </c>
      <c r="R44" s="123">
        <f>VLOOKUP($A44,'ADR Raw Data'!$B$6:$BE$43,'ADR Raw Data'!L$1,FALSE)</f>
        <v>98.209255872220396</v>
      </c>
      <c r="S44" s="122">
        <f>VLOOKUP($A44,'ADR Raw Data'!$B$6:$BE$43,'ADR Raw Data'!N$1,FALSE)</f>
        <v>123.006463803141</v>
      </c>
      <c r="T44" s="122">
        <f>VLOOKUP($A44,'ADR Raw Data'!$B$6:$BE$43,'ADR Raw Data'!O$1,FALSE)</f>
        <v>121.76794262662401</v>
      </c>
      <c r="U44" s="123">
        <f>VLOOKUP($A44,'ADR Raw Data'!$B$6:$BE$43,'ADR Raw Data'!P$1,FALSE)</f>
        <v>122.39335219393099</v>
      </c>
      <c r="V44" s="124">
        <f>VLOOKUP($A44,'ADR Raw Data'!$B$6:$BE$43,'ADR Raw Data'!R$1,FALSE)</f>
        <v>106.936095041735</v>
      </c>
      <c r="X44" s="121">
        <f>VLOOKUP($A44,'RevPAR Raw Data'!$B$6:$BE$43,'RevPAR Raw Data'!G$1,FALSE)</f>
        <v>38.075581916217303</v>
      </c>
      <c r="Y44" s="122">
        <f>VLOOKUP($A44,'RevPAR Raw Data'!$B$6:$BE$43,'RevPAR Raw Data'!H$1,FALSE)</f>
        <v>48.909221070095299</v>
      </c>
      <c r="Z44" s="122">
        <f>VLOOKUP($A44,'RevPAR Raw Data'!$B$6:$BE$43,'RevPAR Raw Data'!I$1,FALSE)</f>
        <v>55.7557942762339</v>
      </c>
      <c r="AA44" s="122">
        <f>VLOOKUP($A44,'RevPAR Raw Data'!$B$6:$BE$43,'RevPAR Raw Data'!J$1,FALSE)</f>
        <v>56.263115719618398</v>
      </c>
      <c r="AB44" s="122">
        <f>VLOOKUP($A44,'RevPAR Raw Data'!$B$6:$BE$43,'RevPAR Raw Data'!K$1,FALSE)</f>
        <v>61.122503525508002</v>
      </c>
      <c r="AC44" s="123">
        <f>VLOOKUP($A44,'RevPAR Raw Data'!$B$6:$BE$43,'RevPAR Raw Data'!L$1,FALSE)</f>
        <v>52.025243301534601</v>
      </c>
      <c r="AD44" s="122">
        <f>VLOOKUP($A44,'RevPAR Raw Data'!$B$6:$BE$43,'RevPAR Raw Data'!N$1,FALSE)</f>
        <v>92.884930734135196</v>
      </c>
      <c r="AE44" s="122">
        <f>VLOOKUP($A44,'RevPAR Raw Data'!$B$6:$BE$43,'RevPAR Raw Data'!O$1,FALSE)</f>
        <v>90.141610949813298</v>
      </c>
      <c r="AF44" s="123">
        <f>VLOOKUP($A44,'RevPAR Raw Data'!$B$6:$BE$43,'RevPAR Raw Data'!P$1,FALSE)</f>
        <v>91.513270841974204</v>
      </c>
      <c r="AG44" s="124">
        <f>VLOOKUP($A44,'RevPAR Raw Data'!$B$6:$BE$43,'RevPAR Raw Data'!R$1,FALSE)</f>
        <v>63.307536884517297</v>
      </c>
    </row>
    <row r="45" spans="1:33" x14ac:dyDescent="0.2">
      <c r="A45" s="101" t="s">
        <v>122</v>
      </c>
      <c r="B45" s="89">
        <f>(VLOOKUP($A44,'Occupancy Raw Data'!$B$8:$BE$51,'Occupancy Raw Data'!T$3,FALSE))/100</f>
        <v>-1.20781137612944E-2</v>
      </c>
      <c r="C45" s="90">
        <f>(VLOOKUP($A44,'Occupancy Raw Data'!$B$8:$BE$51,'Occupancy Raw Data'!U$3,FALSE))/100</f>
        <v>2.2337519372178496E-2</v>
      </c>
      <c r="D45" s="90">
        <f>(VLOOKUP($A44,'Occupancy Raw Data'!$B$8:$BE$51,'Occupancy Raw Data'!V$3,FALSE))/100</f>
        <v>-2.4466364909623103E-2</v>
      </c>
      <c r="E45" s="90">
        <f>(VLOOKUP($A44,'Occupancy Raw Data'!$B$8:$BE$51,'Occupancy Raw Data'!W$3,FALSE))/100</f>
        <v>2.8174002971552898E-3</v>
      </c>
      <c r="F45" s="90">
        <f>(VLOOKUP($A44,'Occupancy Raw Data'!$B$8:$BE$51,'Occupancy Raw Data'!X$3,FALSE))/100</f>
        <v>1.1760222705404399E-2</v>
      </c>
      <c r="G45" s="90">
        <f>(VLOOKUP($A44,'Occupancy Raw Data'!$B$8:$BE$51,'Occupancy Raw Data'!Y$3,FALSE))/100</f>
        <v>1.22121141731487E-4</v>
      </c>
      <c r="H45" s="91">
        <f>(VLOOKUP($A44,'Occupancy Raw Data'!$B$8:$BE$51,'Occupancy Raw Data'!AA$3,FALSE))/100</f>
        <v>0.125937157638884</v>
      </c>
      <c r="I45" s="91">
        <f>(VLOOKUP($A44,'Occupancy Raw Data'!$B$8:$BE$51,'Occupancy Raw Data'!AB$3,FALSE))/100</f>
        <v>8.6019990542078387E-2</v>
      </c>
      <c r="J45" s="90">
        <f>(VLOOKUP($A44,'Occupancy Raw Data'!$B$8:$BE$51,'Occupancy Raw Data'!AC$3,FALSE))/100</f>
        <v>0.105816550514547</v>
      </c>
      <c r="K45" s="92">
        <f>(VLOOKUP($A44,'Occupancy Raw Data'!$B$8:$BE$51,'Occupancy Raw Data'!AE$3,FALSE))/100</f>
        <v>3.5848786554155701E-2</v>
      </c>
      <c r="M45" s="89">
        <f>(VLOOKUP($A44,'ADR Raw Data'!$B$6:$BE$49,'ADR Raw Data'!T$1,FALSE))/100</f>
        <v>-4.1062190361113499E-2</v>
      </c>
      <c r="N45" s="90">
        <f>(VLOOKUP($A44,'ADR Raw Data'!$B$6:$BE$49,'ADR Raw Data'!U$1,FALSE))/100</f>
        <v>5.2857382800688803E-3</v>
      </c>
      <c r="O45" s="90">
        <f>(VLOOKUP($A44,'ADR Raw Data'!$B$6:$BE$49,'ADR Raw Data'!V$1,FALSE))/100</f>
        <v>7.6746351305346193E-4</v>
      </c>
      <c r="P45" s="90">
        <f>(VLOOKUP($A44,'ADR Raw Data'!$B$6:$BE$49,'ADR Raw Data'!W$1,FALSE))/100</f>
        <v>2.8084907153027298E-2</v>
      </c>
      <c r="Q45" s="90">
        <f>(VLOOKUP($A44,'ADR Raw Data'!$B$6:$BE$49,'ADR Raw Data'!X$1,FALSE))/100</f>
        <v>1.7457976852304199E-2</v>
      </c>
      <c r="R45" s="90">
        <f>(VLOOKUP($A44,'ADR Raw Data'!$B$6:$BE$49,'ADR Raw Data'!Y$1,FALSE))/100</f>
        <v>4.8517074575080898E-3</v>
      </c>
      <c r="S45" s="91">
        <f>(VLOOKUP($A44,'ADR Raw Data'!$B$6:$BE$49,'ADR Raw Data'!AA$1,FALSE))/100</f>
        <v>6.2138428936072403E-2</v>
      </c>
      <c r="T45" s="91">
        <f>(VLOOKUP($A44,'ADR Raw Data'!$B$6:$BE$49,'ADR Raw Data'!AB$1,FALSE))/100</f>
        <v>4.3123285893287698E-2</v>
      </c>
      <c r="U45" s="90">
        <f>(VLOOKUP($A44,'ADR Raw Data'!$B$6:$BE$49,'ADR Raw Data'!AC$1,FALSE))/100</f>
        <v>5.26120269960565E-2</v>
      </c>
      <c r="V45" s="92">
        <f>(VLOOKUP($A44,'ADR Raw Data'!$B$6:$BE$49,'ADR Raw Data'!AE$1,FALSE))/100</f>
        <v>2.8209971431606001E-2</v>
      </c>
      <c r="X45" s="89">
        <f>(VLOOKUP($A44,'RevPAR Raw Data'!$B$6:$BE$43,'RevPAR Raw Data'!T$1,FALSE))/100</f>
        <v>-5.2644350315938497E-2</v>
      </c>
      <c r="Y45" s="90">
        <f>(VLOOKUP($A44,'RevPAR Raw Data'!$B$6:$BE$43,'RevPAR Raw Data'!U$1,FALSE))/100</f>
        <v>2.7741327933474703E-2</v>
      </c>
      <c r="Z45" s="90">
        <f>(VLOOKUP($A44,'RevPAR Raw Data'!$B$6:$BE$43,'RevPAR Raw Data'!V$1,FALSE))/100</f>
        <v>-2.3717678438934801E-2</v>
      </c>
      <c r="AA45" s="90">
        <f>(VLOOKUP($A44,'RevPAR Raw Data'!$B$6:$BE$43,'RevPAR Raw Data'!W$1,FALSE))/100</f>
        <v>3.09814338759411E-2</v>
      </c>
      <c r="AB45" s="90">
        <f>(VLOOKUP($A44,'RevPAR Raw Data'!$B$6:$BE$43,'RevPAR Raw Data'!X$1,FALSE))/100</f>
        <v>2.9423509253477496E-2</v>
      </c>
      <c r="AC45" s="90">
        <f>(VLOOKUP($A44,'RevPAR Raw Data'!$B$6:$BE$43,'RevPAR Raw Data'!Y$1,FALSE))/100</f>
        <v>4.9744210952936399E-3</v>
      </c>
      <c r="AD45" s="91">
        <f>(VLOOKUP($A44,'RevPAR Raw Data'!$B$6:$BE$43,'RevPAR Raw Data'!AA$1,FALSE))/100</f>
        <v>0.19590112369531099</v>
      </c>
      <c r="AE45" s="91">
        <f>(VLOOKUP($A44,'RevPAR Raw Data'!$B$6:$BE$43,'RevPAR Raw Data'!AB$1,FALSE))/100</f>
        <v>0.13285274108004999</v>
      </c>
      <c r="AF45" s="90">
        <f>(VLOOKUP($A44,'RevPAR Raw Data'!$B$6:$BE$43,'RevPAR Raw Data'!AC$1,FALSE))/100</f>
        <v>0.16399580072290501</v>
      </c>
      <c r="AG45" s="92">
        <f>(VLOOKUP($A44,'RevPAR Raw Data'!$B$6:$BE$43,'RevPAR Raw Data'!AE$1,FALSE))/100</f>
        <v>6.5070051230312204E-2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Data'!G$3,FALSE))/100</f>
        <v>0.43593160115478496</v>
      </c>
      <c r="C47" s="118">
        <f>(VLOOKUP($A47,'Occupancy Raw Data'!$B$8:$BE$45,'Occupancy Raw Data'!H$3,FALSE))/100</f>
        <v>0.57561625582944698</v>
      </c>
      <c r="D47" s="118">
        <f>(VLOOKUP($A47,'Occupancy Raw Data'!$B$8:$BE$45,'Occupancy Raw Data'!I$3,FALSE))/100</f>
        <v>0.646679991117033</v>
      </c>
      <c r="E47" s="118">
        <f>(VLOOKUP($A47,'Occupancy Raw Data'!$B$8:$BE$45,'Occupancy Raw Data'!J$3,FALSE))/100</f>
        <v>0.64312680435265301</v>
      </c>
      <c r="F47" s="118">
        <f>(VLOOKUP($A47,'Occupancy Raw Data'!$B$8:$BE$45,'Occupancy Raw Data'!K$3,FALSE))/100</f>
        <v>0.59649122807017496</v>
      </c>
      <c r="G47" s="119">
        <f>(VLOOKUP($A47,'Occupancy Raw Data'!$B$8:$BE$45,'Occupancy Raw Data'!L$3,FALSE))/100</f>
        <v>0.57956917610481906</v>
      </c>
      <c r="H47" s="99">
        <f>(VLOOKUP($A47,'Occupancy Raw Data'!$B$8:$BE$45,'Occupancy Raw Data'!N$3,FALSE))/100</f>
        <v>0.69908949589162706</v>
      </c>
      <c r="I47" s="99">
        <f>(VLOOKUP($A47,'Occupancy Raw Data'!$B$8:$BE$45,'Occupancy Raw Data'!O$3,FALSE))/100</f>
        <v>0.72262935820564</v>
      </c>
      <c r="J47" s="119">
        <f>(VLOOKUP($A47,'Occupancy Raw Data'!$B$8:$BE$45,'Occupancy Raw Data'!P$3,FALSE))/100</f>
        <v>0.71085942704863403</v>
      </c>
      <c r="K47" s="120">
        <f>(VLOOKUP($A47,'Occupancy Raw Data'!$B$8:$BE$45,'Occupancy Raw Data'!R$3,FALSE))/100</f>
        <v>0.61708067637448005</v>
      </c>
      <c r="M47" s="121">
        <f>VLOOKUP($A47,'ADR Raw Data'!$B$6:$BE$43,'ADR Raw Data'!G$1,FALSE)</f>
        <v>95.9316403464085</v>
      </c>
      <c r="N47" s="122">
        <f>VLOOKUP($A47,'ADR Raw Data'!$B$6:$BE$43,'ADR Raw Data'!H$1,FALSE)</f>
        <v>104.782206790123</v>
      </c>
      <c r="O47" s="122">
        <f>VLOOKUP($A47,'ADR Raw Data'!$B$6:$BE$43,'ADR Raw Data'!I$1,FALSE)</f>
        <v>108.39974587912</v>
      </c>
      <c r="P47" s="122">
        <f>VLOOKUP($A47,'ADR Raw Data'!$B$6:$BE$43,'ADR Raw Data'!J$1,FALSE)</f>
        <v>109.601253453038</v>
      </c>
      <c r="Q47" s="122">
        <f>VLOOKUP($A47,'ADR Raw Data'!$B$6:$BE$43,'ADR Raw Data'!K$1,FALSE)</f>
        <v>107.602956068503</v>
      </c>
      <c r="R47" s="123">
        <f>VLOOKUP($A47,'ADR Raw Data'!$B$6:$BE$43,'ADR Raw Data'!L$1,FALSE)</f>
        <v>105.90820139474199</v>
      </c>
      <c r="S47" s="122">
        <f>VLOOKUP($A47,'ADR Raw Data'!$B$6:$BE$43,'ADR Raw Data'!N$1,FALSE)</f>
        <v>116.436439008894</v>
      </c>
      <c r="T47" s="122">
        <f>VLOOKUP($A47,'ADR Raw Data'!$B$6:$BE$43,'ADR Raw Data'!O$1,FALSE)</f>
        <v>117.698349723417</v>
      </c>
      <c r="U47" s="123">
        <f>VLOOKUP($A47,'ADR Raw Data'!$B$6:$BE$43,'ADR Raw Data'!P$1,FALSE)</f>
        <v>117.077841299593</v>
      </c>
      <c r="V47" s="124">
        <f>VLOOKUP($A47,'ADR Raw Data'!$B$6:$BE$43,'ADR Raw Data'!R$1,FALSE)</f>
        <v>109.58451801963901</v>
      </c>
      <c r="X47" s="121">
        <f>VLOOKUP($A47,'RevPAR Raw Data'!$B$6:$BE$43,'RevPAR Raw Data'!G$1,FALSE)</f>
        <v>41.819633577614901</v>
      </c>
      <c r="Y47" s="122">
        <f>VLOOKUP($A47,'RevPAR Raw Data'!$B$6:$BE$43,'RevPAR Raw Data'!H$1,FALSE)</f>
        <v>60.3143415500777</v>
      </c>
      <c r="Z47" s="122">
        <f>VLOOKUP($A47,'RevPAR Raw Data'!$B$6:$BE$43,'RevPAR Raw Data'!I$1,FALSE)</f>
        <v>70.099946702198494</v>
      </c>
      <c r="AA47" s="122">
        <f>VLOOKUP($A47,'RevPAR Raw Data'!$B$6:$BE$43,'RevPAR Raw Data'!J$1,FALSE)</f>
        <v>70.487503886298001</v>
      </c>
      <c r="AB47" s="122">
        <f>VLOOKUP($A47,'RevPAR Raw Data'!$B$6:$BE$43,'RevPAR Raw Data'!K$1,FALSE)</f>
        <v>64.184219409282704</v>
      </c>
      <c r="AC47" s="123">
        <f>VLOOKUP($A47,'RevPAR Raw Data'!$B$6:$BE$43,'RevPAR Raw Data'!L$1,FALSE)</f>
        <v>61.381129025094303</v>
      </c>
      <c r="AD47" s="122">
        <f>VLOOKUP($A47,'RevPAR Raw Data'!$B$6:$BE$43,'RevPAR Raw Data'!N$1,FALSE)</f>
        <v>81.399491450144296</v>
      </c>
      <c r="AE47" s="122">
        <f>VLOOKUP($A47,'RevPAR Raw Data'!$B$6:$BE$43,'RevPAR Raw Data'!O$1,FALSE)</f>
        <v>85.052282922496104</v>
      </c>
      <c r="AF47" s="123">
        <f>VLOOKUP($A47,'RevPAR Raw Data'!$B$6:$BE$43,'RevPAR Raw Data'!P$1,FALSE)</f>
        <v>83.225887186320193</v>
      </c>
      <c r="AG47" s="124">
        <f>VLOOKUP($A47,'RevPAR Raw Data'!$B$6:$BE$43,'RevPAR Raw Data'!R$1,FALSE)</f>
        <v>67.622488499730295</v>
      </c>
    </row>
    <row r="48" spans="1:33" x14ac:dyDescent="0.2">
      <c r="A48" s="101" t="s">
        <v>122</v>
      </c>
      <c r="B48" s="89">
        <f>(VLOOKUP($A47,'Occupancy Raw Data'!$B$8:$BE$51,'Occupancy Raw Data'!T$3,FALSE))/100</f>
        <v>-0.17536917365924101</v>
      </c>
      <c r="C48" s="90">
        <f>(VLOOKUP($A47,'Occupancy Raw Data'!$B$8:$BE$51,'Occupancy Raw Data'!U$3,FALSE))/100</f>
        <v>-3.6061561018104898E-3</v>
      </c>
      <c r="D48" s="90">
        <f>(VLOOKUP($A47,'Occupancy Raw Data'!$B$8:$BE$51,'Occupancy Raw Data'!V$3,FALSE))/100</f>
        <v>3.2555008305307699E-2</v>
      </c>
      <c r="E48" s="90">
        <f>(VLOOKUP($A47,'Occupancy Raw Data'!$B$8:$BE$51,'Occupancy Raw Data'!W$3,FALSE))/100</f>
        <v>3.3466686737949801E-2</v>
      </c>
      <c r="F48" s="90">
        <f>(VLOOKUP($A47,'Occupancy Raw Data'!$B$8:$BE$51,'Occupancy Raw Data'!X$3,FALSE))/100</f>
        <v>3.6318365244268902E-2</v>
      </c>
      <c r="G48" s="90">
        <f>(VLOOKUP($A47,'Occupancy Raw Data'!$B$8:$BE$51,'Occupancy Raw Data'!Y$3,FALSE))/100</f>
        <v>-1.1148393861531101E-2</v>
      </c>
      <c r="H48" s="91">
        <f>(VLOOKUP($A47,'Occupancy Raw Data'!$B$8:$BE$51,'Occupancy Raw Data'!AA$3,FALSE))/100</f>
        <v>0.180388922908574</v>
      </c>
      <c r="I48" s="91">
        <f>(VLOOKUP($A47,'Occupancy Raw Data'!$B$8:$BE$51,'Occupancy Raw Data'!AB$3,FALSE))/100</f>
        <v>0.13468524362551698</v>
      </c>
      <c r="J48" s="90">
        <f>(VLOOKUP($A47,'Occupancy Raw Data'!$B$8:$BE$51,'Occupancy Raw Data'!AC$3,FALSE))/100</f>
        <v>0.15670785302795301</v>
      </c>
      <c r="K48" s="92">
        <f>(VLOOKUP($A47,'Occupancy Raw Data'!$B$8:$BE$51,'Occupancy Raw Data'!AE$3,FALSE))/100</f>
        <v>3.8450664192269099E-2</v>
      </c>
      <c r="M48" s="89">
        <f>(VLOOKUP($A47,'ADR Raw Data'!$B$6:$BE$49,'ADR Raw Data'!T$1,FALSE))/100</f>
        <v>-0.25691757850456798</v>
      </c>
      <c r="N48" s="90">
        <f>(VLOOKUP($A47,'ADR Raw Data'!$B$6:$BE$49,'ADR Raw Data'!U$1,FALSE))/100</f>
        <v>-1.54609122108482E-2</v>
      </c>
      <c r="O48" s="90">
        <f>(VLOOKUP($A47,'ADR Raw Data'!$B$6:$BE$49,'ADR Raw Data'!V$1,FALSE))/100</f>
        <v>-1.4037885117656398E-2</v>
      </c>
      <c r="P48" s="90">
        <f>(VLOOKUP($A47,'ADR Raw Data'!$B$6:$BE$49,'ADR Raw Data'!W$1,FALSE))/100</f>
        <v>-5.7913894359082792E-3</v>
      </c>
      <c r="Q48" s="90">
        <f>(VLOOKUP($A47,'ADR Raw Data'!$B$6:$BE$49,'ADR Raw Data'!X$1,FALSE))/100</f>
        <v>1.99990809886222E-2</v>
      </c>
      <c r="R48" s="90">
        <f>(VLOOKUP($A47,'ADR Raw Data'!$B$6:$BE$49,'ADR Raw Data'!Y$1,FALSE))/100</f>
        <v>-5.35014014151153E-2</v>
      </c>
      <c r="S48" s="91">
        <f>(VLOOKUP($A47,'ADR Raw Data'!$B$6:$BE$49,'ADR Raw Data'!AA$1,FALSE))/100</f>
        <v>7.4027875667886309E-2</v>
      </c>
      <c r="T48" s="91">
        <f>(VLOOKUP($A47,'ADR Raw Data'!$B$6:$BE$49,'ADR Raw Data'!AB$1,FALSE))/100</f>
        <v>6.2161526339023797E-2</v>
      </c>
      <c r="U48" s="90">
        <f>(VLOOKUP($A47,'ADR Raw Data'!$B$6:$BE$49,'ADR Raw Data'!AC$1,FALSE))/100</f>
        <v>6.7701052564036995E-2</v>
      </c>
      <c r="V48" s="92">
        <f>(VLOOKUP($A47,'ADR Raw Data'!$B$6:$BE$49,'ADR Raw Data'!AE$1,FALSE))/100</f>
        <v>-1.4817121220964999E-2</v>
      </c>
      <c r="X48" s="89">
        <f>(VLOOKUP($A47,'RevPAR Raw Data'!$B$6:$BE$43,'RevPAR Raw Data'!T$1,FALSE))/100</f>
        <v>-0.38723132872292998</v>
      </c>
      <c r="Y48" s="90">
        <f>(VLOOKUP($A47,'RevPAR Raw Data'!$B$6:$BE$43,'RevPAR Raw Data'!U$1,FALSE))/100</f>
        <v>-1.9011313849750001E-2</v>
      </c>
      <c r="Z48" s="90">
        <f>(VLOOKUP($A47,'RevPAR Raw Data'!$B$6:$BE$43,'RevPAR Raw Data'!V$1,FALSE))/100</f>
        <v>1.8060119721056998E-2</v>
      </c>
      <c r="AA48" s="90">
        <f>(VLOOKUP($A47,'RevPAR Raw Data'!$B$6:$BE$43,'RevPAR Raw Data'!W$1,FALSE))/100</f>
        <v>2.74814786860125E-2</v>
      </c>
      <c r="AB48" s="90">
        <f>(VLOOKUP($A47,'RevPAR Raw Data'!$B$6:$BE$43,'RevPAR Raw Data'!X$1,FALSE))/100</f>
        <v>5.7043780160785602E-2</v>
      </c>
      <c r="AC48" s="90">
        <f>(VLOOKUP($A47,'RevPAR Raw Data'!$B$6:$BE$43,'RevPAR Raw Data'!Y$1,FALSE))/100</f>
        <v>-6.4053340581526799E-2</v>
      </c>
      <c r="AD48" s="91">
        <f>(VLOOKUP($A47,'RevPAR Raw Data'!$B$6:$BE$43,'RevPAR Raw Data'!AA$1,FALSE))/100</f>
        <v>0.26777060733340102</v>
      </c>
      <c r="AE48" s="91">
        <f>(VLOOKUP($A47,'RevPAR Raw Data'!$B$6:$BE$43,'RevPAR Raw Data'!AB$1,FALSE))/100</f>
        <v>0.205219010283646</v>
      </c>
      <c r="AF48" s="90">
        <f>(VLOOKUP($A47,'RevPAR Raw Data'!$B$6:$BE$43,'RevPAR Raw Data'!AC$1,FALSE))/100</f>
        <v>0.23501819218703301</v>
      </c>
      <c r="AG48" s="92">
        <f>(VLOOKUP($A47,'RevPAR Raw Data'!$B$6:$BE$43,'RevPAR Raw Data'!AE$1,FALSE))/100</f>
        <v>2.3063814818940501E-2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Data'!G$3,FALSE))/100</f>
        <v>0.428360413589364</v>
      </c>
      <c r="C50" s="118">
        <f>(VLOOKUP($A50,'Occupancy Raw Data'!$B$8:$BE$45,'Occupancy Raw Data'!H$3,FALSE))/100</f>
        <v>0.50539711396432208</v>
      </c>
      <c r="D50" s="118">
        <f>(VLOOKUP($A50,'Occupancy Raw Data'!$B$8:$BE$45,'Occupancy Raw Data'!I$3,FALSE))/100</f>
        <v>0.57311669128508103</v>
      </c>
      <c r="E50" s="118">
        <f>(VLOOKUP($A50,'Occupancy Raw Data'!$B$8:$BE$45,'Occupancy Raw Data'!J$3,FALSE))/100</f>
        <v>0.57607090103397296</v>
      </c>
      <c r="F50" s="118">
        <f>(VLOOKUP($A50,'Occupancy Raw Data'!$B$8:$BE$45,'Occupancy Raw Data'!K$3,FALSE))/100</f>
        <v>0.61004431314623297</v>
      </c>
      <c r="G50" s="119">
        <f>(VLOOKUP($A50,'Occupancy Raw Data'!$B$8:$BE$45,'Occupancy Raw Data'!L$3,FALSE))/100</f>
        <v>0.53859788660379504</v>
      </c>
      <c r="H50" s="99">
        <f>(VLOOKUP($A50,'Occupancy Raw Data'!$B$8:$BE$45,'Occupancy Raw Data'!N$3,FALSE))/100</f>
        <v>0.81047608226337897</v>
      </c>
      <c r="I50" s="99">
        <f>(VLOOKUP($A50,'Occupancy Raw Data'!$B$8:$BE$45,'Occupancy Raw Data'!O$3,FALSE))/100</f>
        <v>0.823429155777752</v>
      </c>
      <c r="J50" s="119">
        <f>(VLOOKUP($A50,'Occupancy Raw Data'!$B$8:$BE$45,'Occupancy Raw Data'!P$3,FALSE))/100</f>
        <v>0.81695261902056504</v>
      </c>
      <c r="K50" s="120">
        <f>(VLOOKUP($A50,'Occupancy Raw Data'!$B$8:$BE$45,'Occupancy Raw Data'!R$3,FALSE))/100</f>
        <v>0.61812781015144302</v>
      </c>
      <c r="M50" s="121">
        <f>VLOOKUP($A50,'ADR Raw Data'!$B$6:$BE$43,'ADR Raw Data'!G$1,FALSE)</f>
        <v>99.492039787798404</v>
      </c>
      <c r="N50" s="122">
        <f>VLOOKUP($A50,'ADR Raw Data'!$B$6:$BE$43,'ADR Raw Data'!H$1,FALSE)</f>
        <v>103.96557778776901</v>
      </c>
      <c r="O50" s="122">
        <f>VLOOKUP($A50,'ADR Raw Data'!$B$6:$BE$43,'ADR Raw Data'!I$1,FALSE)</f>
        <v>106.088451625693</v>
      </c>
      <c r="P50" s="122">
        <f>VLOOKUP($A50,'ADR Raw Data'!$B$6:$BE$43,'ADR Raw Data'!J$1,FALSE)</f>
        <v>107.322765285996</v>
      </c>
      <c r="Q50" s="122">
        <f>VLOOKUP($A50,'ADR Raw Data'!$B$6:$BE$43,'ADR Raw Data'!K$1,FALSE)</f>
        <v>118.88500651890401</v>
      </c>
      <c r="R50" s="123">
        <f>VLOOKUP($A50,'ADR Raw Data'!$B$6:$BE$43,'ADR Raw Data'!L$1,FALSE)</f>
        <v>107.803639086958</v>
      </c>
      <c r="S50" s="122">
        <f>VLOOKUP($A50,'ADR Raw Data'!$B$6:$BE$43,'ADR Raw Data'!N$1,FALSE)</f>
        <v>182.253901584186</v>
      </c>
      <c r="T50" s="122">
        <f>VLOOKUP($A50,'ADR Raw Data'!$B$6:$BE$43,'ADR Raw Data'!O$1,FALSE)</f>
        <v>193.17502414792301</v>
      </c>
      <c r="U50" s="123">
        <f>VLOOKUP($A50,'ADR Raw Data'!$B$6:$BE$43,'ADR Raw Data'!P$1,FALSE)</f>
        <v>187.75775243393599</v>
      </c>
      <c r="V50" s="124">
        <f>VLOOKUP($A50,'ADR Raw Data'!$B$6:$BE$43,'ADR Raw Data'!R$1,FALSE)</f>
        <v>137.99560226884699</v>
      </c>
      <c r="X50" s="121">
        <f>VLOOKUP($A50,'RevPAR Raw Data'!$B$6:$BE$43,'RevPAR Raw Data'!G$1,FALSE)</f>
        <v>42.6184513123508</v>
      </c>
      <c r="Y50" s="122">
        <f>VLOOKUP($A50,'RevPAR Raw Data'!$B$6:$BE$43,'RevPAR Raw Data'!H$1,FALSE)</f>
        <v>52.543902965572002</v>
      </c>
      <c r="Z50" s="122">
        <f>VLOOKUP($A50,'RevPAR Raw Data'!$B$6:$BE$43,'RevPAR Raw Data'!I$1,FALSE)</f>
        <v>60.801062379275002</v>
      </c>
      <c r="AA50" s="122">
        <f>VLOOKUP($A50,'RevPAR Raw Data'!$B$6:$BE$43,'RevPAR Raw Data'!J$1,FALSE)</f>
        <v>61.825522099761301</v>
      </c>
      <c r="AB50" s="122">
        <f>VLOOKUP($A50,'RevPAR Raw Data'!$B$6:$BE$43,'RevPAR Raw Data'!K$1,FALSE)</f>
        <v>72.525122145210702</v>
      </c>
      <c r="AC50" s="123">
        <f>VLOOKUP($A50,'RevPAR Raw Data'!$B$6:$BE$43,'RevPAR Raw Data'!L$1,FALSE)</f>
        <v>58.062812180434001</v>
      </c>
      <c r="AD50" s="122">
        <f>VLOOKUP($A50,'RevPAR Raw Data'!$B$6:$BE$43,'RevPAR Raw Data'!N$1,FALSE)</f>
        <v>147.71242813316599</v>
      </c>
      <c r="AE50" s="122">
        <f>VLOOKUP($A50,'RevPAR Raw Data'!$B$6:$BE$43,'RevPAR Raw Data'!O$1,FALSE)</f>
        <v>159.065947051471</v>
      </c>
      <c r="AF50" s="123">
        <f>VLOOKUP($A50,'RevPAR Raw Data'!$B$6:$BE$43,'RevPAR Raw Data'!P$1,FALSE)</f>
        <v>153.38918759231899</v>
      </c>
      <c r="AG50" s="124">
        <f>VLOOKUP($A50,'RevPAR Raw Data'!$B$6:$BE$43,'RevPAR Raw Data'!R$1,FALSE)</f>
        <v>85.298919440972597</v>
      </c>
    </row>
    <row r="51" spans="1:33" x14ac:dyDescent="0.2">
      <c r="A51" s="101" t="s">
        <v>122</v>
      </c>
      <c r="B51" s="89">
        <f>(VLOOKUP($A50,'Occupancy Raw Data'!$B$8:$BE$51,'Occupancy Raw Data'!T$3,FALSE))/100</f>
        <v>3.8664576447010005E-2</v>
      </c>
      <c r="C51" s="90">
        <f>(VLOOKUP($A50,'Occupancy Raw Data'!$B$8:$BE$51,'Occupancy Raw Data'!U$3,FALSE))/100</f>
        <v>2.95560697463455E-2</v>
      </c>
      <c r="D51" s="90">
        <f>(VLOOKUP($A50,'Occupancy Raw Data'!$B$8:$BE$51,'Occupancy Raw Data'!V$3,FALSE))/100</f>
        <v>3.68770965347235E-2</v>
      </c>
      <c r="E51" s="90">
        <f>(VLOOKUP($A50,'Occupancy Raw Data'!$B$8:$BE$51,'Occupancy Raw Data'!W$3,FALSE))/100</f>
        <v>4.7401638243588E-2</v>
      </c>
      <c r="F51" s="90">
        <f>(VLOOKUP($A50,'Occupancy Raw Data'!$B$8:$BE$51,'Occupancy Raw Data'!X$3,FALSE))/100</f>
        <v>0.128331381804071</v>
      </c>
      <c r="G51" s="90">
        <f>(VLOOKUP($A50,'Occupancy Raw Data'!$B$8:$BE$51,'Occupancy Raw Data'!Y$3,FALSE))/100</f>
        <v>5.7443972357182495E-2</v>
      </c>
      <c r="H51" s="91">
        <f>(VLOOKUP($A50,'Occupancy Raw Data'!$B$8:$BE$51,'Occupancy Raw Data'!AA$3,FALSE))/100</f>
        <v>0.21246890480021602</v>
      </c>
      <c r="I51" s="91">
        <f>(VLOOKUP($A50,'Occupancy Raw Data'!$B$8:$BE$51,'Occupancy Raw Data'!AB$3,FALSE))/100</f>
        <v>0.21732749414525401</v>
      </c>
      <c r="J51" s="90">
        <f>(VLOOKUP($A50,'Occupancy Raw Data'!$B$8:$BE$51,'Occupancy Raw Data'!AC$3,FALSE))/100</f>
        <v>0.214912600779229</v>
      </c>
      <c r="K51" s="92">
        <f>(VLOOKUP($A50,'Occupancy Raw Data'!$B$8:$BE$51,'Occupancy Raw Data'!AE$3,FALSE))/100</f>
        <v>0.11186300667021</v>
      </c>
      <c r="M51" s="89">
        <f>(VLOOKUP($A50,'ADR Raw Data'!$B$6:$BE$49,'ADR Raw Data'!T$1,FALSE))/100</f>
        <v>1.51139943794159E-3</v>
      </c>
      <c r="N51" s="90">
        <f>(VLOOKUP($A50,'ADR Raw Data'!$B$6:$BE$49,'ADR Raw Data'!U$1,FALSE))/100</f>
        <v>3.2442525945038402E-2</v>
      </c>
      <c r="O51" s="90">
        <f>(VLOOKUP($A50,'ADR Raw Data'!$B$6:$BE$49,'ADR Raw Data'!V$1,FALSE))/100</f>
        <v>2.11504030952307E-2</v>
      </c>
      <c r="P51" s="90">
        <f>(VLOOKUP($A50,'ADR Raw Data'!$B$6:$BE$49,'ADR Raw Data'!W$1,FALSE))/100</f>
        <v>3.7487798788927898E-2</v>
      </c>
      <c r="Q51" s="90">
        <f>(VLOOKUP($A50,'ADR Raw Data'!$B$6:$BE$49,'ADR Raw Data'!X$1,FALSE))/100</f>
        <v>0.101776443111423</v>
      </c>
      <c r="R51" s="90">
        <f>(VLOOKUP($A50,'ADR Raw Data'!$B$6:$BE$49,'ADR Raw Data'!Y$1,FALSE))/100</f>
        <v>4.3654333070523806E-2</v>
      </c>
      <c r="S51" s="91">
        <f>(VLOOKUP($A50,'ADR Raw Data'!$B$6:$BE$49,'ADR Raw Data'!AA$1,FALSE))/100</f>
        <v>0.177386721775324</v>
      </c>
      <c r="T51" s="91">
        <f>(VLOOKUP($A50,'ADR Raw Data'!$B$6:$BE$49,'ADR Raw Data'!AB$1,FALSE))/100</f>
        <v>0.215519196196895</v>
      </c>
      <c r="U51" s="90">
        <f>(VLOOKUP($A50,'ADR Raw Data'!$B$6:$BE$49,'ADR Raw Data'!AC$1,FALSE))/100</f>
        <v>0.196886474486383</v>
      </c>
      <c r="V51" s="92">
        <f>(VLOOKUP($A50,'ADR Raw Data'!$B$6:$BE$49,'ADR Raw Data'!AE$1,FALSE))/100</f>
        <v>0.13287556653782601</v>
      </c>
      <c r="X51" s="89">
        <f>(VLOOKUP($A50,'RevPAR Raw Data'!$B$6:$BE$43,'RevPAR Raw Data'!T$1,FALSE))/100</f>
        <v>4.0234413504061796E-2</v>
      </c>
      <c r="Y51" s="90">
        <f>(VLOOKUP($A50,'RevPAR Raw Data'!$B$6:$BE$43,'RevPAR Raw Data'!U$1,FALSE))/100</f>
        <v>6.29574692509631E-2</v>
      </c>
      <c r="Z51" s="90">
        <f>(VLOOKUP($A50,'RevPAR Raw Data'!$B$6:$BE$43,'RevPAR Raw Data'!V$1,FALSE))/100</f>
        <v>5.8807465086645305E-2</v>
      </c>
      <c r="AA51" s="90">
        <f>(VLOOKUP($A50,'RevPAR Raw Data'!$B$6:$BE$43,'RevPAR Raw Data'!W$1,FALSE))/100</f>
        <v>8.6666420109257097E-2</v>
      </c>
      <c r="AB51" s="90">
        <f>(VLOOKUP($A50,'RevPAR Raw Data'!$B$6:$BE$43,'RevPAR Raw Data'!X$1,FALSE))/100</f>
        <v>0.243168936495087</v>
      </c>
      <c r="AC51" s="90">
        <f>(VLOOKUP($A50,'RevPAR Raw Data'!$B$6:$BE$43,'RevPAR Raw Data'!Y$1,FALSE))/100</f>
        <v>0.10360598372987999</v>
      </c>
      <c r="AD51" s="91">
        <f>(VLOOKUP($A50,'RevPAR Raw Data'!$B$6:$BE$43,'RevPAR Raw Data'!AA$1,FALSE))/100</f>
        <v>0.42754478907724397</v>
      </c>
      <c r="AE51" s="91">
        <f>(VLOOKUP($A50,'RevPAR Raw Data'!$B$6:$BE$43,'RevPAR Raw Data'!AB$1,FALSE))/100</f>
        <v>0.47968493719182098</v>
      </c>
      <c r="AF51" s="90">
        <f>(VLOOKUP($A50,'RevPAR Raw Data'!$B$6:$BE$43,'RevPAR Raw Data'!AC$1,FALSE))/100</f>
        <v>0.45411245955573398</v>
      </c>
      <c r="AG51" s="92">
        <f>(VLOOKUP($A50,'RevPAR Raw Data'!$B$6:$BE$43,'RevPAR Raw Data'!AE$1,FALSE))/100</f>
        <v>0.25960243359396401</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Data'!G$3,FALSE))/100</f>
        <v>0.40374677002583903</v>
      </c>
      <c r="C53" s="118">
        <f>(VLOOKUP($A53,'Occupancy Raw Data'!$B$8:$BE$45,'Occupancy Raw Data'!H$3,FALSE))/100</f>
        <v>0.54392764857881093</v>
      </c>
      <c r="D53" s="118">
        <f>(VLOOKUP($A53,'Occupancy Raw Data'!$B$8:$BE$45,'Occupancy Raw Data'!I$3,FALSE))/100</f>
        <v>0.60077519379844901</v>
      </c>
      <c r="E53" s="118">
        <f>(VLOOKUP($A53,'Occupancy Raw Data'!$B$8:$BE$45,'Occupancy Raw Data'!J$3,FALSE))/100</f>
        <v>0.56072351421188604</v>
      </c>
      <c r="F53" s="118">
        <f>(VLOOKUP($A53,'Occupancy Raw Data'!$B$8:$BE$45,'Occupancy Raw Data'!K$3,FALSE))/100</f>
        <v>0.51162790697674398</v>
      </c>
      <c r="G53" s="119">
        <f>(VLOOKUP($A53,'Occupancy Raw Data'!$B$8:$BE$45,'Occupancy Raw Data'!L$3,FALSE))/100</f>
        <v>0.52416020671834607</v>
      </c>
      <c r="H53" s="99">
        <f>(VLOOKUP($A53,'Occupancy Raw Data'!$B$8:$BE$45,'Occupancy Raw Data'!N$3,FALSE))/100</f>
        <v>0.63242894056847498</v>
      </c>
      <c r="I53" s="99">
        <f>(VLOOKUP($A53,'Occupancy Raw Data'!$B$8:$BE$45,'Occupancy Raw Data'!O$3,FALSE))/100</f>
        <v>0.660206718346253</v>
      </c>
      <c r="J53" s="119">
        <f>(VLOOKUP($A53,'Occupancy Raw Data'!$B$8:$BE$45,'Occupancy Raw Data'!P$3,FALSE))/100</f>
        <v>0.64631782945736405</v>
      </c>
      <c r="K53" s="120">
        <f>(VLOOKUP($A53,'Occupancy Raw Data'!$B$8:$BE$45,'Occupancy Raw Data'!R$3,FALSE))/100</f>
        <v>0.559062384643779</v>
      </c>
      <c r="M53" s="121">
        <f>VLOOKUP($A53,'ADR Raw Data'!$B$6:$BE$43,'ADR Raw Data'!G$1,FALSE)</f>
        <v>85.992304000000004</v>
      </c>
      <c r="N53" s="122">
        <f>VLOOKUP($A53,'ADR Raw Data'!$B$6:$BE$43,'ADR Raw Data'!H$1,FALSE)</f>
        <v>92.116318289786193</v>
      </c>
      <c r="O53" s="122">
        <f>VLOOKUP($A53,'ADR Raw Data'!$B$6:$BE$43,'ADR Raw Data'!I$1,FALSE)</f>
        <v>89.84</v>
      </c>
      <c r="P53" s="122">
        <f>VLOOKUP($A53,'ADR Raw Data'!$B$6:$BE$43,'ADR Raw Data'!J$1,FALSE)</f>
        <v>89.916232718893994</v>
      </c>
      <c r="Q53" s="122">
        <f>VLOOKUP($A53,'ADR Raw Data'!$B$6:$BE$43,'ADR Raw Data'!K$1,FALSE)</f>
        <v>90.448421717171698</v>
      </c>
      <c r="R53" s="123">
        <f>VLOOKUP($A53,'ADR Raw Data'!$B$6:$BE$43,'ADR Raw Data'!L$1,FALSE)</f>
        <v>89.854762139511905</v>
      </c>
      <c r="S53" s="122">
        <f>VLOOKUP($A53,'ADR Raw Data'!$B$6:$BE$43,'ADR Raw Data'!N$1,FALSE)</f>
        <v>102.48940755873301</v>
      </c>
      <c r="T53" s="122">
        <f>VLOOKUP($A53,'ADR Raw Data'!$B$6:$BE$43,'ADR Raw Data'!O$1,FALSE)</f>
        <v>104.20306262230901</v>
      </c>
      <c r="U53" s="123">
        <f>VLOOKUP($A53,'ADR Raw Data'!$B$6:$BE$43,'ADR Raw Data'!P$1,FALSE)</f>
        <v>103.364647676161</v>
      </c>
      <c r="V53" s="124">
        <f>VLOOKUP($A53,'ADR Raw Data'!$B$6:$BE$43,'ADR Raw Data'!R$1,FALSE)</f>
        <v>94.317172334103603</v>
      </c>
      <c r="X53" s="121">
        <f>VLOOKUP($A53,'RevPAR Raw Data'!$B$6:$BE$43,'RevPAR Raw Data'!G$1,FALSE)</f>
        <v>34.719114987080097</v>
      </c>
      <c r="Y53" s="122">
        <f>VLOOKUP($A53,'RevPAR Raw Data'!$B$6:$BE$43,'RevPAR Raw Data'!H$1,FALSE)</f>
        <v>50.104612403100703</v>
      </c>
      <c r="Z53" s="122">
        <f>VLOOKUP($A53,'RevPAR Raw Data'!$B$6:$BE$43,'RevPAR Raw Data'!I$1,FALSE)</f>
        <v>53.973643410852702</v>
      </c>
      <c r="AA53" s="122">
        <f>VLOOKUP($A53,'RevPAR Raw Data'!$B$6:$BE$43,'RevPAR Raw Data'!J$1,FALSE)</f>
        <v>50.418145994832003</v>
      </c>
      <c r="AB53" s="122">
        <f>VLOOKUP($A53,'RevPAR Raw Data'!$B$6:$BE$43,'RevPAR Raw Data'!K$1,FALSE)</f>
        <v>46.275936692506399</v>
      </c>
      <c r="AC53" s="123">
        <f>VLOOKUP($A53,'RevPAR Raw Data'!$B$6:$BE$43,'RevPAR Raw Data'!L$1,FALSE)</f>
        <v>47.0982906976744</v>
      </c>
      <c r="AD53" s="122">
        <f>VLOOKUP($A53,'RevPAR Raw Data'!$B$6:$BE$43,'RevPAR Raw Data'!N$1,FALSE)</f>
        <v>64.817267441860395</v>
      </c>
      <c r="AE53" s="122">
        <f>VLOOKUP($A53,'RevPAR Raw Data'!$B$6:$BE$43,'RevPAR Raw Data'!O$1,FALSE)</f>
        <v>68.795562015503805</v>
      </c>
      <c r="AF53" s="123">
        <f>VLOOKUP($A53,'RevPAR Raw Data'!$B$6:$BE$43,'RevPAR Raw Data'!P$1,FALSE)</f>
        <v>66.8064147286821</v>
      </c>
      <c r="AG53" s="124">
        <f>VLOOKUP($A53,'RevPAR Raw Data'!$B$6:$BE$43,'RevPAR Raw Data'!R$1,FALSE)</f>
        <v>52.729183277962299</v>
      </c>
    </row>
    <row r="54" spans="1:33" x14ac:dyDescent="0.2">
      <c r="A54" s="101" t="s">
        <v>122</v>
      </c>
      <c r="B54" s="89">
        <f>(VLOOKUP($A53,'Occupancy Raw Data'!$B$8:$BE$51,'Occupancy Raw Data'!T$3,FALSE))/100</f>
        <v>-8.7591240875912413E-2</v>
      </c>
      <c r="C54" s="90">
        <f>(VLOOKUP($A53,'Occupancy Raw Data'!$B$8:$BE$51,'Occupancy Raw Data'!U$3,FALSE))/100</f>
        <v>-2.4333719582850501E-2</v>
      </c>
      <c r="D54" s="90">
        <f>(VLOOKUP($A53,'Occupancy Raw Data'!$B$8:$BE$51,'Occupancy Raw Data'!V$3,FALSE))/100</f>
        <v>4.8478015783539996E-2</v>
      </c>
      <c r="E54" s="90">
        <f>(VLOOKUP($A53,'Occupancy Raw Data'!$B$8:$BE$51,'Occupancy Raw Data'!W$3,FALSE))/100</f>
        <v>3.8277511961722396E-2</v>
      </c>
      <c r="F54" s="90">
        <f>(VLOOKUP($A53,'Occupancy Raw Data'!$B$8:$BE$51,'Occupancy Raw Data'!X$3,FALSE))/100</f>
        <v>5.5999999999999994E-2</v>
      </c>
      <c r="G54" s="90">
        <f>(VLOOKUP($A53,'Occupancy Raw Data'!$B$8:$BE$51,'Occupancy Raw Data'!Y$3,FALSE))/100</f>
        <v>8.9529967669733802E-3</v>
      </c>
      <c r="H54" s="91">
        <f>(VLOOKUP($A53,'Occupancy Raw Data'!$B$8:$BE$51,'Occupancy Raw Data'!AA$3,FALSE))/100</f>
        <v>0.32655826558265505</v>
      </c>
      <c r="I54" s="91">
        <f>(VLOOKUP($A53,'Occupancy Raw Data'!$B$8:$BE$51,'Occupancy Raw Data'!AB$3,FALSE))/100</f>
        <v>0.34120734908136396</v>
      </c>
      <c r="J54" s="90">
        <f>(VLOOKUP($A53,'Occupancy Raw Data'!$B$8:$BE$51,'Occupancy Raw Data'!AC$3,FALSE))/100</f>
        <v>0.33399999999999996</v>
      </c>
      <c r="K54" s="92">
        <f>(VLOOKUP($A53,'Occupancy Raw Data'!$B$8:$BE$51,'Occupancy Raw Data'!AE$3,FALSE))/100</f>
        <v>9.7264988226770488E-2</v>
      </c>
      <c r="M54" s="89">
        <f>(VLOOKUP($A53,'ADR Raw Data'!$B$6:$BE$49,'ADR Raw Data'!T$1,FALSE))/100</f>
        <v>-3.1202348479627801E-2</v>
      </c>
      <c r="N54" s="90">
        <f>(VLOOKUP($A53,'ADR Raw Data'!$B$6:$BE$49,'ADR Raw Data'!U$1,FALSE))/100</f>
        <v>1.5074124009721499E-2</v>
      </c>
      <c r="O54" s="90">
        <f>(VLOOKUP($A53,'ADR Raw Data'!$B$6:$BE$49,'ADR Raw Data'!V$1,FALSE))/100</f>
        <v>-2.8494602157186501E-2</v>
      </c>
      <c r="P54" s="90">
        <f>(VLOOKUP($A53,'ADR Raw Data'!$B$6:$BE$49,'ADR Raw Data'!W$1,FALSE))/100</f>
        <v>-1.41738879780656E-2</v>
      </c>
      <c r="Q54" s="90">
        <f>(VLOOKUP($A53,'ADR Raw Data'!$B$6:$BE$49,'ADR Raw Data'!X$1,FALSE))/100</f>
        <v>3.01662901973654E-2</v>
      </c>
      <c r="R54" s="90">
        <f>(VLOOKUP($A53,'ADR Raw Data'!$B$6:$BE$49,'ADR Raw Data'!Y$1,FALSE))/100</f>
        <v>-5.3344392126344594E-3</v>
      </c>
      <c r="S54" s="91">
        <f>(VLOOKUP($A53,'ADR Raw Data'!$B$6:$BE$49,'ADR Raw Data'!AA$1,FALSE))/100</f>
        <v>0.12454590944340399</v>
      </c>
      <c r="T54" s="91">
        <f>(VLOOKUP($A53,'ADR Raw Data'!$B$6:$BE$49,'ADR Raw Data'!AB$1,FALSE))/100</f>
        <v>0.104704176503383</v>
      </c>
      <c r="U54" s="90">
        <f>(VLOOKUP($A53,'ADR Raw Data'!$B$6:$BE$49,'ADR Raw Data'!AC$1,FALSE))/100</f>
        <v>0.11434656340624899</v>
      </c>
      <c r="V54" s="92">
        <f>(VLOOKUP($A53,'ADR Raw Data'!$B$6:$BE$49,'ADR Raw Data'!AE$1,FALSE))/100</f>
        <v>3.6514707023620703E-2</v>
      </c>
      <c r="X54" s="89">
        <f>(VLOOKUP($A53,'RevPAR Raw Data'!$B$6:$BE$43,'RevPAR Raw Data'!T$1,FALSE))/100</f>
        <v>-0.11606053693396699</v>
      </c>
      <c r="Y54" s="90">
        <f>(VLOOKUP($A53,'RevPAR Raw Data'!$B$6:$BE$43,'RevPAR Raw Data'!U$1,FALSE))/100</f>
        <v>-9.6264050797386508E-3</v>
      </c>
      <c r="Z54" s="90">
        <f>(VLOOKUP($A53,'RevPAR Raw Data'!$B$6:$BE$43,'RevPAR Raw Data'!V$1,FALSE))/100</f>
        <v>1.8602051853231702E-2</v>
      </c>
      <c r="AA54" s="90">
        <f>(VLOOKUP($A53,'RevPAR Raw Data'!$B$6:$BE$43,'RevPAR Raw Data'!W$1,FALSE))/100</f>
        <v>2.35610828170323E-2</v>
      </c>
      <c r="AB54" s="90">
        <f>(VLOOKUP($A53,'RevPAR Raw Data'!$B$6:$BE$43,'RevPAR Raw Data'!X$1,FALSE))/100</f>
        <v>8.7855602448417808E-2</v>
      </c>
      <c r="AC54" s="90">
        <f>(VLOOKUP($A53,'RevPAR Raw Data'!$B$6:$BE$43,'RevPAR Raw Data'!Y$1,FALSE))/100</f>
        <v>3.5707983373145903E-3</v>
      </c>
      <c r="AD54" s="91">
        <f>(VLOOKUP($A53,'RevPAR Raw Data'!$B$6:$BE$43,'RevPAR Raw Data'!AA$1,FALSE))/100</f>
        <v>0.49177567119931198</v>
      </c>
      <c r="AE54" s="91">
        <f>(VLOOKUP($A53,'RevPAR Raw Data'!$B$6:$BE$43,'RevPAR Raw Data'!AB$1,FALSE))/100</f>
        <v>0.48163736008721503</v>
      </c>
      <c r="AF54" s="90">
        <f>(VLOOKUP($A53,'RevPAR Raw Data'!$B$6:$BE$43,'RevPAR Raw Data'!AC$1,FALSE))/100</f>
        <v>0.48653831558393601</v>
      </c>
      <c r="AG54" s="92">
        <f>(VLOOKUP($A53,'RevPAR Raw Data'!$B$6:$BE$43,'RevPAR Raw Data'!AE$1,FALSE))/100</f>
        <v>0.13733129779914699</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Data'!G$3,FALSE))/100</f>
        <v>0.40683526999316399</v>
      </c>
      <c r="C56" s="118">
        <f>(VLOOKUP($A56,'Occupancy Raw Data'!$B$8:$BE$45,'Occupancy Raw Data'!H$3,FALSE))/100</f>
        <v>0.545044429254955</v>
      </c>
      <c r="D56" s="118">
        <f>(VLOOKUP($A56,'Occupancy Raw Data'!$B$8:$BE$45,'Occupancy Raw Data'!I$3,FALSE))/100</f>
        <v>0.59343814080656099</v>
      </c>
      <c r="E56" s="118">
        <f>(VLOOKUP($A56,'Occupancy Raw Data'!$B$8:$BE$45,'Occupancy Raw Data'!J$3,FALSE))/100</f>
        <v>0.57853725222146202</v>
      </c>
      <c r="F56" s="118">
        <f>(VLOOKUP($A56,'Occupancy Raw Data'!$B$8:$BE$45,'Occupancy Raw Data'!K$3,FALSE))/100</f>
        <v>0.60341763499658196</v>
      </c>
      <c r="G56" s="118">
        <f>(VLOOKUP($A56,'Occupancy Raw Data'!$B$8:$BE$45,'Occupancy Raw Data'!L$3,FALSE))/100</f>
        <v>0.54545454545454497</v>
      </c>
      <c r="H56" s="99">
        <f>(VLOOKUP($A56,'Occupancy Raw Data'!$B$8:$BE$45,'Occupancy Raw Data'!N$3,FALSE))/100</f>
        <v>0.800683526999316</v>
      </c>
      <c r="I56" s="99">
        <f>(VLOOKUP($A56,'Occupancy Raw Data'!$B$8:$BE$45,'Occupancy Raw Data'!O$3,FALSE))/100</f>
        <v>0.81134654818865304</v>
      </c>
      <c r="J56" s="118">
        <f>(VLOOKUP($A56,'Occupancy Raw Data'!$B$8:$BE$45,'Occupancy Raw Data'!P$3,FALSE))/100</f>
        <v>0.80601503759398396</v>
      </c>
      <c r="K56" s="141">
        <f>(VLOOKUP($A56,'Occupancy Raw Data'!$B$8:$BE$45,'Occupancy Raw Data'!R$3,FALSE))/100</f>
        <v>0.61990040035152805</v>
      </c>
      <c r="M56" s="121">
        <f>VLOOKUP($A56,'ADR Raw Data'!$B$6:$BE$43,'ADR Raw Data'!G$1,FALSE)</f>
        <v>100.25889112903199</v>
      </c>
      <c r="N56" s="122">
        <f>VLOOKUP($A56,'ADR Raw Data'!$B$6:$BE$43,'ADR Raw Data'!H$1,FALSE)</f>
        <v>106.975452721344</v>
      </c>
      <c r="O56" s="122">
        <f>VLOOKUP($A56,'ADR Raw Data'!$B$6:$BE$43,'ADR Raw Data'!I$1,FALSE)</f>
        <v>113.16454964293899</v>
      </c>
      <c r="P56" s="122">
        <f>VLOOKUP($A56,'ADR Raw Data'!$B$6:$BE$43,'ADR Raw Data'!J$1,FALSE)</f>
        <v>112.174683364839</v>
      </c>
      <c r="Q56" s="122">
        <f>VLOOKUP($A56,'ADR Raw Data'!$B$6:$BE$43,'ADR Raw Data'!K$1,FALSE)</f>
        <v>113.524766651563</v>
      </c>
      <c r="R56" s="123">
        <f>VLOOKUP($A56,'ADR Raw Data'!$B$6:$BE$43,'ADR Raw Data'!L$1,FALSE)</f>
        <v>109.872204511278</v>
      </c>
      <c r="S56" s="122">
        <f>VLOOKUP($A56,'ADR Raw Data'!$B$6:$BE$43,'ADR Raw Data'!N$1,FALSE)</f>
        <v>143.64218029707999</v>
      </c>
      <c r="T56" s="122">
        <f>VLOOKUP($A56,'ADR Raw Data'!$B$6:$BE$43,'ADR Raw Data'!O$1,FALSE)</f>
        <v>149.17198989048001</v>
      </c>
      <c r="U56" s="123">
        <f>VLOOKUP($A56,'ADR Raw Data'!$B$6:$BE$43,'ADR Raw Data'!P$1,FALSE)</f>
        <v>146.42537398235999</v>
      </c>
      <c r="V56" s="124">
        <f>VLOOKUP($A56,'ADR Raw Data'!$B$6:$BE$43,'ADR Raw Data'!R$1,FALSE)</f>
        <v>123.451530779408</v>
      </c>
      <c r="X56" s="121">
        <f>VLOOKUP($A56,'RevPAR Raw Data'!$B$6:$BE$43,'RevPAR Raw Data'!G$1,FALSE)</f>
        <v>40.788853041695099</v>
      </c>
      <c r="Y56" s="122">
        <f>VLOOKUP($A56,'RevPAR Raw Data'!$B$6:$BE$43,'RevPAR Raw Data'!H$1,FALSE)</f>
        <v>58.306374572795598</v>
      </c>
      <c r="Z56" s="122">
        <f>VLOOKUP($A56,'RevPAR Raw Data'!$B$6:$BE$43,'RevPAR Raw Data'!I$1,FALSE)</f>
        <v>67.156159945317796</v>
      </c>
      <c r="AA56" s="122">
        <f>VLOOKUP($A56,'RevPAR Raw Data'!$B$6:$BE$43,'RevPAR Raw Data'!J$1,FALSE)</f>
        <v>64.897233082706705</v>
      </c>
      <c r="AB56" s="122">
        <f>VLOOKUP($A56,'RevPAR Raw Data'!$B$6:$BE$43,'RevPAR Raw Data'!K$1,FALSE)</f>
        <v>68.502846206425104</v>
      </c>
      <c r="AC56" s="123">
        <f>VLOOKUP($A56,'RevPAR Raw Data'!$B$6:$BE$43,'RevPAR Raw Data'!L$1,FALSE)</f>
        <v>59.930293369788103</v>
      </c>
      <c r="AD56" s="122">
        <f>VLOOKUP($A56,'RevPAR Raw Data'!$B$6:$BE$43,'RevPAR Raw Data'!N$1,FALSE)</f>
        <v>115.011927546138</v>
      </c>
      <c r="AE56" s="122">
        <f>VLOOKUP($A56,'RevPAR Raw Data'!$B$6:$BE$43,'RevPAR Raw Data'!O$1,FALSE)</f>
        <v>121.030179084073</v>
      </c>
      <c r="AF56" s="123">
        <f>VLOOKUP($A56,'RevPAR Raw Data'!$B$6:$BE$43,'RevPAR Raw Data'!P$1,FALSE)</f>
        <v>118.02105331510499</v>
      </c>
      <c r="AG56" s="124">
        <f>VLOOKUP($A56,'RevPAR Raw Data'!$B$6:$BE$43,'RevPAR Raw Data'!R$1,FALSE)</f>
        <v>76.527653354164599</v>
      </c>
    </row>
    <row r="57" spans="1:33" ht="17.25" thickBot="1" x14ac:dyDescent="0.25">
      <c r="A57" s="105" t="s">
        <v>122</v>
      </c>
      <c r="B57" s="95">
        <f>(VLOOKUP($A56,'Occupancy Raw Data'!$B$8:$BE$51,'Occupancy Raw Data'!T$3,FALSE))/100</f>
        <v>-0.1106998264893</v>
      </c>
      <c r="C57" s="96">
        <f>(VLOOKUP($A56,'Occupancy Raw Data'!$B$8:$BE$51,'Occupancy Raw Data'!U$3,FALSE))/100</f>
        <v>8.65988746922986E-2</v>
      </c>
      <c r="D57" s="96">
        <f>(VLOOKUP($A56,'Occupancy Raw Data'!$B$8:$BE$51,'Occupancy Raw Data'!V$3,FALSE))/100</f>
        <v>4.4386956577977206E-2</v>
      </c>
      <c r="E57" s="96">
        <f>(VLOOKUP($A56,'Occupancy Raw Data'!$B$8:$BE$51,'Occupancy Raw Data'!W$3,FALSE))/100</f>
        <v>-5.5855682963105099E-2</v>
      </c>
      <c r="F57" s="96">
        <f>(VLOOKUP($A56,'Occupancy Raw Data'!$B$8:$BE$51,'Occupancy Raw Data'!X$3,FALSE))/100</f>
        <v>1.7052582857281999E-5</v>
      </c>
      <c r="G57" s="96">
        <f>(VLOOKUP($A56,'Occupancy Raw Data'!$B$8:$BE$51,'Occupancy Raw Data'!Y$3,FALSE))/100</f>
        <v>-5.9045098238827195E-3</v>
      </c>
      <c r="H57" s="97">
        <f>(VLOOKUP($A56,'Occupancy Raw Data'!$B$8:$BE$51,'Occupancy Raw Data'!AA$3,FALSE))/100</f>
        <v>0.30340866943444</v>
      </c>
      <c r="I57" s="97">
        <f>(VLOOKUP($A56,'Occupancy Raw Data'!$B$8:$BE$51,'Occupancy Raw Data'!AB$3,FALSE))/100</f>
        <v>0.28059348282542301</v>
      </c>
      <c r="J57" s="96">
        <f>(VLOOKUP($A56,'Occupancy Raw Data'!$B$8:$BE$51,'Occupancy Raw Data'!AC$3,FALSE))/100</f>
        <v>0.291824906940583</v>
      </c>
      <c r="K57" s="98">
        <f>(VLOOKUP($A56,'Occupancy Raw Data'!$B$8:$BE$51,'Occupancy Raw Data'!AE$3,FALSE))/100</f>
        <v>8.7178901701107397E-2</v>
      </c>
      <c r="M57" s="95">
        <f>(VLOOKUP($A56,'ADR Raw Data'!$B$6:$BE$49,'ADR Raw Data'!T$1,FALSE))/100</f>
        <v>5.1371610391915904E-3</v>
      </c>
      <c r="N57" s="96">
        <f>(VLOOKUP($A56,'ADR Raw Data'!$B$6:$BE$49,'ADR Raw Data'!U$1,FALSE))/100</f>
        <v>3.2286881660987601E-2</v>
      </c>
      <c r="O57" s="96">
        <f>(VLOOKUP($A56,'ADR Raw Data'!$B$6:$BE$49,'ADR Raw Data'!V$1,FALSE))/100</f>
        <v>6.9801057140402106E-2</v>
      </c>
      <c r="P57" s="96">
        <f>(VLOOKUP($A56,'ADR Raw Data'!$B$6:$BE$49,'ADR Raw Data'!W$1,FALSE))/100</f>
        <v>1.8669273153348299E-2</v>
      </c>
      <c r="Q57" s="96">
        <f>(VLOOKUP($A56,'ADR Raw Data'!$B$6:$BE$49,'ADR Raw Data'!X$1,FALSE))/100</f>
        <v>2.8936521163716498E-2</v>
      </c>
      <c r="R57" s="96">
        <f>(VLOOKUP($A56,'ADR Raw Data'!$B$6:$BE$49,'ADR Raw Data'!Y$1,FALSE))/100</f>
        <v>3.3107092515390499E-2</v>
      </c>
      <c r="S57" s="97">
        <f>(VLOOKUP($A56,'ADR Raw Data'!$B$6:$BE$49,'ADR Raw Data'!AA$1,FALSE))/100</f>
        <v>0.176301158837466</v>
      </c>
      <c r="T57" s="97">
        <f>(VLOOKUP($A56,'ADR Raw Data'!$B$6:$BE$49,'ADR Raw Data'!AB$1,FALSE))/100</f>
        <v>0.19159723765931702</v>
      </c>
      <c r="U57" s="96">
        <f>(VLOOKUP($A56,'ADR Raw Data'!$B$6:$BE$49,'ADR Raw Data'!AC$1,FALSE))/100</f>
        <v>0.18396493400523201</v>
      </c>
      <c r="V57" s="98">
        <f>(VLOOKUP($A56,'ADR Raw Data'!$B$6:$BE$49,'ADR Raw Data'!AE$1,FALSE))/100</f>
        <v>0.104543543096159</v>
      </c>
      <c r="X57" s="95">
        <f>(VLOOKUP($A56,'RevPAR Raw Data'!$B$6:$BE$43,'RevPAR Raw Data'!T$1,FALSE))/100</f>
        <v>-0.106131348285794</v>
      </c>
      <c r="Y57" s="96">
        <f>(VLOOKUP($A56,'RevPAR Raw Data'!$B$6:$BE$43,'RevPAR Raw Data'!U$1,FALSE))/100</f>
        <v>0.12168176397245099</v>
      </c>
      <c r="Z57" s="96">
        <f>(VLOOKUP($A56,'RevPAR Raw Data'!$B$6:$BE$43,'RevPAR Raw Data'!V$1,FALSE))/100</f>
        <v>0.11728627021076701</v>
      </c>
      <c r="AA57" s="96">
        <f>(VLOOKUP($A56,'RevPAR Raw Data'!$B$6:$BE$43,'RevPAR Raw Data'!W$1,FALSE))/100</f>
        <v>-3.82291948121617E-2</v>
      </c>
      <c r="AB57" s="96">
        <f>(VLOOKUP($A56,'RevPAR Raw Data'!$B$6:$BE$43,'RevPAR Raw Data'!X$1,FALSE))/100</f>
        <v>2.8954067188998497E-2</v>
      </c>
      <c r="AC57" s="96">
        <f>(VLOOKUP($A56,'RevPAR Raw Data'!$B$6:$BE$43,'RevPAR Raw Data'!Y$1,FALSE))/100</f>
        <v>2.7007101538510398E-2</v>
      </c>
      <c r="AD57" s="97">
        <f>(VLOOKUP($A56,'RevPAR Raw Data'!$B$6:$BE$43,'RevPAR Raw Data'!AA$1,FALSE))/100</f>
        <v>0.53320112829453203</v>
      </c>
      <c r="AE57" s="97">
        <f>(VLOOKUP($A56,'RevPAR Raw Data'!$B$6:$BE$43,'RevPAR Raw Data'!AB$1,FALSE))/100</f>
        <v>0.525951656699299</v>
      </c>
      <c r="AF57" s="96">
        <f>(VLOOKUP($A56,'RevPAR Raw Data'!$B$6:$BE$43,'RevPAR Raw Data'!AC$1,FALSE))/100</f>
        <v>0.52947539069222205</v>
      </c>
      <c r="AG57" s="98">
        <f>(VLOOKUP($A56,'RevPAR Raw Data'!$B$6:$BE$43,'RevPAR Raw Data'!AE$1,FALSE))/100</f>
        <v>0.20083643606433199</v>
      </c>
    </row>
    <row r="58" spans="1:33" x14ac:dyDescent="0.2">
      <c r="A58" s="155" t="s">
        <v>124</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Data'!G$3,FALSE))/100</f>
        <v>0.63509482955243202</v>
      </c>
      <c r="C59" s="118">
        <f>(VLOOKUP($A59,'Occupancy Raw Data'!$B$8:$BE$45,'Occupancy Raw Data'!H$3,FALSE))/100</f>
        <v>0.79364703405442294</v>
      </c>
      <c r="D59" s="118">
        <f>(VLOOKUP($A59,'Occupancy Raw Data'!$B$8:$BE$45,'Occupancy Raw Data'!I$3,FALSE))/100</f>
        <v>0.85741354808147707</v>
      </c>
      <c r="E59" s="118">
        <f>(VLOOKUP($A59,'Occupancy Raw Data'!$B$8:$BE$45,'Occupancy Raw Data'!J$3,FALSE))/100</f>
        <v>0.79813849851746499</v>
      </c>
      <c r="F59" s="118">
        <f>(VLOOKUP($A59,'Occupancy Raw Data'!$B$8:$BE$45,'Occupancy Raw Data'!K$3,FALSE))/100</f>
        <v>0.696220853729143</v>
      </c>
      <c r="G59" s="119">
        <f>(VLOOKUP($A59,'Occupancy Raw Data'!$B$8:$BE$45,'Occupancy Raw Data'!L$3,FALSE))/100</f>
        <v>0.75610295278698803</v>
      </c>
      <c r="H59" s="99">
        <f>(VLOOKUP($A59,'Occupancy Raw Data'!$B$8:$BE$45,'Occupancy Raw Data'!N$3,FALSE))/100</f>
        <v>0.716546484902714</v>
      </c>
      <c r="I59" s="99">
        <f>(VLOOKUP($A59,'Occupancy Raw Data'!$B$8:$BE$45,'Occupancy Raw Data'!O$3,FALSE))/100</f>
        <v>0.76018913276137301</v>
      </c>
      <c r="J59" s="119">
        <f>(VLOOKUP($A59,'Occupancy Raw Data'!$B$8:$BE$45,'Occupancy Raw Data'!P$3,FALSE))/100</f>
        <v>0.738367808832043</v>
      </c>
      <c r="K59" s="120">
        <f>(VLOOKUP($A59,'Occupancy Raw Data'!$B$8:$BE$45,'Occupancy Raw Data'!R$3,FALSE))/100</f>
        <v>0.75103576879986089</v>
      </c>
      <c r="M59" s="121">
        <f>VLOOKUP($A59,'ADR Raw Data'!$B$6:$BE$43,'ADR Raw Data'!G$1,FALSE)</f>
        <v>202.64328563338199</v>
      </c>
      <c r="N59" s="122">
        <f>VLOOKUP($A59,'ADR Raw Data'!$B$6:$BE$43,'ADR Raw Data'!H$1,FALSE)</f>
        <v>241.33918880083101</v>
      </c>
      <c r="O59" s="122">
        <f>VLOOKUP($A59,'ADR Raw Data'!$B$6:$BE$43,'ADR Raw Data'!I$1,FALSE)</f>
        <v>256.77664998976798</v>
      </c>
      <c r="P59" s="122">
        <f>VLOOKUP($A59,'ADR Raw Data'!$B$6:$BE$43,'ADR Raw Data'!J$1,FALSE)</f>
        <v>232.88698240330601</v>
      </c>
      <c r="Q59" s="122">
        <f>VLOOKUP($A59,'ADR Raw Data'!$B$6:$BE$43,'ADR Raw Data'!K$1,FALSE)</f>
        <v>195.440747180747</v>
      </c>
      <c r="R59" s="123">
        <f>VLOOKUP($A59,'ADR Raw Data'!$B$6:$BE$43,'ADR Raw Data'!L$1,FALSE)</f>
        <v>228.102694219363</v>
      </c>
      <c r="S59" s="122">
        <f>VLOOKUP($A59,'ADR Raw Data'!$B$6:$BE$43,'ADR Raw Data'!N$1,FALSE)</f>
        <v>171.82395289047699</v>
      </c>
      <c r="T59" s="122">
        <f>VLOOKUP($A59,'ADR Raw Data'!$B$6:$BE$43,'ADR Raw Data'!O$1,FALSE)</f>
        <v>172.87110562331901</v>
      </c>
      <c r="U59" s="123">
        <f>VLOOKUP($A59,'ADR Raw Data'!$B$6:$BE$43,'ADR Raw Data'!P$1,FALSE)</f>
        <v>172.36300275040199</v>
      </c>
      <c r="V59" s="124">
        <f>VLOOKUP($A59,'ADR Raw Data'!$B$6:$BE$43,'ADR Raw Data'!R$1,FALSE)</f>
        <v>212.44569070324201</v>
      </c>
      <c r="X59" s="121">
        <f>VLOOKUP($A59,'RevPAR Raw Data'!$B$6:$BE$43,'RevPAR Raw Data'!G$1,FALSE)</f>
        <v>128.69770294927801</v>
      </c>
      <c r="Y59" s="122">
        <f>VLOOKUP($A59,'RevPAR Raw Data'!$B$6:$BE$43,'RevPAR Raw Data'!H$1,FALSE)</f>
        <v>191.53813139287999</v>
      </c>
      <c r="Z59" s="122">
        <f>VLOOKUP($A59,'RevPAR Raw Data'!$B$6:$BE$43,'RevPAR Raw Data'!I$1,FALSE)</f>
        <v>220.163778532203</v>
      </c>
      <c r="AA59" s="122">
        <f>VLOOKUP($A59,'RevPAR Raw Data'!$B$6:$BE$43,'RevPAR Raw Data'!J$1,FALSE)</f>
        <v>185.876066459638</v>
      </c>
      <c r="AB59" s="122">
        <f>VLOOKUP($A59,'RevPAR Raw Data'!$B$6:$BE$43,'RevPAR Raw Data'!K$1,FALSE)</f>
        <v>136.06992385564101</v>
      </c>
      <c r="AC59" s="123">
        <f>VLOOKUP($A59,'RevPAR Raw Data'!$B$6:$BE$43,'RevPAR Raw Data'!L$1,FALSE)</f>
        <v>172.469120637928</v>
      </c>
      <c r="AD59" s="122">
        <f>VLOOKUP($A59,'RevPAR Raw Data'!$B$6:$BE$43,'RevPAR Raw Data'!N$1,FALSE)</f>
        <v>123.11984946576101</v>
      </c>
      <c r="AE59" s="122">
        <f>VLOOKUP($A59,'RevPAR Raw Data'!$B$6:$BE$43,'RevPAR Raw Data'!O$1,FALSE)</f>
        <v>131.41473586329101</v>
      </c>
      <c r="AF59" s="123">
        <f>VLOOKUP($A59,'RevPAR Raw Data'!$B$6:$BE$43,'RevPAR Raw Data'!P$1,FALSE)</f>
        <v>127.267292664526</v>
      </c>
      <c r="AG59" s="124">
        <f>VLOOKUP($A59,'RevPAR Raw Data'!$B$6:$BE$43,'RevPAR Raw Data'!R$1,FALSE)</f>
        <v>159.55431264552701</v>
      </c>
    </row>
    <row r="60" spans="1:33" x14ac:dyDescent="0.2">
      <c r="A60" s="101" t="s">
        <v>122</v>
      </c>
      <c r="B60" s="89">
        <f>(VLOOKUP($A59,'Occupancy Raw Data'!$B$8:$BE$51,'Occupancy Raw Data'!T$3,FALSE))/100</f>
        <v>8.8471943548181997E-2</v>
      </c>
      <c r="C60" s="90">
        <f>(VLOOKUP($A59,'Occupancy Raw Data'!$B$8:$BE$51,'Occupancy Raw Data'!U$3,FALSE))/100</f>
        <v>5.5634774424410498E-2</v>
      </c>
      <c r="D60" s="90">
        <f>(VLOOKUP($A59,'Occupancy Raw Data'!$B$8:$BE$51,'Occupancy Raw Data'!V$3,FALSE))/100</f>
        <v>-9.5614118876149908E-3</v>
      </c>
      <c r="E60" s="90">
        <f>(VLOOKUP($A59,'Occupancy Raw Data'!$B$8:$BE$51,'Occupancy Raw Data'!W$3,FALSE))/100</f>
        <v>-7.2297883422788797E-2</v>
      </c>
      <c r="F60" s="90">
        <f>(VLOOKUP($A59,'Occupancy Raw Data'!$B$8:$BE$51,'Occupancy Raw Data'!X$3,FALSE))/100</f>
        <v>-0.102513161018634</v>
      </c>
      <c r="G60" s="90">
        <f>(VLOOKUP($A59,'Occupancy Raw Data'!$B$8:$BE$51,'Occupancy Raw Data'!Y$3,FALSE))/100</f>
        <v>-1.47387559210027E-2</v>
      </c>
      <c r="H60" s="91">
        <f>(VLOOKUP($A59,'Occupancy Raw Data'!$B$8:$BE$51,'Occupancy Raw Data'!AA$3,FALSE))/100</f>
        <v>-5.3709398737958304E-2</v>
      </c>
      <c r="I60" s="91">
        <f>(VLOOKUP($A59,'Occupancy Raw Data'!$B$8:$BE$51,'Occupancy Raw Data'!AB$3,FALSE))/100</f>
        <v>-3.5554885769046099E-2</v>
      </c>
      <c r="J60" s="90">
        <f>(VLOOKUP($A59,'Occupancy Raw Data'!$B$8:$BE$51,'Occupancy Raw Data'!AC$3,FALSE))/100</f>
        <v>-4.4450072712990799E-2</v>
      </c>
      <c r="K60" s="92">
        <f>(VLOOKUP($A59,'Occupancy Raw Data'!$B$8:$BE$51,'Occupancy Raw Data'!AE$3,FALSE))/100</f>
        <v>-2.3269508585791302E-2</v>
      </c>
      <c r="M60" s="89">
        <f>(VLOOKUP($A59,'ADR Raw Data'!$B$6:$BE$49,'ADR Raw Data'!T$1,FALSE))/100</f>
        <v>3.9064516509326602E-2</v>
      </c>
      <c r="N60" s="90">
        <f>(VLOOKUP($A59,'ADR Raw Data'!$B$6:$BE$49,'ADR Raw Data'!U$1,FALSE))/100</f>
        <v>6.1935021877056899E-2</v>
      </c>
      <c r="O60" s="90">
        <f>(VLOOKUP($A59,'ADR Raw Data'!$B$6:$BE$49,'ADR Raw Data'!V$1,FALSE))/100</f>
        <v>1.8144962912300101E-2</v>
      </c>
      <c r="P60" s="90">
        <f>(VLOOKUP($A59,'ADR Raw Data'!$B$6:$BE$49,'ADR Raw Data'!W$1,FALSE))/100</f>
        <v>-4.9154486725893502E-2</v>
      </c>
      <c r="Q60" s="90">
        <f>(VLOOKUP($A59,'ADR Raw Data'!$B$6:$BE$49,'ADR Raw Data'!X$1,FALSE))/100</f>
        <v>-8.3941765104821209E-2</v>
      </c>
      <c r="R60" s="90">
        <f>(VLOOKUP($A59,'ADR Raw Data'!$B$6:$BE$49,'ADR Raw Data'!Y$1,FALSE))/100</f>
        <v>-4.5036547468579905E-3</v>
      </c>
      <c r="S60" s="91">
        <f>(VLOOKUP($A59,'ADR Raw Data'!$B$6:$BE$49,'ADR Raw Data'!AA$1,FALSE))/100</f>
        <v>-6.87031766753506E-2</v>
      </c>
      <c r="T60" s="91">
        <f>(VLOOKUP($A59,'ADR Raw Data'!$B$6:$BE$49,'ADR Raw Data'!AB$1,FALSE))/100</f>
        <v>-7.0597746993937407E-2</v>
      </c>
      <c r="U60" s="90">
        <f>(VLOOKUP($A59,'ADR Raw Data'!$B$6:$BE$49,'ADR Raw Data'!AC$1,FALSE))/100</f>
        <v>-6.9646467143325494E-2</v>
      </c>
      <c r="V60" s="92">
        <f>(VLOOKUP($A59,'ADR Raw Data'!$B$6:$BE$49,'ADR Raw Data'!AE$1,FALSE))/100</f>
        <v>-1.8903583358596602E-2</v>
      </c>
      <c r="X60" s="89">
        <f>(VLOOKUP($A59,'RevPAR Raw Data'!$B$6:$BE$43,'RevPAR Raw Data'!T$1,FALSE))/100</f>
        <v>0.13099257375685799</v>
      </c>
      <c r="Y60" s="90">
        <f>(VLOOKUP($A59,'RevPAR Raw Data'!$B$6:$BE$43,'RevPAR Raw Data'!U$1,FALSE))/100</f>
        <v>0.121015537272568</v>
      </c>
      <c r="Z60" s="90">
        <f>(VLOOKUP($A59,'RevPAR Raw Data'!$B$6:$BE$43,'RevPAR Raw Data'!V$1,FALSE))/100</f>
        <v>8.4100595605951095E-3</v>
      </c>
      <c r="AA60" s="90">
        <f>(VLOOKUP($A59,'RevPAR Raw Data'!$B$6:$BE$43,'RevPAR Raw Data'!W$1,FALSE))/100</f>
        <v>-0.11789860479766601</v>
      </c>
      <c r="AB60" s="90">
        <f>(VLOOKUP($A59,'RevPAR Raw Data'!$B$6:$BE$43,'RevPAR Raw Data'!X$1,FALSE))/100</f>
        <v>-0.17784979044107702</v>
      </c>
      <c r="AC60" s="90">
        <f>(VLOOKUP($A59,'RevPAR Raw Data'!$B$6:$BE$43,'RevPAR Raw Data'!Y$1,FALSE))/100</f>
        <v>-1.9176032399794301E-2</v>
      </c>
      <c r="AD60" s="91">
        <f>(VLOOKUP($A59,'RevPAR Raw Data'!$B$6:$BE$43,'RevPAR Raw Data'!AA$1,FALSE))/100</f>
        <v>-0.118722569102688</v>
      </c>
      <c r="AE60" s="91">
        <f>(VLOOKUP($A59,'RevPAR Raw Data'!$B$6:$BE$43,'RevPAR Raw Data'!AB$1,FALSE))/100</f>
        <v>-0.10364253793306201</v>
      </c>
      <c r="AF60" s="90">
        <f>(VLOOKUP($A59,'RevPAR Raw Data'!$B$6:$BE$43,'RevPAR Raw Data'!AC$1,FALSE))/100</f>
        <v>-0.111000749327592</v>
      </c>
      <c r="AG60" s="92">
        <f>(VLOOKUP($A59,'RevPAR Raw Data'!$B$6:$BE$43,'RevPAR Raw Data'!AE$1,FALSE))/100</f>
        <v>-4.1733214849122902E-2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Data'!G$3,FALSE))/100</f>
        <v>0.74614246459522204</v>
      </c>
      <c r="C62" s="118">
        <f>(VLOOKUP($A62,'Occupancy Raw Data'!$B$8:$BE$45,'Occupancy Raw Data'!H$3,FALSE))/100</f>
        <v>0.92210949059395408</v>
      </c>
      <c r="D62" s="118">
        <f>(VLOOKUP($A62,'Occupancy Raw Data'!$B$8:$BE$45,'Occupancy Raw Data'!I$3,FALSE))/100</f>
        <v>0.96068484464172399</v>
      </c>
      <c r="E62" s="118">
        <f>(VLOOKUP($A62,'Occupancy Raw Data'!$B$8:$BE$45,'Occupancy Raw Data'!J$3,FALSE))/100</f>
        <v>0.88871274571971992</v>
      </c>
      <c r="F62" s="118">
        <f>(VLOOKUP($A62,'Occupancy Raw Data'!$B$8:$BE$45,'Occupancy Raw Data'!K$3,FALSE))/100</f>
        <v>0.79105897273303694</v>
      </c>
      <c r="G62" s="119">
        <f>(VLOOKUP($A62,'Occupancy Raw Data'!$B$8:$BE$45,'Occupancy Raw Data'!L$3,FALSE))/100</f>
        <v>0.86174170365673208</v>
      </c>
      <c r="H62" s="99">
        <f>(VLOOKUP($A62,'Occupancy Raw Data'!$B$8:$BE$45,'Occupancy Raw Data'!N$3,FALSE))/100</f>
        <v>0.76368632424434491</v>
      </c>
      <c r="I62" s="99">
        <f>(VLOOKUP($A62,'Occupancy Raw Data'!$B$8:$BE$45,'Occupancy Raw Data'!O$3,FALSE))/100</f>
        <v>0.78186429930247303</v>
      </c>
      <c r="J62" s="119">
        <f>(VLOOKUP($A62,'Occupancy Raw Data'!$B$8:$BE$45,'Occupancy Raw Data'!P$3,FALSE))/100</f>
        <v>0.77277531177340908</v>
      </c>
      <c r="K62" s="120">
        <f>(VLOOKUP($A62,'Occupancy Raw Data'!$B$8:$BE$45,'Occupancy Raw Data'!R$3,FALSE))/100</f>
        <v>0.83632273454721107</v>
      </c>
      <c r="M62" s="121">
        <f>VLOOKUP($A62,'ADR Raw Data'!$B$6:$BE$43,'ADR Raw Data'!G$1,FALSE)</f>
        <v>216.55417280453199</v>
      </c>
      <c r="N62" s="122">
        <f>VLOOKUP($A62,'ADR Raw Data'!$B$6:$BE$43,'ADR Raw Data'!H$1,FALSE)</f>
        <v>259.08623266475598</v>
      </c>
      <c r="O62" s="122">
        <f>VLOOKUP($A62,'ADR Raw Data'!$B$6:$BE$43,'ADR Raw Data'!I$1,FALSE)</f>
        <v>272.465847084708</v>
      </c>
      <c r="P62" s="122">
        <f>VLOOKUP($A62,'ADR Raw Data'!$B$6:$BE$43,'ADR Raw Data'!J$1,FALSE)</f>
        <v>252.11434653347601</v>
      </c>
      <c r="Q62" s="122">
        <f>VLOOKUP($A62,'ADR Raw Data'!$B$6:$BE$43,'ADR Raw Data'!K$1,FALSE)</f>
        <v>209.225846359385</v>
      </c>
      <c r="R62" s="123">
        <f>VLOOKUP($A62,'ADR Raw Data'!$B$6:$BE$43,'ADR Raw Data'!L$1,FALSE)</f>
        <v>244.111932841129</v>
      </c>
      <c r="S62" s="122">
        <f>VLOOKUP($A62,'ADR Raw Data'!$B$6:$BE$43,'ADR Raw Data'!N$1,FALSE)</f>
        <v>169.68940215887</v>
      </c>
      <c r="T62" s="122">
        <f>VLOOKUP($A62,'ADR Raw Data'!$B$6:$BE$43,'ADR Raw Data'!O$1,FALSE)</f>
        <v>164.15340091916701</v>
      </c>
      <c r="U62" s="123">
        <f>VLOOKUP($A62,'ADR Raw Data'!$B$6:$BE$43,'ADR Raw Data'!P$1,FALSE)</f>
        <v>166.88884573304099</v>
      </c>
      <c r="V62" s="124">
        <f>VLOOKUP($A62,'ADR Raw Data'!$B$6:$BE$43,'ADR Raw Data'!R$1,FALSE)</f>
        <v>223.724692109111</v>
      </c>
      <c r="X62" s="121">
        <f>VLOOKUP($A62,'RevPAR Raw Data'!$B$6:$BE$43,'RevPAR Raw Data'!G$1,FALSE)</f>
        <v>161.58026421475299</v>
      </c>
      <c r="Y62" s="122">
        <f>VLOOKUP($A62,'RevPAR Raw Data'!$B$6:$BE$43,'RevPAR Raw Data'!H$1,FALSE)</f>
        <v>238.90587402240499</v>
      </c>
      <c r="Z62" s="122">
        <f>VLOOKUP($A62,'RevPAR Raw Data'!$B$6:$BE$43,'RevPAR Raw Data'!I$1,FALSE)</f>
        <v>261.75380997674898</v>
      </c>
      <c r="AA62" s="122">
        <f>VLOOKUP($A62,'RevPAR Raw Data'!$B$6:$BE$43,'RevPAR Raw Data'!J$1,FALSE)</f>
        <v>224.05723314309799</v>
      </c>
      <c r="AB62" s="122">
        <f>VLOOKUP($A62,'RevPAR Raw Data'!$B$6:$BE$43,'RevPAR Raw Data'!K$1,FALSE)</f>
        <v>165.50998309025499</v>
      </c>
      <c r="AC62" s="123">
        <f>VLOOKUP($A62,'RevPAR Raw Data'!$B$6:$BE$43,'RevPAR Raw Data'!L$1,FALSE)</f>
        <v>210.361432889452</v>
      </c>
      <c r="AD62" s="122">
        <f>VLOOKUP($A62,'RevPAR Raw Data'!$B$6:$BE$43,'RevPAR Raw Data'!N$1,FALSE)</f>
        <v>129.589475797928</v>
      </c>
      <c r="AE62" s="122">
        <f>VLOOKUP($A62,'RevPAR Raw Data'!$B$6:$BE$43,'RevPAR Raw Data'!O$1,FALSE)</f>
        <v>128.34568378778201</v>
      </c>
      <c r="AF62" s="123">
        <f>VLOOKUP($A62,'RevPAR Raw Data'!$B$6:$BE$43,'RevPAR Raw Data'!P$1,FALSE)</f>
        <v>128.96757979285499</v>
      </c>
      <c r="AG62" s="124">
        <f>VLOOKUP($A62,'RevPAR Raw Data'!$B$6:$BE$43,'RevPAR Raw Data'!R$1,FALSE)</f>
        <v>187.10604629042399</v>
      </c>
    </row>
    <row r="63" spans="1:33" x14ac:dyDescent="0.2">
      <c r="A63" s="101" t="s">
        <v>122</v>
      </c>
      <c r="B63" s="89">
        <f>(VLOOKUP($A62,'Occupancy Raw Data'!$B$8:$BE$51,'Occupancy Raw Data'!T$3,FALSE))/100</f>
        <v>0.16526148354123399</v>
      </c>
      <c r="C63" s="90">
        <f>(VLOOKUP($A62,'Occupancy Raw Data'!$B$8:$BE$51,'Occupancy Raw Data'!U$3,FALSE))/100</f>
        <v>6.5460799098308209E-2</v>
      </c>
      <c r="D63" s="90">
        <f>(VLOOKUP($A62,'Occupancy Raw Data'!$B$8:$BE$51,'Occupancy Raw Data'!V$3,FALSE))/100</f>
        <v>1.0705853421779001E-3</v>
      </c>
      <c r="E63" s="90">
        <f>(VLOOKUP($A62,'Occupancy Raw Data'!$B$8:$BE$51,'Occupancy Raw Data'!W$3,FALSE))/100</f>
        <v>-7.4325208864531297E-2</v>
      </c>
      <c r="F63" s="90">
        <f>(VLOOKUP($A62,'Occupancy Raw Data'!$B$8:$BE$51,'Occupancy Raw Data'!X$3,FALSE))/100</f>
        <v>-0.10984052435520701</v>
      </c>
      <c r="G63" s="90">
        <f>(VLOOKUP($A62,'Occupancy Raw Data'!$B$8:$BE$51,'Occupancy Raw Data'!Y$3,FALSE))/100</f>
        <v>-1.2674775977508902E-3</v>
      </c>
      <c r="H63" s="91">
        <f>(VLOOKUP($A62,'Occupancy Raw Data'!$B$8:$BE$51,'Occupancy Raw Data'!AA$3,FALSE))/100</f>
        <v>-5.6874636267048896E-2</v>
      </c>
      <c r="I63" s="91">
        <f>(VLOOKUP($A62,'Occupancy Raw Data'!$B$8:$BE$51,'Occupancy Raw Data'!AB$3,FALSE))/100</f>
        <v>-3.9930471450707099E-2</v>
      </c>
      <c r="J63" s="90">
        <f>(VLOOKUP($A62,'Occupancy Raw Data'!$B$8:$BE$51,'Occupancy Raw Data'!AC$3,FALSE))/100</f>
        <v>-4.8378334069260599E-2</v>
      </c>
      <c r="K63" s="92">
        <f>(VLOOKUP($A62,'Occupancy Raw Data'!$B$8:$BE$51,'Occupancy Raw Data'!AE$3,FALSE))/100</f>
        <v>-1.41522812902489E-2</v>
      </c>
      <c r="M63" s="89">
        <f>(VLOOKUP($A62,'ADR Raw Data'!$B$6:$BE$49,'ADR Raw Data'!T$1,FALSE))/100</f>
        <v>2.1323214489652603E-2</v>
      </c>
      <c r="N63" s="90">
        <f>(VLOOKUP($A62,'ADR Raw Data'!$B$6:$BE$49,'ADR Raw Data'!U$1,FALSE))/100</f>
        <v>4.9719665718316E-2</v>
      </c>
      <c r="O63" s="90">
        <f>(VLOOKUP($A62,'ADR Raw Data'!$B$6:$BE$49,'ADR Raw Data'!V$1,FALSE))/100</f>
        <v>3.0877195914791197E-2</v>
      </c>
      <c r="P63" s="90">
        <f>(VLOOKUP($A62,'ADR Raw Data'!$B$6:$BE$49,'ADR Raw Data'!W$1,FALSE))/100</f>
        <v>-2.76136033662427E-2</v>
      </c>
      <c r="Q63" s="90">
        <f>(VLOOKUP($A62,'ADR Raw Data'!$B$6:$BE$49,'ADR Raw Data'!X$1,FALSE))/100</f>
        <v>-7.3139043464792497E-2</v>
      </c>
      <c r="R63" s="90">
        <f>(VLOOKUP($A62,'ADR Raw Data'!$B$6:$BE$49,'ADR Raw Data'!Y$1,FALSE))/100</f>
        <v>5.6737064030097097E-4</v>
      </c>
      <c r="S63" s="91">
        <f>(VLOOKUP($A62,'ADR Raw Data'!$B$6:$BE$49,'ADR Raw Data'!AA$1,FALSE))/100</f>
        <v>-5.8388045077643808E-2</v>
      </c>
      <c r="T63" s="91">
        <f>(VLOOKUP($A62,'ADR Raw Data'!$B$6:$BE$49,'ADR Raw Data'!AB$1,FALSE))/100</f>
        <v>-8.8239493201283103E-2</v>
      </c>
      <c r="U63" s="90">
        <f>(VLOOKUP($A62,'ADR Raw Data'!$B$6:$BE$49,'ADR Raw Data'!AC$1,FALSE))/100</f>
        <v>-7.3486138931566108E-2</v>
      </c>
      <c r="V63" s="92">
        <f>(VLOOKUP($A62,'ADR Raw Data'!$B$6:$BE$49,'ADR Raw Data'!AE$1,FALSE))/100</f>
        <v>-1.23015127344021E-2</v>
      </c>
      <c r="X63" s="89">
        <f>(VLOOKUP($A62,'RevPAR Raw Data'!$B$6:$BE$43,'RevPAR Raw Data'!T$1,FALSE))/100</f>
        <v>0.190108604091315</v>
      </c>
      <c r="Y63" s="90">
        <f>(VLOOKUP($A62,'RevPAR Raw Data'!$B$6:$BE$43,'RevPAR Raw Data'!U$1,FALSE))/100</f>
        <v>0.11843515386544499</v>
      </c>
      <c r="Z63" s="90">
        <f>(VLOOKUP($A62,'RevPAR Raw Data'!$B$6:$BE$43,'RevPAR Raw Data'!V$1,FALSE))/100</f>
        <v>3.1980837930322997E-2</v>
      </c>
      <c r="AA63" s="90">
        <f>(VLOOKUP($A62,'RevPAR Raw Data'!$B$6:$BE$43,'RevPAR Raw Data'!W$1,FALSE))/100</f>
        <v>-9.9886425393075809E-2</v>
      </c>
      <c r="AB63" s="90">
        <f>(VLOOKUP($A62,'RevPAR Raw Data'!$B$6:$BE$43,'RevPAR Raw Data'!X$1,FALSE))/100</f>
        <v>-0.174945936934988</v>
      </c>
      <c r="AC63" s="90">
        <f>(VLOOKUP($A62,'RevPAR Raw Data'!$B$6:$BE$43,'RevPAR Raw Data'!Y$1,FALSE))/100</f>
        <v>-7.00826087026121E-4</v>
      </c>
      <c r="AD63" s="91">
        <f>(VLOOKUP($A62,'RevPAR Raw Data'!$B$6:$BE$43,'RevPAR Raw Data'!AA$1,FALSE))/100</f>
        <v>-0.111941882518557</v>
      </c>
      <c r="AE63" s="91">
        <f>(VLOOKUP($A62,'RevPAR Raw Data'!$B$6:$BE$43,'RevPAR Raw Data'!AB$1,FALSE))/100</f>
        <v>-0.124646520087891</v>
      </c>
      <c r="AF63" s="90">
        <f>(VLOOKUP($A62,'RevPAR Raw Data'!$B$6:$BE$43,'RevPAR Raw Data'!AC$1,FALSE))/100</f>
        <v>-0.118309336022135</v>
      </c>
      <c r="AG63" s="92">
        <f>(VLOOKUP($A62,'RevPAR Raw Data'!$B$6:$BE$43,'RevPAR Raw Data'!AE$1,FALSE))/100</f>
        <v>-2.6279699556138198E-2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Data'!G$3,FALSE))/100</f>
        <v>0.70876378409750407</v>
      </c>
      <c r="C65" s="118">
        <f>(VLOOKUP($A65,'Occupancy Raw Data'!$B$8:$BE$45,'Occupancy Raw Data'!H$3,FALSE))/100</f>
        <v>0.86453859547301204</v>
      </c>
      <c r="D65" s="118">
        <f>(VLOOKUP($A65,'Occupancy Raw Data'!$B$8:$BE$45,'Occupancy Raw Data'!I$3,FALSE))/100</f>
        <v>0.91050493325594806</v>
      </c>
      <c r="E65" s="118">
        <f>(VLOOKUP($A65,'Occupancy Raw Data'!$B$8:$BE$45,'Occupancy Raw Data'!J$3,FALSE))/100</f>
        <v>0.80116076610562903</v>
      </c>
      <c r="F65" s="118">
        <f>(VLOOKUP($A65,'Occupancy Raw Data'!$B$8:$BE$45,'Occupancy Raw Data'!K$3,FALSE))/100</f>
        <v>0.69123621590249495</v>
      </c>
      <c r="G65" s="119">
        <f>(VLOOKUP($A65,'Occupancy Raw Data'!$B$8:$BE$45,'Occupancy Raw Data'!L$3,FALSE))/100</f>
        <v>0.79524085896691799</v>
      </c>
      <c r="H65" s="99">
        <f>(VLOOKUP($A65,'Occupancy Raw Data'!$B$8:$BE$45,'Occupancy Raw Data'!N$3,FALSE))/100</f>
        <v>0.69123621590249495</v>
      </c>
      <c r="I65" s="99">
        <f>(VLOOKUP($A65,'Occupancy Raw Data'!$B$8:$BE$45,'Occupancy Raw Data'!O$3,FALSE))/100</f>
        <v>0.75473012188044097</v>
      </c>
      <c r="J65" s="119">
        <f>(VLOOKUP($A65,'Occupancy Raw Data'!$B$8:$BE$45,'Occupancy Raw Data'!P$3,FALSE))/100</f>
        <v>0.72298316889146808</v>
      </c>
      <c r="K65" s="120">
        <f>(VLOOKUP($A65,'Occupancy Raw Data'!$B$8:$BE$45,'Occupancy Raw Data'!R$3,FALSE))/100</f>
        <v>0.77459580465964606</v>
      </c>
      <c r="M65" s="121">
        <f>VLOOKUP($A65,'ADR Raw Data'!$B$6:$BE$43,'ADR Raw Data'!G$1,FALSE)</f>
        <v>182.742217490992</v>
      </c>
      <c r="N65" s="122">
        <f>VLOOKUP($A65,'ADR Raw Data'!$B$6:$BE$43,'ADR Raw Data'!H$1,FALSE)</f>
        <v>211.78195488721801</v>
      </c>
      <c r="O65" s="122">
        <f>VLOOKUP($A65,'ADR Raw Data'!$B$6:$BE$43,'ADR Raw Data'!I$1,FALSE)</f>
        <v>212.95972080571099</v>
      </c>
      <c r="P65" s="122">
        <f>VLOOKUP($A65,'ADR Raw Data'!$B$6:$BE$43,'ADR Raw Data'!J$1,FALSE)</f>
        <v>186.87624022022601</v>
      </c>
      <c r="Q65" s="122">
        <f>VLOOKUP($A65,'ADR Raw Data'!$B$6:$BE$43,'ADR Raw Data'!K$1,FALSE)</f>
        <v>165.91306129303101</v>
      </c>
      <c r="R65" s="123">
        <f>VLOOKUP($A65,'ADR Raw Data'!$B$6:$BE$43,'ADR Raw Data'!L$1,FALSE)</f>
        <v>193.88305707196</v>
      </c>
      <c r="S65" s="122">
        <f>VLOOKUP($A65,'ADR Raw Data'!$B$6:$BE$43,'ADR Raw Data'!N$1,FALSE)</f>
        <v>146.192290512174</v>
      </c>
      <c r="T65" s="122">
        <f>VLOOKUP($A65,'ADR Raw Data'!$B$6:$BE$43,'ADR Raw Data'!O$1,FALSE)</f>
        <v>146.03525223008299</v>
      </c>
      <c r="U65" s="123">
        <f>VLOOKUP($A65,'ADR Raw Data'!$B$6:$BE$43,'ADR Raw Data'!P$1,FALSE)</f>
        <v>146.11032351288401</v>
      </c>
      <c r="V65" s="124">
        <f>VLOOKUP($A65,'ADR Raw Data'!$B$6:$BE$43,'ADR Raw Data'!R$1,FALSE)</f>
        <v>181.14318419249801</v>
      </c>
      <c r="X65" s="121">
        <f>VLOOKUP($A65,'RevPAR Raw Data'!$B$6:$BE$43,'RevPAR Raw Data'!G$1,FALSE)</f>
        <v>129.52106558328401</v>
      </c>
      <c r="Y65" s="122">
        <f>VLOOKUP($A65,'RevPAR Raw Data'!$B$6:$BE$43,'RevPAR Raw Data'!H$1,FALSE)</f>
        <v>183.09367382472399</v>
      </c>
      <c r="Z65" s="122">
        <f>VLOOKUP($A65,'RevPAR Raw Data'!$B$6:$BE$43,'RevPAR Raw Data'!I$1,FALSE)</f>
        <v>193.90087637840901</v>
      </c>
      <c r="AA65" s="122">
        <f>VLOOKUP($A65,'RevPAR Raw Data'!$B$6:$BE$43,'RevPAR Raw Data'!J$1,FALSE)</f>
        <v>149.717911781775</v>
      </c>
      <c r="AB65" s="122">
        <f>VLOOKUP($A65,'RevPAR Raw Data'!$B$6:$BE$43,'RevPAR Raw Data'!K$1,FALSE)</f>
        <v>114.685116656993</v>
      </c>
      <c r="AC65" s="123">
        <f>VLOOKUP($A65,'RevPAR Raw Data'!$B$6:$BE$43,'RevPAR Raw Data'!L$1,FALSE)</f>
        <v>154.183728845037</v>
      </c>
      <c r="AD65" s="122">
        <f>VLOOKUP($A65,'RevPAR Raw Data'!$B$6:$BE$43,'RevPAR Raw Data'!N$1,FALSE)</f>
        <v>101.053405687753</v>
      </c>
      <c r="AE65" s="122">
        <f>VLOOKUP($A65,'RevPAR Raw Data'!$B$6:$BE$43,'RevPAR Raw Data'!O$1,FALSE)</f>
        <v>110.217203714451</v>
      </c>
      <c r="AF65" s="123">
        <f>VLOOKUP($A65,'RevPAR Raw Data'!$B$6:$BE$43,'RevPAR Raw Data'!P$1,FALSE)</f>
        <v>105.635304701102</v>
      </c>
      <c r="AG65" s="124">
        <f>VLOOKUP($A65,'RevPAR Raw Data'!$B$6:$BE$43,'RevPAR Raw Data'!R$1,FALSE)</f>
        <v>140.31275051819901</v>
      </c>
    </row>
    <row r="66" spans="1:33" x14ac:dyDescent="0.2">
      <c r="A66" s="101" t="s">
        <v>122</v>
      </c>
      <c r="B66" s="89">
        <f>(VLOOKUP($A65,'Occupancy Raw Data'!$B$8:$BE$51,'Occupancy Raw Data'!T$3,FALSE))/100</f>
        <v>7.9712696354876295E-2</v>
      </c>
      <c r="C66" s="90">
        <f>(VLOOKUP($A65,'Occupancy Raw Data'!$B$8:$BE$51,'Occupancy Raw Data'!U$3,FALSE))/100</f>
        <v>3.7812385955958795E-2</v>
      </c>
      <c r="D66" s="90">
        <f>(VLOOKUP($A65,'Occupancy Raw Data'!$B$8:$BE$51,'Occupancy Raw Data'!V$3,FALSE))/100</f>
        <v>2.5403132592934998E-2</v>
      </c>
      <c r="E66" s="90">
        <f>(VLOOKUP($A65,'Occupancy Raw Data'!$B$8:$BE$51,'Occupancy Raw Data'!W$3,FALSE))/100</f>
        <v>-9.5463651171063202E-2</v>
      </c>
      <c r="F66" s="90">
        <f>(VLOOKUP($A65,'Occupancy Raw Data'!$B$8:$BE$51,'Occupancy Raw Data'!X$3,FALSE))/100</f>
        <v>-0.124372353850055</v>
      </c>
      <c r="G66" s="90">
        <f>(VLOOKUP($A65,'Occupancy Raw Data'!$B$8:$BE$51,'Occupancy Raw Data'!Y$3,FALSE))/100</f>
        <v>-1.8840701901291199E-2</v>
      </c>
      <c r="H66" s="91">
        <f>(VLOOKUP($A65,'Occupancy Raw Data'!$B$8:$BE$51,'Occupancy Raw Data'!AA$3,FALSE))/100</f>
        <v>-8.4701227424766296E-2</v>
      </c>
      <c r="I66" s="91">
        <f>(VLOOKUP($A65,'Occupancy Raw Data'!$B$8:$BE$51,'Occupancy Raw Data'!AB$3,FALSE))/100</f>
        <v>-6.1960540961214609E-3</v>
      </c>
      <c r="J66" s="90">
        <f>(VLOOKUP($A65,'Occupancy Raw Data'!$B$8:$BE$51,'Occupancy Raw Data'!AC$3,FALSE))/100</f>
        <v>-4.5338945595103403E-2</v>
      </c>
      <c r="K66" s="92">
        <f>(VLOOKUP($A65,'Occupancy Raw Data'!$B$8:$BE$51,'Occupancy Raw Data'!AE$3,FALSE))/100</f>
        <v>-2.6049943390312903E-2</v>
      </c>
      <c r="M66" s="89">
        <f>(VLOOKUP($A65,'ADR Raw Data'!$B$6:$BE$49,'ADR Raw Data'!T$1,FALSE))/100</f>
        <v>-8.7488940033236592E-3</v>
      </c>
      <c r="N66" s="90">
        <f>(VLOOKUP($A65,'ADR Raw Data'!$B$6:$BE$49,'ADR Raw Data'!U$1,FALSE))/100</f>
        <v>1.13240447894225E-2</v>
      </c>
      <c r="O66" s="90">
        <f>(VLOOKUP($A65,'ADR Raw Data'!$B$6:$BE$49,'ADR Raw Data'!V$1,FALSE))/100</f>
        <v>-5.9827982102900199E-3</v>
      </c>
      <c r="P66" s="90">
        <f>(VLOOKUP($A65,'ADR Raw Data'!$B$6:$BE$49,'ADR Raw Data'!W$1,FALSE))/100</f>
        <v>-6.4409299831496791E-2</v>
      </c>
      <c r="Q66" s="90">
        <f>(VLOOKUP($A65,'ADR Raw Data'!$B$6:$BE$49,'ADR Raw Data'!X$1,FALSE))/100</f>
        <v>-6.63138416280213E-2</v>
      </c>
      <c r="R66" s="90">
        <f>(VLOOKUP($A65,'ADR Raw Data'!$B$6:$BE$49,'ADR Raw Data'!Y$1,FALSE))/100</f>
        <v>-2.1383880420642001E-2</v>
      </c>
      <c r="S66" s="91">
        <f>(VLOOKUP($A65,'ADR Raw Data'!$B$6:$BE$49,'ADR Raw Data'!AA$1,FALSE))/100</f>
        <v>-0.10108208117353901</v>
      </c>
      <c r="T66" s="91">
        <f>(VLOOKUP($A65,'ADR Raw Data'!$B$6:$BE$49,'ADR Raw Data'!AB$1,FALSE))/100</f>
        <v>-8.3379806941123694E-2</v>
      </c>
      <c r="U66" s="90">
        <f>(VLOOKUP($A65,'ADR Raw Data'!$B$6:$BE$49,'ADR Raw Data'!AC$1,FALSE))/100</f>
        <v>-9.23173249607529E-2</v>
      </c>
      <c r="V66" s="92">
        <f>(VLOOKUP($A65,'ADR Raw Data'!$B$6:$BE$49,'ADR Raw Data'!AE$1,FALSE))/100</f>
        <v>-3.6537552516095098E-2</v>
      </c>
      <c r="X66" s="89">
        <f>(VLOOKUP($A65,'RevPAR Raw Data'!$B$6:$BE$43,'RevPAR Raw Data'!T$1,FALSE))/100</f>
        <v>7.02664044204247E-2</v>
      </c>
      <c r="Y66" s="90">
        <f>(VLOOKUP($A65,'RevPAR Raw Data'!$B$6:$BE$43,'RevPAR Raw Data'!U$1,FALSE))/100</f>
        <v>4.9564619897541497E-2</v>
      </c>
      <c r="Z66" s="90">
        <f>(VLOOKUP($A65,'RevPAR Raw Data'!$B$6:$BE$43,'RevPAR Raw Data'!V$1,FALSE))/100</f>
        <v>1.9268352566432202E-2</v>
      </c>
      <c r="AA66" s="90">
        <f>(VLOOKUP($A65,'RevPAR Raw Data'!$B$6:$BE$43,'RevPAR Raw Data'!W$1,FALSE))/100</f>
        <v>-0.15372420407127302</v>
      </c>
      <c r="AB66" s="90">
        <f>(VLOOKUP($A65,'RevPAR Raw Data'!$B$6:$BE$43,'RevPAR Raw Data'!X$1,FALSE))/100</f>
        <v>-0.18243858690195999</v>
      </c>
      <c r="AC66" s="90">
        <f>(VLOOKUP($A65,'RevPAR Raw Data'!$B$6:$BE$43,'RevPAR Raw Data'!Y$1,FALSE))/100</f>
        <v>-3.9821695005434997E-2</v>
      </c>
      <c r="AD66" s="91">
        <f>(VLOOKUP($A65,'RevPAR Raw Data'!$B$6:$BE$43,'RevPAR Raw Data'!AA$1,FALSE))/100</f>
        <v>-0.17722153225225701</v>
      </c>
      <c r="AE66" s="91">
        <f>(VLOOKUP($A65,'RevPAR Raw Data'!$B$6:$BE$43,'RevPAR Raw Data'!AB$1,FALSE))/100</f>
        <v>-8.9059235242913801E-2</v>
      </c>
      <c r="AF66" s="90">
        <f>(VLOOKUP($A65,'RevPAR Raw Data'!$B$6:$BE$43,'RevPAR Raw Data'!AC$1,FALSE))/100</f>
        <v>-0.133470700381975</v>
      </c>
      <c r="AG66" s="92">
        <f>(VLOOKUP($A65,'RevPAR Raw Data'!$B$6:$BE$43,'RevPAR Raw Data'!AE$1,FALSE))/100</f>
        <v>-6.1635694731743199E-2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Data'!G$3,FALSE))/100</f>
        <v>0.54829020332717104</v>
      </c>
      <c r="C68" s="118">
        <f>(VLOOKUP($A68,'Occupancy Raw Data'!$B$8:$BE$45,'Occupancy Raw Data'!H$3,FALSE))/100</f>
        <v>0.76224584103512005</v>
      </c>
      <c r="D68" s="118">
        <f>(VLOOKUP($A68,'Occupancy Raw Data'!$B$8:$BE$45,'Occupancy Raw Data'!I$3,FALSE))/100</f>
        <v>0.87361367837338189</v>
      </c>
      <c r="E68" s="118">
        <f>(VLOOKUP($A68,'Occupancy Raw Data'!$B$8:$BE$45,'Occupancy Raw Data'!J$3,FALSE))/100</f>
        <v>0.86460258780036892</v>
      </c>
      <c r="F68" s="118">
        <f>(VLOOKUP($A68,'Occupancy Raw Data'!$B$8:$BE$45,'Occupancy Raw Data'!K$3,FALSE))/100</f>
        <v>0.72701016635859506</v>
      </c>
      <c r="G68" s="119">
        <f>(VLOOKUP($A68,'Occupancy Raw Data'!$B$8:$BE$45,'Occupancy Raw Data'!L$3,FALSE))/100</f>
        <v>0.75515249537892704</v>
      </c>
      <c r="H68" s="99">
        <f>(VLOOKUP($A68,'Occupancy Raw Data'!$B$8:$BE$45,'Occupancy Raw Data'!N$3,FALSE))/100</f>
        <v>0.67294362292051702</v>
      </c>
      <c r="I68" s="99">
        <f>(VLOOKUP($A68,'Occupancy Raw Data'!$B$8:$BE$45,'Occupancy Raw Data'!O$3,FALSE))/100</f>
        <v>0.69916820702402904</v>
      </c>
      <c r="J68" s="119">
        <f>(VLOOKUP($A68,'Occupancy Raw Data'!$B$8:$BE$45,'Occupancy Raw Data'!P$3,FALSE))/100</f>
        <v>0.68605591497227292</v>
      </c>
      <c r="K68" s="120">
        <f>(VLOOKUP($A68,'Occupancy Raw Data'!$B$8:$BE$45,'Occupancy Raw Data'!R$3,FALSE))/100</f>
        <v>0.7354106152627401</v>
      </c>
      <c r="M68" s="121">
        <f>VLOOKUP($A68,'ADR Raw Data'!$B$6:$BE$43,'ADR Raw Data'!G$1,FALSE)</f>
        <v>150.389313105773</v>
      </c>
      <c r="N68" s="122">
        <f>VLOOKUP($A68,'ADR Raw Data'!$B$6:$BE$43,'ADR Raw Data'!H$1,FALSE)</f>
        <v>192.414008790542</v>
      </c>
      <c r="O68" s="122">
        <f>VLOOKUP($A68,'ADR Raw Data'!$B$6:$BE$43,'ADR Raw Data'!I$1,FALSE)</f>
        <v>216.49925019835999</v>
      </c>
      <c r="P68" s="122">
        <f>VLOOKUP($A68,'ADR Raw Data'!$B$6:$BE$43,'ADR Raw Data'!J$1,FALSE)</f>
        <v>212.28229289150099</v>
      </c>
      <c r="Q68" s="122">
        <f>VLOOKUP($A68,'ADR Raw Data'!$B$6:$BE$43,'ADR Raw Data'!K$1,FALSE)</f>
        <v>166.72947401875001</v>
      </c>
      <c r="R68" s="123">
        <f>VLOOKUP($A68,'ADR Raw Data'!$B$6:$BE$43,'ADR Raw Data'!L$1,FALSE)</f>
        <v>191.488293608297</v>
      </c>
      <c r="S68" s="122">
        <f>VLOOKUP($A68,'ADR Raw Data'!$B$6:$BE$43,'ADR Raw Data'!N$1,FALSE)</f>
        <v>136.334642060085</v>
      </c>
      <c r="T68" s="122">
        <f>VLOOKUP($A68,'ADR Raw Data'!$B$6:$BE$43,'ADR Raw Data'!O$1,FALSE)</f>
        <v>137.77184401850599</v>
      </c>
      <c r="U68" s="123">
        <f>VLOOKUP($A68,'ADR Raw Data'!$B$6:$BE$43,'ADR Raw Data'!P$1,FALSE)</f>
        <v>137.066977351182</v>
      </c>
      <c r="V68" s="124">
        <f>VLOOKUP($A68,'ADR Raw Data'!$B$6:$BE$43,'ADR Raw Data'!R$1,FALSE)</f>
        <v>176.98286333034099</v>
      </c>
      <c r="X68" s="121">
        <f>VLOOKUP($A68,'RevPAR Raw Data'!$B$6:$BE$43,'RevPAR Raw Data'!G$1,FALSE)</f>
        <v>82.456987060998102</v>
      </c>
      <c r="Y68" s="122">
        <f>VLOOKUP($A68,'RevPAR Raw Data'!$B$6:$BE$43,'RevPAR Raw Data'!H$1,FALSE)</f>
        <v>146.666777957486</v>
      </c>
      <c r="Z68" s="122">
        <f>VLOOKUP($A68,'RevPAR Raw Data'!$B$6:$BE$43,'RevPAR Raw Data'!I$1,FALSE)</f>
        <v>189.13670633086801</v>
      </c>
      <c r="AA68" s="122">
        <f>VLOOKUP($A68,'RevPAR Raw Data'!$B$6:$BE$43,'RevPAR Raw Data'!J$1,FALSE)</f>
        <v>183.53981977818799</v>
      </c>
      <c r="AB68" s="122">
        <f>VLOOKUP($A68,'RevPAR Raw Data'!$B$6:$BE$43,'RevPAR Raw Data'!K$1,FALSE)</f>
        <v>121.214022643253</v>
      </c>
      <c r="AC68" s="123">
        <f>VLOOKUP($A68,'RevPAR Raw Data'!$B$6:$BE$43,'RevPAR Raw Data'!L$1,FALSE)</f>
        <v>144.602862754158</v>
      </c>
      <c r="AD68" s="122">
        <f>VLOOKUP($A68,'RevPAR Raw Data'!$B$6:$BE$43,'RevPAR Raw Data'!N$1,FALSE)</f>
        <v>91.745527957486104</v>
      </c>
      <c r="AE68" s="122">
        <f>VLOOKUP($A68,'RevPAR Raw Data'!$B$6:$BE$43,'RevPAR Raw Data'!O$1,FALSE)</f>
        <v>96.325693160813302</v>
      </c>
      <c r="AF68" s="123">
        <f>VLOOKUP($A68,'RevPAR Raw Data'!$B$6:$BE$43,'RevPAR Raw Data'!P$1,FALSE)</f>
        <v>94.035610559149703</v>
      </c>
      <c r="AG68" s="124">
        <f>VLOOKUP($A68,'RevPAR Raw Data'!$B$6:$BE$43,'RevPAR Raw Data'!R$1,FALSE)</f>
        <v>130.155076412727</v>
      </c>
    </row>
    <row r="69" spans="1:33" x14ac:dyDescent="0.2">
      <c r="A69" s="101" t="s">
        <v>122</v>
      </c>
      <c r="B69" s="89">
        <f>(VLOOKUP($A68,'Occupancy Raw Data'!$B$8:$BE$51,'Occupancy Raw Data'!T$3,FALSE))/100</f>
        <v>7.8901714985207899E-2</v>
      </c>
      <c r="C69" s="90">
        <f>(VLOOKUP($A68,'Occupancy Raw Data'!$B$8:$BE$51,'Occupancy Raw Data'!U$3,FALSE))/100</f>
        <v>4.2289124758812698E-2</v>
      </c>
      <c r="D69" s="90">
        <f>(VLOOKUP($A68,'Occupancy Raw Data'!$B$8:$BE$51,'Occupancy Raw Data'!V$3,FALSE))/100</f>
        <v>-1.0341534702085599E-2</v>
      </c>
      <c r="E69" s="90">
        <f>(VLOOKUP($A68,'Occupancy Raw Data'!$B$8:$BE$51,'Occupancy Raw Data'!W$3,FALSE))/100</f>
        <v>-4.7631174088302398E-2</v>
      </c>
      <c r="F69" s="90">
        <f>(VLOOKUP($A68,'Occupancy Raw Data'!$B$8:$BE$51,'Occupancy Raw Data'!X$3,FALSE))/100</f>
        <v>-9.6878521507765006E-2</v>
      </c>
      <c r="G69" s="90">
        <f>(VLOOKUP($A68,'Occupancy Raw Data'!$B$8:$BE$51,'Occupancy Raw Data'!Y$3,FALSE))/100</f>
        <v>-1.5471164095682699E-2</v>
      </c>
      <c r="H69" s="91">
        <f>(VLOOKUP($A68,'Occupancy Raw Data'!$B$8:$BE$51,'Occupancy Raw Data'!AA$3,FALSE))/100</f>
        <v>-0.11875211151559001</v>
      </c>
      <c r="I69" s="91">
        <f>(VLOOKUP($A68,'Occupancy Raw Data'!$B$8:$BE$51,'Occupancy Raw Data'!AB$3,FALSE))/100</f>
        <v>-8.7880166549154815E-2</v>
      </c>
      <c r="J69" s="90">
        <f>(VLOOKUP($A68,'Occupancy Raw Data'!$B$8:$BE$51,'Occupancy Raw Data'!AC$3,FALSE))/100</f>
        <v>-0.10328683096583599</v>
      </c>
      <c r="K69" s="92">
        <f>(VLOOKUP($A68,'Occupancy Raw Data'!$B$8:$BE$51,'Occupancy Raw Data'!AE$3,FALSE))/100</f>
        <v>-4.0515976209686305E-2</v>
      </c>
      <c r="M69" s="89">
        <f>(VLOOKUP($A68,'ADR Raw Data'!$B$6:$BE$49,'ADR Raw Data'!T$1,FALSE))/100</f>
        <v>1.19897464373086E-2</v>
      </c>
      <c r="N69" s="90">
        <f>(VLOOKUP($A68,'ADR Raw Data'!$B$6:$BE$49,'ADR Raw Data'!U$1,FALSE))/100</f>
        <v>3.25273967610063E-2</v>
      </c>
      <c r="O69" s="90">
        <f>(VLOOKUP($A68,'ADR Raw Data'!$B$6:$BE$49,'ADR Raw Data'!V$1,FALSE))/100</f>
        <v>3.9995209278750402E-2</v>
      </c>
      <c r="P69" s="90">
        <f>(VLOOKUP($A68,'ADR Raw Data'!$B$6:$BE$49,'ADR Raw Data'!W$1,FALSE))/100</f>
        <v>1.79996687031698E-2</v>
      </c>
      <c r="Q69" s="90">
        <f>(VLOOKUP($A68,'ADR Raw Data'!$B$6:$BE$49,'ADR Raw Data'!X$1,FALSE))/100</f>
        <v>-7.3624160264965599E-2</v>
      </c>
      <c r="R69" s="90">
        <f>(VLOOKUP($A68,'ADR Raw Data'!$B$6:$BE$49,'ADR Raw Data'!Y$1,FALSE))/100</f>
        <v>6.3208544087874794E-3</v>
      </c>
      <c r="S69" s="91">
        <f>(VLOOKUP($A68,'ADR Raw Data'!$B$6:$BE$49,'ADR Raw Data'!AA$1,FALSE))/100</f>
        <v>-9.3680493548196894E-2</v>
      </c>
      <c r="T69" s="91">
        <f>(VLOOKUP($A68,'ADR Raw Data'!$B$6:$BE$49,'ADR Raw Data'!AB$1,FALSE))/100</f>
        <v>-4.9013616704909106E-2</v>
      </c>
      <c r="U69" s="90">
        <f>(VLOOKUP($A68,'ADR Raw Data'!$B$6:$BE$49,'ADR Raw Data'!AC$1,FALSE))/100</f>
        <v>-7.1640939526401895E-2</v>
      </c>
      <c r="V69" s="92">
        <f>(VLOOKUP($A68,'ADR Raw Data'!$B$6:$BE$49,'ADR Raw Data'!AE$1,FALSE))/100</f>
        <v>-6.4084818677129299E-3</v>
      </c>
      <c r="X69" s="89">
        <f>(VLOOKUP($A68,'RevPAR Raw Data'!$B$6:$BE$43,'RevPAR Raw Data'!T$1,FALSE))/100</f>
        <v>9.1837472978658005E-2</v>
      </c>
      <c r="Y69" s="90">
        <f>(VLOOKUP($A68,'RevPAR Raw Data'!$B$6:$BE$43,'RevPAR Raw Data'!U$1,FALSE))/100</f>
        <v>7.619207665952471E-2</v>
      </c>
      <c r="Z69" s="90">
        <f>(VLOOKUP($A68,'RevPAR Raw Data'!$B$6:$BE$43,'RevPAR Raw Data'!V$1,FALSE))/100</f>
        <v>2.9240062731991402E-2</v>
      </c>
      <c r="AA69" s="90">
        <f>(VLOOKUP($A68,'RevPAR Raw Data'!$B$6:$BE$43,'RevPAR Raw Data'!W$1,FALSE))/100</f>
        <v>-3.0488850738664999E-2</v>
      </c>
      <c r="AB69" s="90">
        <f>(VLOOKUP($A68,'RevPAR Raw Data'!$B$6:$BE$43,'RevPAR Raw Data'!X$1,FALSE))/100</f>
        <v>-0.16337008197900998</v>
      </c>
      <c r="AC69" s="90">
        <f>(VLOOKUP($A68,'RevPAR Raw Data'!$B$6:$BE$43,'RevPAR Raw Data'!Y$1,FALSE))/100</f>
        <v>-9.2481006626785305E-3</v>
      </c>
      <c r="AD69" s="91">
        <f>(VLOOKUP($A68,'RevPAR Raw Data'!$B$6:$BE$43,'RevPAR Raw Data'!AA$1,FALSE))/100</f>
        <v>-0.20130784864711601</v>
      </c>
      <c r="AE69" s="91">
        <f>(VLOOKUP($A68,'RevPAR Raw Data'!$B$6:$BE$43,'RevPAR Raw Data'!AB$1,FALSE))/100</f>
        <v>-0.13258645845486</v>
      </c>
      <c r="AF69" s="90">
        <f>(VLOOKUP($A68,'RevPAR Raw Data'!$B$6:$BE$43,'RevPAR Raw Data'!AC$1,FALSE))/100</f>
        <v>-0.16752820488114101</v>
      </c>
      <c r="AG69" s="92">
        <f>(VLOOKUP($A68,'RevPAR Raw Data'!$B$6:$BE$43,'RevPAR Raw Data'!AE$1,FALSE))/100</f>
        <v>-4.66648121785068E-2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Data'!G$3,FALSE))/100</f>
        <v>0.54140752864157105</v>
      </c>
      <c r="C71" s="118">
        <f>(VLOOKUP($A71,'Occupancy Raw Data'!$B$8:$BE$45,'Occupancy Raw Data'!H$3,FALSE))/100</f>
        <v>0.66333878887070297</v>
      </c>
      <c r="D71" s="118">
        <f>(VLOOKUP($A71,'Occupancy Raw Data'!$B$8:$BE$45,'Occupancy Raw Data'!I$3,FALSE))/100</f>
        <v>0.75564648117839595</v>
      </c>
      <c r="E71" s="118">
        <f>(VLOOKUP($A71,'Occupancy Raw Data'!$B$8:$BE$45,'Occupancy Raw Data'!J$3,FALSE))/100</f>
        <v>0.73977086743044096</v>
      </c>
      <c r="F71" s="118">
        <f>(VLOOKUP($A71,'Occupancy Raw Data'!$B$8:$BE$45,'Occupancy Raw Data'!K$3,FALSE))/100</f>
        <v>0.65335515548281509</v>
      </c>
      <c r="G71" s="119">
        <f>(VLOOKUP($A71,'Occupancy Raw Data'!$B$8:$BE$45,'Occupancy Raw Data'!L$3,FALSE))/100</f>
        <v>0.67070376432078505</v>
      </c>
      <c r="H71" s="99">
        <f>(VLOOKUP($A71,'Occupancy Raw Data'!$B$8:$BE$45,'Occupancy Raw Data'!N$3,FALSE))/100</f>
        <v>0.65171849427168493</v>
      </c>
      <c r="I71" s="99">
        <f>(VLOOKUP($A71,'Occupancy Raw Data'!$B$8:$BE$45,'Occupancy Raw Data'!O$3,FALSE))/100</f>
        <v>0.67446808510638201</v>
      </c>
      <c r="J71" s="119">
        <f>(VLOOKUP($A71,'Occupancy Raw Data'!$B$8:$BE$45,'Occupancy Raw Data'!P$3,FALSE))/100</f>
        <v>0.66309328968903403</v>
      </c>
      <c r="K71" s="120">
        <f>(VLOOKUP($A71,'Occupancy Raw Data'!$B$8:$BE$45,'Occupancy Raw Data'!R$3,FALSE))/100</f>
        <v>0.66852934299742794</v>
      </c>
      <c r="M71" s="121">
        <f>VLOOKUP($A71,'ADR Raw Data'!$B$6:$BE$43,'ADR Raw Data'!G$1,FALSE)</f>
        <v>143.55353083433999</v>
      </c>
      <c r="N71" s="122">
        <f>VLOOKUP($A71,'ADR Raw Data'!$B$6:$BE$43,'ADR Raw Data'!H$1,FALSE)</f>
        <v>154.13666173204999</v>
      </c>
      <c r="O71" s="122">
        <f>VLOOKUP($A71,'ADR Raw Data'!$B$6:$BE$43,'ADR Raw Data'!I$1,FALSE)</f>
        <v>162.20339831059101</v>
      </c>
      <c r="P71" s="122">
        <f>VLOOKUP($A71,'ADR Raw Data'!$B$6:$BE$43,'ADR Raw Data'!J$1,FALSE)</f>
        <v>154.516957964601</v>
      </c>
      <c r="Q71" s="122">
        <f>VLOOKUP($A71,'ADR Raw Data'!$B$6:$BE$43,'ADR Raw Data'!K$1,FALSE)</f>
        <v>144.27315631262499</v>
      </c>
      <c r="R71" s="123">
        <f>VLOOKUP($A71,'ADR Raw Data'!$B$6:$BE$43,'ADR Raw Data'!L$1,FALSE)</f>
        <v>152.407962420693</v>
      </c>
      <c r="S71" s="122">
        <f>VLOOKUP($A71,'ADR Raw Data'!$B$6:$BE$43,'ADR Raw Data'!N$1,FALSE)</f>
        <v>152.14767955801099</v>
      </c>
      <c r="T71" s="122">
        <f>VLOOKUP($A71,'ADR Raw Data'!$B$6:$BE$43,'ADR Raw Data'!O$1,FALSE)</f>
        <v>159.67993933511201</v>
      </c>
      <c r="U71" s="123">
        <f>VLOOKUP($A71,'ADR Raw Data'!$B$6:$BE$43,'ADR Raw Data'!P$1,FALSE)</f>
        <v>155.97841416759201</v>
      </c>
      <c r="V71" s="124">
        <f>VLOOKUP($A71,'ADR Raw Data'!$B$6:$BE$43,'ADR Raw Data'!R$1,FALSE)</f>
        <v>153.41979645367701</v>
      </c>
      <c r="X71" s="121">
        <f>VLOOKUP($A71,'RevPAR Raw Data'!$B$6:$BE$43,'RevPAR Raw Data'!G$1,FALSE)</f>
        <v>77.7209623567921</v>
      </c>
      <c r="Y71" s="122">
        <f>VLOOKUP($A71,'RevPAR Raw Data'!$B$6:$BE$43,'RevPAR Raw Data'!H$1,FALSE)</f>
        <v>102.24482651391099</v>
      </c>
      <c r="Z71" s="122">
        <f>VLOOKUP($A71,'RevPAR Raw Data'!$B$6:$BE$43,'RevPAR Raw Data'!I$1,FALSE)</f>
        <v>122.56842716857599</v>
      </c>
      <c r="AA71" s="122">
        <f>VLOOKUP($A71,'RevPAR Raw Data'!$B$6:$BE$43,'RevPAR Raw Data'!J$1,FALSE)</f>
        <v>114.30714402618599</v>
      </c>
      <c r="AB71" s="122">
        <f>VLOOKUP($A71,'RevPAR Raw Data'!$B$6:$BE$43,'RevPAR Raw Data'!K$1,FALSE)</f>
        <v>94.261610474631695</v>
      </c>
      <c r="AC71" s="123">
        <f>VLOOKUP($A71,'RevPAR Raw Data'!$B$6:$BE$43,'RevPAR Raw Data'!L$1,FALSE)</f>
        <v>102.220594108019</v>
      </c>
      <c r="AD71" s="122">
        <f>VLOOKUP($A71,'RevPAR Raw Data'!$B$6:$BE$43,'RevPAR Raw Data'!N$1,FALSE)</f>
        <v>99.157456628477902</v>
      </c>
      <c r="AE71" s="122">
        <f>VLOOKUP($A71,'RevPAR Raw Data'!$B$6:$BE$43,'RevPAR Raw Data'!O$1,FALSE)</f>
        <v>107.699022913256</v>
      </c>
      <c r="AF71" s="123">
        <f>VLOOKUP($A71,'RevPAR Raw Data'!$B$6:$BE$43,'RevPAR Raw Data'!P$1,FALSE)</f>
        <v>103.42823977086699</v>
      </c>
      <c r="AG71" s="124">
        <f>VLOOKUP($A71,'RevPAR Raw Data'!$B$6:$BE$43,'RevPAR Raw Data'!R$1,FALSE)</f>
        <v>102.56563572597599</v>
      </c>
    </row>
    <row r="72" spans="1:33" x14ac:dyDescent="0.2">
      <c r="A72" s="101" t="s">
        <v>122</v>
      </c>
      <c r="B72" s="89">
        <f>(VLOOKUP($A71,'Occupancy Raw Data'!$B$8:$BE$51,'Occupancy Raw Data'!T$3,FALSE))/100</f>
        <v>7.6135354007694389E-2</v>
      </c>
      <c r="C72" s="90">
        <f>(VLOOKUP($A71,'Occupancy Raw Data'!$B$8:$BE$51,'Occupancy Raw Data'!U$3,FALSE))/100</f>
        <v>1.54938898390718E-2</v>
      </c>
      <c r="D72" s="90">
        <f>(VLOOKUP($A71,'Occupancy Raw Data'!$B$8:$BE$51,'Occupancy Raw Data'!V$3,FALSE))/100</f>
        <v>2.7102077658556999E-2</v>
      </c>
      <c r="E72" s="90">
        <f>(VLOOKUP($A71,'Occupancy Raw Data'!$B$8:$BE$51,'Occupancy Raw Data'!W$3,FALSE))/100</f>
        <v>4.1467868547941301E-4</v>
      </c>
      <c r="F72" s="90">
        <f>(VLOOKUP($A71,'Occupancy Raw Data'!$B$8:$BE$51,'Occupancy Raw Data'!X$3,FALSE))/100</f>
        <v>-5.5096315599717106E-3</v>
      </c>
      <c r="G72" s="90">
        <f>(VLOOKUP($A71,'Occupancy Raw Data'!$B$8:$BE$51,'Occupancy Raw Data'!Y$3,FALSE))/100</f>
        <v>1.9781553042879301E-2</v>
      </c>
      <c r="H72" s="91">
        <f>(VLOOKUP($A71,'Occupancy Raw Data'!$B$8:$BE$51,'Occupancy Raw Data'!AA$3,FALSE))/100</f>
        <v>-4.4125390050009497E-2</v>
      </c>
      <c r="I72" s="91">
        <f>(VLOOKUP($A71,'Occupancy Raw Data'!$B$8:$BE$51,'Occupancy Raw Data'!AB$3,FALSE))/100</f>
        <v>-6.3485230886532809E-2</v>
      </c>
      <c r="J72" s="90">
        <f>(VLOOKUP($A71,'Occupancy Raw Data'!$B$8:$BE$51,'Occupancy Raw Data'!AC$3,FALSE))/100</f>
        <v>-5.4070343824707302E-2</v>
      </c>
      <c r="K72" s="92">
        <f>(VLOOKUP($A71,'Occupancy Raw Data'!$B$8:$BE$51,'Occupancy Raw Data'!AE$3,FALSE))/100</f>
        <v>-2.2930013995547897E-3</v>
      </c>
      <c r="M72" s="89">
        <f>(VLOOKUP($A71,'ADR Raw Data'!$B$6:$BE$49,'ADR Raw Data'!T$1,FALSE))/100</f>
        <v>8.0196392973846911E-2</v>
      </c>
      <c r="N72" s="90">
        <f>(VLOOKUP($A71,'ADR Raw Data'!$B$6:$BE$49,'ADR Raw Data'!U$1,FALSE))/100</f>
        <v>3.5730463946126001E-2</v>
      </c>
      <c r="O72" s="90">
        <f>(VLOOKUP($A71,'ADR Raw Data'!$B$6:$BE$49,'ADR Raw Data'!V$1,FALSE))/100</f>
        <v>1.6581410486399599E-2</v>
      </c>
      <c r="P72" s="90">
        <f>(VLOOKUP($A71,'ADR Raw Data'!$B$6:$BE$49,'ADR Raw Data'!W$1,FALSE))/100</f>
        <v>-4.1661567105640198E-3</v>
      </c>
      <c r="Q72" s="90">
        <f>(VLOOKUP($A71,'ADR Raw Data'!$B$6:$BE$49,'ADR Raw Data'!X$1,FALSE))/100</f>
        <v>-1.9534743939421999E-2</v>
      </c>
      <c r="R72" s="90">
        <f>(VLOOKUP($A71,'ADR Raw Data'!$B$6:$BE$49,'ADR Raw Data'!Y$1,FALSE))/100</f>
        <v>1.68788633319891E-2</v>
      </c>
      <c r="S72" s="91">
        <f>(VLOOKUP($A71,'ADR Raw Data'!$B$6:$BE$49,'ADR Raw Data'!AA$1,FALSE))/100</f>
        <v>8.2260751384652005E-3</v>
      </c>
      <c r="T72" s="91">
        <f>(VLOOKUP($A71,'ADR Raw Data'!$B$6:$BE$49,'ADR Raw Data'!AB$1,FALSE))/100</f>
        <v>6.0523896723530205E-3</v>
      </c>
      <c r="U72" s="90">
        <f>(VLOOKUP($A71,'ADR Raw Data'!$B$6:$BE$49,'ADR Raw Data'!AC$1,FALSE))/100</f>
        <v>6.83350395413076E-3</v>
      </c>
      <c r="V72" s="92">
        <f>(VLOOKUP($A71,'ADR Raw Data'!$B$6:$BE$49,'ADR Raw Data'!AE$1,FALSE))/100</f>
        <v>1.3440315510593701E-2</v>
      </c>
      <c r="X72" s="89">
        <f>(VLOOKUP($A71,'RevPAR Raw Data'!$B$6:$BE$43,'RevPAR Raw Data'!T$1,FALSE))/100</f>
        <v>0.16243752775074502</v>
      </c>
      <c r="Y72" s="90">
        <f>(VLOOKUP($A71,'RevPAR Raw Data'!$B$6:$BE$43,'RevPAR Raw Data'!U$1,FALSE))/100</f>
        <v>5.1777957657478099E-2</v>
      </c>
      <c r="Z72" s="90">
        <f>(VLOOKUP($A71,'RevPAR Raw Data'!$B$6:$BE$43,'RevPAR Raw Data'!V$1,FALSE))/100</f>
        <v>4.4132878819647399E-2</v>
      </c>
      <c r="AA72" s="90">
        <f>(VLOOKUP($A71,'RevPAR Raw Data'!$B$6:$BE$43,'RevPAR Raw Data'!W$1,FALSE))/100</f>
        <v>-3.75320564147284E-3</v>
      </c>
      <c r="AB72" s="90">
        <f>(VLOOKUP($A71,'RevPAR Raw Data'!$B$6:$BE$43,'RevPAR Raw Data'!X$1,FALSE))/100</f>
        <v>-2.4936746257669097E-2</v>
      </c>
      <c r="AC72" s="90">
        <f>(VLOOKUP($A71,'RevPAR Raw Data'!$B$6:$BE$43,'RevPAR Raw Data'!Y$1,FALSE))/100</f>
        <v>3.6994306505173699E-2</v>
      </c>
      <c r="AD72" s="91">
        <f>(VLOOKUP($A71,'RevPAR Raw Data'!$B$6:$BE$43,'RevPAR Raw Data'!AA$1,FALSE))/100</f>
        <v>-3.6262293685609702E-2</v>
      </c>
      <c r="AE72" s="91">
        <f>(VLOOKUP($A71,'RevPAR Raw Data'!$B$6:$BE$43,'RevPAR Raw Data'!AB$1,FALSE))/100</f>
        <v>-5.7817078569944398E-2</v>
      </c>
      <c r="AF72" s="90">
        <f>(VLOOKUP($A71,'RevPAR Raw Data'!$B$6:$BE$43,'RevPAR Raw Data'!AC$1,FALSE))/100</f>
        <v>-4.7606329778903902E-2</v>
      </c>
      <c r="AG72" s="92">
        <f>(VLOOKUP($A71,'RevPAR Raw Data'!$B$6:$BE$43,'RevPAR Raw Data'!AE$1,FALSE))/100</f>
        <v>1.1116495448762699E-2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Data'!G$3,FALSE))/100</f>
        <v>0.51376451077943597</v>
      </c>
      <c r="C74" s="118">
        <f>(VLOOKUP($A74,'Occupancy Raw Data'!$B$8:$BE$45,'Occupancy Raw Data'!H$3,FALSE))/100</f>
        <v>0.60055279159756703</v>
      </c>
      <c r="D74" s="118">
        <f>(VLOOKUP($A74,'Occupancy Raw Data'!$B$8:$BE$45,'Occupancy Raw Data'!I$3,FALSE))/100</f>
        <v>0.66357103372028703</v>
      </c>
      <c r="E74" s="118">
        <f>(VLOOKUP($A74,'Occupancy Raw Data'!$B$8:$BE$45,'Occupancy Raw Data'!J$3,FALSE))/100</f>
        <v>0.70215588723051392</v>
      </c>
      <c r="F74" s="118">
        <f>(VLOOKUP($A74,'Occupancy Raw Data'!$B$8:$BE$45,'Occupancy Raw Data'!K$3,FALSE))/100</f>
        <v>0.66091763405196202</v>
      </c>
      <c r="G74" s="119">
        <f>(VLOOKUP($A74,'Occupancy Raw Data'!$B$8:$BE$45,'Occupancy Raw Data'!L$3,FALSE))/100</f>
        <v>0.62819237147595297</v>
      </c>
      <c r="H74" s="99">
        <f>(VLOOKUP($A74,'Occupancy Raw Data'!$B$8:$BE$45,'Occupancy Raw Data'!N$3,FALSE))/100</f>
        <v>0.78706467661691504</v>
      </c>
      <c r="I74" s="99">
        <f>(VLOOKUP($A74,'Occupancy Raw Data'!$B$8:$BE$45,'Occupancy Raw Data'!O$3,FALSE))/100</f>
        <v>0.74317302377003802</v>
      </c>
      <c r="J74" s="119">
        <f>(VLOOKUP($A74,'Occupancy Raw Data'!$B$8:$BE$45,'Occupancy Raw Data'!P$3,FALSE))/100</f>
        <v>0.76511885019347703</v>
      </c>
      <c r="K74" s="120">
        <f>(VLOOKUP($A74,'Occupancy Raw Data'!$B$8:$BE$45,'Occupancy Raw Data'!R$3,FALSE))/100</f>
        <v>0.66731422253810291</v>
      </c>
      <c r="M74" s="121">
        <f>VLOOKUP($A74,'ADR Raw Data'!$B$6:$BE$43,'ADR Raw Data'!G$1,FALSE)</f>
        <v>95.724587906175998</v>
      </c>
      <c r="N74" s="122">
        <f>VLOOKUP($A74,'ADR Raw Data'!$B$6:$BE$43,'ADR Raw Data'!H$1,FALSE)</f>
        <v>99.7010751104565</v>
      </c>
      <c r="O74" s="122">
        <f>VLOOKUP($A74,'ADR Raw Data'!$B$6:$BE$43,'ADR Raw Data'!I$1,FALSE)</f>
        <v>104.011659446851</v>
      </c>
      <c r="P74" s="122">
        <f>VLOOKUP($A74,'ADR Raw Data'!$B$6:$BE$43,'ADR Raw Data'!J$1,FALSE)</f>
        <v>105.73431270666001</v>
      </c>
      <c r="Q74" s="122">
        <f>VLOOKUP($A74,'ADR Raw Data'!$B$6:$BE$43,'ADR Raw Data'!K$1,FALSE)</f>
        <v>104.4231281365</v>
      </c>
      <c r="R74" s="123">
        <f>VLOOKUP($A74,'ADR Raw Data'!$B$6:$BE$43,'ADR Raw Data'!L$1,FALSE)</f>
        <v>102.303641675466</v>
      </c>
      <c r="S74" s="122">
        <f>VLOOKUP($A74,'ADR Raw Data'!$B$6:$BE$43,'ADR Raw Data'!N$1,FALSE)</f>
        <v>115.00857704733799</v>
      </c>
      <c r="T74" s="122">
        <f>VLOOKUP($A74,'ADR Raw Data'!$B$6:$BE$43,'ADR Raw Data'!O$1,FALSE)</f>
        <v>113.99659922642</v>
      </c>
      <c r="U74" s="123">
        <f>VLOOKUP($A74,'ADR Raw Data'!$B$6:$BE$43,'ADR Raw Data'!P$1,FALSE)</f>
        <v>114.517101365508</v>
      </c>
      <c r="V74" s="124">
        <f>VLOOKUP($A74,'ADR Raw Data'!$B$6:$BE$43,'ADR Raw Data'!R$1,FALSE)</f>
        <v>106.304647463965</v>
      </c>
      <c r="X74" s="121">
        <f>VLOOKUP($A74,'RevPAR Raw Data'!$B$6:$BE$43,'RevPAR Raw Data'!G$1,FALSE)</f>
        <v>49.179896075179599</v>
      </c>
      <c r="Y74" s="122">
        <f>VLOOKUP($A74,'RevPAR Raw Data'!$B$6:$BE$43,'RevPAR Raw Data'!H$1,FALSE)</f>
        <v>59.875758982863402</v>
      </c>
      <c r="Z74" s="122">
        <f>VLOOKUP($A74,'RevPAR Raw Data'!$B$6:$BE$43,'RevPAR Raw Data'!I$1,FALSE)</f>
        <v>69.019124378109396</v>
      </c>
      <c r="AA74" s="122">
        <f>VLOOKUP($A74,'RevPAR Raw Data'!$B$6:$BE$43,'RevPAR Raw Data'!J$1,FALSE)</f>
        <v>74.241970149253703</v>
      </c>
      <c r="AB74" s="122">
        <f>VLOOKUP($A74,'RevPAR Raw Data'!$B$6:$BE$43,'RevPAR Raw Data'!K$1,FALSE)</f>
        <v>69.015086788280797</v>
      </c>
      <c r="AC74" s="123">
        <f>VLOOKUP($A74,'RevPAR Raw Data'!$B$6:$BE$43,'RevPAR Raw Data'!L$1,FALSE)</f>
        <v>64.266367274737405</v>
      </c>
      <c r="AD74" s="122">
        <f>VLOOKUP($A74,'RevPAR Raw Data'!$B$6:$BE$43,'RevPAR Raw Data'!N$1,FALSE)</f>
        <v>90.519188501934707</v>
      </c>
      <c r="AE74" s="122">
        <f>VLOOKUP($A74,'RevPAR Raw Data'!$B$6:$BE$43,'RevPAR Raw Data'!O$1,FALSE)</f>
        <v>84.719197346600296</v>
      </c>
      <c r="AF74" s="123">
        <f>VLOOKUP($A74,'RevPAR Raw Data'!$B$6:$BE$43,'RevPAR Raw Data'!P$1,FALSE)</f>
        <v>87.619192924267495</v>
      </c>
      <c r="AG74" s="124">
        <f>VLOOKUP($A74,'RevPAR Raw Data'!$B$6:$BE$43,'RevPAR Raw Data'!R$1,FALSE)</f>
        <v>70.938603174603102</v>
      </c>
    </row>
    <row r="75" spans="1:33" x14ac:dyDescent="0.2">
      <c r="A75" s="101" t="s">
        <v>122</v>
      </c>
      <c r="B75" s="89">
        <f>(VLOOKUP($A74,'Occupancy Raw Data'!$B$8:$BE$51,'Occupancy Raw Data'!T$3,FALSE))/100</f>
        <v>-2.7763104440784703E-3</v>
      </c>
      <c r="C75" s="90">
        <f>(VLOOKUP($A74,'Occupancy Raw Data'!$B$8:$BE$51,'Occupancy Raw Data'!U$3,FALSE))/100</f>
        <v>-3.5552445110968202E-2</v>
      </c>
      <c r="D75" s="90">
        <f>(VLOOKUP($A74,'Occupancy Raw Data'!$B$8:$BE$51,'Occupancy Raw Data'!V$3,FALSE))/100</f>
        <v>-7.9817460924321196E-2</v>
      </c>
      <c r="E75" s="90">
        <f>(VLOOKUP($A74,'Occupancy Raw Data'!$B$8:$BE$51,'Occupancy Raw Data'!W$3,FALSE))/100</f>
        <v>-6.6868854964959798E-2</v>
      </c>
      <c r="F75" s="90">
        <f>(VLOOKUP($A74,'Occupancy Raw Data'!$B$8:$BE$51,'Occupancy Raw Data'!X$3,FALSE))/100</f>
        <v>-8.319393828235791E-2</v>
      </c>
      <c r="G75" s="90">
        <f>(VLOOKUP($A74,'Occupancy Raw Data'!$B$8:$BE$51,'Occupancy Raw Data'!Y$3,FALSE))/100</f>
        <v>-5.7441851610269899E-2</v>
      </c>
      <c r="H75" s="91">
        <f>(VLOOKUP($A74,'Occupancy Raw Data'!$B$8:$BE$51,'Occupancy Raw Data'!AA$3,FALSE))/100</f>
        <v>5.1801194695419203E-2</v>
      </c>
      <c r="I75" s="91">
        <f>(VLOOKUP($A74,'Occupancy Raw Data'!$B$8:$BE$51,'Occupancy Raw Data'!AB$3,FALSE))/100</f>
        <v>-3.3782949728169302E-2</v>
      </c>
      <c r="J75" s="90">
        <f>(VLOOKUP($A74,'Occupancy Raw Data'!$B$8:$BE$51,'Occupancy Raw Data'!AC$3,FALSE))/100</f>
        <v>8.4209961475639611E-3</v>
      </c>
      <c r="K75" s="92">
        <f>(VLOOKUP($A74,'Occupancy Raw Data'!$B$8:$BE$51,'Occupancy Raw Data'!AE$3,FALSE))/100</f>
        <v>-3.6834119935604696E-2</v>
      </c>
      <c r="M75" s="89">
        <f>(VLOOKUP($A74,'ADR Raw Data'!$B$6:$BE$49,'ADR Raw Data'!T$1,FALSE))/100</f>
        <v>2.3003340062986901E-3</v>
      </c>
      <c r="N75" s="90">
        <f>(VLOOKUP($A74,'ADR Raw Data'!$B$6:$BE$49,'ADR Raw Data'!U$1,FALSE))/100</f>
        <v>-1.3857595115437899E-2</v>
      </c>
      <c r="O75" s="90">
        <f>(VLOOKUP($A74,'ADR Raw Data'!$B$6:$BE$49,'ADR Raw Data'!V$1,FALSE))/100</f>
        <v>-1.225510569267E-2</v>
      </c>
      <c r="P75" s="90">
        <f>(VLOOKUP($A74,'ADR Raw Data'!$B$6:$BE$49,'ADR Raw Data'!W$1,FALSE))/100</f>
        <v>-4.0257195343331598E-3</v>
      </c>
      <c r="Q75" s="90">
        <f>(VLOOKUP($A74,'ADR Raw Data'!$B$6:$BE$49,'ADR Raw Data'!X$1,FALSE))/100</f>
        <v>1.05277477344856E-4</v>
      </c>
      <c r="R75" s="90">
        <f>(VLOOKUP($A74,'ADR Raw Data'!$B$6:$BE$49,'ADR Raw Data'!Y$1,FALSE))/100</f>
        <v>-6.8012424187199206E-3</v>
      </c>
      <c r="S75" s="91">
        <f>(VLOOKUP($A74,'ADR Raw Data'!$B$6:$BE$49,'ADR Raw Data'!AA$1,FALSE))/100</f>
        <v>5.6272201082927199E-3</v>
      </c>
      <c r="T75" s="91">
        <f>(VLOOKUP($A74,'ADR Raw Data'!$B$6:$BE$49,'ADR Raw Data'!AB$1,FALSE))/100</f>
        <v>-6.0512809661668497E-3</v>
      </c>
      <c r="U75" s="90">
        <f>(VLOOKUP($A74,'ADR Raw Data'!$B$6:$BE$49,'ADR Raw Data'!AC$1,FALSE))/100</f>
        <v>-1.13143413645863E-4</v>
      </c>
      <c r="V75" s="92">
        <f>(VLOOKUP($A74,'ADR Raw Data'!$B$6:$BE$49,'ADR Raw Data'!AE$1,FALSE))/100</f>
        <v>-2.8689568865739902E-3</v>
      </c>
      <c r="X75" s="89">
        <f>(VLOOKUP($A74,'RevPAR Raw Data'!$B$6:$BE$43,'RevPAR Raw Data'!T$1,FALSE))/100</f>
        <v>-4.8236287910633597E-4</v>
      </c>
      <c r="Y75" s="90">
        <f>(VLOOKUP($A74,'RevPAR Raw Data'!$B$6:$BE$43,'RevPAR Raw Data'!U$1,FALSE))/100</f>
        <v>-4.8917368836694501E-2</v>
      </c>
      <c r="Z75" s="90">
        <f>(VLOOKUP($A74,'RevPAR Raw Data'!$B$6:$BE$43,'RevPAR Raw Data'!V$1,FALSE))/100</f>
        <v>-9.1094395197243203E-2</v>
      </c>
      <c r="AA75" s="90">
        <f>(VLOOKUP($A74,'RevPAR Raw Data'!$B$6:$BE$43,'RevPAR Raw Data'!W$1,FALSE))/100</f>
        <v>-7.0625379243622E-2</v>
      </c>
      <c r="AB75" s="90">
        <f>(VLOOKUP($A74,'RevPAR Raw Data'!$B$6:$BE$43,'RevPAR Raw Data'!X$1,FALSE))/100</f>
        <v>-8.3097419252965793E-2</v>
      </c>
      <c r="AC75" s="90">
        <f>(VLOOKUP($A74,'RevPAR Raw Data'!$B$6:$BE$43,'RevPAR Raw Data'!Y$1,FALSE))/100</f>
        <v>-6.38524180712082E-2</v>
      </c>
      <c r="AD75" s="91">
        <f>(VLOOKUP($A74,'RevPAR Raw Data'!$B$6:$BE$43,'RevPAR Raw Data'!AA$1,FALSE))/100</f>
        <v>5.7719911528135597E-2</v>
      </c>
      <c r="AE75" s="91">
        <f>(VLOOKUP($A74,'RevPAR Raw Data'!$B$6:$BE$43,'RevPAR Raw Data'!AB$1,FALSE))/100</f>
        <v>-3.9629800573665198E-2</v>
      </c>
      <c r="AF75" s="90">
        <f>(VLOOKUP($A74,'RevPAR Raw Data'!$B$6:$BE$43,'RevPAR Raw Data'!AC$1,FALSE))/100</f>
        <v>8.3068999536676704E-3</v>
      </c>
      <c r="AG75" s="92">
        <f>(VLOOKUP($A74,'RevPAR Raw Data'!$B$6:$BE$43,'RevPAR Raw Data'!AE$1,FALSE))/100</f>
        <v>-3.9597401320128595E-2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Data'!G$3,FALSE))/100</f>
        <v>0.62473406715382407</v>
      </c>
      <c r="C77" s="118">
        <f>(VLOOKUP($A77,'Occupancy Raw Data'!$B$8:$BE$45,'Occupancy Raw Data'!H$3,FALSE))/100</f>
        <v>0.80464341874017198</v>
      </c>
      <c r="D77" s="118">
        <f>(VLOOKUP($A77,'Occupancy Raw Data'!$B$8:$BE$45,'Occupancy Raw Data'!I$3,FALSE))/100</f>
        <v>0.89529183239293308</v>
      </c>
      <c r="E77" s="118">
        <f>(VLOOKUP($A77,'Occupancy Raw Data'!$B$8:$BE$45,'Occupancy Raw Data'!J$3,FALSE))/100</f>
        <v>0.87623716584959699</v>
      </c>
      <c r="F77" s="118">
        <f>(VLOOKUP($A77,'Occupancy Raw Data'!$B$8:$BE$45,'Occupancy Raw Data'!K$3,FALSE))/100</f>
        <v>0.76912404032929405</v>
      </c>
      <c r="G77" s="119">
        <f>(VLOOKUP($A77,'Occupancy Raw Data'!$B$8:$BE$45,'Occupancy Raw Data'!L$3,FALSE))/100</f>
        <v>0.79400610489316403</v>
      </c>
      <c r="H77" s="99">
        <f>(VLOOKUP($A77,'Occupancy Raw Data'!$B$8:$BE$45,'Occupancy Raw Data'!N$3,FALSE))/100</f>
        <v>0.7299047266672829</v>
      </c>
      <c r="I77" s="99">
        <f>(VLOOKUP($A77,'Occupancy Raw Data'!$B$8:$BE$45,'Occupancy Raw Data'!O$3,FALSE))/100</f>
        <v>0.73869207288872407</v>
      </c>
      <c r="J77" s="119">
        <f>(VLOOKUP($A77,'Occupancy Raw Data'!$B$8:$BE$45,'Occupancy Raw Data'!P$3,FALSE))/100</f>
        <v>0.73429839977800304</v>
      </c>
      <c r="K77" s="120">
        <f>(VLOOKUP($A77,'Occupancy Raw Data'!$B$8:$BE$45,'Occupancy Raw Data'!R$3,FALSE))/100</f>
        <v>0.77694676057454704</v>
      </c>
      <c r="M77" s="121">
        <f>VLOOKUP($A77,'ADR Raw Data'!$B$6:$BE$43,'ADR Raw Data'!G$1,FALSE)</f>
        <v>118.084298193663</v>
      </c>
      <c r="N77" s="122">
        <f>VLOOKUP($A77,'ADR Raw Data'!$B$6:$BE$43,'ADR Raw Data'!H$1,FALSE)</f>
        <v>150.22048511323101</v>
      </c>
      <c r="O77" s="122">
        <f>VLOOKUP($A77,'ADR Raw Data'!$B$6:$BE$43,'ADR Raw Data'!I$1,FALSE)</f>
        <v>164.69618555635901</v>
      </c>
      <c r="P77" s="122">
        <f>VLOOKUP($A77,'ADR Raw Data'!$B$6:$BE$43,'ADR Raw Data'!J$1,FALSE)</f>
        <v>160.464969914493</v>
      </c>
      <c r="Q77" s="122">
        <f>VLOOKUP($A77,'ADR Raw Data'!$B$6:$BE$43,'ADR Raw Data'!K$1,FALSE)</f>
        <v>136.11672760072099</v>
      </c>
      <c r="R77" s="123">
        <f>VLOOKUP($A77,'ADR Raw Data'!$B$6:$BE$43,'ADR Raw Data'!L$1,FALSE)</f>
        <v>147.956639794967</v>
      </c>
      <c r="S77" s="122">
        <f>VLOOKUP($A77,'ADR Raw Data'!$B$6:$BE$43,'ADR Raw Data'!N$1,FALSE)</f>
        <v>119.41581041693</v>
      </c>
      <c r="T77" s="122">
        <f>VLOOKUP($A77,'ADR Raw Data'!$B$6:$BE$43,'ADR Raw Data'!O$1,FALSE)</f>
        <v>114.458000250438</v>
      </c>
      <c r="U77" s="123">
        <f>VLOOKUP($A77,'ADR Raw Data'!$B$6:$BE$43,'ADR Raw Data'!P$1,FALSE)</f>
        <v>116.922072809724</v>
      </c>
      <c r="V77" s="124">
        <f>VLOOKUP($A77,'ADR Raw Data'!$B$6:$BE$43,'ADR Raw Data'!R$1,FALSE)</f>
        <v>139.57635134445599</v>
      </c>
      <c r="X77" s="121">
        <f>VLOOKUP($A77,'RevPAR Raw Data'!$B$6:$BE$43,'RevPAR Raw Data'!G$1,FALSE)</f>
        <v>73.771283877532099</v>
      </c>
      <c r="Y77" s="122">
        <f>VLOOKUP($A77,'RevPAR Raw Data'!$B$6:$BE$43,'RevPAR Raw Data'!H$1,FALSE)</f>
        <v>120.873924706317</v>
      </c>
      <c r="Z77" s="122">
        <f>VLOOKUP($A77,'RevPAR Raw Data'!$B$6:$BE$43,'RevPAR Raw Data'!I$1,FALSE)</f>
        <v>147.451149754879</v>
      </c>
      <c r="AA77" s="122">
        <f>VLOOKUP($A77,'RevPAR Raw Data'!$B$6:$BE$43,'RevPAR Raw Data'!J$1,FALSE)</f>
        <v>140.605370456017</v>
      </c>
      <c r="AB77" s="122">
        <f>VLOOKUP($A77,'RevPAR Raw Data'!$B$6:$BE$43,'RevPAR Raw Data'!K$1,FALSE)</f>
        <v>104.69064748866801</v>
      </c>
      <c r="AC77" s="123">
        <f>VLOOKUP($A77,'RevPAR Raw Data'!$B$6:$BE$43,'RevPAR Raw Data'!L$1,FALSE)</f>
        <v>117.478475256683</v>
      </c>
      <c r="AD77" s="122">
        <f>VLOOKUP($A77,'RevPAR Raw Data'!$B$6:$BE$43,'RevPAR Raw Data'!N$1,FALSE)</f>
        <v>87.162164462121893</v>
      </c>
      <c r="AE77" s="122">
        <f>VLOOKUP($A77,'RevPAR Raw Data'!$B$6:$BE$43,'RevPAR Raw Data'!O$1,FALSE)</f>
        <v>84.549217463694305</v>
      </c>
      <c r="AF77" s="123">
        <f>VLOOKUP($A77,'RevPAR Raw Data'!$B$6:$BE$43,'RevPAR Raw Data'!P$1,FALSE)</f>
        <v>85.855690962908099</v>
      </c>
      <c r="AG77" s="124">
        <f>VLOOKUP($A77,'RevPAR Raw Data'!$B$6:$BE$43,'RevPAR Raw Data'!R$1,FALSE)</f>
        <v>108.44339402989</v>
      </c>
    </row>
    <row r="78" spans="1:33" x14ac:dyDescent="0.2">
      <c r="A78" s="101" t="s">
        <v>122</v>
      </c>
      <c r="B78" s="89">
        <f>(VLOOKUP($A77,'Occupancy Raw Data'!$B$8:$BE$51,'Occupancy Raw Data'!T$3,FALSE))/100</f>
        <v>0.10243497421084999</v>
      </c>
      <c r="C78" s="90">
        <f>(VLOOKUP($A77,'Occupancy Raw Data'!$B$8:$BE$51,'Occupancy Raw Data'!U$3,FALSE))/100</f>
        <v>9.4240314803778813E-2</v>
      </c>
      <c r="D78" s="90">
        <f>(VLOOKUP($A77,'Occupancy Raw Data'!$B$8:$BE$51,'Occupancy Raw Data'!V$3,FALSE))/100</f>
        <v>4.7521253838657102E-2</v>
      </c>
      <c r="E78" s="90">
        <f>(VLOOKUP($A77,'Occupancy Raw Data'!$B$8:$BE$51,'Occupancy Raw Data'!W$3,FALSE))/100</f>
        <v>-1.7622864789273801E-2</v>
      </c>
      <c r="F78" s="90">
        <f>(VLOOKUP($A77,'Occupancy Raw Data'!$B$8:$BE$51,'Occupancy Raw Data'!X$3,FALSE))/100</f>
        <v>-3.3829166688343598E-2</v>
      </c>
      <c r="G78" s="90">
        <f>(VLOOKUP($A77,'Occupancy Raw Data'!$B$8:$BE$51,'Occupancy Raw Data'!Y$3,FALSE))/100</f>
        <v>3.2593861215333704E-2</v>
      </c>
      <c r="H78" s="91">
        <f>(VLOOKUP($A77,'Occupancy Raw Data'!$B$8:$BE$51,'Occupancy Raw Data'!AA$3,FALSE))/100</f>
        <v>-0.100986607252424</v>
      </c>
      <c r="I78" s="91">
        <f>(VLOOKUP($A77,'Occupancy Raw Data'!$B$8:$BE$51,'Occupancy Raw Data'!AB$3,FALSE))/100</f>
        <v>-0.115783827365398</v>
      </c>
      <c r="J78" s="90">
        <f>(VLOOKUP($A77,'Occupancy Raw Data'!$B$8:$BE$51,'Occupancy Raw Data'!AC$3,FALSE))/100</f>
        <v>-0.108490875220578</v>
      </c>
      <c r="K78" s="92">
        <f>(VLOOKUP($A77,'Occupancy Raw Data'!$B$8:$BE$51,'Occupancy Raw Data'!AE$3,FALSE))/100</f>
        <v>-9.724005564396631E-3</v>
      </c>
      <c r="M78" s="89">
        <f>(VLOOKUP($A77,'ADR Raw Data'!$B$6:$BE$49,'ADR Raw Data'!T$1,FALSE))/100</f>
        <v>1.49307532597974E-2</v>
      </c>
      <c r="N78" s="90">
        <f>(VLOOKUP($A77,'ADR Raw Data'!$B$6:$BE$49,'ADR Raw Data'!U$1,FALSE))/100</f>
        <v>7.1302852759689103E-2</v>
      </c>
      <c r="O78" s="90">
        <f>(VLOOKUP($A77,'ADR Raw Data'!$B$6:$BE$49,'ADR Raw Data'!V$1,FALSE))/100</f>
        <v>8.0308752556426097E-2</v>
      </c>
      <c r="P78" s="90">
        <f>(VLOOKUP($A77,'ADR Raw Data'!$B$6:$BE$49,'ADR Raw Data'!W$1,FALSE))/100</f>
        <v>4.9715730898181799E-2</v>
      </c>
      <c r="Q78" s="90">
        <f>(VLOOKUP($A77,'ADR Raw Data'!$B$6:$BE$49,'ADR Raw Data'!X$1,FALSE))/100</f>
        <v>1.2567540627948199E-2</v>
      </c>
      <c r="R78" s="90">
        <f>(VLOOKUP($A77,'ADR Raw Data'!$B$6:$BE$49,'ADR Raw Data'!Y$1,FALSE))/100</f>
        <v>4.8183234767239604E-2</v>
      </c>
      <c r="S78" s="91">
        <f>(VLOOKUP($A77,'ADR Raw Data'!$B$6:$BE$49,'ADR Raw Data'!AA$1,FALSE))/100</f>
        <v>2.25360337817383E-2</v>
      </c>
      <c r="T78" s="91">
        <f>(VLOOKUP($A77,'ADR Raw Data'!$B$6:$BE$49,'ADR Raw Data'!AB$1,FALSE))/100</f>
        <v>-2.6586856818497102E-2</v>
      </c>
      <c r="U78" s="90">
        <f>(VLOOKUP($A77,'ADR Raw Data'!$B$6:$BE$49,'ADR Raw Data'!AC$1,FALSE))/100</f>
        <v>-2.2844983550780501E-3</v>
      </c>
      <c r="V78" s="92">
        <f>(VLOOKUP($A77,'ADR Raw Data'!$B$6:$BE$49,'ADR Raw Data'!AE$1,FALSE))/100</f>
        <v>4.1871570844615701E-2</v>
      </c>
      <c r="X78" s="89">
        <f>(VLOOKUP($A77,'RevPAR Raw Data'!$B$6:$BE$43,'RevPAR Raw Data'!T$1,FALSE))/100</f>
        <v>0.118895158795763</v>
      </c>
      <c r="Y78" s="90">
        <f>(VLOOKUP($A77,'RevPAR Raw Data'!$B$6:$BE$43,'RevPAR Raw Data'!U$1,FALSE))/100</f>
        <v>0.17226277085394798</v>
      </c>
      <c r="Z78" s="90">
        <f>(VLOOKUP($A77,'RevPAR Raw Data'!$B$6:$BE$43,'RevPAR Raw Data'!V$1,FALSE))/100</f>
        <v>0.13164637901078302</v>
      </c>
      <c r="AA78" s="90">
        <f>(VLOOKUP($A77,'RevPAR Raw Data'!$B$6:$BE$43,'RevPAR Raw Data'!W$1,FALSE))/100</f>
        <v>3.1216732505389401E-2</v>
      </c>
      <c r="AB78" s="90">
        <f>(VLOOKUP($A77,'RevPAR Raw Data'!$B$6:$BE$43,'RevPAR Raw Data'!X$1,FALSE))/100</f>
        <v>-2.16867754871608E-2</v>
      </c>
      <c r="AC78" s="90">
        <f>(VLOOKUP($A77,'RevPAR Raw Data'!$B$6:$BE$43,'RevPAR Raw Data'!Y$1,FALSE))/100</f>
        <v>8.2347573649482711E-2</v>
      </c>
      <c r="AD78" s="91">
        <f>(VLOOKUP($A77,'RevPAR Raw Data'!$B$6:$BE$43,'RevPAR Raw Data'!AA$1,FALSE))/100</f>
        <v>-8.07264110632296E-2</v>
      </c>
      <c r="AE78" s="91">
        <f>(VLOOKUP($A77,'RevPAR Raw Data'!$B$6:$BE$43,'RevPAR Raw Data'!AB$1,FALSE))/100</f>
        <v>-0.13929235614383401</v>
      </c>
      <c r="AF78" s="90">
        <f>(VLOOKUP($A77,'RevPAR Raw Data'!$B$6:$BE$43,'RevPAR Raw Data'!AC$1,FALSE))/100</f>
        <v>-0.110527526349674</v>
      </c>
      <c r="AG78" s="92">
        <f>(VLOOKUP($A77,'RevPAR Raw Data'!$B$6:$BE$43,'RevPAR Raw Data'!AE$1,FALSE))/100</f>
        <v>3.1740405892335996E-2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Data'!G$3,FALSE))/100</f>
        <v>0.48756053191216703</v>
      </c>
      <c r="C80" s="118">
        <f>(VLOOKUP($A80,'Occupancy Raw Data'!$B$8:$BE$45,'Occupancy Raw Data'!H$3,FALSE))/100</f>
        <v>0.54177662763585999</v>
      </c>
      <c r="D80" s="118">
        <f>(VLOOKUP($A80,'Occupancy Raw Data'!$B$8:$BE$45,'Occupancy Raw Data'!I$3,FALSE))/100</f>
        <v>0.58264367521586502</v>
      </c>
      <c r="E80" s="118">
        <f>(VLOOKUP($A80,'Occupancy Raw Data'!$B$8:$BE$45,'Occupancy Raw Data'!J$3,FALSE))/100</f>
        <v>0.595941479412744</v>
      </c>
      <c r="F80" s="118">
        <f>(VLOOKUP($A80,'Occupancy Raw Data'!$B$8:$BE$45,'Occupancy Raw Data'!K$3,FALSE))/100</f>
        <v>0.59074021881165206</v>
      </c>
      <c r="G80" s="119">
        <f>(VLOOKUP($A80,'Occupancy Raw Data'!$B$8:$BE$45,'Occupancy Raw Data'!L$3,FALSE))/100</f>
        <v>0.55973250659765805</v>
      </c>
      <c r="H80" s="99">
        <f>(VLOOKUP($A80,'Occupancy Raw Data'!$B$8:$BE$45,'Occupancy Raw Data'!N$3,FALSE))/100</f>
        <v>0.68743754643982602</v>
      </c>
      <c r="I80" s="99">
        <f>(VLOOKUP($A80,'Occupancy Raw Data'!$B$8:$BE$45,'Occupancy Raw Data'!O$3,FALSE))/100</f>
        <v>0.73473570934433297</v>
      </c>
      <c r="J80" s="119">
        <f>(VLOOKUP($A80,'Occupancy Raw Data'!$B$8:$BE$45,'Occupancy Raw Data'!P$3,FALSE))/100</f>
        <v>0.71108662789207999</v>
      </c>
      <c r="K80" s="120">
        <f>(VLOOKUP($A80,'Occupancy Raw Data'!$B$8:$BE$45,'Occupancy Raw Data'!R$3,FALSE))/100</f>
        <v>0.60297654125320699</v>
      </c>
      <c r="M80" s="121">
        <f>VLOOKUP($A80,'ADR Raw Data'!$B$6:$BE$43,'ADR Raw Data'!G$1,FALSE)</f>
        <v>102.789316049188</v>
      </c>
      <c r="N80" s="122">
        <f>VLOOKUP($A80,'ADR Raw Data'!$B$6:$BE$43,'ADR Raw Data'!H$1,FALSE)</f>
        <v>103.711921092456</v>
      </c>
      <c r="O80" s="122">
        <f>VLOOKUP($A80,'ADR Raw Data'!$B$6:$BE$43,'ADR Raw Data'!I$1,FALSE)</f>
        <v>109.270882317502</v>
      </c>
      <c r="P80" s="122">
        <f>VLOOKUP($A80,'ADR Raw Data'!$B$6:$BE$43,'ADR Raw Data'!J$1,FALSE)</f>
        <v>108.385120533986</v>
      </c>
      <c r="Q80" s="122">
        <f>VLOOKUP($A80,'ADR Raw Data'!$B$6:$BE$43,'ADR Raw Data'!K$1,FALSE)</f>
        <v>107.51920458882699</v>
      </c>
      <c r="R80" s="123">
        <f>VLOOKUP($A80,'ADR Raw Data'!$B$6:$BE$43,'ADR Raw Data'!L$1,FALSE)</f>
        <v>106.50723370167201</v>
      </c>
      <c r="S80" s="122">
        <f>VLOOKUP($A80,'ADR Raw Data'!$B$6:$BE$43,'ADR Raw Data'!N$1,FALSE)</f>
        <v>132.11104954901199</v>
      </c>
      <c r="T80" s="122">
        <f>VLOOKUP($A80,'ADR Raw Data'!$B$6:$BE$43,'ADR Raw Data'!O$1,FALSE)</f>
        <v>140.43581079997199</v>
      </c>
      <c r="U80" s="123">
        <f>VLOOKUP($A80,'ADR Raw Data'!$B$6:$BE$43,'ADR Raw Data'!P$1,FALSE)</f>
        <v>136.411861238424</v>
      </c>
      <c r="V80" s="124">
        <f>VLOOKUP($A80,'ADR Raw Data'!$B$6:$BE$43,'ADR Raw Data'!R$1,FALSE)</f>
        <v>116.583333231553</v>
      </c>
      <c r="X80" s="121">
        <f>VLOOKUP($A80,'RevPAR Raw Data'!$B$6:$BE$43,'RevPAR Raw Data'!G$1,FALSE)</f>
        <v>50.116013607829998</v>
      </c>
      <c r="Y80" s="122">
        <f>VLOOKUP($A80,'RevPAR Raw Data'!$B$6:$BE$43,'RevPAR Raw Data'!H$1,FALSE)</f>
        <v>56.188694855107698</v>
      </c>
      <c r="Z80" s="122">
        <f>VLOOKUP($A80,'RevPAR Raw Data'!$B$6:$BE$43,'RevPAR Raw Data'!I$1,FALSE)</f>
        <v>63.665988467549703</v>
      </c>
      <c r="AA80" s="122">
        <f>VLOOKUP($A80,'RevPAR Raw Data'!$B$6:$BE$43,'RevPAR Raw Data'!J$1,FALSE)</f>
        <v>64.591189077352695</v>
      </c>
      <c r="AB80" s="122">
        <f>VLOOKUP($A80,'RevPAR Raw Data'!$B$6:$BE$43,'RevPAR Raw Data'!K$1,FALSE)</f>
        <v>63.515918445258599</v>
      </c>
      <c r="AC80" s="123">
        <f>VLOOKUP($A80,'RevPAR Raw Data'!$B$6:$BE$43,'RevPAR Raw Data'!L$1,FALSE)</f>
        <v>59.615560890619697</v>
      </c>
      <c r="AD80" s="122">
        <f>VLOOKUP($A80,'RevPAR Raw Data'!$B$6:$BE$43,'RevPAR Raw Data'!N$1,FALSE)</f>
        <v>90.818095759563406</v>
      </c>
      <c r="AE80" s="122">
        <f>VLOOKUP($A80,'RevPAR Raw Data'!$B$6:$BE$43,'RevPAR Raw Data'!O$1,FALSE)</f>
        <v>103.18320506546399</v>
      </c>
      <c r="AF80" s="123">
        <f>VLOOKUP($A80,'RevPAR Raw Data'!$B$6:$BE$43,'RevPAR Raw Data'!P$1,FALSE)</f>
        <v>97.000650412513707</v>
      </c>
      <c r="AG80" s="124">
        <f>VLOOKUP($A80,'RevPAR Raw Data'!$B$6:$BE$43,'RevPAR Raw Data'!R$1,FALSE)</f>
        <v>70.297015039732301</v>
      </c>
    </row>
    <row r="81" spans="1:33" x14ac:dyDescent="0.2">
      <c r="A81" s="101" t="s">
        <v>122</v>
      </c>
      <c r="B81" s="89">
        <f>(VLOOKUP($A80,'Occupancy Raw Data'!$B$8:$BE$51,'Occupancy Raw Data'!T$3,FALSE))/100</f>
        <v>6.4469340518608392E-2</v>
      </c>
      <c r="C81" s="90">
        <f>(VLOOKUP($A80,'Occupancy Raw Data'!$B$8:$BE$51,'Occupancy Raw Data'!U$3,FALSE))/100</f>
        <v>5.7107909209912398E-2</v>
      </c>
      <c r="D81" s="90">
        <f>(VLOOKUP($A80,'Occupancy Raw Data'!$B$8:$BE$51,'Occupancy Raw Data'!V$3,FALSE))/100</f>
        <v>5.1627131373348102E-2</v>
      </c>
      <c r="E81" s="90">
        <f>(VLOOKUP($A80,'Occupancy Raw Data'!$B$8:$BE$51,'Occupancy Raw Data'!W$3,FALSE))/100</f>
        <v>6.0631996683844801E-2</v>
      </c>
      <c r="F81" s="90">
        <f>(VLOOKUP($A80,'Occupancy Raw Data'!$B$8:$BE$51,'Occupancy Raw Data'!X$3,FALSE))/100</f>
        <v>-2.16147830860603E-2</v>
      </c>
      <c r="G81" s="90">
        <f>(VLOOKUP($A80,'Occupancy Raw Data'!$B$8:$BE$51,'Occupancy Raw Data'!Y$3,FALSE))/100</f>
        <v>4.0300233520136203E-2</v>
      </c>
      <c r="H81" s="91">
        <f>(VLOOKUP($A80,'Occupancy Raw Data'!$B$8:$BE$51,'Occupancy Raw Data'!AA$3,FALSE))/100</f>
        <v>-6.7886973842438594E-2</v>
      </c>
      <c r="I81" s="91">
        <f>(VLOOKUP($A80,'Occupancy Raw Data'!$B$8:$BE$51,'Occupancy Raw Data'!AB$3,FALSE))/100</f>
        <v>-3.3998578070027E-2</v>
      </c>
      <c r="J81" s="90">
        <f>(VLOOKUP($A80,'Occupancy Raw Data'!$B$8:$BE$51,'Occupancy Raw Data'!AC$3,FALSE))/100</f>
        <v>-5.0681613306007393E-2</v>
      </c>
      <c r="K81" s="92">
        <f>(VLOOKUP($A80,'Occupancy Raw Data'!$B$8:$BE$51,'Occupancy Raw Data'!AE$3,FALSE))/100</f>
        <v>7.7575786940903306E-3</v>
      </c>
      <c r="M81" s="89">
        <f>(VLOOKUP($A80,'ADR Raw Data'!$B$6:$BE$49,'ADR Raw Data'!T$1,FALSE))/100</f>
        <v>1.1128010006946101E-2</v>
      </c>
      <c r="N81" s="90">
        <f>(VLOOKUP($A80,'ADR Raw Data'!$B$6:$BE$49,'ADR Raw Data'!U$1,FALSE))/100</f>
        <v>3.2637331869978602E-2</v>
      </c>
      <c r="O81" s="90">
        <f>(VLOOKUP($A80,'ADR Raw Data'!$B$6:$BE$49,'ADR Raw Data'!V$1,FALSE))/100</f>
        <v>4.3619544445133301E-2</v>
      </c>
      <c r="P81" s="90">
        <f>(VLOOKUP($A80,'ADR Raw Data'!$B$6:$BE$49,'ADR Raw Data'!W$1,FALSE))/100</f>
        <v>2.9440631349122903E-2</v>
      </c>
      <c r="Q81" s="90">
        <f>(VLOOKUP($A80,'ADR Raw Data'!$B$6:$BE$49,'ADR Raw Data'!X$1,FALSE))/100</f>
        <v>-3.3972750135075398E-2</v>
      </c>
      <c r="R81" s="90">
        <f>(VLOOKUP($A80,'ADR Raw Data'!$B$6:$BE$49,'ADR Raw Data'!Y$1,FALSE))/100</f>
        <v>1.46076293952206E-2</v>
      </c>
      <c r="S81" s="91">
        <f>(VLOOKUP($A80,'ADR Raw Data'!$B$6:$BE$49,'ADR Raw Data'!AA$1,FALSE))/100</f>
        <v>-6.7563170460481603E-2</v>
      </c>
      <c r="T81" s="91">
        <f>(VLOOKUP($A80,'ADR Raw Data'!$B$6:$BE$49,'ADR Raw Data'!AB$1,FALSE))/100</f>
        <v>-4.2796447175137302E-2</v>
      </c>
      <c r="U81" s="90">
        <f>(VLOOKUP($A80,'ADR Raw Data'!$B$6:$BE$49,'ADR Raw Data'!AC$1,FALSE))/100</f>
        <v>-5.42580739691065E-2</v>
      </c>
      <c r="V81" s="92">
        <f>(VLOOKUP($A80,'ADR Raw Data'!$B$6:$BE$49,'ADR Raw Data'!AE$1,FALSE))/100</f>
        <v>-2.0455637313281899E-2</v>
      </c>
      <c r="X81" s="89">
        <f>(VLOOKUP($A80,'RevPAR Raw Data'!$B$6:$BE$43,'RevPAR Raw Data'!T$1,FALSE))/100</f>
        <v>7.6314765991986805E-2</v>
      </c>
      <c r="Y81" s="90">
        <f>(VLOOKUP($A80,'RevPAR Raw Data'!$B$6:$BE$43,'RevPAR Raw Data'!U$1,FALSE))/100</f>
        <v>9.1609090865175602E-2</v>
      </c>
      <c r="Z81" s="90">
        <f>(VLOOKUP($A80,'RevPAR Raw Data'!$B$6:$BE$43,'RevPAR Raw Data'!V$1,FALSE))/100</f>
        <v>9.7498627769995988E-2</v>
      </c>
      <c r="AA81" s="90">
        <f>(VLOOKUP($A80,'RevPAR Raw Data'!$B$6:$BE$43,'RevPAR Raw Data'!W$1,FALSE))/100</f>
        <v>9.1857672295297996E-2</v>
      </c>
      <c r="AB81" s="90">
        <f>(VLOOKUP($A80,'RevPAR Raw Data'!$B$6:$BE$43,'RevPAR Raw Data'!X$1,FALSE))/100</f>
        <v>-5.4853219596129196E-2</v>
      </c>
      <c r="AC81" s="90">
        <f>(VLOOKUP($A80,'RevPAR Raw Data'!$B$6:$BE$43,'RevPAR Raw Data'!Y$1,FALSE))/100</f>
        <v>5.5496553791159899E-2</v>
      </c>
      <c r="AD81" s="91">
        <f>(VLOOKUP($A80,'RevPAR Raw Data'!$B$6:$BE$43,'RevPAR Raw Data'!AA$1,FALSE))/100</f>
        <v>-0.13086348511715701</v>
      </c>
      <c r="AE81" s="91">
        <f>(VLOOKUP($A80,'RevPAR Raw Data'!$B$6:$BE$43,'RevPAR Raw Data'!AB$1,FALSE))/100</f>
        <v>-7.53400068947606E-2</v>
      </c>
      <c r="AF81" s="90">
        <f>(VLOOKUP($A80,'RevPAR Raw Data'!$B$6:$BE$43,'RevPAR Raw Data'!AC$1,FALSE))/100</f>
        <v>-0.10218980055148201</v>
      </c>
      <c r="AG81" s="92">
        <f>(VLOOKUP($A80,'RevPAR Raw Data'!$B$6:$BE$43,'RevPAR Raw Data'!AE$1,FALSE))/100</f>
        <v>-1.28567448353871E-2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Data'!G$3,FALSE))/100</f>
        <v>0.55324849296718004</v>
      </c>
      <c r="C83" s="118">
        <f>(VLOOKUP($A83,'Occupancy Raw Data'!$B$8:$BE$45,'Occupancy Raw Data'!H$3,FALSE))/100</f>
        <v>0.66694574681848595</v>
      </c>
      <c r="D83" s="118">
        <f>(VLOOKUP($A83,'Occupancy Raw Data'!$B$8:$BE$45,'Occupancy Raw Data'!I$3,FALSE))/100</f>
        <v>0.70545880776959091</v>
      </c>
      <c r="E83" s="118">
        <f>(VLOOKUP($A83,'Occupancy Raw Data'!$B$8:$BE$45,'Occupancy Raw Data'!J$3,FALSE))/100</f>
        <v>0.710817146684527</v>
      </c>
      <c r="F83" s="118">
        <f>(VLOOKUP($A83,'Occupancy Raw Data'!$B$8:$BE$45,'Occupancy Raw Data'!K$3,FALSE))/100</f>
        <v>0.68687206965840497</v>
      </c>
      <c r="G83" s="119">
        <f>(VLOOKUP($A83,'Occupancy Raw Data'!$B$8:$BE$45,'Occupancy Raw Data'!L$3,FALSE))/100</f>
        <v>0.66466845277963804</v>
      </c>
      <c r="H83" s="99">
        <f>(VLOOKUP($A83,'Occupancy Raw Data'!$B$8:$BE$45,'Occupancy Raw Data'!N$3,FALSE))/100</f>
        <v>0.73275284661754791</v>
      </c>
      <c r="I83" s="99">
        <f>(VLOOKUP($A83,'Occupancy Raw Data'!$B$8:$BE$45,'Occupancy Raw Data'!O$3,FALSE))/100</f>
        <v>0.77009377093101095</v>
      </c>
      <c r="J83" s="119">
        <f>(VLOOKUP($A83,'Occupancy Raw Data'!$B$8:$BE$45,'Occupancy Raw Data'!P$3,FALSE))/100</f>
        <v>0.75142330877427899</v>
      </c>
      <c r="K83" s="120">
        <f>(VLOOKUP($A83,'Occupancy Raw Data'!$B$8:$BE$45,'Occupancy Raw Data'!R$3,FALSE))/100</f>
        <v>0.68945555449239293</v>
      </c>
      <c r="M83" s="121">
        <f>VLOOKUP($A83,'ADR Raw Data'!$B$6:$BE$43,'ADR Raw Data'!G$1,FALSE)</f>
        <v>86.574361501210603</v>
      </c>
      <c r="N83" s="122">
        <f>VLOOKUP($A83,'ADR Raw Data'!$B$6:$BE$43,'ADR Raw Data'!H$1,FALSE)</f>
        <v>91.875421315591197</v>
      </c>
      <c r="O83" s="122">
        <f>VLOOKUP($A83,'ADR Raw Data'!$B$6:$BE$43,'ADR Raw Data'!I$1,FALSE)</f>
        <v>94.282749988131897</v>
      </c>
      <c r="P83" s="122">
        <f>VLOOKUP($A83,'ADR Raw Data'!$B$6:$BE$43,'ADR Raw Data'!J$1,FALSE)</f>
        <v>93.746451967019993</v>
      </c>
      <c r="Q83" s="122">
        <f>VLOOKUP($A83,'ADR Raw Data'!$B$6:$BE$43,'ADR Raw Data'!K$1,FALSE)</f>
        <v>92.023953778644497</v>
      </c>
      <c r="R83" s="123">
        <f>VLOOKUP($A83,'ADR Raw Data'!$B$6:$BE$43,'ADR Raw Data'!L$1,FALSE)</f>
        <v>91.934834796190799</v>
      </c>
      <c r="S83" s="122">
        <f>VLOOKUP($A83,'ADR Raw Data'!$B$6:$BE$43,'ADR Raw Data'!N$1,FALSE)</f>
        <v>102.42504462979799</v>
      </c>
      <c r="T83" s="122">
        <f>VLOOKUP($A83,'ADR Raw Data'!$B$6:$BE$43,'ADR Raw Data'!O$1,FALSE)</f>
        <v>105.008512915851</v>
      </c>
      <c r="U83" s="123">
        <f>VLOOKUP($A83,'ADR Raw Data'!$B$6:$BE$43,'ADR Raw Data'!P$1,FALSE)</f>
        <v>103.74887422841201</v>
      </c>
      <c r="V83" s="124">
        <f>VLOOKUP($A83,'ADR Raw Data'!$B$6:$BE$43,'ADR Raw Data'!R$1,FALSE)</f>
        <v>95.6136566650475</v>
      </c>
      <c r="X83" s="121">
        <f>VLOOKUP($A83,'RevPAR Raw Data'!$B$6:$BE$43,'RevPAR Raw Data'!G$1,FALSE)</f>
        <v>47.897135030140603</v>
      </c>
      <c r="Y83" s="122">
        <f>VLOOKUP($A83,'RevPAR Raw Data'!$B$6:$BE$43,'RevPAR Raw Data'!H$1,FALSE)</f>
        <v>61.275921483589997</v>
      </c>
      <c r="Z83" s="122">
        <f>VLOOKUP($A83,'RevPAR Raw Data'!$B$6:$BE$43,'RevPAR Raw Data'!I$1,FALSE)</f>
        <v>66.512596399865998</v>
      </c>
      <c r="AA83" s="122">
        <f>VLOOKUP($A83,'RevPAR Raw Data'!$B$6:$BE$43,'RevPAR Raw Data'!J$1,FALSE)</f>
        <v>66.636585498995302</v>
      </c>
      <c r="AB83" s="122">
        <f>VLOOKUP($A83,'RevPAR Raw Data'!$B$6:$BE$43,'RevPAR Raw Data'!K$1,FALSE)</f>
        <v>63.208683590086999</v>
      </c>
      <c r="AC83" s="123">
        <f>VLOOKUP($A83,'RevPAR Raw Data'!$B$6:$BE$43,'RevPAR Raw Data'!L$1,FALSE)</f>
        <v>61.106184400535803</v>
      </c>
      <c r="AD83" s="122">
        <f>VLOOKUP($A83,'RevPAR Raw Data'!$B$6:$BE$43,'RevPAR Raw Data'!N$1,FALSE)</f>
        <v>75.052243017414597</v>
      </c>
      <c r="AE83" s="122">
        <f>VLOOKUP($A83,'RevPAR Raw Data'!$B$6:$BE$43,'RevPAR Raw Data'!O$1,FALSE)</f>
        <v>80.866401691225704</v>
      </c>
      <c r="AF83" s="123">
        <f>VLOOKUP($A83,'RevPAR Raw Data'!$B$6:$BE$43,'RevPAR Raw Data'!P$1,FALSE)</f>
        <v>77.959322354320093</v>
      </c>
      <c r="AG83" s="124">
        <f>VLOOKUP($A83,'RevPAR Raw Data'!$B$6:$BE$43,'RevPAR Raw Data'!R$1,FALSE)</f>
        <v>65.921366673045597</v>
      </c>
    </row>
    <row r="84" spans="1:33" x14ac:dyDescent="0.2">
      <c r="A84" s="101" t="s">
        <v>122</v>
      </c>
      <c r="B84" s="89">
        <f>(VLOOKUP($A83,'Occupancy Raw Data'!$B$8:$BE$51,'Occupancy Raw Data'!T$3,FALSE))/100</f>
        <v>1.23159177483174E-2</v>
      </c>
      <c r="C84" s="90">
        <f>(VLOOKUP($A83,'Occupancy Raw Data'!$B$8:$BE$51,'Occupancy Raw Data'!U$3,FALSE))/100</f>
        <v>9.1828045145713293E-3</v>
      </c>
      <c r="D84" s="90">
        <f>(VLOOKUP($A83,'Occupancy Raw Data'!$B$8:$BE$51,'Occupancy Raw Data'!V$3,FALSE))/100</f>
        <v>-2.0710678639251801E-2</v>
      </c>
      <c r="E84" s="90">
        <f>(VLOOKUP($A83,'Occupancy Raw Data'!$B$8:$BE$51,'Occupancy Raw Data'!W$3,FALSE))/100</f>
        <v>-1.5622360569057102E-2</v>
      </c>
      <c r="F84" s="90">
        <f>(VLOOKUP($A83,'Occupancy Raw Data'!$B$8:$BE$51,'Occupancy Raw Data'!X$3,FALSE))/100</f>
        <v>1.55507462658607E-2</v>
      </c>
      <c r="G84" s="90">
        <f>(VLOOKUP($A83,'Occupancy Raw Data'!$B$8:$BE$51,'Occupancy Raw Data'!Y$3,FALSE))/100</f>
        <v>-8.6675294343997896E-4</v>
      </c>
      <c r="H84" s="91">
        <f>(VLOOKUP($A83,'Occupancy Raw Data'!$B$8:$BE$51,'Occupancy Raw Data'!AA$3,FALSE))/100</f>
        <v>-2.81820662741753E-3</v>
      </c>
      <c r="I84" s="91">
        <f>(VLOOKUP($A83,'Occupancy Raw Data'!$B$8:$BE$51,'Occupancy Raw Data'!AB$3,FALSE))/100</f>
        <v>1.65937066887244E-2</v>
      </c>
      <c r="J84" s="90">
        <f>(VLOOKUP($A83,'Occupancy Raw Data'!$B$8:$BE$51,'Occupancy Raw Data'!AC$3,FALSE))/100</f>
        <v>7.0353861540534699E-3</v>
      </c>
      <c r="K84" s="92">
        <f>(VLOOKUP($A83,'Occupancy Raw Data'!$B$8:$BE$51,'Occupancy Raw Data'!AE$3,FALSE))/100</f>
        <v>1.58059763072305E-3</v>
      </c>
      <c r="M84" s="89">
        <f>(VLOOKUP($A83,'ADR Raw Data'!$B$6:$BE$49,'ADR Raw Data'!T$1,FALSE))/100</f>
        <v>-3.4057218057756702E-2</v>
      </c>
      <c r="N84" s="90">
        <f>(VLOOKUP($A83,'ADR Raw Data'!$B$6:$BE$49,'ADR Raw Data'!U$1,FALSE))/100</f>
        <v>-4.35371952197793E-2</v>
      </c>
      <c r="O84" s="90">
        <f>(VLOOKUP($A83,'ADR Raw Data'!$B$6:$BE$49,'ADR Raw Data'!V$1,FALSE))/100</f>
        <v>-5.35700844331106E-2</v>
      </c>
      <c r="P84" s="90">
        <f>(VLOOKUP($A83,'ADR Raw Data'!$B$6:$BE$49,'ADR Raw Data'!W$1,FALSE))/100</f>
        <v>-5.8442662883240501E-2</v>
      </c>
      <c r="Q84" s="90">
        <f>(VLOOKUP($A83,'ADR Raw Data'!$B$6:$BE$49,'ADR Raw Data'!X$1,FALSE))/100</f>
        <v>-4.6761255222962095E-2</v>
      </c>
      <c r="R84" s="90">
        <f>(VLOOKUP($A83,'ADR Raw Data'!$B$6:$BE$49,'ADR Raw Data'!Y$1,FALSE))/100</f>
        <v>-4.8604630084558904E-2</v>
      </c>
      <c r="S84" s="91">
        <f>(VLOOKUP($A83,'ADR Raw Data'!$B$6:$BE$49,'ADR Raw Data'!AA$1,FALSE))/100</f>
        <v>-3.7822045376498699E-2</v>
      </c>
      <c r="T84" s="91">
        <f>(VLOOKUP($A83,'ADR Raw Data'!$B$6:$BE$49,'ADR Raw Data'!AB$1,FALSE))/100</f>
        <v>-3.2100208499494E-2</v>
      </c>
      <c r="U84" s="90">
        <f>(VLOOKUP($A83,'ADR Raw Data'!$B$6:$BE$49,'ADR Raw Data'!AC$1,FALSE))/100</f>
        <v>-3.4774668491338701E-2</v>
      </c>
      <c r="V84" s="92">
        <f>(VLOOKUP($A83,'ADR Raw Data'!$B$6:$BE$49,'ADR Raw Data'!AE$1,FALSE))/100</f>
        <v>-4.3801133444307798E-2</v>
      </c>
      <c r="X84" s="89">
        <f>(VLOOKUP($A83,'RevPAR Raw Data'!$B$6:$BE$43,'RevPAR Raw Data'!T$1,FALSE))/100</f>
        <v>-2.2160746205775197E-2</v>
      </c>
      <c r="Y84" s="90">
        <f>(VLOOKUP($A83,'RevPAR Raw Data'!$B$6:$BE$43,'RevPAR Raw Data'!U$1,FALSE))/100</f>
        <v>-3.4754184258023901E-2</v>
      </c>
      <c r="Z84" s="90">
        <f>(VLOOKUP($A83,'RevPAR Raw Data'!$B$6:$BE$43,'RevPAR Raw Data'!V$1,FALSE))/100</f>
        <v>-7.3171290268990608E-2</v>
      </c>
      <c r="AA84" s="90">
        <f>(VLOOKUP($A83,'RevPAR Raw Data'!$B$6:$BE$43,'RevPAR Raw Data'!W$1,FALSE))/100</f>
        <v>-7.3152011100119804E-2</v>
      </c>
      <c r="AB84" s="90">
        <f>(VLOOKUP($A83,'RevPAR Raw Data'!$B$6:$BE$43,'RevPAR Raw Data'!X$1,FALSE))/100</f>
        <v>-3.1937681372146802E-2</v>
      </c>
      <c r="AC84" s="90">
        <f>(VLOOKUP($A83,'RevPAR Raw Data'!$B$6:$BE$43,'RevPAR Raw Data'!Y$1,FALSE))/100</f>
        <v>-4.9429254821808301E-2</v>
      </c>
      <c r="AD84" s="91">
        <f>(VLOOKUP($A83,'RevPAR Raw Data'!$B$6:$BE$43,'RevPAR Raw Data'!AA$1,FALSE))/100</f>
        <v>-4.05336616649737E-2</v>
      </c>
      <c r="AE84" s="91">
        <f>(VLOOKUP($A83,'RevPAR Raw Data'!$B$6:$BE$43,'RevPAR Raw Data'!AB$1,FALSE))/100</f>
        <v>-1.6039163255257002E-2</v>
      </c>
      <c r="AF84" s="90">
        <f>(VLOOKUP($A83,'RevPAR Raw Data'!$B$6:$BE$43,'RevPAR Raw Data'!AC$1,FALSE))/100</f>
        <v>-2.7983935558501E-2</v>
      </c>
      <c r="AG84" s="92">
        <f>(VLOOKUP($A83,'RevPAR Raw Data'!$B$6:$BE$43,'RevPAR Raw Data'!AE$1,FALSE))/100</f>
        <v>-4.2289767781329798E-2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Data'!G$3,FALSE))/100</f>
        <v>0.50813410666289405</v>
      </c>
      <c r="C86" s="118">
        <f>(VLOOKUP($A86,'Occupancy Raw Data'!$B$8:$BE$45,'Occupancy Raw Data'!H$3,FALSE))/100</f>
        <v>0.56712406280944894</v>
      </c>
      <c r="D86" s="118">
        <f>(VLOOKUP($A86,'Occupancy Raw Data'!$B$8:$BE$45,'Occupancy Raw Data'!I$3,FALSE))/100</f>
        <v>0.59881171311359405</v>
      </c>
      <c r="E86" s="118">
        <f>(VLOOKUP($A86,'Occupancy Raw Data'!$B$8:$BE$45,'Occupancy Raw Data'!J$3,FALSE))/100</f>
        <v>0.60291413212618405</v>
      </c>
      <c r="F86" s="118">
        <f>(VLOOKUP($A86,'Occupancy Raw Data'!$B$8:$BE$45,'Occupancy Raw Data'!K$3,FALSE))/100</f>
        <v>0.60418729664733295</v>
      </c>
      <c r="G86" s="119">
        <f>(VLOOKUP($A86,'Occupancy Raw Data'!$B$8:$BE$45,'Occupancy Raw Data'!L$3,FALSE))/100</f>
        <v>0.57623426227189101</v>
      </c>
      <c r="H86" s="99">
        <f>(VLOOKUP($A86,'Occupancy Raw Data'!$B$8:$BE$45,'Occupancy Raw Data'!N$3,FALSE))/100</f>
        <v>0.72259159711415999</v>
      </c>
      <c r="I86" s="99">
        <f>(VLOOKUP($A86,'Occupancy Raw Data'!$B$8:$BE$45,'Occupancy Raw Data'!O$3,FALSE))/100</f>
        <v>0.771254774366954</v>
      </c>
      <c r="J86" s="119">
        <f>(VLOOKUP($A86,'Occupancy Raw Data'!$B$8:$BE$45,'Occupancy Raw Data'!P$3,FALSE))/100</f>
        <v>0.74692318574055705</v>
      </c>
      <c r="K86" s="120">
        <f>(VLOOKUP($A86,'Occupancy Raw Data'!$B$8:$BE$45,'Occupancy Raw Data'!R$3,FALSE))/100</f>
        <v>0.625002526120081</v>
      </c>
      <c r="M86" s="121">
        <f>VLOOKUP($A86,'ADR Raw Data'!$B$6:$BE$43,'ADR Raw Data'!G$1,FALSE)</f>
        <v>76.451799721603507</v>
      </c>
      <c r="N86" s="122">
        <f>VLOOKUP($A86,'ADR Raw Data'!$B$6:$BE$43,'ADR Raw Data'!H$1,FALSE)</f>
        <v>82.428143776502793</v>
      </c>
      <c r="O86" s="122">
        <f>VLOOKUP($A86,'ADR Raw Data'!$B$6:$BE$43,'ADR Raw Data'!I$1,FALSE)</f>
        <v>84.726058799905502</v>
      </c>
      <c r="P86" s="122">
        <f>VLOOKUP($A86,'ADR Raw Data'!$B$6:$BE$43,'ADR Raw Data'!J$1,FALSE)</f>
        <v>82.481218019709004</v>
      </c>
      <c r="Q86" s="122">
        <f>VLOOKUP($A86,'ADR Raw Data'!$B$6:$BE$43,'ADR Raw Data'!K$1,FALSE)</f>
        <v>81.935671388433605</v>
      </c>
      <c r="R86" s="123">
        <f>VLOOKUP($A86,'ADR Raw Data'!$B$6:$BE$43,'ADR Raw Data'!L$1,FALSE)</f>
        <v>81.759557303481103</v>
      </c>
      <c r="S86" s="122">
        <f>VLOOKUP($A86,'ADR Raw Data'!$B$6:$BE$43,'ADR Raw Data'!N$1,FALSE)</f>
        <v>95.083457321848002</v>
      </c>
      <c r="T86" s="122">
        <f>VLOOKUP($A86,'ADR Raw Data'!$B$6:$BE$43,'ADR Raw Data'!O$1,FALSE)</f>
        <v>97.490274596478301</v>
      </c>
      <c r="U86" s="123">
        <f>VLOOKUP($A86,'ADR Raw Data'!$B$6:$BE$43,'ADR Raw Data'!P$1,FALSE)</f>
        <v>96.326067907196901</v>
      </c>
      <c r="V86" s="124">
        <f>VLOOKUP($A86,'ADR Raw Data'!$B$6:$BE$43,'ADR Raw Data'!R$1,FALSE)</f>
        <v>86.733280974552898</v>
      </c>
      <c r="X86" s="121">
        <f>VLOOKUP($A86,'RevPAR Raw Data'!$B$6:$BE$43,'RevPAR Raw Data'!G$1,FALSE)</f>
        <v>38.847766954307502</v>
      </c>
      <c r="Y86" s="122">
        <f>VLOOKUP($A86,'RevPAR Raw Data'!$B$6:$BE$43,'RevPAR Raw Data'!H$1,FALSE)</f>
        <v>46.746983788371701</v>
      </c>
      <c r="Z86" s="122">
        <f>VLOOKUP($A86,'RevPAR Raw Data'!$B$6:$BE$43,'RevPAR Raw Data'!I$1,FALSE)</f>
        <v>50.734956415334501</v>
      </c>
      <c r="AA86" s="122">
        <f>VLOOKUP($A86,'RevPAR Raw Data'!$B$6:$BE$43,'RevPAR Raw Data'!J$1,FALSE)</f>
        <v>49.729091979063497</v>
      </c>
      <c r="AB86" s="122">
        <f>VLOOKUP($A86,'RevPAR Raw Data'!$B$6:$BE$43,'RevPAR Raw Data'!K$1,FALSE)</f>
        <v>49.504491795161897</v>
      </c>
      <c r="AC86" s="123">
        <f>VLOOKUP($A86,'RevPAR Raw Data'!$B$6:$BE$43,'RevPAR Raw Data'!L$1,FALSE)</f>
        <v>47.112658186447803</v>
      </c>
      <c r="AD86" s="122">
        <f>VLOOKUP($A86,'RevPAR Raw Data'!$B$6:$BE$43,'RevPAR Raw Data'!N$1,FALSE)</f>
        <v>68.706507285330304</v>
      </c>
      <c r="AE86" s="122">
        <f>VLOOKUP($A86,'RevPAR Raw Data'!$B$6:$BE$43,'RevPAR Raw Data'!O$1,FALSE)</f>
        <v>75.189839736879307</v>
      </c>
      <c r="AF86" s="123">
        <f>VLOOKUP($A86,'RevPAR Raw Data'!$B$6:$BE$43,'RevPAR Raw Data'!P$1,FALSE)</f>
        <v>71.948173511104798</v>
      </c>
      <c r="AG86" s="124">
        <f>VLOOKUP($A86,'RevPAR Raw Data'!$B$6:$BE$43,'RevPAR Raw Data'!R$1,FALSE)</f>
        <v>54.2085197077784</v>
      </c>
    </row>
    <row r="87" spans="1:33" x14ac:dyDescent="0.2">
      <c r="A87" s="101" t="s">
        <v>122</v>
      </c>
      <c r="B87" s="89">
        <f>(VLOOKUP($A86,'Occupancy Raw Data'!$B$8:$BE$51,'Occupancy Raw Data'!T$3,FALSE))/100</f>
        <v>3.9051200462828999E-2</v>
      </c>
      <c r="C87" s="90">
        <f>(VLOOKUP($A86,'Occupancy Raw Data'!$B$8:$BE$51,'Occupancy Raw Data'!U$3,FALSE))/100</f>
        <v>-4.0220253770648702E-2</v>
      </c>
      <c r="D87" s="90">
        <f>(VLOOKUP($A86,'Occupancy Raw Data'!$B$8:$BE$51,'Occupancy Raw Data'!V$3,FALSE))/100</f>
        <v>-6.78264699405417E-2</v>
      </c>
      <c r="E87" s="90">
        <f>(VLOOKUP($A86,'Occupancy Raw Data'!$B$8:$BE$51,'Occupancy Raw Data'!W$3,FALSE))/100</f>
        <v>-5.1624388072986201E-2</v>
      </c>
      <c r="F87" s="90">
        <f>(VLOOKUP($A86,'Occupancy Raw Data'!$B$8:$BE$51,'Occupancy Raw Data'!X$3,FALSE))/100</f>
        <v>-8.0120611673486899E-2</v>
      </c>
      <c r="G87" s="90">
        <f>(VLOOKUP($A86,'Occupancy Raw Data'!$B$8:$BE$51,'Occupancy Raw Data'!Y$3,FALSE))/100</f>
        <v>-4.43412162162162E-2</v>
      </c>
      <c r="H87" s="91">
        <f>(VLOOKUP($A86,'Occupancy Raw Data'!$B$8:$BE$51,'Occupancy Raw Data'!AA$3,FALSE))/100</f>
        <v>-7.6978677267799001E-2</v>
      </c>
      <c r="I87" s="91">
        <f>(VLOOKUP($A86,'Occupancy Raw Data'!$B$8:$BE$51,'Occupancy Raw Data'!AB$3,FALSE))/100</f>
        <v>-5.49954170485792E-4</v>
      </c>
      <c r="J87" s="90">
        <f>(VLOOKUP($A86,'Occupancy Raw Data'!$B$8:$BE$51,'Occupancy Raw Data'!AC$3,FALSE))/100</f>
        <v>-3.9039039039038999E-2</v>
      </c>
      <c r="K87" s="92">
        <f>(VLOOKUP($A86,'Occupancy Raw Data'!$B$8:$BE$51,'Occupancy Raw Data'!AE$3,FALSE))/100</f>
        <v>-4.2537382743568303E-2</v>
      </c>
      <c r="M87" s="89">
        <f>(VLOOKUP($A86,'ADR Raw Data'!$B$6:$BE$49,'ADR Raw Data'!T$1,FALSE))/100</f>
        <v>-6.7004730576501803E-2</v>
      </c>
      <c r="N87" s="90">
        <f>(VLOOKUP($A86,'ADR Raw Data'!$B$6:$BE$49,'ADR Raw Data'!U$1,FALSE))/100</f>
        <v>-5.7757541272169706E-2</v>
      </c>
      <c r="O87" s="90">
        <f>(VLOOKUP($A86,'ADR Raw Data'!$B$6:$BE$49,'ADR Raw Data'!V$1,FALSE))/100</f>
        <v>-5.3943768046945E-2</v>
      </c>
      <c r="P87" s="90">
        <f>(VLOOKUP($A86,'ADR Raw Data'!$B$6:$BE$49,'ADR Raw Data'!W$1,FALSE))/100</f>
        <v>-8.45526956544526E-2</v>
      </c>
      <c r="Q87" s="90">
        <f>(VLOOKUP($A86,'ADR Raw Data'!$B$6:$BE$49,'ADR Raw Data'!X$1,FALSE))/100</f>
        <v>-0.148696776585834</v>
      </c>
      <c r="R87" s="90">
        <f>(VLOOKUP($A86,'ADR Raw Data'!$B$6:$BE$49,'ADR Raw Data'!Y$1,FALSE))/100</f>
        <v>-8.6351157446890592E-2</v>
      </c>
      <c r="S87" s="91">
        <f>(VLOOKUP($A86,'ADR Raw Data'!$B$6:$BE$49,'ADR Raw Data'!AA$1,FALSE))/100</f>
        <v>-0.24037678452801298</v>
      </c>
      <c r="T87" s="91">
        <f>(VLOOKUP($A86,'ADR Raw Data'!$B$6:$BE$49,'ADR Raw Data'!AB$1,FALSE))/100</f>
        <v>-0.22581982438773099</v>
      </c>
      <c r="U87" s="90">
        <f>(VLOOKUP($A86,'ADR Raw Data'!$B$6:$BE$49,'ADR Raw Data'!AC$1,FALSE))/100</f>
        <v>-0.23274757944395599</v>
      </c>
      <c r="V87" s="92">
        <f>(VLOOKUP($A86,'ADR Raw Data'!$B$6:$BE$49,'ADR Raw Data'!AE$1,FALSE))/100</f>
        <v>-0.14762350147567602</v>
      </c>
      <c r="X87" s="89">
        <f>(VLOOKUP($A86,'RevPAR Raw Data'!$B$6:$BE$43,'RevPAR Raw Data'!T$1,FALSE))/100</f>
        <v>-3.0570145279373601E-2</v>
      </c>
      <c r="Y87" s="90">
        <f>(VLOOKUP($A86,'RevPAR Raw Data'!$B$6:$BE$43,'RevPAR Raw Data'!U$1,FALSE))/100</f>
        <v>-9.5654772075683112E-2</v>
      </c>
      <c r="Z87" s="90">
        <f>(VLOOKUP($A86,'RevPAR Raw Data'!$B$6:$BE$43,'RevPAR Raw Data'!V$1,FALSE))/100</f>
        <v>-0.11811142262557101</v>
      </c>
      <c r="AA87" s="90">
        <f>(VLOOKUP($A86,'RevPAR Raw Data'!$B$6:$BE$43,'RevPAR Raw Data'!W$1,FALSE))/100</f>
        <v>-0.13181210255435599</v>
      </c>
      <c r="AB87" s="90">
        <f>(VLOOKUP($A86,'RevPAR Raw Data'!$B$6:$BE$43,'RevPAR Raw Data'!X$1,FALSE))/100</f>
        <v>-0.21690371156538799</v>
      </c>
      <c r="AC87" s="90">
        <f>(VLOOKUP($A86,'RevPAR Raw Data'!$B$6:$BE$43,'RevPAR Raw Data'!Y$1,FALSE))/100</f>
        <v>-0.12686345832023299</v>
      </c>
      <c r="AD87" s="91">
        <f>(VLOOKUP($A86,'RevPAR Raw Data'!$B$6:$BE$43,'RevPAR Raw Data'!AA$1,FALSE))/100</f>
        <v>-0.29885157487695901</v>
      </c>
      <c r="AE87" s="91">
        <f>(VLOOKUP($A86,'RevPAR Raw Data'!$B$6:$BE$43,'RevPAR Raw Data'!AB$1,FALSE))/100</f>
        <v>-0.22624558800401601</v>
      </c>
      <c r="AF87" s="90">
        <f>(VLOOKUP($A86,'RevPAR Raw Data'!$B$6:$BE$43,'RevPAR Raw Data'!AC$1,FALSE))/100</f>
        <v>-0.26270037664284102</v>
      </c>
      <c r="AG87" s="92">
        <f>(VLOOKUP($A86,'RevPAR Raw Data'!$B$6:$BE$43,'RevPAR Raw Data'!AE$1,FALSE))/100</f>
        <v>-0.18388136683502801</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Data'!G$3,FALSE))/100</f>
        <v>0.62442962442962402</v>
      </c>
      <c r="C89" s="118">
        <f>(VLOOKUP($A89,'Occupancy Raw Data'!$B$8:$BE$45,'Occupancy Raw Data'!H$3,FALSE))/100</f>
        <v>0.68304668304668292</v>
      </c>
      <c r="D89" s="118">
        <f>(VLOOKUP($A89,'Occupancy Raw Data'!$B$8:$BE$45,'Occupancy Raw Data'!I$3,FALSE))/100</f>
        <v>0.70445770445770406</v>
      </c>
      <c r="E89" s="118">
        <f>(VLOOKUP($A89,'Occupancy Raw Data'!$B$8:$BE$45,'Occupancy Raw Data'!J$3,FALSE))/100</f>
        <v>0.67707967707967698</v>
      </c>
      <c r="F89" s="118">
        <f>(VLOOKUP($A89,'Occupancy Raw Data'!$B$8:$BE$45,'Occupancy Raw Data'!K$3,FALSE))/100</f>
        <v>0.66970866970866894</v>
      </c>
      <c r="G89" s="119">
        <f>(VLOOKUP($A89,'Occupancy Raw Data'!$B$8:$BE$45,'Occupancy Raw Data'!L$3,FALSE))/100</f>
        <v>0.67174447174447094</v>
      </c>
      <c r="H89" s="99">
        <f>(VLOOKUP($A89,'Occupancy Raw Data'!$B$8:$BE$45,'Occupancy Raw Data'!N$3,FALSE))/100</f>
        <v>0.73183573183573103</v>
      </c>
      <c r="I89" s="99">
        <f>(VLOOKUP($A89,'Occupancy Raw Data'!$B$8:$BE$45,'Occupancy Raw Data'!O$3,FALSE))/100</f>
        <v>0.72815022815022801</v>
      </c>
      <c r="J89" s="119">
        <f>(VLOOKUP($A89,'Occupancy Raw Data'!$B$8:$BE$45,'Occupancy Raw Data'!P$3,FALSE))/100</f>
        <v>0.72999297999297896</v>
      </c>
      <c r="K89" s="120">
        <f>(VLOOKUP($A89,'Occupancy Raw Data'!$B$8:$BE$45,'Occupancy Raw Data'!R$3,FALSE))/100</f>
        <v>0.68838690267261593</v>
      </c>
      <c r="M89" s="121">
        <f>VLOOKUP($A89,'ADR Raw Data'!$B$6:$BE$43,'ADR Raw Data'!G$1,FALSE)</f>
        <v>105.93539300168599</v>
      </c>
      <c r="N89" s="122">
        <f>VLOOKUP($A89,'ADR Raw Data'!$B$6:$BE$43,'ADR Raw Data'!H$1,FALSE)</f>
        <v>111.67633052415199</v>
      </c>
      <c r="O89" s="122">
        <f>VLOOKUP($A89,'ADR Raw Data'!$B$6:$BE$43,'ADR Raw Data'!I$1,FALSE)</f>
        <v>122.37636868460299</v>
      </c>
      <c r="P89" s="122">
        <f>VLOOKUP($A89,'ADR Raw Data'!$B$6:$BE$43,'ADR Raw Data'!J$1,FALSE)</f>
        <v>120.52771231207799</v>
      </c>
      <c r="Q89" s="122">
        <f>VLOOKUP($A89,'ADR Raw Data'!$B$6:$BE$43,'ADR Raw Data'!K$1,FALSE)</f>
        <v>115.81132070230601</v>
      </c>
      <c r="R89" s="123">
        <f>VLOOKUP($A89,'ADR Raw Data'!$B$6:$BE$43,'ADR Raw Data'!L$1,FALSE)</f>
        <v>115.462068371825</v>
      </c>
      <c r="S89" s="122">
        <f>VLOOKUP($A89,'ADR Raw Data'!$B$6:$BE$43,'ADR Raw Data'!N$1,FALSE)</f>
        <v>126.322595323741</v>
      </c>
      <c r="T89" s="122">
        <f>VLOOKUP($A89,'ADR Raw Data'!$B$6:$BE$43,'ADR Raw Data'!O$1,FALSE)</f>
        <v>126.335134008194</v>
      </c>
      <c r="U89" s="123">
        <f>VLOOKUP($A89,'ADR Raw Data'!$B$6:$BE$43,'ADR Raw Data'!P$1,FALSE)</f>
        <v>126.328848840004</v>
      </c>
      <c r="V89" s="124">
        <f>VLOOKUP($A89,'ADR Raw Data'!$B$6:$BE$43,'ADR Raw Data'!R$1,FALSE)</f>
        <v>118.754516443894</v>
      </c>
      <c r="X89" s="121">
        <f>VLOOKUP($A89,'RevPAR Raw Data'!$B$6:$BE$43,'RevPAR Raw Data'!G$1,FALSE)</f>
        <v>66.149197665847595</v>
      </c>
      <c r="Y89" s="122">
        <f>VLOOKUP($A89,'RevPAR Raw Data'!$B$6:$BE$43,'RevPAR Raw Data'!H$1,FALSE)</f>
        <v>76.280147139347093</v>
      </c>
      <c r="Z89" s="122">
        <f>VLOOKUP($A89,'RevPAR Raw Data'!$B$6:$BE$43,'RevPAR Raw Data'!I$1,FALSE)</f>
        <v>86.208975763425698</v>
      </c>
      <c r="AA89" s="122">
        <f>VLOOKUP($A89,'RevPAR Raw Data'!$B$6:$BE$43,'RevPAR Raw Data'!J$1,FALSE)</f>
        <v>81.606864531414502</v>
      </c>
      <c r="AB89" s="122">
        <f>VLOOKUP($A89,'RevPAR Raw Data'!$B$6:$BE$43,'RevPAR Raw Data'!K$1,FALSE)</f>
        <v>77.559845524745498</v>
      </c>
      <c r="AC89" s="123">
        <f>VLOOKUP($A89,'RevPAR Raw Data'!$B$6:$BE$43,'RevPAR Raw Data'!L$1,FALSE)</f>
        <v>77.561006124956094</v>
      </c>
      <c r="AD89" s="122">
        <f>VLOOKUP($A89,'RevPAR Raw Data'!$B$6:$BE$43,'RevPAR Raw Data'!N$1,FALSE)</f>
        <v>92.447388996138898</v>
      </c>
      <c r="AE89" s="122">
        <f>VLOOKUP($A89,'RevPAR Raw Data'!$B$6:$BE$43,'RevPAR Raw Data'!O$1,FALSE)</f>
        <v>91.9909566514566</v>
      </c>
      <c r="AF89" s="123">
        <f>VLOOKUP($A89,'RevPAR Raw Data'!$B$6:$BE$43,'RevPAR Raw Data'!P$1,FALSE)</f>
        <v>92.219172823797805</v>
      </c>
      <c r="AG89" s="124">
        <f>VLOOKUP($A89,'RevPAR Raw Data'!$B$6:$BE$43,'RevPAR Raw Data'!R$1,FALSE)</f>
        <v>81.749053753196605</v>
      </c>
    </row>
    <row r="90" spans="1:33" x14ac:dyDescent="0.2">
      <c r="A90" s="101" t="s">
        <v>122</v>
      </c>
      <c r="B90" s="89">
        <f>(VLOOKUP($A89,'Occupancy Raw Data'!$B$8:$BE$51,'Occupancy Raw Data'!T$3,FALSE))/100</f>
        <v>0.32278650893691796</v>
      </c>
      <c r="C90" s="90">
        <f>(VLOOKUP($A89,'Occupancy Raw Data'!$B$8:$BE$51,'Occupancy Raw Data'!U$3,FALSE))/100</f>
        <v>0.18131781961569099</v>
      </c>
      <c r="D90" s="90">
        <f>(VLOOKUP($A89,'Occupancy Raw Data'!$B$8:$BE$51,'Occupancy Raw Data'!V$3,FALSE))/100</f>
        <v>0.133266705785789</v>
      </c>
      <c r="E90" s="90">
        <f>(VLOOKUP($A89,'Occupancy Raw Data'!$B$8:$BE$51,'Occupancy Raw Data'!W$3,FALSE))/100</f>
        <v>0.103892080969444</v>
      </c>
      <c r="F90" s="90">
        <f>(VLOOKUP($A89,'Occupancy Raw Data'!$B$8:$BE$51,'Occupancy Raw Data'!X$3,FALSE))/100</f>
        <v>-5.3139309208220693E-3</v>
      </c>
      <c r="G90" s="90">
        <f>(VLOOKUP($A89,'Occupancy Raw Data'!$B$8:$BE$51,'Occupancy Raw Data'!Y$3,FALSE))/100</f>
        <v>0.135269705425342</v>
      </c>
      <c r="H90" s="91">
        <f>(VLOOKUP($A89,'Occupancy Raw Data'!$B$8:$BE$51,'Occupancy Raw Data'!AA$3,FALSE))/100</f>
        <v>3.3543140765776601E-2</v>
      </c>
      <c r="I90" s="91">
        <f>(VLOOKUP($A89,'Occupancy Raw Data'!$B$8:$BE$51,'Occupancy Raw Data'!AB$3,FALSE))/100</f>
        <v>-1.35298099583813E-2</v>
      </c>
      <c r="J90" s="90">
        <f>(VLOOKUP($A89,'Occupancy Raw Data'!$B$8:$BE$51,'Occupancy Raw Data'!AC$3,FALSE))/100</f>
        <v>9.5175734986161498E-3</v>
      </c>
      <c r="K90" s="92">
        <f>(VLOOKUP($A89,'Occupancy Raw Data'!$B$8:$BE$51,'Occupancy Raw Data'!AE$3,FALSE))/100</f>
        <v>9.3981180762491789E-2</v>
      </c>
      <c r="M90" s="89">
        <f>(VLOOKUP($A89,'ADR Raw Data'!$B$6:$BE$49,'ADR Raw Data'!T$1,FALSE))/100</f>
        <v>6.82125009553331E-2</v>
      </c>
      <c r="N90" s="90">
        <f>(VLOOKUP($A89,'ADR Raw Data'!$B$6:$BE$49,'ADR Raw Data'!U$1,FALSE))/100</f>
        <v>7.9189480016075106E-2</v>
      </c>
      <c r="O90" s="90">
        <f>(VLOOKUP($A89,'ADR Raw Data'!$B$6:$BE$49,'ADR Raw Data'!V$1,FALSE))/100</f>
        <v>0.122129743418396</v>
      </c>
      <c r="P90" s="90">
        <f>(VLOOKUP($A89,'ADR Raw Data'!$B$6:$BE$49,'ADR Raw Data'!W$1,FALSE))/100</f>
        <v>0.10031790100870101</v>
      </c>
      <c r="Q90" s="90">
        <f>(VLOOKUP($A89,'ADR Raw Data'!$B$6:$BE$49,'ADR Raw Data'!X$1,FALSE))/100</f>
        <v>1.9403064499926601E-2</v>
      </c>
      <c r="R90" s="90">
        <f>(VLOOKUP($A89,'ADR Raw Data'!$B$6:$BE$49,'ADR Raw Data'!Y$1,FALSE))/100</f>
        <v>7.3812288080731203E-2</v>
      </c>
      <c r="S90" s="91">
        <f>(VLOOKUP($A89,'ADR Raw Data'!$B$6:$BE$49,'ADR Raw Data'!AA$1,FALSE))/100</f>
        <v>-1.36591741061155E-2</v>
      </c>
      <c r="T90" s="91">
        <f>(VLOOKUP($A89,'ADR Raw Data'!$B$6:$BE$49,'ADR Raw Data'!AB$1,FALSE))/100</f>
        <v>-4.5085600037898202E-2</v>
      </c>
      <c r="U90" s="90">
        <f>(VLOOKUP($A89,'ADR Raw Data'!$B$6:$BE$49,'ADR Raw Data'!AC$1,FALSE))/100</f>
        <v>-2.9954992262295099E-2</v>
      </c>
      <c r="V90" s="92">
        <f>(VLOOKUP($A89,'ADR Raw Data'!$B$6:$BE$49,'ADR Raw Data'!AE$1,FALSE))/100</f>
        <v>3.2827544997211099E-2</v>
      </c>
      <c r="X90" s="89">
        <f>(VLOOKUP($A89,'RevPAR Raw Data'!$B$6:$BE$43,'RevPAR Raw Data'!T$1,FALSE))/100</f>
        <v>0.41301708494147904</v>
      </c>
      <c r="Y90" s="90">
        <f>(VLOOKUP($A89,'RevPAR Raw Data'!$B$6:$BE$43,'RevPAR Raw Data'!U$1,FALSE))/100</f>
        <v>0.27486576348478198</v>
      </c>
      <c r="Z90" s="90">
        <f>(VLOOKUP($A89,'RevPAR Raw Data'!$B$6:$BE$43,'RevPAR Raw Data'!V$1,FALSE))/100</f>
        <v>0.271672277788019</v>
      </c>
      <c r="AA90" s="90">
        <f>(VLOOKUP($A89,'RevPAR Raw Data'!$B$6:$BE$43,'RevPAR Raw Data'!W$1,FALSE))/100</f>
        <v>0.214632217472427</v>
      </c>
      <c r="AB90" s="90">
        <f>(VLOOKUP($A89,'RevPAR Raw Data'!$B$6:$BE$43,'RevPAR Raw Data'!X$1,FALSE))/100</f>
        <v>1.39860270346997E-2</v>
      </c>
      <c r="AC90" s="90">
        <f>(VLOOKUP($A89,'RevPAR Raw Data'!$B$6:$BE$43,'RevPAR Raw Data'!Y$1,FALSE))/100</f>
        <v>0.21906655997152502</v>
      </c>
      <c r="AD90" s="91">
        <f>(VLOOKUP($A89,'RevPAR Raw Data'!$B$6:$BE$43,'RevPAR Raw Data'!AA$1,FALSE))/100</f>
        <v>1.9425795059875399E-2</v>
      </c>
      <c r="AE90" s="91">
        <f>(VLOOKUP($A89,'RevPAR Raw Data'!$B$6:$BE$43,'RevPAR Raw Data'!AB$1,FALSE))/100</f>
        <v>-5.80054103959073E-2</v>
      </c>
      <c r="AF90" s="90">
        <f>(VLOOKUP($A89,'RevPAR Raw Data'!$B$6:$BE$43,'RevPAR Raw Data'!AC$1,FALSE))/100</f>
        <v>-2.0722517604185801E-2</v>
      </c>
      <c r="AG90" s="92">
        <f>(VLOOKUP($A89,'RevPAR Raw Data'!$B$6:$BE$43,'RevPAR Raw Data'!AE$1,FALSE))/100</f>
        <v>0.12989389720007399</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Data'!G$3,FALSE))/100</f>
        <v>0.43691993078496094</v>
      </c>
      <c r="C92" s="118">
        <f>(VLOOKUP($A92,'Occupancy Raw Data'!$B$8:$BE$45,'Occupancy Raw Data'!H$3,FALSE))/100</f>
        <v>0.47341513292433496</v>
      </c>
      <c r="D92" s="118">
        <f>(VLOOKUP($A92,'Occupancy Raw Data'!$B$8:$BE$45,'Occupancy Raw Data'!I$3,FALSE))/100</f>
        <v>0.53586597451628104</v>
      </c>
      <c r="E92" s="118">
        <f>(VLOOKUP($A92,'Occupancy Raw Data'!$B$8:$BE$45,'Occupancy Raw Data'!J$3,FALSE))/100</f>
        <v>0.55474280320906</v>
      </c>
      <c r="F92" s="118">
        <f>(VLOOKUP($A92,'Occupancy Raw Data'!$B$8:$BE$45,'Occupancy Raw Data'!K$3,FALSE))/100</f>
        <v>0.54302343872896008</v>
      </c>
      <c r="G92" s="119">
        <f>(VLOOKUP($A92,'Occupancy Raw Data'!$B$8:$BE$45,'Occupancy Raw Data'!L$3,FALSE))/100</f>
        <v>0.50879345603271897</v>
      </c>
      <c r="H92" s="99">
        <f>(VLOOKUP($A92,'Occupancy Raw Data'!$B$8:$BE$45,'Occupancy Raw Data'!N$3,FALSE))/100</f>
        <v>0.65266635205285495</v>
      </c>
      <c r="I92" s="99">
        <f>(VLOOKUP($A92,'Occupancy Raw Data'!$B$8:$BE$45,'Occupancy Raw Data'!O$3,FALSE))/100</f>
        <v>0.72707251848356091</v>
      </c>
      <c r="J92" s="119">
        <f>(VLOOKUP($A92,'Occupancy Raw Data'!$B$8:$BE$45,'Occupancy Raw Data'!P$3,FALSE))/100</f>
        <v>0.68986943526820799</v>
      </c>
      <c r="K92" s="120">
        <f>(VLOOKUP($A92,'Occupancy Raw Data'!$B$8:$BE$45,'Occupancy Raw Data'!R$3,FALSE))/100</f>
        <v>0.56052945010000199</v>
      </c>
      <c r="M92" s="121">
        <f>VLOOKUP($A92,'ADR Raw Data'!$B$6:$BE$43,'ADR Raw Data'!G$1,FALSE)</f>
        <v>116.273231647164</v>
      </c>
      <c r="N92" s="122">
        <f>VLOOKUP($A92,'ADR Raw Data'!$B$6:$BE$43,'ADR Raw Data'!H$1,FALSE)</f>
        <v>112.481085163648</v>
      </c>
      <c r="O92" s="122">
        <f>VLOOKUP($A92,'ADR Raw Data'!$B$6:$BE$43,'ADR Raw Data'!I$1,FALSE)</f>
        <v>119.438476060472</v>
      </c>
      <c r="P92" s="122">
        <f>VLOOKUP($A92,'ADR Raw Data'!$B$6:$BE$43,'ADR Raw Data'!J$1,FALSE)</f>
        <v>117.677970310506</v>
      </c>
      <c r="Q92" s="122">
        <f>VLOOKUP($A92,'ADR Raw Data'!$B$6:$BE$43,'ADR Raw Data'!K$1,FALSE)</f>
        <v>115.381515107184</v>
      </c>
      <c r="R92" s="123">
        <f>VLOOKUP($A92,'ADR Raw Data'!$B$6:$BE$43,'ADR Raw Data'!L$1,FALSE)</f>
        <v>116.35025029990101</v>
      </c>
      <c r="S92" s="122">
        <f>VLOOKUP($A92,'ADR Raw Data'!$B$6:$BE$43,'ADR Raw Data'!N$1,FALSE)</f>
        <v>147.29646199084101</v>
      </c>
      <c r="T92" s="122">
        <f>VLOOKUP($A92,'ADR Raw Data'!$B$6:$BE$43,'ADR Raw Data'!O$1,FALSE)</f>
        <v>155.05999583513599</v>
      </c>
      <c r="U92" s="123">
        <f>VLOOKUP($A92,'ADR Raw Data'!$B$6:$BE$43,'ADR Raw Data'!P$1,FALSE)</f>
        <v>151.38756373845601</v>
      </c>
      <c r="V92" s="124">
        <f>VLOOKUP($A92,'ADR Raw Data'!$B$6:$BE$43,'ADR Raw Data'!R$1,FALSE)</f>
        <v>128.67083227358299</v>
      </c>
      <c r="X92" s="121">
        <f>VLOOKUP($A92,'RevPAR Raw Data'!$B$6:$BE$43,'RevPAR Raw Data'!G$1,FALSE)</f>
        <v>50.802092323422897</v>
      </c>
      <c r="Y92" s="122">
        <f>VLOOKUP($A92,'RevPAR Raw Data'!$B$6:$BE$43,'RevPAR Raw Data'!H$1,FALSE)</f>
        <v>53.250247884222098</v>
      </c>
      <c r="Z92" s="122">
        <f>VLOOKUP($A92,'RevPAR Raw Data'!$B$6:$BE$43,'RevPAR Raw Data'!I$1,FALSE)</f>
        <v>64.003015368884604</v>
      </c>
      <c r="AA92" s="122">
        <f>VLOOKUP($A92,'RevPAR Raw Data'!$B$6:$BE$43,'RevPAR Raw Data'!J$1,FALSE)</f>
        <v>65.281007126002805</v>
      </c>
      <c r="AB92" s="122">
        <f>VLOOKUP($A92,'RevPAR Raw Data'!$B$6:$BE$43,'RevPAR Raw Data'!K$1,FALSE)</f>
        <v>62.654867099260599</v>
      </c>
      <c r="AC92" s="123">
        <f>VLOOKUP($A92,'RevPAR Raw Data'!$B$6:$BE$43,'RevPAR Raw Data'!L$1,FALSE)</f>
        <v>59.198245960358598</v>
      </c>
      <c r="AD92" s="122">
        <f>VLOOKUP($A92,'RevPAR Raw Data'!$B$6:$BE$43,'RevPAR Raw Data'!N$1,FALSE)</f>
        <v>96.135444517854296</v>
      </c>
      <c r="AE92" s="122">
        <f>VLOOKUP($A92,'RevPAR Raw Data'!$B$6:$BE$43,'RevPAR Raw Data'!O$1,FALSE)</f>
        <v>112.739861687903</v>
      </c>
      <c r="AF92" s="123">
        <f>VLOOKUP($A92,'RevPAR Raw Data'!$B$6:$BE$43,'RevPAR Raw Data'!P$1,FALSE)</f>
        <v>104.437653102878</v>
      </c>
      <c r="AG92" s="124">
        <f>VLOOKUP($A92,'RevPAR Raw Data'!$B$6:$BE$43,'RevPAR Raw Data'!R$1,FALSE)</f>
        <v>72.123790858221497</v>
      </c>
    </row>
    <row r="93" spans="1:33" x14ac:dyDescent="0.2">
      <c r="A93" s="101" t="s">
        <v>122</v>
      </c>
      <c r="B93" s="89">
        <f>(VLOOKUP($A92,'Occupancy Raw Data'!$B$8:$BE$51,'Occupancy Raw Data'!T$3,FALSE))/100</f>
        <v>-3.2279031937191401E-2</v>
      </c>
      <c r="C93" s="90">
        <f>(VLOOKUP($A92,'Occupancy Raw Data'!$B$8:$BE$51,'Occupancy Raw Data'!U$3,FALSE))/100</f>
        <v>3.8069383002507499E-2</v>
      </c>
      <c r="D93" s="90">
        <f>(VLOOKUP($A92,'Occupancy Raw Data'!$B$8:$BE$51,'Occupancy Raw Data'!V$3,FALSE))/100</f>
        <v>0.11013276805327299</v>
      </c>
      <c r="E93" s="90">
        <f>(VLOOKUP($A92,'Occupancy Raw Data'!$B$8:$BE$51,'Occupancy Raw Data'!W$3,FALSE))/100</f>
        <v>0.11951903170224501</v>
      </c>
      <c r="F93" s="90">
        <f>(VLOOKUP($A92,'Occupancy Raw Data'!$B$8:$BE$51,'Occupancy Raw Data'!X$3,FALSE))/100</f>
        <v>-3.2732370727856896E-2</v>
      </c>
      <c r="G93" s="90">
        <f>(VLOOKUP($A92,'Occupancy Raw Data'!$B$8:$BE$51,'Occupancy Raw Data'!Y$3,FALSE))/100</f>
        <v>3.9554863906482302E-2</v>
      </c>
      <c r="H93" s="91">
        <f>(VLOOKUP($A92,'Occupancy Raw Data'!$B$8:$BE$51,'Occupancy Raw Data'!AA$3,FALSE))/100</f>
        <v>-0.114556740815665</v>
      </c>
      <c r="I93" s="91">
        <f>(VLOOKUP($A92,'Occupancy Raw Data'!$B$8:$BE$51,'Occupancy Raw Data'!AB$3,FALSE))/100</f>
        <v>-9.6310100145504993E-2</v>
      </c>
      <c r="J93" s="90">
        <f>(VLOOKUP($A92,'Occupancy Raw Data'!$B$8:$BE$51,'Occupancy Raw Data'!AC$3,FALSE))/100</f>
        <v>-0.10503424613854</v>
      </c>
      <c r="K93" s="92">
        <f>(VLOOKUP($A92,'Occupancy Raw Data'!$B$8:$BE$51,'Occupancy Raw Data'!AE$3,FALSE))/100</f>
        <v>-1.6328151742201102E-2</v>
      </c>
      <c r="M93" s="89">
        <f>(VLOOKUP($A92,'ADR Raw Data'!$B$6:$BE$49,'ADR Raw Data'!T$1,FALSE))/100</f>
        <v>2.3611588928841999E-2</v>
      </c>
      <c r="N93" s="90">
        <f>(VLOOKUP($A92,'ADR Raw Data'!$B$6:$BE$49,'ADR Raw Data'!U$1,FALSE))/100</f>
        <v>2.9003988378091702E-2</v>
      </c>
      <c r="O93" s="90">
        <f>(VLOOKUP($A92,'ADR Raw Data'!$B$6:$BE$49,'ADR Raw Data'!V$1,FALSE))/100</f>
        <v>6.11906543175419E-2</v>
      </c>
      <c r="P93" s="90">
        <f>(VLOOKUP($A92,'ADR Raw Data'!$B$6:$BE$49,'ADR Raw Data'!W$1,FALSE))/100</f>
        <v>4.3321474340704498E-2</v>
      </c>
      <c r="Q93" s="90">
        <f>(VLOOKUP($A92,'ADR Raw Data'!$B$6:$BE$49,'ADR Raw Data'!X$1,FALSE))/100</f>
        <v>-3.1128944177779498E-2</v>
      </c>
      <c r="R93" s="90">
        <f>(VLOOKUP($A92,'ADR Raw Data'!$B$6:$BE$49,'ADR Raw Data'!Y$1,FALSE))/100</f>
        <v>2.34205686362313E-2</v>
      </c>
      <c r="S93" s="91">
        <f>(VLOOKUP($A92,'ADR Raw Data'!$B$6:$BE$49,'ADR Raw Data'!AA$1,FALSE))/100</f>
        <v>-7.2581664097098597E-2</v>
      </c>
      <c r="T93" s="91">
        <f>(VLOOKUP($A92,'ADR Raw Data'!$B$6:$BE$49,'ADR Raw Data'!AB$1,FALSE))/100</f>
        <v>-6.0929478440414096E-2</v>
      </c>
      <c r="U93" s="90">
        <f>(VLOOKUP($A92,'ADR Raw Data'!$B$6:$BE$49,'ADR Raw Data'!AC$1,FALSE))/100</f>
        <v>-6.6144100473860101E-2</v>
      </c>
      <c r="V93" s="92">
        <f>(VLOOKUP($A92,'ADR Raw Data'!$B$6:$BE$49,'ADR Raw Data'!AE$1,FALSE))/100</f>
        <v>-2.8185889561227202E-2</v>
      </c>
      <c r="X93" s="89">
        <f>(VLOOKUP($A92,'RevPAR Raw Data'!$B$6:$BE$43,'RevPAR Raw Data'!T$1,FALSE))/100</f>
        <v>-9.4296022414713191E-3</v>
      </c>
      <c r="Y93" s="90">
        <f>(VLOOKUP($A92,'RevPAR Raw Data'!$B$6:$BE$43,'RevPAR Raw Data'!U$1,FALSE))/100</f>
        <v>6.8177535322765104E-2</v>
      </c>
      <c r="Z93" s="90">
        <f>(VLOOKUP($A92,'RevPAR Raw Data'!$B$6:$BE$43,'RevPAR Raw Data'!V$1,FALSE))/100</f>
        <v>0.17806251850979699</v>
      </c>
      <c r="AA93" s="90">
        <f>(VLOOKUP($A92,'RevPAR Raw Data'!$B$6:$BE$43,'RevPAR Raw Data'!W$1,FALSE))/100</f>
        <v>0.16801824670806401</v>
      </c>
      <c r="AB93" s="90">
        <f>(VLOOKUP($A92,'RevPAR Raw Data'!$B$6:$BE$43,'RevPAR Raw Data'!X$1,FALSE))/100</f>
        <v>-6.2842390764442604E-2</v>
      </c>
      <c r="AC93" s="90">
        <f>(VLOOKUP($A92,'RevPAR Raw Data'!$B$6:$BE$43,'RevPAR Raw Data'!Y$1,FALSE))/100</f>
        <v>6.3901829947732192E-2</v>
      </c>
      <c r="AD93" s="91">
        <f>(VLOOKUP($A92,'RevPAR Raw Data'!$B$6:$BE$43,'RevPAR Raw Data'!AA$1,FALSE))/100</f>
        <v>-0.17882368603082299</v>
      </c>
      <c r="AE93" s="91">
        <f>(VLOOKUP($A92,'RevPAR Raw Data'!$B$6:$BE$43,'RevPAR Raw Data'!AB$1,FALSE))/100</f>
        <v>-0.151371454415509</v>
      </c>
      <c r="AF93" s="90">
        <f>(VLOOKUP($A92,'RevPAR Raw Data'!$B$6:$BE$43,'RevPAR Raw Data'!AC$1,FALSE))/100</f>
        <v>-0.16423095088261599</v>
      </c>
      <c r="AG93" s="92">
        <f>(VLOOKUP($A92,'RevPAR Raw Data'!$B$6:$BE$43,'RevPAR Raw Data'!AE$1,FALSE))/100</f>
        <v>-4.4053817821683702E-2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Data'!G$3,FALSE))/100</f>
        <v>0.39862724392819404</v>
      </c>
      <c r="C95" s="118">
        <f>(VLOOKUP($A95,'Occupancy Raw Data'!$B$8:$BE$45,'Occupancy Raw Data'!H$3,FALSE))/100</f>
        <v>0.42793030623020001</v>
      </c>
      <c r="D95" s="118">
        <f>(VLOOKUP($A95,'Occupancy Raw Data'!$B$8:$BE$45,'Occupancy Raw Data'!I$3,FALSE))/100</f>
        <v>0.45762935586061199</v>
      </c>
      <c r="E95" s="118">
        <f>(VLOOKUP($A95,'Occupancy Raw Data'!$B$8:$BE$45,'Occupancy Raw Data'!J$3,FALSE))/100</f>
        <v>0.506995776135163</v>
      </c>
      <c r="F95" s="118">
        <f>(VLOOKUP($A95,'Occupancy Raw Data'!$B$8:$BE$45,'Occupancy Raw Data'!K$3,FALSE))/100</f>
        <v>0.52309926082365299</v>
      </c>
      <c r="G95" s="119">
        <f>(VLOOKUP($A95,'Occupancy Raw Data'!$B$8:$BE$45,'Occupancy Raw Data'!L$3,FALSE))/100</f>
        <v>0.46285638859556399</v>
      </c>
      <c r="H95" s="99">
        <f>(VLOOKUP($A95,'Occupancy Raw Data'!$B$8:$BE$45,'Occupancy Raw Data'!N$3,FALSE))/100</f>
        <v>0.64387539598732801</v>
      </c>
      <c r="I95" s="99">
        <f>(VLOOKUP($A95,'Occupancy Raw Data'!$B$8:$BE$45,'Occupancy Raw Data'!O$3,FALSE))/100</f>
        <v>0.69060190073917593</v>
      </c>
      <c r="J95" s="119">
        <f>(VLOOKUP($A95,'Occupancy Raw Data'!$B$8:$BE$45,'Occupancy Raw Data'!P$3,FALSE))/100</f>
        <v>0.66723864836325208</v>
      </c>
      <c r="K95" s="120">
        <f>(VLOOKUP($A95,'Occupancy Raw Data'!$B$8:$BE$45,'Occupancy Raw Data'!R$3,FALSE))/100</f>
        <v>0.52125131995776097</v>
      </c>
      <c r="M95" s="121">
        <f>VLOOKUP($A95,'ADR Raw Data'!$B$6:$BE$43,'ADR Raw Data'!G$1,FALSE)</f>
        <v>123.346162251655</v>
      </c>
      <c r="N95" s="122">
        <f>VLOOKUP($A95,'ADR Raw Data'!$B$6:$BE$43,'ADR Raw Data'!H$1,FALSE)</f>
        <v>118.731156693399</v>
      </c>
      <c r="O95" s="122">
        <f>VLOOKUP($A95,'ADR Raw Data'!$B$6:$BE$43,'ADR Raw Data'!I$1,FALSE)</f>
        <v>122.298283818863</v>
      </c>
      <c r="P95" s="122">
        <f>VLOOKUP($A95,'ADR Raw Data'!$B$6:$BE$43,'ADR Raw Data'!J$1,FALSE)</f>
        <v>124.04640458214</v>
      </c>
      <c r="Q95" s="122">
        <f>VLOOKUP($A95,'ADR Raw Data'!$B$6:$BE$43,'ADR Raw Data'!K$1,FALSE)</f>
        <v>129.44821852132199</v>
      </c>
      <c r="R95" s="123">
        <f>VLOOKUP($A95,'ADR Raw Data'!$B$6:$BE$43,'ADR Raw Data'!L$1,FALSE)</f>
        <v>123.818257001083</v>
      </c>
      <c r="S95" s="122">
        <f>VLOOKUP($A95,'ADR Raw Data'!$B$6:$BE$43,'ADR Raw Data'!N$1,FALSE)</f>
        <v>176.63179581795799</v>
      </c>
      <c r="T95" s="122">
        <f>VLOOKUP($A95,'ADR Raw Data'!$B$6:$BE$43,'ADR Raw Data'!O$1,FALSE)</f>
        <v>201.67184824159</v>
      </c>
      <c r="U95" s="123">
        <f>VLOOKUP($A95,'ADR Raw Data'!$B$6:$BE$43,'ADR Raw Data'!P$1,FALSE)</f>
        <v>189.590208704253</v>
      </c>
      <c r="V95" s="124">
        <f>VLOOKUP($A95,'ADR Raw Data'!$B$6:$BE$43,'ADR Raw Data'!R$1,FALSE)</f>
        <v>147.87333176572699</v>
      </c>
      <c r="X95" s="121">
        <f>VLOOKUP($A95,'RevPAR Raw Data'!$B$6:$BE$43,'RevPAR Raw Data'!G$1,FALSE)</f>
        <v>49.169140707497299</v>
      </c>
      <c r="Y95" s="122">
        <f>VLOOKUP($A95,'RevPAR Raw Data'!$B$6:$BE$43,'RevPAR Raw Data'!H$1,FALSE)</f>
        <v>50.8086602428722</v>
      </c>
      <c r="Z95" s="122">
        <f>VLOOKUP($A95,'RevPAR Raw Data'!$B$6:$BE$43,'RevPAR Raw Data'!I$1,FALSE)</f>
        <v>55.967284846884802</v>
      </c>
      <c r="AA95" s="122">
        <f>VLOOKUP($A95,'RevPAR Raw Data'!$B$6:$BE$43,'RevPAR Raw Data'!J$1,FALSE)</f>
        <v>62.891003167898603</v>
      </c>
      <c r="AB95" s="122">
        <f>VLOOKUP($A95,'RevPAR Raw Data'!$B$6:$BE$43,'RevPAR Raw Data'!K$1,FALSE)</f>
        <v>67.714267423442394</v>
      </c>
      <c r="AC95" s="123">
        <f>VLOOKUP($A95,'RevPAR Raw Data'!$B$6:$BE$43,'RevPAR Raw Data'!L$1,FALSE)</f>
        <v>57.310071277719103</v>
      </c>
      <c r="AD95" s="122">
        <f>VLOOKUP($A95,'RevPAR Raw Data'!$B$6:$BE$43,'RevPAR Raw Data'!N$1,FALSE)</f>
        <v>113.72886747624</v>
      </c>
      <c r="AE95" s="122">
        <f>VLOOKUP($A95,'RevPAR Raw Data'!$B$6:$BE$43,'RevPAR Raw Data'!O$1,FALSE)</f>
        <v>139.274961721224</v>
      </c>
      <c r="AF95" s="123">
        <f>VLOOKUP($A95,'RevPAR Raw Data'!$B$6:$BE$43,'RevPAR Raw Data'!P$1,FALSE)</f>
        <v>126.501914598732</v>
      </c>
      <c r="AG95" s="124">
        <f>VLOOKUP($A95,'RevPAR Raw Data'!$B$6:$BE$43,'RevPAR Raw Data'!R$1,FALSE)</f>
        <v>77.079169369437295</v>
      </c>
    </row>
    <row r="96" spans="1:33" x14ac:dyDescent="0.2">
      <c r="A96" s="101" t="s">
        <v>122</v>
      </c>
      <c r="B96" s="89">
        <f>(VLOOKUP($A95,'Occupancy Raw Data'!$B$8:$BE$51,'Occupancy Raw Data'!T$3,FALSE))/100</f>
        <v>9.9859929075985704E-2</v>
      </c>
      <c r="C96" s="90">
        <f>(VLOOKUP($A95,'Occupancy Raw Data'!$B$8:$BE$51,'Occupancy Raw Data'!U$3,FALSE))/100</f>
        <v>0.14997803010859401</v>
      </c>
      <c r="D96" s="90">
        <f>(VLOOKUP($A95,'Occupancy Raw Data'!$B$8:$BE$51,'Occupancy Raw Data'!V$3,FALSE))/100</f>
        <v>0.105021579890985</v>
      </c>
      <c r="E96" s="90">
        <f>(VLOOKUP($A95,'Occupancy Raw Data'!$B$8:$BE$51,'Occupancy Raw Data'!W$3,FALSE))/100</f>
        <v>0.14260994975594399</v>
      </c>
      <c r="F96" s="90">
        <f>(VLOOKUP($A95,'Occupancy Raw Data'!$B$8:$BE$51,'Occupancy Raw Data'!X$3,FALSE))/100</f>
        <v>9.2117052254327807E-3</v>
      </c>
      <c r="G96" s="90">
        <f>(VLOOKUP($A95,'Occupancy Raw Data'!$B$8:$BE$51,'Occupancy Raw Data'!Y$3,FALSE))/100</f>
        <v>9.6435200567442592E-2</v>
      </c>
      <c r="H96" s="91">
        <f>(VLOOKUP($A95,'Occupancy Raw Data'!$B$8:$BE$51,'Occupancy Raw Data'!AA$3,FALSE))/100</f>
        <v>-0.105923659515959</v>
      </c>
      <c r="I96" s="91">
        <f>(VLOOKUP($A95,'Occupancy Raw Data'!$B$8:$BE$51,'Occupancy Raw Data'!AB$3,FALSE))/100</f>
        <v>-8.0469032435970499E-3</v>
      </c>
      <c r="J96" s="90">
        <f>(VLOOKUP($A95,'Occupancy Raw Data'!$B$8:$BE$51,'Occupancy Raw Data'!AC$3,FALSE))/100</f>
        <v>-5.7812905739719395E-2</v>
      </c>
      <c r="K96" s="92">
        <f>(VLOOKUP($A95,'Occupancy Raw Data'!$B$8:$BE$51,'Occupancy Raw Data'!AE$3,FALSE))/100</f>
        <v>3.449439979742E-2</v>
      </c>
      <c r="M96" s="89">
        <f>(VLOOKUP($A95,'ADR Raw Data'!$B$6:$BE$49,'ADR Raw Data'!T$1,FALSE))/100</f>
        <v>4.7579321702697207E-2</v>
      </c>
      <c r="N96" s="90">
        <f>(VLOOKUP($A95,'ADR Raw Data'!$B$6:$BE$49,'ADR Raw Data'!U$1,FALSE))/100</f>
        <v>0.14448527417802501</v>
      </c>
      <c r="O96" s="90">
        <f>(VLOOKUP($A95,'ADR Raw Data'!$B$6:$BE$49,'ADR Raw Data'!V$1,FALSE))/100</f>
        <v>8.1537461574806708E-2</v>
      </c>
      <c r="P96" s="90">
        <f>(VLOOKUP($A95,'ADR Raw Data'!$B$6:$BE$49,'ADR Raw Data'!W$1,FALSE))/100</f>
        <v>8.6534313029443602E-2</v>
      </c>
      <c r="Q96" s="90">
        <f>(VLOOKUP($A95,'ADR Raw Data'!$B$6:$BE$49,'ADR Raw Data'!X$1,FALSE))/100</f>
        <v>1.6592776139799603E-2</v>
      </c>
      <c r="R96" s="90">
        <f>(VLOOKUP($A95,'ADR Raw Data'!$B$6:$BE$49,'ADR Raw Data'!Y$1,FALSE))/100</f>
        <v>6.7735997930314096E-2</v>
      </c>
      <c r="S96" s="91">
        <f>(VLOOKUP($A95,'ADR Raw Data'!$B$6:$BE$49,'ADR Raw Data'!AA$1,FALSE))/100</f>
        <v>6.1411899280329196E-2</v>
      </c>
      <c r="T96" s="91">
        <f>(VLOOKUP($A95,'ADR Raw Data'!$B$6:$BE$49,'ADR Raw Data'!AB$1,FALSE))/100</f>
        <v>0.148098720346447</v>
      </c>
      <c r="U96" s="90">
        <f>(VLOOKUP($A95,'ADR Raw Data'!$B$6:$BE$49,'ADR Raw Data'!AC$1,FALSE))/100</f>
        <v>0.10899678789873199</v>
      </c>
      <c r="V96" s="92">
        <f>(VLOOKUP($A95,'ADR Raw Data'!$B$6:$BE$49,'ADR Raw Data'!AE$1,FALSE))/100</f>
        <v>7.1183086748595206E-2</v>
      </c>
      <c r="X96" s="89">
        <f>(VLOOKUP($A95,'RevPAR Raw Data'!$B$6:$BE$43,'RevPAR Raw Data'!T$1,FALSE))/100</f>
        <v>0.15219051846939699</v>
      </c>
      <c r="Y96" s="90">
        <f>(VLOOKUP($A95,'RevPAR Raw Data'!$B$6:$BE$43,'RevPAR Raw Data'!U$1,FALSE))/100</f>
        <v>0.31613292108753999</v>
      </c>
      <c r="Z96" s="90">
        <f>(VLOOKUP($A95,'RevPAR Raw Data'!$B$6:$BE$43,'RevPAR Raw Data'!V$1,FALSE))/100</f>
        <v>0.195122234500679</v>
      </c>
      <c r="AA96" s="90">
        <f>(VLOOKUP($A95,'RevPAR Raw Data'!$B$6:$BE$43,'RevPAR Raw Data'!W$1,FALSE))/100</f>
        <v>0.24148491681868101</v>
      </c>
      <c r="AB96" s="90">
        <f>(VLOOKUP($A95,'RevPAR Raw Data'!$B$6:$BE$43,'RevPAR Raw Data'!X$1,FALSE))/100</f>
        <v>2.59573291279038E-2</v>
      </c>
      <c r="AC96" s="90">
        <f>(VLOOKUP($A95,'RevPAR Raw Data'!$B$6:$BE$43,'RevPAR Raw Data'!Y$1,FALSE))/100</f>
        <v>0.170703333043802</v>
      </c>
      <c r="AD96" s="91">
        <f>(VLOOKUP($A95,'RevPAR Raw Data'!$B$6:$BE$43,'RevPAR Raw Data'!AA$1,FALSE))/100</f>
        <v>-5.10167333452285E-2</v>
      </c>
      <c r="AE96" s="91">
        <f>(VLOOKUP($A95,'RevPAR Raw Data'!$B$6:$BE$43,'RevPAR Raw Data'!AB$1,FALSE))/100</f>
        <v>0.138860081029722</v>
      </c>
      <c r="AF96" s="90">
        <f>(VLOOKUP($A95,'RevPAR Raw Data'!$B$6:$BE$43,'RevPAR Raw Data'!AC$1,FALSE))/100</f>
        <v>4.48824611342915E-2</v>
      </c>
      <c r="AG96" s="92">
        <f>(VLOOKUP($A95,'RevPAR Raw Data'!$B$6:$BE$43,'RevPAR Raw Data'!AE$1,FALSE))/100</f>
        <v>0.10813290439913499</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Data'!G$3,FALSE))/100</f>
        <v>0.41890737410071899</v>
      </c>
      <c r="C98" s="118">
        <f>(VLOOKUP($A98,'Occupancy Raw Data'!$B$8:$BE$45,'Occupancy Raw Data'!H$3,FALSE))/100</f>
        <v>0.53316097122302097</v>
      </c>
      <c r="D98" s="118">
        <f>(VLOOKUP($A98,'Occupancy Raw Data'!$B$8:$BE$45,'Occupancy Raw Data'!I$3,FALSE))/100</f>
        <v>0.59759442446043098</v>
      </c>
      <c r="E98" s="118">
        <f>(VLOOKUP($A98,'Occupancy Raw Data'!$B$8:$BE$45,'Occupancy Raw Data'!J$3,FALSE))/100</f>
        <v>0.58671312949640209</v>
      </c>
      <c r="F98" s="118">
        <f>(VLOOKUP($A98,'Occupancy Raw Data'!$B$8:$BE$45,'Occupancy Raw Data'!K$3,FALSE))/100</f>
        <v>0.59820143884891996</v>
      </c>
      <c r="G98" s="119">
        <f>(VLOOKUP($A98,'Occupancy Raw Data'!$B$8:$BE$45,'Occupancy Raw Data'!L$3,FALSE))/100</f>
        <v>0.54691546762589904</v>
      </c>
      <c r="H98" s="99">
        <f>(VLOOKUP($A98,'Occupancy Raw Data'!$B$8:$BE$45,'Occupancy Raw Data'!N$3,FALSE))/100</f>
        <v>0.76405125899280502</v>
      </c>
      <c r="I98" s="99">
        <f>(VLOOKUP($A98,'Occupancy Raw Data'!$B$8:$BE$45,'Occupancy Raw Data'!O$3,FALSE))/100</f>
        <v>0.7693345323741001</v>
      </c>
      <c r="J98" s="119">
        <f>(VLOOKUP($A98,'Occupancy Raw Data'!$B$8:$BE$45,'Occupancy Raw Data'!P$3,FALSE))/100</f>
        <v>0.76669289568345311</v>
      </c>
      <c r="K98" s="120">
        <f>(VLOOKUP($A98,'Occupancy Raw Data'!$B$8:$BE$45,'Occupancy Raw Data'!R$3,FALSE))/100</f>
        <v>0.609709018499486</v>
      </c>
      <c r="M98" s="121">
        <f>VLOOKUP($A98,'ADR Raw Data'!$B$6:$BE$43,'ADR Raw Data'!G$1,FALSE)</f>
        <v>101.190991252079</v>
      </c>
      <c r="N98" s="122">
        <f>VLOOKUP($A98,'ADR Raw Data'!$B$6:$BE$43,'ADR Raw Data'!H$1,FALSE)</f>
        <v>106.634729496099</v>
      </c>
      <c r="O98" s="122">
        <f>VLOOKUP($A98,'ADR Raw Data'!$B$6:$BE$43,'ADR Raw Data'!I$1,FALSE)</f>
        <v>110.16379368721999</v>
      </c>
      <c r="P98" s="122">
        <f>VLOOKUP($A98,'ADR Raw Data'!$B$6:$BE$43,'ADR Raw Data'!J$1,FALSE)</f>
        <v>109.77674751887101</v>
      </c>
      <c r="Q98" s="122">
        <f>VLOOKUP($A98,'ADR Raw Data'!$B$6:$BE$43,'ADR Raw Data'!K$1,FALSE)</f>
        <v>115.951107561635</v>
      </c>
      <c r="R98" s="123">
        <f>VLOOKUP($A98,'ADR Raw Data'!$B$6:$BE$43,'ADR Raw Data'!L$1,FALSE)</f>
        <v>109.284155745926</v>
      </c>
      <c r="S98" s="122">
        <f>VLOOKUP($A98,'ADR Raw Data'!$B$6:$BE$43,'ADR Raw Data'!N$1,FALSE)</f>
        <v>148.81422362807101</v>
      </c>
      <c r="T98" s="122">
        <f>VLOOKUP($A98,'ADR Raw Data'!$B$6:$BE$43,'ADR Raw Data'!O$1,FALSE)</f>
        <v>152.86698889538201</v>
      </c>
      <c r="U98" s="123">
        <f>VLOOKUP($A98,'ADR Raw Data'!$B$6:$BE$43,'ADR Raw Data'!P$1,FALSE)</f>
        <v>150.84758815336099</v>
      </c>
      <c r="V98" s="124">
        <f>VLOOKUP($A98,'ADR Raw Data'!$B$6:$BE$43,'ADR Raw Data'!R$1,FALSE)</f>
        <v>124.216987815991</v>
      </c>
      <c r="X98" s="121">
        <f>VLOOKUP($A98,'RevPAR Raw Data'!$B$6:$BE$43,'RevPAR Raw Data'!G$1,FALSE)</f>
        <v>42.389652428057502</v>
      </c>
      <c r="Y98" s="122">
        <f>VLOOKUP($A98,'RevPAR Raw Data'!$B$6:$BE$43,'RevPAR Raw Data'!H$1,FALSE)</f>
        <v>56.8534759442446</v>
      </c>
      <c r="Z98" s="122">
        <f>VLOOKUP($A98,'RevPAR Raw Data'!$B$6:$BE$43,'RevPAR Raw Data'!I$1,FALSE)</f>
        <v>65.833268884891993</v>
      </c>
      <c r="AA98" s="122">
        <f>VLOOKUP($A98,'RevPAR Raw Data'!$B$6:$BE$43,'RevPAR Raw Data'!J$1,FALSE)</f>
        <v>64.407459082733794</v>
      </c>
      <c r="AB98" s="122">
        <f>VLOOKUP($A98,'RevPAR Raw Data'!$B$6:$BE$43,'RevPAR Raw Data'!K$1,FALSE)</f>
        <v>69.362119379496406</v>
      </c>
      <c r="AC98" s="123">
        <f>VLOOKUP($A98,'RevPAR Raw Data'!$B$6:$BE$43,'RevPAR Raw Data'!L$1,FALSE)</f>
        <v>59.769195143884801</v>
      </c>
      <c r="AD98" s="122">
        <f>VLOOKUP($A98,'RevPAR Raw Data'!$B$6:$BE$43,'RevPAR Raw Data'!N$1,FALSE)</f>
        <v>113.701694919064</v>
      </c>
      <c r="AE98" s="122">
        <f>VLOOKUP($A98,'RevPAR Raw Data'!$B$6:$BE$43,'RevPAR Raw Data'!O$1,FALSE)</f>
        <v>117.605853417266</v>
      </c>
      <c r="AF98" s="123">
        <f>VLOOKUP($A98,'RevPAR Raw Data'!$B$6:$BE$43,'RevPAR Raw Data'!P$1,FALSE)</f>
        <v>115.653774168165</v>
      </c>
      <c r="AG98" s="124">
        <f>VLOOKUP($A98,'RevPAR Raw Data'!$B$6:$BE$43,'RevPAR Raw Data'!R$1,FALSE)</f>
        <v>75.7362177222507</v>
      </c>
    </row>
    <row r="99" spans="1:33" x14ac:dyDescent="0.2">
      <c r="A99" s="101" t="s">
        <v>122</v>
      </c>
      <c r="B99" s="89">
        <f>(VLOOKUP($A98,'Occupancy Raw Data'!$B$8:$BE$51,'Occupancy Raw Data'!T$3,FALSE))/100</f>
        <v>-5.7935487101949699E-2</v>
      </c>
      <c r="C99" s="90">
        <f>(VLOOKUP($A98,'Occupancy Raw Data'!$B$8:$BE$51,'Occupancy Raw Data'!U$3,FALSE))/100</f>
        <v>6.8755827059822109E-3</v>
      </c>
      <c r="D99" s="90">
        <f>(VLOOKUP($A98,'Occupancy Raw Data'!$B$8:$BE$51,'Occupancy Raw Data'!V$3,FALSE))/100</f>
        <v>6.7449629253652195E-3</v>
      </c>
      <c r="E99" s="90">
        <f>(VLOOKUP($A98,'Occupancy Raw Data'!$B$8:$BE$51,'Occupancy Raw Data'!W$3,FALSE))/100</f>
        <v>-1.24572632435368E-2</v>
      </c>
      <c r="F99" s="90">
        <f>(VLOOKUP($A98,'Occupancy Raw Data'!$B$8:$BE$51,'Occupancy Raw Data'!X$3,FALSE))/100</f>
        <v>-2.4426880953299599E-4</v>
      </c>
      <c r="G99" s="90">
        <f>(VLOOKUP($A98,'Occupancy Raw Data'!$B$8:$BE$51,'Occupancy Raw Data'!Y$3,FALSE))/100</f>
        <v>-9.2980364459195296E-3</v>
      </c>
      <c r="H99" s="91">
        <f>(VLOOKUP($A98,'Occupancy Raw Data'!$B$8:$BE$51,'Occupancy Raw Data'!AA$3,FALSE))/100</f>
        <v>0.15101512481083101</v>
      </c>
      <c r="I99" s="91">
        <f>(VLOOKUP($A98,'Occupancy Raw Data'!$B$8:$BE$51,'Occupancy Raw Data'!AB$3,FALSE))/100</f>
        <v>0.12931348816907101</v>
      </c>
      <c r="J99" s="90">
        <f>(VLOOKUP($A98,'Occupancy Raw Data'!$B$8:$BE$51,'Occupancy Raw Data'!AC$3,FALSE))/100</f>
        <v>0.14002365861473501</v>
      </c>
      <c r="K99" s="92">
        <f>(VLOOKUP($A98,'Occupancy Raw Data'!$B$8:$BE$51,'Occupancy Raw Data'!AE$3,FALSE))/100</f>
        <v>3.9625370391716701E-2</v>
      </c>
      <c r="M99" s="89">
        <f>(VLOOKUP($A98,'ADR Raw Data'!$B$6:$BE$49,'ADR Raw Data'!T$1,FALSE))/100</f>
        <v>-4.6223739161498197E-2</v>
      </c>
      <c r="N99" s="90">
        <f>(VLOOKUP($A98,'ADR Raw Data'!$B$6:$BE$49,'ADR Raw Data'!U$1,FALSE))/100</f>
        <v>1.3078979521457399E-2</v>
      </c>
      <c r="O99" s="90">
        <f>(VLOOKUP($A98,'ADR Raw Data'!$B$6:$BE$49,'ADR Raw Data'!V$1,FALSE))/100</f>
        <v>1.5757275555535598E-2</v>
      </c>
      <c r="P99" s="90">
        <f>(VLOOKUP($A98,'ADR Raw Data'!$B$6:$BE$49,'ADR Raw Data'!W$1,FALSE))/100</f>
        <v>1.34572831921357E-2</v>
      </c>
      <c r="Q99" s="90">
        <f>(VLOOKUP($A98,'ADR Raw Data'!$B$6:$BE$49,'ADR Raw Data'!X$1,FALSE))/100</f>
        <v>1.30067313339861E-2</v>
      </c>
      <c r="R99" s="90">
        <f>(VLOOKUP($A98,'ADR Raw Data'!$B$6:$BE$49,'ADR Raw Data'!Y$1,FALSE))/100</f>
        <v>5.0553267219046903E-3</v>
      </c>
      <c r="S99" s="91">
        <f>(VLOOKUP($A98,'ADR Raw Data'!$B$6:$BE$49,'ADR Raw Data'!AA$1,FALSE))/100</f>
        <v>4.0455335643669904E-2</v>
      </c>
      <c r="T99" s="91">
        <f>(VLOOKUP($A98,'ADR Raw Data'!$B$6:$BE$49,'ADR Raw Data'!AB$1,FALSE))/100</f>
        <v>4.4099756111895101E-2</v>
      </c>
      <c r="U99" s="90">
        <f>(VLOOKUP($A98,'ADR Raw Data'!$B$6:$BE$49,'ADR Raw Data'!AC$1,FALSE))/100</f>
        <v>4.2189221670299995E-2</v>
      </c>
      <c r="V99" s="92">
        <f>(VLOOKUP($A98,'ADR Raw Data'!$B$6:$BE$49,'ADR Raw Data'!AE$1,FALSE))/100</f>
        <v>3.0576223024943897E-2</v>
      </c>
      <c r="X99" s="89">
        <f>(VLOOKUP($A98,'RevPAR Raw Data'!$B$6:$BE$43,'RevPAR Raw Data'!T$1,FALSE))/100</f>
        <v>-0.10148123141945301</v>
      </c>
      <c r="Y99" s="90">
        <f>(VLOOKUP($A98,'RevPAR Raw Data'!$B$6:$BE$43,'RevPAR Raw Data'!U$1,FALSE))/100</f>
        <v>2.0044487832849199E-2</v>
      </c>
      <c r="Z99" s="90">
        <f>(VLOOKUP($A98,'RevPAR Raw Data'!$B$6:$BE$43,'RevPAR Raw Data'!V$1,FALSE))/100</f>
        <v>2.2608520720327697E-2</v>
      </c>
      <c r="AA99" s="90">
        <f>(VLOOKUP($A98,'RevPAR Raw Data'!$B$6:$BE$43,'RevPAR Raw Data'!W$1,FALSE))/100</f>
        <v>8.3237902933156697E-4</v>
      </c>
      <c r="AB99" s="90">
        <f>(VLOOKUP($A98,'RevPAR Raw Data'!$B$6:$BE$43,'RevPAR Raw Data'!X$1,FALSE))/100</f>
        <v>1.27592853856743E-2</v>
      </c>
      <c r="AC99" s="90">
        <f>(VLOOKUP($A98,'RevPAR Raw Data'!$B$6:$BE$43,'RevPAR Raw Data'!Y$1,FALSE))/100</f>
        <v>-4.2897143361211396E-3</v>
      </c>
      <c r="AD99" s="91">
        <f>(VLOOKUP($A98,'RevPAR Raw Data'!$B$6:$BE$43,'RevPAR Raw Data'!AA$1,FALSE))/100</f>
        <v>0.197579828015994</v>
      </c>
      <c r="AE99" s="91">
        <f>(VLOOKUP($A98,'RevPAR Raw Data'!$B$6:$BE$43,'RevPAR Raw Data'!AB$1,FALSE))/100</f>
        <v>0.17911593757120101</v>
      </c>
      <c r="AF99" s="90">
        <f>(VLOOKUP($A98,'RevPAR Raw Data'!$B$6:$BE$43,'RevPAR Raw Data'!AC$1,FALSE))/100</f>
        <v>0.18812036945741797</v>
      </c>
      <c r="AG99" s="92">
        <f>(VLOOKUP($A98,'RevPAR Raw Data'!$B$6:$BE$43,'RevPAR Raw Data'!AE$1,FALSE))/100</f>
        <v>7.1413187579203799E-2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Data'!G$3,FALSE))/100</f>
        <v>0.395899214526165</v>
      </c>
      <c r="C101" s="118">
        <f>(VLOOKUP($A101,'Occupancy Raw Data'!$B$8:$BE$45,'Occupancy Raw Data'!H$3,FALSE))/100</f>
        <v>0.49168621850453903</v>
      </c>
      <c r="D101" s="118">
        <f>(VLOOKUP($A101,'Occupancy Raw Data'!$B$8:$BE$45,'Occupancy Raw Data'!I$3,FALSE))/100</f>
        <v>0.55136182801183298</v>
      </c>
      <c r="E101" s="118">
        <f>(VLOOKUP($A101,'Occupancy Raw Data'!$B$8:$BE$45,'Occupancy Raw Data'!J$3,FALSE))/100</f>
        <v>0.53534632255432002</v>
      </c>
      <c r="F101" s="118">
        <f>(VLOOKUP($A101,'Occupancy Raw Data'!$B$8:$BE$45,'Occupancy Raw Data'!K$3,FALSE))/100</f>
        <v>0.52504335407528302</v>
      </c>
      <c r="G101" s="119">
        <f>(VLOOKUP($A101,'Occupancy Raw Data'!$B$8:$BE$45,'Occupancy Raw Data'!L$3,FALSE))/100</f>
        <v>0.499867387534428</v>
      </c>
      <c r="H101" s="99">
        <f>(VLOOKUP($A101,'Occupancy Raw Data'!$B$8:$BE$45,'Occupancy Raw Data'!N$3,FALSE))/100</f>
        <v>0.67142711414872902</v>
      </c>
      <c r="I101" s="99">
        <f>(VLOOKUP($A101,'Occupancy Raw Data'!$B$8:$BE$45,'Occupancy Raw Data'!O$3,FALSE))/100</f>
        <v>0.68213812098337201</v>
      </c>
      <c r="J101" s="119">
        <f>(VLOOKUP($A101,'Occupancy Raw Data'!$B$8:$BE$45,'Occupancy Raw Data'!P$3,FALSE))/100</f>
        <v>0.67678261756605096</v>
      </c>
      <c r="K101" s="120">
        <f>(VLOOKUP($A101,'Occupancy Raw Data'!$B$8:$BE$45,'Occupancy Raw Data'!R$3,FALSE))/100</f>
        <v>0.55041459611489107</v>
      </c>
      <c r="M101" s="121">
        <f>VLOOKUP($A101,'ADR Raw Data'!$B$6:$BE$43,'ADR Raw Data'!G$1,FALSE)</f>
        <v>95.407593403761894</v>
      </c>
      <c r="N101" s="122">
        <f>VLOOKUP($A101,'ADR Raw Data'!$B$6:$BE$43,'ADR Raw Data'!H$1,FALSE)</f>
        <v>98.090234439834006</v>
      </c>
      <c r="O101" s="122">
        <f>VLOOKUP($A101,'ADR Raw Data'!$B$6:$BE$43,'ADR Raw Data'!I$1,FALSE)</f>
        <v>99.369010175763094</v>
      </c>
      <c r="P101" s="122">
        <f>VLOOKUP($A101,'ADR Raw Data'!$B$6:$BE$43,'ADR Raw Data'!J$1,FALSE)</f>
        <v>100.659155868902</v>
      </c>
      <c r="Q101" s="122">
        <f>VLOOKUP($A101,'ADR Raw Data'!$B$6:$BE$43,'ADR Raw Data'!K$1,FALSE)</f>
        <v>104.77010102972601</v>
      </c>
      <c r="R101" s="123">
        <f>VLOOKUP($A101,'ADR Raw Data'!$B$6:$BE$43,'ADR Raw Data'!L$1,FALSE)</f>
        <v>99.900912615811507</v>
      </c>
      <c r="S101" s="122">
        <f>VLOOKUP($A101,'ADR Raw Data'!$B$6:$BE$43,'ADR Raw Data'!N$1,FALSE)</f>
        <v>129.67393649346701</v>
      </c>
      <c r="T101" s="122">
        <f>VLOOKUP($A101,'ADR Raw Data'!$B$6:$BE$43,'ADR Raw Data'!O$1,FALSE)</f>
        <v>133.954335277403</v>
      </c>
      <c r="U101" s="123">
        <f>VLOOKUP($A101,'ADR Raw Data'!$B$6:$BE$43,'ADR Raw Data'!P$1,FALSE)</f>
        <v>131.83107167081101</v>
      </c>
      <c r="V101" s="124">
        <f>VLOOKUP($A101,'ADR Raw Data'!$B$6:$BE$43,'ADR Raw Data'!R$1,FALSE)</f>
        <v>111.118314800105</v>
      </c>
      <c r="X101" s="121">
        <f>VLOOKUP($A101,'RevPAR Raw Data'!$B$6:$BE$43,'RevPAR Raw Data'!G$1,FALSE)</f>
        <v>37.771791288381102</v>
      </c>
      <c r="Y101" s="122">
        <f>VLOOKUP($A101,'RevPAR Raw Data'!$B$6:$BE$43,'RevPAR Raw Data'!H$1,FALSE)</f>
        <v>48.229616443945702</v>
      </c>
      <c r="Z101" s="122">
        <f>VLOOKUP($A101,'RevPAR Raw Data'!$B$6:$BE$43,'RevPAR Raw Data'!I$1,FALSE)</f>
        <v>54.788279098235201</v>
      </c>
      <c r="AA101" s="122">
        <f>VLOOKUP($A101,'RevPAR Raw Data'!$B$6:$BE$43,'RevPAR Raw Data'!J$1,FALSE)</f>
        <v>53.887508925839001</v>
      </c>
      <c r="AB101" s="122">
        <f>VLOOKUP($A101,'RevPAR Raw Data'!$B$6:$BE$43,'RevPAR Raw Data'!K$1,FALSE)</f>
        <v>55.0088452514536</v>
      </c>
      <c r="AC101" s="123">
        <f>VLOOKUP($A101,'RevPAR Raw Data'!$B$6:$BE$43,'RevPAR Raw Data'!L$1,FALSE)</f>
        <v>49.937208201570897</v>
      </c>
      <c r="AD101" s="122">
        <f>VLOOKUP($A101,'RevPAR Raw Data'!$B$6:$BE$43,'RevPAR Raw Data'!N$1,FALSE)</f>
        <v>87.066596960114197</v>
      </c>
      <c r="AE101" s="122">
        <f>VLOOKUP($A101,'RevPAR Raw Data'!$B$6:$BE$43,'RevPAR Raw Data'!O$1,FALSE)</f>
        <v>91.375358563704907</v>
      </c>
      <c r="AF101" s="123">
        <f>VLOOKUP($A101,'RevPAR Raw Data'!$B$6:$BE$43,'RevPAR Raw Data'!P$1,FALSE)</f>
        <v>89.220977761909595</v>
      </c>
      <c r="AG101" s="124">
        <f>VLOOKUP($A101,'RevPAR Raw Data'!$B$6:$BE$43,'RevPAR Raw Data'!R$1,FALSE)</f>
        <v>61.1611423616677</v>
      </c>
    </row>
    <row r="102" spans="1:33" x14ac:dyDescent="0.2">
      <c r="A102" s="101" t="s">
        <v>122</v>
      </c>
      <c r="B102" s="89">
        <f>(VLOOKUP($A101,'Occupancy Raw Data'!$B$8:$BE$51,'Occupancy Raw Data'!T$3,FALSE))/100</f>
        <v>-4.1419333040415098E-2</v>
      </c>
      <c r="C102" s="90">
        <f>(VLOOKUP($A101,'Occupancy Raw Data'!$B$8:$BE$51,'Occupancy Raw Data'!U$3,FALSE))/100</f>
        <v>-9.4252272133634202E-3</v>
      </c>
      <c r="D102" s="90">
        <f>(VLOOKUP($A101,'Occupancy Raw Data'!$B$8:$BE$51,'Occupancy Raw Data'!V$3,FALSE))/100</f>
        <v>5.0341055508300793E-2</v>
      </c>
      <c r="E102" s="90">
        <f>(VLOOKUP($A101,'Occupancy Raw Data'!$B$8:$BE$51,'Occupancy Raw Data'!W$3,FALSE))/100</f>
        <v>2.0428819001158602E-2</v>
      </c>
      <c r="F102" s="90">
        <f>(VLOOKUP($A101,'Occupancy Raw Data'!$B$8:$BE$51,'Occupancy Raw Data'!X$3,FALSE))/100</f>
        <v>2.3567249459999801E-2</v>
      </c>
      <c r="G102" s="90">
        <f>(VLOOKUP($A101,'Occupancy Raw Data'!$B$8:$BE$51,'Occupancy Raw Data'!Y$3,FALSE))/100</f>
        <v>1.11038692670668E-2</v>
      </c>
      <c r="H102" s="91">
        <f>(VLOOKUP($A101,'Occupancy Raw Data'!$B$8:$BE$51,'Occupancy Raw Data'!AA$3,FALSE))/100</f>
        <v>0.186694256952461</v>
      </c>
      <c r="I102" s="91">
        <f>(VLOOKUP($A101,'Occupancy Raw Data'!$B$8:$BE$51,'Occupancy Raw Data'!AB$3,FALSE))/100</f>
        <v>0.148461853690108</v>
      </c>
      <c r="J102" s="90">
        <f>(VLOOKUP($A101,'Occupancy Raw Data'!$B$8:$BE$51,'Occupancy Raw Data'!AC$3,FALSE))/100</f>
        <v>0.16711386499469999</v>
      </c>
      <c r="K102" s="92">
        <f>(VLOOKUP($A101,'Occupancy Raw Data'!$B$8:$BE$51,'Occupancy Raw Data'!AE$3,FALSE))/100</f>
        <v>6.0925181666340603E-2</v>
      </c>
      <c r="M102" s="89">
        <f>(VLOOKUP($A101,'ADR Raw Data'!$B$6:$BE$49,'ADR Raw Data'!T$1,FALSE))/100</f>
        <v>-2.01238516575033E-2</v>
      </c>
      <c r="N102" s="90">
        <f>(VLOOKUP($A101,'ADR Raw Data'!$B$6:$BE$49,'ADR Raw Data'!U$1,FALSE))/100</f>
        <v>2.0497237170699401E-2</v>
      </c>
      <c r="O102" s="90">
        <f>(VLOOKUP($A101,'ADR Raw Data'!$B$6:$BE$49,'ADR Raw Data'!V$1,FALSE))/100</f>
        <v>2.81850689576775E-2</v>
      </c>
      <c r="P102" s="90">
        <f>(VLOOKUP($A101,'ADR Raw Data'!$B$6:$BE$49,'ADR Raw Data'!W$1,FALSE))/100</f>
        <v>4.1515864645388596E-2</v>
      </c>
      <c r="Q102" s="90">
        <f>(VLOOKUP($A101,'ADR Raw Data'!$B$6:$BE$49,'ADR Raw Data'!X$1,FALSE))/100</f>
        <v>4.3732617612909495E-2</v>
      </c>
      <c r="R102" s="90">
        <f>(VLOOKUP($A101,'ADR Raw Data'!$B$6:$BE$49,'ADR Raw Data'!Y$1,FALSE))/100</f>
        <v>2.5300693773576102E-2</v>
      </c>
      <c r="S102" s="91">
        <f>(VLOOKUP($A101,'ADR Raw Data'!$B$6:$BE$49,'ADR Raw Data'!AA$1,FALSE))/100</f>
        <v>0.10394290050268699</v>
      </c>
      <c r="T102" s="91">
        <f>(VLOOKUP($A101,'ADR Raw Data'!$B$6:$BE$49,'ADR Raw Data'!AB$1,FALSE))/100</f>
        <v>0.10646078731518999</v>
      </c>
      <c r="U102" s="90">
        <f>(VLOOKUP($A101,'ADR Raw Data'!$B$6:$BE$49,'ADR Raw Data'!AC$1,FALSE))/100</f>
        <v>0.10495776380039301</v>
      </c>
      <c r="V102" s="92">
        <f>(VLOOKUP($A101,'ADR Raw Data'!$B$6:$BE$49,'ADR Raw Data'!AE$1,FALSE))/100</f>
        <v>6.4139774018735496E-2</v>
      </c>
      <c r="X102" s="89">
        <f>(VLOOKUP($A101,'RevPAR Raw Data'!$B$6:$BE$43,'RevPAR Raw Data'!T$1,FALSE))/100</f>
        <v>-6.07096681840604E-2</v>
      </c>
      <c r="Y102" s="90">
        <f>(VLOOKUP($A101,'RevPAR Raw Data'!$B$6:$BE$43,'RevPAR Raw Data'!U$1,FALSE))/100</f>
        <v>1.0878818839755899E-2</v>
      </c>
      <c r="Z102" s="90">
        <f>(VLOOKUP($A101,'RevPAR Raw Data'!$B$6:$BE$43,'RevPAR Raw Data'!V$1,FALSE))/100</f>
        <v>7.9944990586882106E-2</v>
      </c>
      <c r="AA102" s="90">
        <f>(VLOOKUP($A101,'RevPAR Raw Data'!$B$6:$BE$43,'RevPAR Raw Data'!W$1,FALSE))/100</f>
        <v>6.2792803731064495E-2</v>
      </c>
      <c r="AB102" s="90">
        <f>(VLOOKUP($A101,'RevPAR Raw Data'!$B$6:$BE$43,'RevPAR Raw Data'!X$1,FALSE))/100</f>
        <v>6.83305245817315E-2</v>
      </c>
      <c r="AC102" s="90">
        <f>(VLOOKUP($A101,'RevPAR Raw Data'!$B$6:$BE$43,'RevPAR Raw Data'!Y$1,FALSE))/100</f>
        <v>3.6685498636670803E-2</v>
      </c>
      <c r="AD102" s="91">
        <f>(VLOOKUP($A101,'RevPAR Raw Data'!$B$6:$BE$43,'RevPAR Raw Data'!AA$1,FALSE))/100</f>
        <v>0.31004270002998102</v>
      </c>
      <c r="AE102" s="91">
        <f>(VLOOKUP($A101,'RevPAR Raw Data'!$B$6:$BE$43,'RevPAR Raw Data'!AB$1,FALSE))/100</f>
        <v>0.27072800683542098</v>
      </c>
      <c r="AF102" s="90">
        <f>(VLOOKUP($A101,'RevPAR Raw Data'!$B$6:$BE$43,'RevPAR Raw Data'!AC$1,FALSE))/100</f>
        <v>0.289611526364978</v>
      </c>
      <c r="AG102" s="92">
        <f>(VLOOKUP($A101,'RevPAR Raw Data'!$B$6:$BE$43,'RevPAR Raw Data'!AE$1,FALSE))/100</f>
        <v>0.12897268306920501</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Data'!G$3,FALSE))/100</f>
        <v>0.38060357456782801</v>
      </c>
      <c r="C104" s="118">
        <f>(VLOOKUP($A104,'Occupancy Raw Data'!$B$8:$BE$45,'Occupancy Raw Data'!H$3,FALSE))/100</f>
        <v>0.51538236155874495</v>
      </c>
      <c r="D104" s="118">
        <f>(VLOOKUP($A104,'Occupancy Raw Data'!$B$8:$BE$45,'Occupancy Raw Data'!I$3,FALSE))/100</f>
        <v>0.615587459712862</v>
      </c>
      <c r="E104" s="118">
        <f>(VLOOKUP($A104,'Occupancy Raw Data'!$B$8:$BE$45,'Occupancy Raw Data'!J$3,FALSE))/100</f>
        <v>0.60709053618517406</v>
      </c>
      <c r="F104" s="118">
        <f>(VLOOKUP($A104,'Occupancy Raw Data'!$B$8:$BE$45,'Occupancy Raw Data'!K$3,FALSE))/100</f>
        <v>0.57222384998535003</v>
      </c>
      <c r="G104" s="119">
        <f>(VLOOKUP($A104,'Occupancy Raw Data'!$B$8:$BE$45,'Occupancy Raw Data'!L$3,FALSE))/100</f>
        <v>0.53817755640199205</v>
      </c>
      <c r="H104" s="99">
        <f>(VLOOKUP($A104,'Occupancy Raw Data'!$B$8:$BE$45,'Occupancy Raw Data'!N$3,FALSE))/100</f>
        <v>0.74714327571051797</v>
      </c>
      <c r="I104" s="99">
        <f>(VLOOKUP($A104,'Occupancy Raw Data'!$B$8:$BE$45,'Occupancy Raw Data'!O$3,FALSE))/100</f>
        <v>0.70876062115440908</v>
      </c>
      <c r="J104" s="119">
        <f>(VLOOKUP($A104,'Occupancy Raw Data'!$B$8:$BE$45,'Occupancy Raw Data'!P$3,FALSE))/100</f>
        <v>0.72795194843246402</v>
      </c>
      <c r="K104" s="120">
        <f>(VLOOKUP($A104,'Occupancy Raw Data'!$B$8:$BE$45,'Occupancy Raw Data'!R$3,FALSE))/100</f>
        <v>0.592398811267841</v>
      </c>
      <c r="M104" s="121">
        <f>VLOOKUP($A104,'ADR Raw Data'!$B$6:$BE$43,'ADR Raw Data'!G$1,FALSE)</f>
        <v>98.302024634334103</v>
      </c>
      <c r="N104" s="122">
        <f>VLOOKUP($A104,'ADR Raw Data'!$B$6:$BE$43,'ADR Raw Data'!H$1,FALSE)</f>
        <v>103.920972143263</v>
      </c>
      <c r="O104" s="122">
        <f>VLOOKUP($A104,'ADR Raw Data'!$B$6:$BE$43,'ADR Raw Data'!I$1,FALSE)</f>
        <v>107.168567348881</v>
      </c>
      <c r="P104" s="122">
        <f>VLOOKUP($A104,'ADR Raw Data'!$B$6:$BE$43,'ADR Raw Data'!J$1,FALSE)</f>
        <v>107.549671814671</v>
      </c>
      <c r="Q104" s="122">
        <f>VLOOKUP($A104,'ADR Raw Data'!$B$6:$BE$43,'ADR Raw Data'!K$1,FALSE)</f>
        <v>112.731925243215</v>
      </c>
      <c r="R104" s="123">
        <f>VLOOKUP($A104,'ADR Raw Data'!$B$6:$BE$43,'ADR Raw Data'!L$1,FALSE)</f>
        <v>106.56150370208999</v>
      </c>
      <c r="S104" s="122">
        <f>VLOOKUP($A104,'ADR Raw Data'!$B$6:$BE$43,'ADR Raw Data'!N$1,FALSE)</f>
        <v>134.117823529411</v>
      </c>
      <c r="T104" s="122">
        <f>VLOOKUP($A104,'ADR Raw Data'!$B$6:$BE$43,'ADR Raw Data'!O$1,FALSE)</f>
        <v>131.26118230673799</v>
      </c>
      <c r="U104" s="123">
        <f>VLOOKUP($A104,'ADR Raw Data'!$B$6:$BE$43,'ADR Raw Data'!P$1,FALSE)</f>
        <v>132.727158381968</v>
      </c>
      <c r="V104" s="124">
        <f>VLOOKUP($A104,'ADR Raw Data'!$B$6:$BE$43,'ADR Raw Data'!R$1,FALSE)</f>
        <v>115.74804635059699</v>
      </c>
      <c r="X104" s="121">
        <f>VLOOKUP($A104,'RevPAR Raw Data'!$B$6:$BE$43,'RevPAR Raw Data'!G$1,FALSE)</f>
        <v>37.414101963082302</v>
      </c>
      <c r="Y104" s="122">
        <f>VLOOKUP($A104,'RevPAR Raw Data'!$B$6:$BE$43,'RevPAR Raw Data'!H$1,FALSE)</f>
        <v>53.5590360386756</v>
      </c>
      <c r="Z104" s="122">
        <f>VLOOKUP($A104,'RevPAR Raw Data'!$B$6:$BE$43,'RevPAR Raw Data'!I$1,FALSE)</f>
        <v>65.971626135364701</v>
      </c>
      <c r="AA104" s="122">
        <f>VLOOKUP($A104,'RevPAR Raw Data'!$B$6:$BE$43,'RevPAR Raw Data'!J$1,FALSE)</f>
        <v>65.292387928508603</v>
      </c>
      <c r="AB104" s="122">
        <f>VLOOKUP($A104,'RevPAR Raw Data'!$B$6:$BE$43,'RevPAR Raw Data'!K$1,FALSE)</f>
        <v>64.507896278933401</v>
      </c>
      <c r="AC104" s="123">
        <f>VLOOKUP($A104,'RevPAR Raw Data'!$B$6:$BE$43,'RevPAR Raw Data'!L$1,FALSE)</f>
        <v>57.349009668912899</v>
      </c>
      <c r="AD104" s="122">
        <f>VLOOKUP($A104,'RevPAR Raw Data'!$B$6:$BE$43,'RevPAR Raw Data'!N$1,FALSE)</f>
        <v>100.205230002929</v>
      </c>
      <c r="AE104" s="122">
        <f>VLOOKUP($A104,'RevPAR Raw Data'!$B$6:$BE$43,'RevPAR Raw Data'!O$1,FALSE)</f>
        <v>93.032757105185993</v>
      </c>
      <c r="AF104" s="123">
        <f>VLOOKUP($A104,'RevPAR Raw Data'!$B$6:$BE$43,'RevPAR Raw Data'!P$1,FALSE)</f>
        <v>96.618993554057994</v>
      </c>
      <c r="AG104" s="124">
        <f>VLOOKUP($A104,'RevPAR Raw Data'!$B$6:$BE$43,'RevPAR Raw Data'!R$1,FALSE)</f>
        <v>68.569005064668701</v>
      </c>
    </row>
    <row r="105" spans="1:33" x14ac:dyDescent="0.2">
      <c r="A105" s="101" t="s">
        <v>122</v>
      </c>
      <c r="B105" s="89">
        <f>(VLOOKUP($A104,'Occupancy Raw Data'!$B$8:$BE$51,'Occupancy Raw Data'!T$3,FALSE))/100</f>
        <v>-1.2676692129866501E-2</v>
      </c>
      <c r="C105" s="90">
        <f>(VLOOKUP($A104,'Occupancy Raw Data'!$B$8:$BE$51,'Occupancy Raw Data'!U$3,FALSE))/100</f>
        <v>-3.9783034278006502E-2</v>
      </c>
      <c r="D105" s="90">
        <f>(VLOOKUP($A104,'Occupancy Raw Data'!$B$8:$BE$51,'Occupancy Raw Data'!V$3,FALSE))/100</f>
        <v>-3.9565464534320298E-2</v>
      </c>
      <c r="E105" s="90">
        <f>(VLOOKUP($A104,'Occupancy Raw Data'!$B$8:$BE$51,'Occupancy Raw Data'!W$3,FALSE))/100</f>
        <v>-4.0395765689809397E-2</v>
      </c>
      <c r="F105" s="90">
        <f>(VLOOKUP($A104,'Occupancy Raw Data'!$B$8:$BE$51,'Occupancy Raw Data'!X$3,FALSE))/100</f>
        <v>-4.7854637338954405E-2</v>
      </c>
      <c r="G105" s="90">
        <f>(VLOOKUP($A104,'Occupancy Raw Data'!$B$8:$BE$51,'Occupancy Raw Data'!Y$3,FALSE))/100</f>
        <v>-3.7870086296064295E-2</v>
      </c>
      <c r="H105" s="91">
        <f>(VLOOKUP($A104,'Occupancy Raw Data'!$B$8:$BE$51,'Occupancy Raw Data'!AA$3,FALSE))/100</f>
        <v>0.108785162356896</v>
      </c>
      <c r="I105" s="91">
        <f>(VLOOKUP($A104,'Occupancy Raw Data'!$B$8:$BE$51,'Occupancy Raw Data'!AB$3,FALSE))/100</f>
        <v>0.12853563417292901</v>
      </c>
      <c r="J105" s="90">
        <f>(VLOOKUP($A104,'Occupancy Raw Data'!$B$8:$BE$51,'Occupancy Raw Data'!AC$3,FALSE))/100</f>
        <v>0.11831295785162001</v>
      </c>
      <c r="K105" s="92">
        <f>(VLOOKUP($A104,'Occupancy Raw Data'!$B$8:$BE$51,'Occupancy Raw Data'!AE$3,FALSE))/100</f>
        <v>1.17387933233344E-2</v>
      </c>
      <c r="M105" s="89">
        <f>(VLOOKUP($A104,'ADR Raw Data'!$B$6:$BE$49,'ADR Raw Data'!T$1,FALSE))/100</f>
        <v>2.3378236165880101E-2</v>
      </c>
      <c r="N105" s="90">
        <f>(VLOOKUP($A104,'ADR Raw Data'!$B$6:$BE$49,'ADR Raw Data'!U$1,FALSE))/100</f>
        <v>4.3917154033184698E-2</v>
      </c>
      <c r="O105" s="90">
        <f>(VLOOKUP($A104,'ADR Raw Data'!$B$6:$BE$49,'ADR Raw Data'!V$1,FALSE))/100</f>
        <v>1.6404528047718202E-2</v>
      </c>
      <c r="P105" s="90">
        <f>(VLOOKUP($A104,'ADR Raw Data'!$B$6:$BE$49,'ADR Raw Data'!W$1,FALSE))/100</f>
        <v>2.0215606768531801E-2</v>
      </c>
      <c r="Q105" s="90">
        <f>(VLOOKUP($A104,'ADR Raw Data'!$B$6:$BE$49,'ADR Raw Data'!X$1,FALSE))/100</f>
        <v>5.9062689199265196E-2</v>
      </c>
      <c r="R105" s="90">
        <f>(VLOOKUP($A104,'ADR Raw Data'!$B$6:$BE$49,'ADR Raw Data'!Y$1,FALSE))/100</f>
        <v>3.2303055397486402E-2</v>
      </c>
      <c r="S105" s="91">
        <f>(VLOOKUP($A104,'ADR Raw Data'!$B$6:$BE$49,'ADR Raw Data'!AA$1,FALSE))/100</f>
        <v>2.5402138343988797E-2</v>
      </c>
      <c r="T105" s="91">
        <f>(VLOOKUP($A104,'ADR Raw Data'!$B$6:$BE$49,'ADR Raw Data'!AB$1,FALSE))/100</f>
        <v>-1.00012465029017E-2</v>
      </c>
      <c r="U105" s="90">
        <f>(VLOOKUP($A104,'ADR Raw Data'!$B$6:$BE$49,'ADR Raw Data'!AC$1,FALSE))/100</f>
        <v>8.1072549343769104E-3</v>
      </c>
      <c r="V105" s="92">
        <f>(VLOOKUP($A104,'ADR Raw Data'!$B$6:$BE$49,'ADR Raw Data'!AE$1,FALSE))/100</f>
        <v>3.1088115527097799E-2</v>
      </c>
      <c r="X105" s="89">
        <f>(VLOOKUP($A104,'RevPAR Raw Data'!$B$6:$BE$43,'RevPAR Raw Data'!T$1,FALSE))/100</f>
        <v>1.0405185333599401E-2</v>
      </c>
      <c r="Y105" s="90">
        <f>(VLOOKUP($A104,'RevPAR Raw Data'!$B$6:$BE$43,'RevPAR Raw Data'!U$1,FALSE))/100</f>
        <v>2.3869621108836099E-3</v>
      </c>
      <c r="Z105" s="90">
        <f>(VLOOKUP($A104,'RevPAR Raw Data'!$B$6:$BE$43,'RevPAR Raw Data'!V$1,FALSE))/100</f>
        <v>-2.3809989259276399E-2</v>
      </c>
      <c r="AA105" s="90">
        <f>(VLOOKUP($A104,'RevPAR Raw Data'!$B$6:$BE$43,'RevPAR Raw Data'!W$1,FALSE))/100</f>
        <v>-2.0996783835576502E-2</v>
      </c>
      <c r="AB105" s="90">
        <f>(VLOOKUP($A104,'RevPAR Raw Data'!$B$6:$BE$43,'RevPAR Raw Data'!X$1,FALSE))/100</f>
        <v>8.3816282884165809E-3</v>
      </c>
      <c r="AC105" s="90">
        <f>(VLOOKUP($A104,'RevPAR Raw Data'!$B$6:$BE$43,'RevPAR Raw Data'!Y$1,FALSE))/100</f>
        <v>-6.7903503941073194E-3</v>
      </c>
      <c r="AD105" s="91">
        <f>(VLOOKUP($A104,'RevPAR Raw Data'!$B$6:$BE$43,'RevPAR Raw Data'!AA$1,FALSE))/100</f>
        <v>0.13695067644484799</v>
      </c>
      <c r="AE105" s="91">
        <f>(VLOOKUP($A104,'RevPAR Raw Data'!$B$6:$BE$43,'RevPAR Raw Data'!AB$1,FALSE))/100</f>
        <v>0.11724887110825699</v>
      </c>
      <c r="AF105" s="90">
        <f>(VLOOKUP($A104,'RevPAR Raw Data'!$B$6:$BE$43,'RevPAR Raw Data'!AC$1,FALSE))/100</f>
        <v>0.12737940609734</v>
      </c>
      <c r="AG105" s="92">
        <f>(VLOOKUP($A104,'RevPAR Raw Data'!$B$6:$BE$43,'RevPAR Raw Data'!AE$1,FALSE))/100</f>
        <v>4.3191845813416702E-2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Data'!G$3,FALSE))/100</f>
        <v>0.41290065697790096</v>
      </c>
      <c r="C107" s="118">
        <f>(VLOOKUP($A107,'Occupancy Raw Data'!$B$8:$BE$45,'Occupancy Raw Data'!H$3,FALSE))/100</f>
        <v>0.48397372088393298</v>
      </c>
      <c r="D107" s="118">
        <f>(VLOOKUP($A107,'Occupancy Raw Data'!$B$8:$BE$45,'Occupancy Raw Data'!I$3,FALSE))/100</f>
        <v>0.56520007963368502</v>
      </c>
      <c r="E107" s="118">
        <f>(VLOOKUP($A107,'Occupancy Raw Data'!$B$8:$BE$45,'Occupancy Raw Data'!J$3,FALSE))/100</f>
        <v>0.57137169022496503</v>
      </c>
      <c r="F107" s="118">
        <f>(VLOOKUP($A107,'Occupancy Raw Data'!$B$8:$BE$45,'Occupancy Raw Data'!K$3,FALSE))/100</f>
        <v>0.57137169022496503</v>
      </c>
      <c r="G107" s="119">
        <f>(VLOOKUP($A107,'Occupancy Raw Data'!$B$8:$BE$45,'Occupancy Raw Data'!L$3,FALSE))/100</f>
        <v>0.52096356758909002</v>
      </c>
      <c r="H107" s="99">
        <f>(VLOOKUP($A107,'Occupancy Raw Data'!$B$8:$BE$45,'Occupancy Raw Data'!N$3,FALSE))/100</f>
        <v>0.81325900856062106</v>
      </c>
      <c r="I107" s="99">
        <f>(VLOOKUP($A107,'Occupancy Raw Data'!$B$8:$BE$45,'Occupancy Raw Data'!O$3,FALSE))/100</f>
        <v>0.81186541907226695</v>
      </c>
      <c r="J107" s="119">
        <f>(VLOOKUP($A107,'Occupancy Raw Data'!$B$8:$BE$45,'Occupancy Raw Data'!P$3,FALSE))/100</f>
        <v>0.81256221381644389</v>
      </c>
      <c r="K107" s="120">
        <f>(VLOOKUP($A107,'Occupancy Raw Data'!$B$8:$BE$45,'Occupancy Raw Data'!R$3,FALSE))/100</f>
        <v>0.60427746651119096</v>
      </c>
      <c r="M107" s="121">
        <f>VLOOKUP($A107,'ADR Raw Data'!$B$6:$BE$43,'ADR Raw Data'!G$1,FALSE)</f>
        <v>94.447700096432001</v>
      </c>
      <c r="N107" s="122">
        <f>VLOOKUP($A107,'ADR Raw Data'!$B$6:$BE$43,'ADR Raw Data'!H$1,FALSE)</f>
        <v>96.217906211435604</v>
      </c>
      <c r="O107" s="122">
        <f>VLOOKUP($A107,'ADR Raw Data'!$B$6:$BE$43,'ADR Raw Data'!I$1,FALSE)</f>
        <v>100.939471644945</v>
      </c>
      <c r="P107" s="122">
        <f>VLOOKUP($A107,'ADR Raw Data'!$B$6:$BE$43,'ADR Raw Data'!J$1,FALSE)</f>
        <v>101.67331707317</v>
      </c>
      <c r="Q107" s="122">
        <f>VLOOKUP($A107,'ADR Raw Data'!$B$6:$BE$43,'ADR Raw Data'!K$1,FALSE)</f>
        <v>106.678466898954</v>
      </c>
      <c r="R107" s="123">
        <f>VLOOKUP($A107,'ADR Raw Data'!$B$6:$BE$43,'ADR Raw Data'!L$1,FALSE)</f>
        <v>100.452999082849</v>
      </c>
      <c r="S107" s="122">
        <f>VLOOKUP($A107,'ADR Raw Data'!$B$6:$BE$43,'ADR Raw Data'!N$1,FALSE)</f>
        <v>178.98329498164</v>
      </c>
      <c r="T107" s="122">
        <f>VLOOKUP($A107,'ADR Raw Data'!$B$6:$BE$43,'ADR Raw Data'!O$1,FALSE)</f>
        <v>188.13772437469299</v>
      </c>
      <c r="U107" s="123">
        <f>VLOOKUP($A107,'ADR Raw Data'!$B$6:$BE$43,'ADR Raw Data'!P$1,FALSE)</f>
        <v>183.55658458899899</v>
      </c>
      <c r="V107" s="124">
        <f>VLOOKUP($A107,'ADR Raw Data'!$B$6:$BE$43,'ADR Raw Data'!R$1,FALSE)</f>
        <v>132.3810156728</v>
      </c>
      <c r="X107" s="121">
        <f>VLOOKUP($A107,'RevPAR Raw Data'!$B$6:$BE$43,'RevPAR Raw Data'!G$1,FALSE)</f>
        <v>38.997517419868601</v>
      </c>
      <c r="Y107" s="122">
        <f>VLOOKUP($A107,'RevPAR Raw Data'!$B$6:$BE$43,'RevPAR Raw Data'!H$1,FALSE)</f>
        <v>46.566938084809799</v>
      </c>
      <c r="Z107" s="122">
        <f>VLOOKUP($A107,'RevPAR Raw Data'!$B$6:$BE$43,'RevPAR Raw Data'!I$1,FALSE)</f>
        <v>57.0509974119052</v>
      </c>
      <c r="AA107" s="122">
        <f>VLOOKUP($A107,'RevPAR Raw Data'!$B$6:$BE$43,'RevPAR Raw Data'!J$1,FALSE)</f>
        <v>58.093255026876299</v>
      </c>
      <c r="AB107" s="122">
        <f>VLOOKUP($A107,'RevPAR Raw Data'!$B$6:$BE$43,'RevPAR Raw Data'!K$1,FALSE)</f>
        <v>60.953055942663703</v>
      </c>
      <c r="AC107" s="123">
        <f>VLOOKUP($A107,'RevPAR Raw Data'!$B$6:$BE$43,'RevPAR Raw Data'!L$1,FALSE)</f>
        <v>52.332352777224699</v>
      </c>
      <c r="AD107" s="122">
        <f>VLOOKUP($A107,'RevPAR Raw Data'!$B$6:$BE$43,'RevPAR Raw Data'!N$1,FALSE)</f>
        <v>145.559777025681</v>
      </c>
      <c r="AE107" s="122">
        <f>VLOOKUP($A107,'RevPAR Raw Data'!$B$6:$BE$43,'RevPAR Raw Data'!O$1,FALSE)</f>
        <v>152.742512442763</v>
      </c>
      <c r="AF107" s="123">
        <f>VLOOKUP($A107,'RevPAR Raw Data'!$B$6:$BE$43,'RevPAR Raw Data'!P$1,FALSE)</f>
        <v>149.15114473422199</v>
      </c>
      <c r="AG107" s="124">
        <f>VLOOKUP($A107,'RevPAR Raw Data'!$B$6:$BE$43,'RevPAR Raw Data'!R$1,FALSE)</f>
        <v>79.994864764938399</v>
      </c>
    </row>
    <row r="108" spans="1:33" x14ac:dyDescent="0.2">
      <c r="A108" s="101" t="s">
        <v>122</v>
      </c>
      <c r="B108" s="89">
        <f>(VLOOKUP($A107,'Occupancy Raw Data'!$B$8:$BE$51,'Occupancy Raw Data'!T$3,FALSE))/100</f>
        <v>2.9820526942057998E-2</v>
      </c>
      <c r="C108" s="90">
        <f>(VLOOKUP($A107,'Occupancy Raw Data'!$B$8:$BE$51,'Occupancy Raw Data'!U$3,FALSE))/100</f>
        <v>-1.7015400045864899E-2</v>
      </c>
      <c r="D108" s="90">
        <f>(VLOOKUP($A107,'Occupancy Raw Data'!$B$8:$BE$51,'Occupancy Raw Data'!V$3,FALSE))/100</f>
        <v>4.6410636944182598E-2</v>
      </c>
      <c r="E108" s="90">
        <f>(VLOOKUP($A107,'Occupancy Raw Data'!$B$8:$BE$51,'Occupancy Raw Data'!W$3,FALSE))/100</f>
        <v>7.5893705455615398E-2</v>
      </c>
      <c r="F108" s="90">
        <f>(VLOOKUP($A107,'Occupancy Raw Data'!$B$8:$BE$51,'Occupancy Raw Data'!X$3,FALSE))/100</f>
        <v>4.3965872926566701E-2</v>
      </c>
      <c r="G108" s="90">
        <f>(VLOOKUP($A107,'Occupancy Raw Data'!$B$8:$BE$51,'Occupancy Raw Data'!Y$3,FALSE))/100</f>
        <v>3.7030861046703903E-2</v>
      </c>
      <c r="H108" s="91">
        <f>(VLOOKUP($A107,'Occupancy Raw Data'!$B$8:$BE$51,'Occupancy Raw Data'!AA$3,FALSE))/100</f>
        <v>0.16699361797520001</v>
      </c>
      <c r="I108" s="91">
        <f>(VLOOKUP($A107,'Occupancy Raw Data'!$B$8:$BE$51,'Occupancy Raw Data'!AB$3,FALSE))/100</f>
        <v>0.13067527458907299</v>
      </c>
      <c r="J108" s="90">
        <f>(VLOOKUP($A107,'Occupancy Raw Data'!$B$8:$BE$51,'Occupancy Raw Data'!AC$3,FALSE))/100</f>
        <v>0.14856297975388999</v>
      </c>
      <c r="K108" s="92">
        <f>(VLOOKUP($A107,'Occupancy Raw Data'!$B$8:$BE$51,'Occupancy Raw Data'!AE$3,FALSE))/100</f>
        <v>7.72193293688586E-2</v>
      </c>
      <c r="M108" s="89">
        <f>(VLOOKUP($A107,'ADR Raw Data'!$B$6:$BE$49,'ADR Raw Data'!T$1,FALSE))/100</f>
        <v>-1.6152895030653501E-2</v>
      </c>
      <c r="N108" s="90">
        <f>(VLOOKUP($A107,'ADR Raw Data'!$B$6:$BE$49,'ADR Raw Data'!U$1,FALSE))/100</f>
        <v>-2.2016316410241599E-2</v>
      </c>
      <c r="O108" s="90">
        <f>(VLOOKUP($A107,'ADR Raw Data'!$B$6:$BE$49,'ADR Raw Data'!V$1,FALSE))/100</f>
        <v>2.2322991553301499E-2</v>
      </c>
      <c r="P108" s="90">
        <f>(VLOOKUP($A107,'ADR Raw Data'!$B$6:$BE$49,'ADR Raw Data'!W$1,FALSE))/100</f>
        <v>2.9701810976141801E-2</v>
      </c>
      <c r="Q108" s="90">
        <f>(VLOOKUP($A107,'ADR Raw Data'!$B$6:$BE$49,'ADR Raw Data'!X$1,FALSE))/100</f>
        <v>3.53701523571648E-2</v>
      </c>
      <c r="R108" s="90">
        <f>(VLOOKUP($A107,'ADR Raw Data'!$B$6:$BE$49,'ADR Raw Data'!Y$1,FALSE))/100</f>
        <v>1.29642049849977E-2</v>
      </c>
      <c r="S108" s="91">
        <f>(VLOOKUP($A107,'ADR Raw Data'!$B$6:$BE$49,'ADR Raw Data'!AA$1,FALSE))/100</f>
        <v>7.1146105798475801E-2</v>
      </c>
      <c r="T108" s="91">
        <f>(VLOOKUP($A107,'ADR Raw Data'!$B$6:$BE$49,'ADR Raw Data'!AB$1,FALSE))/100</f>
        <v>8.3529336776671903E-2</v>
      </c>
      <c r="U108" s="90">
        <f>(VLOOKUP($A107,'ADR Raw Data'!$B$6:$BE$49,'ADR Raw Data'!AC$1,FALSE))/100</f>
        <v>7.7124483959014403E-2</v>
      </c>
      <c r="V108" s="92">
        <f>(VLOOKUP($A107,'ADR Raw Data'!$B$6:$BE$49,'ADR Raw Data'!AE$1,FALSE))/100</f>
        <v>6.04091456285804E-2</v>
      </c>
      <c r="X108" s="89">
        <f>(VLOOKUP($A107,'RevPAR Raw Data'!$B$6:$BE$43,'RevPAR Raw Data'!T$1,FALSE))/100</f>
        <v>1.3185944069950599E-2</v>
      </c>
      <c r="Y108" s="90">
        <f>(VLOOKUP($A107,'RevPAR Raw Data'!$B$6:$BE$43,'RevPAR Raw Data'!U$1,FALSE))/100</f>
        <v>-3.8657100024850004E-2</v>
      </c>
      <c r="Z108" s="90">
        <f>(VLOOKUP($A107,'RevPAR Raw Data'!$B$6:$BE$43,'RevPAR Raw Data'!V$1,FALSE))/100</f>
        <v>6.9769652753972497E-2</v>
      </c>
      <c r="AA108" s="90">
        <f>(VLOOKUP($A107,'RevPAR Raw Data'!$B$6:$BE$43,'RevPAR Raw Data'!W$1,FALSE))/100</f>
        <v>0.10784969692547801</v>
      </c>
      <c r="AB108" s="90">
        <f>(VLOOKUP($A107,'RevPAR Raw Data'!$B$6:$BE$43,'RevPAR Raw Data'!X$1,FALSE))/100</f>
        <v>8.0891104907659994E-2</v>
      </c>
      <c r="AC108" s="90">
        <f>(VLOOKUP($A107,'RevPAR Raw Data'!$B$6:$BE$43,'RevPAR Raw Data'!Y$1,FALSE))/100</f>
        <v>5.0475141705082098E-2</v>
      </c>
      <c r="AD108" s="91">
        <f>(VLOOKUP($A107,'RevPAR Raw Data'!$B$6:$BE$43,'RevPAR Raw Data'!AA$1,FALSE))/100</f>
        <v>0.25002066938580897</v>
      </c>
      <c r="AE108" s="91">
        <f>(VLOOKUP($A107,'RevPAR Raw Data'!$B$6:$BE$43,'RevPAR Raw Data'!AB$1,FALSE))/100</f>
        <v>0.22511983038528002</v>
      </c>
      <c r="AF108" s="90">
        <f>(VLOOKUP($A107,'RevPAR Raw Data'!$B$6:$BE$43,'RevPAR Raw Data'!AC$1,FALSE))/100</f>
        <v>0.23714530686183599</v>
      </c>
      <c r="AG108" s="92">
        <f>(VLOOKUP($A107,'RevPAR Raw Data'!$B$6:$BE$43,'RevPAR Raw Data'!AE$1,FALSE))/100</f>
        <v>0.142293228710623</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Data'!G$3,FALSE))/100</f>
        <v>0.43805943430003502</v>
      </c>
      <c r="C110" s="118">
        <f>(VLOOKUP($A110,'Occupancy Raw Data'!$B$8:$BE$45,'Occupancy Raw Data'!H$3,FALSE))/100</f>
        <v>0.53741496598639404</v>
      </c>
      <c r="D110" s="118">
        <f>(VLOOKUP($A110,'Occupancy Raw Data'!$B$8:$BE$45,'Occupancy Raw Data'!I$3,FALSE))/100</f>
        <v>0.58181167203723494</v>
      </c>
      <c r="E110" s="118">
        <f>(VLOOKUP($A110,'Occupancy Raw Data'!$B$8:$BE$45,'Occupancy Raw Data'!J$3,FALSE))/100</f>
        <v>0.58055853920515499</v>
      </c>
      <c r="F110" s="118">
        <f>(VLOOKUP($A110,'Occupancy Raw Data'!$B$8:$BE$45,'Occupancy Raw Data'!K$3,FALSE))/100</f>
        <v>0.65556749015395599</v>
      </c>
      <c r="G110" s="119">
        <f>(VLOOKUP($A110,'Occupancy Raw Data'!$B$8:$BE$45,'Occupancy Raw Data'!L$3,FALSE))/100</f>
        <v>0.55868242033655502</v>
      </c>
      <c r="H110" s="99">
        <f>(VLOOKUP($A110,'Occupancy Raw Data'!$B$8:$BE$45,'Occupancy Raw Data'!N$3,FALSE))/100</f>
        <v>0.77676333691371202</v>
      </c>
      <c r="I110" s="99">
        <f>(VLOOKUP($A110,'Occupancy Raw Data'!$B$8:$BE$45,'Occupancy Raw Data'!O$3,FALSE))/100</f>
        <v>0.7758682420336549</v>
      </c>
      <c r="J110" s="119">
        <f>(VLOOKUP($A110,'Occupancy Raw Data'!$B$8:$BE$45,'Occupancy Raw Data'!P$3,FALSE))/100</f>
        <v>0.77631578947368396</v>
      </c>
      <c r="K110" s="120">
        <f>(VLOOKUP($A110,'Occupancy Raw Data'!$B$8:$BE$45,'Occupancy Raw Data'!R$3,FALSE))/100</f>
        <v>0.62086338294716303</v>
      </c>
      <c r="M110" s="121">
        <f>VLOOKUP($A110,'ADR Raw Data'!$B$6:$BE$43,'ADR Raw Data'!G$1,FALSE)</f>
        <v>92.076313853698394</v>
      </c>
      <c r="N110" s="122">
        <f>VLOOKUP($A110,'ADR Raw Data'!$B$6:$BE$43,'ADR Raw Data'!H$1,FALSE)</f>
        <v>94.898937375083193</v>
      </c>
      <c r="O110" s="122">
        <f>VLOOKUP($A110,'ADR Raw Data'!$B$6:$BE$43,'ADR Raw Data'!I$1,FALSE)</f>
        <v>96.056966153846105</v>
      </c>
      <c r="P110" s="122">
        <f>VLOOKUP($A110,'ADR Raw Data'!$B$6:$BE$43,'ADR Raw Data'!J$1,FALSE)</f>
        <v>97.480163428923802</v>
      </c>
      <c r="Q110" s="122">
        <f>VLOOKUP($A110,'ADR Raw Data'!$B$6:$BE$43,'ADR Raw Data'!K$1,FALSE)</f>
        <v>106.810458765701</v>
      </c>
      <c r="R110" s="123">
        <f>VLOOKUP($A110,'ADR Raw Data'!$B$6:$BE$43,'ADR Raw Data'!L$1,FALSE)</f>
        <v>98.029387336580299</v>
      </c>
      <c r="S110" s="122">
        <f>VLOOKUP($A110,'ADR Raw Data'!$B$6:$BE$43,'ADR Raw Data'!N$1,FALSE)</f>
        <v>126.61132519013501</v>
      </c>
      <c r="T110" s="122">
        <f>VLOOKUP($A110,'ADR Raw Data'!$B$6:$BE$43,'ADR Raw Data'!O$1,FALSE)</f>
        <v>124.060883710198</v>
      </c>
      <c r="U110" s="123">
        <f>VLOOKUP($A110,'ADR Raw Data'!$B$6:$BE$43,'ADR Raw Data'!P$1,FALSE)</f>
        <v>125.336839617202</v>
      </c>
      <c r="V110" s="124">
        <f>VLOOKUP($A110,'ADR Raw Data'!$B$6:$BE$43,'ADR Raw Data'!R$1,FALSE)</f>
        <v>107.785021625406</v>
      </c>
      <c r="X110" s="121">
        <f>VLOOKUP($A110,'RevPAR Raw Data'!$B$6:$BE$43,'RevPAR Raw Data'!G$1,FALSE)</f>
        <v>40.3348979591836</v>
      </c>
      <c r="Y110" s="122">
        <f>VLOOKUP($A110,'RevPAR Raw Data'!$B$6:$BE$43,'RevPAR Raw Data'!H$1,FALSE)</f>
        <v>51.000109201575299</v>
      </c>
      <c r="Z110" s="122">
        <f>VLOOKUP($A110,'RevPAR Raw Data'!$B$6:$BE$43,'RevPAR Raw Data'!I$1,FALSE)</f>
        <v>55.887064088793402</v>
      </c>
      <c r="AA110" s="122">
        <f>VLOOKUP($A110,'RevPAR Raw Data'!$B$6:$BE$43,'RevPAR Raw Data'!J$1,FALSE)</f>
        <v>56.592941281775801</v>
      </c>
      <c r="AB110" s="122">
        <f>VLOOKUP($A110,'RevPAR Raw Data'!$B$6:$BE$43,'RevPAR Raw Data'!K$1,FALSE)</f>
        <v>70.021464375223701</v>
      </c>
      <c r="AC110" s="123">
        <f>VLOOKUP($A110,'RevPAR Raw Data'!$B$6:$BE$43,'RevPAR Raw Data'!L$1,FALSE)</f>
        <v>54.767295381310397</v>
      </c>
      <c r="AD110" s="122">
        <f>VLOOKUP($A110,'RevPAR Raw Data'!$B$6:$BE$43,'RevPAR Raw Data'!N$1,FALSE)</f>
        <v>98.3470354457572</v>
      </c>
      <c r="AE110" s="122">
        <f>VLOOKUP($A110,'RevPAR Raw Data'!$B$6:$BE$43,'RevPAR Raw Data'!O$1,FALSE)</f>
        <v>96.254899749373394</v>
      </c>
      <c r="AF110" s="123">
        <f>VLOOKUP($A110,'RevPAR Raw Data'!$B$6:$BE$43,'RevPAR Raw Data'!P$1,FALSE)</f>
        <v>97.300967597565304</v>
      </c>
      <c r="AG110" s="124">
        <f>VLOOKUP($A110,'RevPAR Raw Data'!$B$6:$BE$43,'RevPAR Raw Data'!R$1,FALSE)</f>
        <v>66.919773157383204</v>
      </c>
    </row>
    <row r="111" spans="1:33" x14ac:dyDescent="0.2">
      <c r="A111" s="101" t="s">
        <v>122</v>
      </c>
      <c r="B111" s="89">
        <f>(VLOOKUP($A110,'Occupancy Raw Data'!$B$8:$BE$51,'Occupancy Raw Data'!T$3,FALSE))/100</f>
        <v>9.5933638499731105E-2</v>
      </c>
      <c r="C111" s="90">
        <f>(VLOOKUP($A110,'Occupancy Raw Data'!$B$8:$BE$51,'Occupancy Raw Data'!U$3,FALSE))/100</f>
        <v>0.147142649108573</v>
      </c>
      <c r="D111" s="90">
        <f>(VLOOKUP($A110,'Occupancy Raw Data'!$B$8:$BE$51,'Occupancy Raw Data'!V$3,FALSE))/100</f>
        <v>9.7579856978353197E-2</v>
      </c>
      <c r="E111" s="90">
        <f>(VLOOKUP($A110,'Occupancy Raw Data'!$B$8:$BE$51,'Occupancy Raw Data'!W$3,FALSE))/100</f>
        <v>9.7068995912551498E-2</v>
      </c>
      <c r="F111" s="90">
        <f>(VLOOKUP($A110,'Occupancy Raw Data'!$B$8:$BE$51,'Occupancy Raw Data'!X$3,FALSE))/100</f>
        <v>0.10528045441415801</v>
      </c>
      <c r="G111" s="90">
        <f>(VLOOKUP($A110,'Occupancy Raw Data'!$B$8:$BE$51,'Occupancy Raw Data'!Y$3,FALSE))/100</f>
        <v>0.108235394372762</v>
      </c>
      <c r="H111" s="91">
        <f>(VLOOKUP($A110,'Occupancy Raw Data'!$B$8:$BE$51,'Occupancy Raw Data'!AA$3,FALSE))/100</f>
        <v>0.151738309433396</v>
      </c>
      <c r="I111" s="91">
        <f>(VLOOKUP($A110,'Occupancy Raw Data'!$B$8:$BE$51,'Occupancy Raw Data'!AB$3,FALSE))/100</f>
        <v>0.13325876628719102</v>
      </c>
      <c r="J111" s="90">
        <f>(VLOOKUP($A110,'Occupancy Raw Data'!$B$8:$BE$51,'Occupancy Raw Data'!AC$3,FALSE))/100</f>
        <v>0.14242913912796198</v>
      </c>
      <c r="K111" s="92">
        <f>(VLOOKUP($A110,'Occupancy Raw Data'!$B$8:$BE$51,'Occupancy Raw Data'!AE$3,FALSE))/100</f>
        <v>0.120213622259912</v>
      </c>
      <c r="M111" s="89">
        <f>(VLOOKUP($A110,'ADR Raw Data'!$B$6:$BE$49,'ADR Raw Data'!T$1,FALSE))/100</f>
        <v>-3.9224343368703403E-2</v>
      </c>
      <c r="N111" s="90">
        <f>(VLOOKUP($A110,'ADR Raw Data'!$B$6:$BE$49,'ADR Raw Data'!U$1,FALSE))/100</f>
        <v>1.2088528256496301E-2</v>
      </c>
      <c r="O111" s="90">
        <f>(VLOOKUP($A110,'ADR Raw Data'!$B$6:$BE$49,'ADR Raw Data'!V$1,FALSE))/100</f>
        <v>1.35114143907749E-3</v>
      </c>
      <c r="P111" s="90">
        <f>(VLOOKUP($A110,'ADR Raw Data'!$B$6:$BE$49,'ADR Raw Data'!W$1,FALSE))/100</f>
        <v>1.84058796439369E-2</v>
      </c>
      <c r="Q111" s="90">
        <f>(VLOOKUP($A110,'ADR Raw Data'!$B$6:$BE$49,'ADR Raw Data'!X$1,FALSE))/100</f>
        <v>1.7529061431940399E-2</v>
      </c>
      <c r="R111" s="90">
        <f>(VLOOKUP($A110,'ADR Raw Data'!$B$6:$BE$49,'ADR Raw Data'!Y$1,FALSE))/100</f>
        <v>4.4507461037914097E-3</v>
      </c>
      <c r="S111" s="91">
        <f>(VLOOKUP($A110,'ADR Raw Data'!$B$6:$BE$49,'ADR Raw Data'!AA$1,FALSE))/100</f>
        <v>8.2264601628500897E-2</v>
      </c>
      <c r="T111" s="91">
        <f>(VLOOKUP($A110,'ADR Raw Data'!$B$6:$BE$49,'ADR Raw Data'!AB$1,FALSE))/100</f>
        <v>7.0728793592543499E-2</v>
      </c>
      <c r="U111" s="90">
        <f>(VLOOKUP($A110,'ADR Raw Data'!$B$6:$BE$49,'ADR Raw Data'!AC$1,FALSE))/100</f>
        <v>7.6569741174673092E-2</v>
      </c>
      <c r="V111" s="92">
        <f>(VLOOKUP($A110,'ADR Raw Data'!$B$6:$BE$49,'ADR Raw Data'!AE$1,FALSE))/100</f>
        <v>3.4501114551506402E-2</v>
      </c>
      <c r="X111" s="89">
        <f>(VLOOKUP($A110,'RevPAR Raw Data'!$B$6:$BE$43,'RevPAR Raw Data'!T$1,FALSE))/100</f>
        <v>5.2946361153905198E-2</v>
      </c>
      <c r="Y111" s="90">
        <f>(VLOOKUP($A110,'RevPAR Raw Data'!$B$6:$BE$43,'RevPAR Raw Data'!U$1,FALSE))/100</f>
        <v>0.16100991543655399</v>
      </c>
      <c r="Z111" s="90">
        <f>(VLOOKUP($A110,'RevPAR Raw Data'!$B$6:$BE$43,'RevPAR Raw Data'!V$1,FALSE))/100</f>
        <v>9.9062842605813412E-2</v>
      </c>
      <c r="AA111" s="90">
        <f>(VLOOKUP($A110,'RevPAR Raw Data'!$B$6:$BE$43,'RevPAR Raw Data'!W$1,FALSE))/100</f>
        <v>0.11726151581241201</v>
      </c>
      <c r="AB111" s="90">
        <f>(VLOOKUP($A110,'RevPAR Raw Data'!$B$6:$BE$43,'RevPAR Raw Data'!X$1,FALSE))/100</f>
        <v>0.12465498339910701</v>
      </c>
      <c r="AC111" s="90">
        <f>(VLOOKUP($A110,'RevPAR Raw Data'!$B$6:$BE$43,'RevPAR Raw Data'!Y$1,FALSE))/100</f>
        <v>0.11316786873635</v>
      </c>
      <c r="AD111" s="91">
        <f>(VLOOKUP($A110,'RevPAR Raw Data'!$B$6:$BE$43,'RevPAR Raw Data'!AA$1,FALSE))/100</f>
        <v>0.24648560263921801</v>
      </c>
      <c r="AE111" s="91">
        <f>(VLOOKUP($A110,'RevPAR Raw Data'!$B$6:$BE$43,'RevPAR Raw Data'!AB$1,FALSE))/100</f>
        <v>0.21341279165485802</v>
      </c>
      <c r="AF111" s="90">
        <f>(VLOOKUP($A110,'RevPAR Raw Data'!$B$6:$BE$43,'RevPAR Raw Data'!AC$1,FALSE))/100</f>
        <v>0.22990464262139401</v>
      </c>
      <c r="AG111" s="92">
        <f>(VLOOKUP($A110,'RevPAR Raw Data'!$B$6:$BE$43,'RevPAR Raw Data'!AE$1,FALSE))/100</f>
        <v>0.15886224076365901</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
      <c r="A113" s="116" t="s">
        <v>47</v>
      </c>
      <c r="B113" s="117">
        <f>(VLOOKUP($A113,'Occupancy Raw Data'!$B$8:$BE$45,'Occupancy Raw Data'!G$3,FALSE))/100</f>
        <v>0.41047957371225502</v>
      </c>
      <c r="C113" s="118">
        <f>(VLOOKUP($A113,'Occupancy Raw Data'!$B$8:$BE$45,'Occupancy Raw Data'!H$3,FALSE))/100</f>
        <v>0.57868561278863195</v>
      </c>
      <c r="D113" s="118">
        <f>(VLOOKUP($A113,'Occupancy Raw Data'!$B$8:$BE$45,'Occupancy Raw Data'!I$3,FALSE))/100</f>
        <v>0.62575488454706896</v>
      </c>
      <c r="E113" s="118">
        <f>(VLOOKUP($A113,'Occupancy Raw Data'!$B$8:$BE$45,'Occupancy Raw Data'!J$3,FALSE))/100</f>
        <v>0.60692717584369393</v>
      </c>
      <c r="F113" s="118">
        <f>(VLOOKUP($A113,'Occupancy Raw Data'!$B$8:$BE$45,'Occupancy Raw Data'!K$3,FALSE))/100</f>
        <v>0.62877442273534601</v>
      </c>
      <c r="G113" s="119">
        <f>(VLOOKUP($A113,'Occupancy Raw Data'!$B$8:$BE$45,'Occupancy Raw Data'!L$3,FALSE))/100</f>
        <v>0.57012433392539896</v>
      </c>
      <c r="H113" s="99">
        <f>(VLOOKUP($A113,'Occupancy Raw Data'!$B$8:$BE$45,'Occupancy Raw Data'!N$3,FALSE))/100</f>
        <v>0.84671403197158002</v>
      </c>
      <c r="I113" s="99">
        <f>(VLOOKUP($A113,'Occupancy Raw Data'!$B$8:$BE$45,'Occupancy Raw Data'!O$3,FALSE))/100</f>
        <v>0.85506216696269899</v>
      </c>
      <c r="J113" s="119">
        <f>(VLOOKUP($A113,'Occupancy Raw Data'!$B$8:$BE$45,'Occupancy Raw Data'!P$3,FALSE))/100</f>
        <v>0.85088809946713995</v>
      </c>
      <c r="K113" s="120">
        <f>(VLOOKUP($A113,'Occupancy Raw Data'!$B$8:$BE$45,'Occupancy Raw Data'!R$3,FALSE))/100</f>
        <v>0.65034255265161089</v>
      </c>
      <c r="M113" s="121">
        <f>VLOOKUP($A113,'ADR Raw Data'!$B$6:$BE$43,'ADR Raw Data'!G$1,FALSE)</f>
        <v>91.174067503245297</v>
      </c>
      <c r="N113" s="122">
        <f>VLOOKUP($A113,'ADR Raw Data'!$B$6:$BE$43,'ADR Raw Data'!H$1,FALSE)</f>
        <v>102.28736341313601</v>
      </c>
      <c r="O113" s="122">
        <f>VLOOKUP($A113,'ADR Raw Data'!$B$6:$BE$43,'ADR Raw Data'!I$1,FALSE)</f>
        <v>109.449349985807</v>
      </c>
      <c r="P113" s="122">
        <f>VLOOKUP($A113,'ADR Raw Data'!$B$6:$BE$43,'ADR Raw Data'!J$1,FALSE)</f>
        <v>106.29348258706401</v>
      </c>
      <c r="Q113" s="122">
        <f>VLOOKUP($A113,'ADR Raw Data'!$B$6:$BE$43,'ADR Raw Data'!K$1,FALSE)</f>
        <v>102.43792090395399</v>
      </c>
      <c r="R113" s="123">
        <f>VLOOKUP($A113,'ADR Raw Data'!$B$6:$BE$43,'ADR Raw Data'!L$1,FALSE)</f>
        <v>103.145406567387</v>
      </c>
      <c r="S113" s="122">
        <f>VLOOKUP($A113,'ADR Raw Data'!$B$6:$BE$43,'ADR Raw Data'!N$1,FALSE)</f>
        <v>125.845154185022</v>
      </c>
      <c r="T113" s="122">
        <f>VLOOKUP($A113,'ADR Raw Data'!$B$6:$BE$43,'ADR Raw Data'!O$1,FALSE)</f>
        <v>128.30520357291201</v>
      </c>
      <c r="U113" s="123">
        <f>VLOOKUP($A113,'ADR Raw Data'!$B$6:$BE$43,'ADR Raw Data'!P$1,FALSE)</f>
        <v>127.08121281703301</v>
      </c>
      <c r="V113" s="124">
        <f>VLOOKUP($A113,'ADR Raw Data'!$B$6:$BE$43,'ADR Raw Data'!R$1,FALSE)</f>
        <v>112.093083495903</v>
      </c>
      <c r="X113" s="121">
        <f>VLOOKUP($A113,'RevPAR Raw Data'!$B$6:$BE$43,'RevPAR Raw Data'!G$1,FALSE)</f>
        <v>37.4250923623445</v>
      </c>
      <c r="Y113" s="122">
        <f>VLOOKUP($A113,'RevPAR Raw Data'!$B$6:$BE$43,'RevPAR Raw Data'!H$1,FALSE)</f>
        <v>59.192225577264601</v>
      </c>
      <c r="Z113" s="122">
        <f>VLOOKUP($A113,'RevPAR Raw Data'!$B$6:$BE$43,'RevPAR Raw Data'!I$1,FALSE)</f>
        <v>68.4884653641207</v>
      </c>
      <c r="AA113" s="122">
        <f>VLOOKUP($A113,'RevPAR Raw Data'!$B$6:$BE$43,'RevPAR Raw Data'!J$1,FALSE)</f>
        <v>64.512403197157994</v>
      </c>
      <c r="AB113" s="122">
        <f>VLOOKUP($A113,'RevPAR Raw Data'!$B$6:$BE$43,'RevPAR Raw Data'!K$1,FALSE)</f>
        <v>64.410344582593197</v>
      </c>
      <c r="AC113" s="123">
        <f>VLOOKUP($A113,'RevPAR Raw Data'!$B$6:$BE$43,'RevPAR Raw Data'!L$1,FALSE)</f>
        <v>58.805706216696201</v>
      </c>
      <c r="AD113" s="122">
        <f>VLOOKUP($A113,'RevPAR Raw Data'!$B$6:$BE$43,'RevPAR Raw Data'!N$1,FALSE)</f>
        <v>106.554857904085</v>
      </c>
      <c r="AE113" s="122">
        <f>VLOOKUP($A113,'RevPAR Raw Data'!$B$6:$BE$43,'RevPAR Raw Data'!O$1,FALSE)</f>
        <v>109.708925399644</v>
      </c>
      <c r="AF113" s="123">
        <f>VLOOKUP($A113,'RevPAR Raw Data'!$B$6:$BE$43,'RevPAR Raw Data'!P$1,FALSE)</f>
        <v>108.131891651865</v>
      </c>
      <c r="AG113" s="124">
        <f>VLOOKUP($A113,'RevPAR Raw Data'!$B$6:$BE$43,'RevPAR Raw Data'!R$1,FALSE)</f>
        <v>72.898902055315901</v>
      </c>
    </row>
    <row r="114" spans="1:34" x14ac:dyDescent="0.2">
      <c r="A114" s="101" t="s">
        <v>122</v>
      </c>
      <c r="B114" s="89">
        <f>(VLOOKUP($A113,'Occupancy Raw Data'!$B$8:$BE$51,'Occupancy Raw Data'!T$3,FALSE))/100</f>
        <v>-0.181730562195736</v>
      </c>
      <c r="C114" s="90">
        <f>(VLOOKUP($A113,'Occupancy Raw Data'!$B$8:$BE$51,'Occupancy Raw Data'!U$3,FALSE))/100</f>
        <v>7.6021193762495901E-2</v>
      </c>
      <c r="D114" s="90">
        <f>(VLOOKUP($A113,'Occupancy Raw Data'!$B$8:$BE$51,'Occupancy Raw Data'!V$3,FALSE))/100</f>
        <v>2.5324281202798102E-2</v>
      </c>
      <c r="E114" s="90">
        <f>(VLOOKUP($A113,'Occupancy Raw Data'!$B$8:$BE$51,'Occupancy Raw Data'!W$3,FALSE))/100</f>
        <v>-9.3664244635922794E-2</v>
      </c>
      <c r="F114" s="90">
        <f>(VLOOKUP($A113,'Occupancy Raw Data'!$B$8:$BE$51,'Occupancy Raw Data'!X$3,FALSE))/100</f>
        <v>-2.73534635879218E-2</v>
      </c>
      <c r="G114" s="90">
        <f>(VLOOKUP($A113,'Occupancy Raw Data'!$B$8:$BE$51,'Occupancy Raw Data'!Y$3,FALSE))/100</f>
        <v>-3.88520249444343E-2</v>
      </c>
      <c r="H114" s="91">
        <f>(VLOOKUP($A113,'Occupancy Raw Data'!$B$8:$BE$51,'Occupancy Raw Data'!AA$3,FALSE))/100</f>
        <v>0.30977571725321301</v>
      </c>
      <c r="I114" s="91">
        <f>(VLOOKUP($A113,'Occupancy Raw Data'!$B$8:$BE$51,'Occupancy Raw Data'!AB$3,FALSE))/100</f>
        <v>0.283179069961015</v>
      </c>
      <c r="J114" s="90">
        <f>(VLOOKUP($A113,'Occupancy Raw Data'!$B$8:$BE$51,'Occupancy Raw Data'!AC$3,FALSE))/100</f>
        <v>0.29627576371736203</v>
      </c>
      <c r="K114" s="92">
        <f>(VLOOKUP($A113,'Occupancy Raw Data'!$B$8:$BE$51,'Occupancy Raw Data'!AE$3,FALSE))/100</f>
        <v>6.3974849690207503E-2</v>
      </c>
      <c r="M114" s="89">
        <f>(VLOOKUP($A113,'ADR Raw Data'!$B$6:$BE$49,'ADR Raw Data'!T$1,FALSE))/100</f>
        <v>-3.8383087719097903E-2</v>
      </c>
      <c r="N114" s="90">
        <f>(VLOOKUP($A113,'ADR Raw Data'!$B$6:$BE$49,'ADR Raw Data'!U$1,FALSE))/100</f>
        <v>1.36991235375E-2</v>
      </c>
      <c r="O114" s="90">
        <f>(VLOOKUP($A113,'ADR Raw Data'!$B$6:$BE$49,'ADR Raw Data'!V$1,FALSE))/100</f>
        <v>5.4665061570188106E-2</v>
      </c>
      <c r="P114" s="90">
        <f>(VLOOKUP($A113,'ADR Raw Data'!$B$6:$BE$49,'ADR Raw Data'!W$1,FALSE))/100</f>
        <v>-1.7760650145845502E-2</v>
      </c>
      <c r="Q114" s="90">
        <f>(VLOOKUP($A113,'ADR Raw Data'!$B$6:$BE$49,'ADR Raw Data'!X$1,FALSE))/100</f>
        <v>-2.9890342074248299E-2</v>
      </c>
      <c r="R114" s="90">
        <f>(VLOOKUP($A113,'ADR Raw Data'!$B$6:$BE$49,'ADR Raw Data'!Y$1,FALSE))/100</f>
        <v>6.9763187264615005E-5</v>
      </c>
      <c r="S114" s="91">
        <f>(VLOOKUP($A113,'ADR Raw Data'!$B$6:$BE$49,'ADR Raw Data'!AA$1,FALSE))/100</f>
        <v>0.14766187323789201</v>
      </c>
      <c r="T114" s="91">
        <f>(VLOOKUP($A113,'ADR Raw Data'!$B$6:$BE$49,'ADR Raw Data'!AB$1,FALSE))/100</f>
        <v>0.162061613530318</v>
      </c>
      <c r="U114" s="90">
        <f>(VLOOKUP($A113,'ADR Raw Data'!$B$6:$BE$49,'ADR Raw Data'!AC$1,FALSE))/100</f>
        <v>0.15488105823121001</v>
      </c>
      <c r="V114" s="92">
        <f>(VLOOKUP($A113,'ADR Raw Data'!$B$6:$BE$49,'ADR Raw Data'!AE$1,FALSE))/100</f>
        <v>6.4963036614370404E-2</v>
      </c>
      <c r="X114" s="89">
        <f>(VLOOKUP($A113,'RevPAR Raw Data'!$B$6:$BE$43,'RevPAR Raw Data'!T$1,FALSE))/100</f>
        <v>-0.21313826980483402</v>
      </c>
      <c r="Y114" s="90">
        <f>(VLOOKUP($A113,'RevPAR Raw Data'!$B$6:$BE$43,'RevPAR Raw Data'!U$1,FALSE))/100</f>
        <v>9.07617410248166E-2</v>
      </c>
      <c r="Z114" s="90">
        <f>(VLOOKUP($A113,'RevPAR Raw Data'!$B$6:$BE$43,'RevPAR Raw Data'!V$1,FALSE))/100</f>
        <v>8.1373696164157891E-2</v>
      </c>
      <c r="AA114" s="90">
        <f>(VLOOKUP($A113,'RevPAR Raw Data'!$B$6:$BE$43,'RevPAR Raw Data'!W$1,FALSE))/100</f>
        <v>-0.109761356901614</v>
      </c>
      <c r="AB114" s="90">
        <f>(VLOOKUP($A113,'RevPAR Raw Data'!$B$6:$BE$43,'RevPAR Raw Data'!X$1,FALSE))/100</f>
        <v>-5.6426201278611698E-2</v>
      </c>
      <c r="AC114" s="90">
        <f>(VLOOKUP($A113,'RevPAR Raw Data'!$B$6:$BE$43,'RevPAR Raw Data'!Y$1,FALSE))/100</f>
        <v>-3.8784972198261498E-2</v>
      </c>
      <c r="AD114" s="91">
        <f>(VLOOKUP($A113,'RevPAR Raw Data'!$B$6:$BE$43,'RevPAR Raw Data'!AA$1,FALSE))/100</f>
        <v>0.503179653184327</v>
      </c>
      <c r="AE114" s="91">
        <f>(VLOOKUP($A113,'RevPAR Raw Data'!$B$6:$BE$43,'RevPAR Raw Data'!AB$1,FALSE))/100</f>
        <v>0.49113314048723</v>
      </c>
      <c r="AF114" s="90">
        <f>(VLOOKUP($A113,'RevPAR Raw Data'!$B$6:$BE$43,'RevPAR Raw Data'!AC$1,FALSE))/100</f>
        <v>0.49704432576137797</v>
      </c>
      <c r="AG114" s="92">
        <f>(VLOOKUP($A113,'RevPAR Raw Data'!$B$6:$BE$43,'RevPAR Raw Data'!AE$1,FALSE))/100</f>
        <v>0.133093886807401</v>
      </c>
    </row>
    <row r="115" spans="1:34"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
      <c r="A116" s="116" t="s">
        <v>48</v>
      </c>
      <c r="B116" s="117">
        <f>(VLOOKUP($A116,'Occupancy Raw Data'!$B$8:$BE$45,'Occupancy Raw Data'!G$3,FALSE))/100</f>
        <v>0.49449669801881102</v>
      </c>
      <c r="C116" s="118">
        <f>(VLOOKUP($A116,'Occupancy Raw Data'!$B$8:$BE$45,'Occupancy Raw Data'!H$3,FALSE))/100</f>
        <v>0.62997798679207495</v>
      </c>
      <c r="D116" s="118">
        <f>(VLOOKUP($A116,'Occupancy Raw Data'!$B$8:$BE$45,'Occupancy Raw Data'!I$3,FALSE))/100</f>
        <v>0.70262157294376604</v>
      </c>
      <c r="E116" s="118">
        <f>(VLOOKUP($A116,'Occupancy Raw Data'!$B$8:$BE$45,'Occupancy Raw Data'!J$3,FALSE))/100</f>
        <v>0.66379827896738008</v>
      </c>
      <c r="F116" s="118">
        <f>(VLOOKUP($A116,'Occupancy Raw Data'!$B$8:$BE$45,'Occupancy Raw Data'!K$3,FALSE))/100</f>
        <v>0.76385831498899293</v>
      </c>
      <c r="G116" s="119">
        <f>(VLOOKUP($A116,'Occupancy Raw Data'!$B$8:$BE$45,'Occupancy Raw Data'!L$3,FALSE))/100</f>
        <v>0.65095057034220505</v>
      </c>
      <c r="H116" s="99">
        <f>(VLOOKUP($A116,'Occupancy Raw Data'!$B$8:$BE$45,'Occupancy Raw Data'!N$3,FALSE))/100</f>
        <v>0.884130478286972</v>
      </c>
      <c r="I116" s="99">
        <f>(VLOOKUP($A116,'Occupancy Raw Data'!$B$8:$BE$45,'Occupancy Raw Data'!O$3,FALSE))/100</f>
        <v>0.94796878126876094</v>
      </c>
      <c r="J116" s="119">
        <f>(VLOOKUP($A116,'Occupancy Raw Data'!$B$8:$BE$45,'Occupancy Raw Data'!P$3,FALSE))/100</f>
        <v>0.91604962977786597</v>
      </c>
      <c r="K116" s="120">
        <f>(VLOOKUP($A116,'Occupancy Raw Data'!$B$8:$BE$45,'Occupancy Raw Data'!R$3,FALSE))/100</f>
        <v>0.72669315875239404</v>
      </c>
      <c r="M116" s="121">
        <f>VLOOKUP($A116,'ADR Raw Data'!$B$6:$BE$43,'ADR Raw Data'!G$1,FALSE)</f>
        <v>144.14097936058201</v>
      </c>
      <c r="N116" s="122">
        <f>VLOOKUP($A116,'ADR Raw Data'!$B$6:$BE$43,'ADR Raw Data'!H$1,FALSE)</f>
        <v>147.571407242693</v>
      </c>
      <c r="O116" s="122">
        <f>VLOOKUP($A116,'ADR Raw Data'!$B$6:$BE$43,'ADR Raw Data'!I$1,FALSE)</f>
        <v>152.13034178296701</v>
      </c>
      <c r="P116" s="122">
        <f>VLOOKUP($A116,'ADR Raw Data'!$B$6:$BE$43,'ADR Raw Data'!J$1,FALSE)</f>
        <v>151.196174253843</v>
      </c>
      <c r="Q116" s="122">
        <f>VLOOKUP($A116,'ADR Raw Data'!$B$6:$BE$43,'ADR Raw Data'!K$1,FALSE)</f>
        <v>173.132190201729</v>
      </c>
      <c r="R116" s="123">
        <f>VLOOKUP($A116,'ADR Raw Data'!$B$6:$BE$43,'ADR Raw Data'!L$1,FALSE)</f>
        <v>154.77250737825801</v>
      </c>
      <c r="S116" s="122">
        <f>VLOOKUP($A116,'ADR Raw Data'!$B$6:$BE$43,'ADR Raw Data'!N$1,FALSE)</f>
        <v>243.21928927116301</v>
      </c>
      <c r="T116" s="122">
        <f>VLOOKUP($A116,'ADR Raw Data'!$B$6:$BE$43,'ADR Raw Data'!O$1,FALSE)</f>
        <v>252.18527971289799</v>
      </c>
      <c r="U116" s="123">
        <f>VLOOKUP($A116,'ADR Raw Data'!$B$6:$BE$43,'ADR Raw Data'!P$1,FALSE)</f>
        <v>247.85849153468001</v>
      </c>
      <c r="V116" s="124">
        <f>VLOOKUP($A116,'ADR Raw Data'!$B$6:$BE$43,'ADR Raw Data'!R$1,FALSE)</f>
        <v>188.29869585742901</v>
      </c>
      <c r="X116" s="121">
        <f>VLOOKUP($A116,'RevPAR Raw Data'!$B$6:$BE$43,'RevPAR Raw Data'!G$1,FALSE)</f>
        <v>71.277238343005806</v>
      </c>
      <c r="Y116" s="122">
        <f>VLOOKUP($A116,'RevPAR Raw Data'!$B$6:$BE$43,'RevPAR Raw Data'!H$1,FALSE)</f>
        <v>92.966738042825597</v>
      </c>
      <c r="Z116" s="122">
        <f>VLOOKUP($A116,'RevPAR Raw Data'!$B$6:$BE$43,'RevPAR Raw Data'!I$1,FALSE)</f>
        <v>106.890060036021</v>
      </c>
      <c r="AA116" s="122">
        <f>VLOOKUP($A116,'RevPAR Raw Data'!$B$6:$BE$43,'RevPAR Raw Data'!J$1,FALSE)</f>
        <v>100.363760256153</v>
      </c>
      <c r="AB116" s="122">
        <f>VLOOKUP($A116,'RevPAR Raw Data'!$B$6:$BE$43,'RevPAR Raw Data'!K$1,FALSE)</f>
        <v>132.248463077846</v>
      </c>
      <c r="AC116" s="123">
        <f>VLOOKUP($A116,'RevPAR Raw Data'!$B$6:$BE$43,'RevPAR Raw Data'!L$1,FALSE)</f>
        <v>100.74925195117</v>
      </c>
      <c r="AD116" s="122">
        <f>VLOOKUP($A116,'RevPAR Raw Data'!$B$6:$BE$43,'RevPAR Raw Data'!N$1,FALSE)</f>
        <v>215.03758655193101</v>
      </c>
      <c r="AE116" s="122">
        <f>VLOOKUP($A116,'RevPAR Raw Data'!$B$6:$BE$43,'RevPAR Raw Data'!O$1,FALSE)</f>
        <v>239.063772263358</v>
      </c>
      <c r="AF116" s="123">
        <f>VLOOKUP($A116,'RevPAR Raw Data'!$B$6:$BE$43,'RevPAR Raw Data'!P$1,FALSE)</f>
        <v>227.050679407644</v>
      </c>
      <c r="AG116" s="124">
        <f>VLOOKUP($A116,'RevPAR Raw Data'!$B$6:$BE$43,'RevPAR Raw Data'!R$1,FALSE)</f>
        <v>136.835374081591</v>
      </c>
    </row>
    <row r="117" spans="1:34" x14ac:dyDescent="0.2">
      <c r="A117" s="101" t="s">
        <v>122</v>
      </c>
      <c r="B117" s="89">
        <f>(VLOOKUP($A116,'Occupancy Raw Data'!$B$8:$BE$51,'Occupancy Raw Data'!T$3,FALSE))/100</f>
        <v>3.5555136482968101E-3</v>
      </c>
      <c r="C117" s="90">
        <f>(VLOOKUP($A116,'Occupancy Raw Data'!$B$8:$BE$51,'Occupancy Raw Data'!U$3,FALSE))/100</f>
        <v>-5.9715287411724605E-3</v>
      </c>
      <c r="D117" s="90">
        <f>(VLOOKUP($A116,'Occupancy Raw Data'!$B$8:$BE$51,'Occupancy Raw Data'!V$3,FALSE))/100</f>
        <v>-1.5766574172960599E-2</v>
      </c>
      <c r="E117" s="90">
        <f>(VLOOKUP($A116,'Occupancy Raw Data'!$B$8:$BE$51,'Occupancy Raw Data'!W$3,FALSE))/100</f>
        <v>-7.0416434176476098E-2</v>
      </c>
      <c r="F117" s="90">
        <f>(VLOOKUP($A116,'Occupancy Raw Data'!$B$8:$BE$51,'Occupancy Raw Data'!X$3,FALSE))/100</f>
        <v>-3.4721401022431604E-2</v>
      </c>
      <c r="G117" s="90">
        <f>(VLOOKUP($A116,'Occupancy Raw Data'!$B$8:$BE$51,'Occupancy Raw Data'!Y$3,FALSE))/100</f>
        <v>-2.72124058748974E-2</v>
      </c>
      <c r="H117" s="91">
        <f>(VLOOKUP($A116,'Occupancy Raw Data'!$B$8:$BE$51,'Occupancy Raw Data'!AA$3,FALSE))/100</f>
        <v>2.8542660546399101E-2</v>
      </c>
      <c r="I117" s="91">
        <f>(VLOOKUP($A116,'Occupancy Raw Data'!$B$8:$BE$51,'Occupancy Raw Data'!AB$3,FALSE))/100</f>
        <v>5.9966007026519302E-2</v>
      </c>
      <c r="J117" s="90">
        <f>(VLOOKUP($A116,'Occupancy Raw Data'!$B$8:$BE$51,'Occupancy Raw Data'!AC$3,FALSE))/100</f>
        <v>4.4565564787485801E-2</v>
      </c>
      <c r="K117" s="92">
        <f>(VLOOKUP($A116,'Occupancy Raw Data'!$B$8:$BE$51,'Occupancy Raw Data'!AE$3,FALSE))/100</f>
        <v>-2.5260537639459403E-3</v>
      </c>
      <c r="M117" s="89">
        <f>(VLOOKUP($A116,'ADR Raw Data'!$B$6:$BE$49,'ADR Raw Data'!T$1,FALSE))/100</f>
        <v>3.2018621854159601E-2</v>
      </c>
      <c r="N117" s="90">
        <f>(VLOOKUP($A116,'ADR Raw Data'!$B$6:$BE$49,'ADR Raw Data'!U$1,FALSE))/100</f>
        <v>3.1679254675929698E-2</v>
      </c>
      <c r="O117" s="90">
        <f>(VLOOKUP($A116,'ADR Raw Data'!$B$6:$BE$49,'ADR Raw Data'!V$1,FALSE))/100</f>
        <v>1.8131650735391001E-2</v>
      </c>
      <c r="P117" s="90">
        <f>(VLOOKUP($A116,'ADR Raw Data'!$B$6:$BE$49,'ADR Raw Data'!W$1,FALSE))/100</f>
        <v>1.9569810948861999E-2</v>
      </c>
      <c r="Q117" s="90">
        <f>(VLOOKUP($A116,'ADR Raw Data'!$B$6:$BE$49,'ADR Raw Data'!X$1,FALSE))/100</f>
        <v>8.1996256143824706E-3</v>
      </c>
      <c r="R117" s="90">
        <f>(VLOOKUP($A116,'ADR Raw Data'!$B$6:$BE$49,'ADR Raw Data'!Y$1,FALSE))/100</f>
        <v>1.95102127066131E-2</v>
      </c>
      <c r="S117" s="91">
        <f>(VLOOKUP($A116,'ADR Raw Data'!$B$6:$BE$49,'ADR Raw Data'!AA$1,FALSE))/100</f>
        <v>-1.7861109723734999E-2</v>
      </c>
      <c r="T117" s="91">
        <f>(VLOOKUP($A116,'ADR Raw Data'!$B$6:$BE$49,'ADR Raw Data'!AB$1,FALSE))/100</f>
        <v>-8.2670023410453992E-3</v>
      </c>
      <c r="U117" s="90">
        <f>(VLOOKUP($A116,'ADR Raw Data'!$B$6:$BE$49,'ADR Raw Data'!AC$1,FALSE))/100</f>
        <v>-1.2637057139880099E-2</v>
      </c>
      <c r="V117" s="92">
        <f>(VLOOKUP($A116,'ADR Raw Data'!$B$6:$BE$49,'ADR Raw Data'!AE$1,FALSE))/100</f>
        <v>1.2711992571342801E-2</v>
      </c>
      <c r="X117" s="89">
        <f>(VLOOKUP($A116,'RevPAR Raw Data'!$B$6:$BE$43,'RevPAR Raw Data'!T$1,FALSE))/100</f>
        <v>3.56879781494586E-2</v>
      </c>
      <c r="Y117" s="90">
        <f>(VLOOKUP($A116,'RevPAR Raw Data'!$B$6:$BE$43,'RevPAR Raw Data'!U$1,FALSE))/100</f>
        <v>2.5518552354961001E-2</v>
      </c>
      <c r="Z117" s="90">
        <f>(VLOOKUP($A116,'RevPAR Raw Data'!$B$6:$BE$43,'RevPAR Raw Data'!V$1,FALSE))/100</f>
        <v>2.07920254623259E-3</v>
      </c>
      <c r="AA117" s="90">
        <f>(VLOOKUP($A116,'RevPAR Raw Data'!$B$6:$BE$43,'RevPAR Raw Data'!W$1,FALSE))/100</f>
        <v>-5.2224659532140602E-2</v>
      </c>
      <c r="AB117" s="90">
        <f>(VLOOKUP($A116,'RevPAR Raw Data'!$B$6:$BE$43,'RevPAR Raw Data'!X$1,FALSE))/100</f>
        <v>-2.6806477897239903E-2</v>
      </c>
      <c r="AC117" s="90">
        <f>(VLOOKUP($A116,'RevPAR Raw Data'!$B$6:$BE$43,'RevPAR Raw Data'!Y$1,FALSE))/100</f>
        <v>-8.233112995162311E-3</v>
      </c>
      <c r="AD117" s="91">
        <f>(VLOOKUP($A116,'RevPAR Raw Data'!$B$6:$BE$43,'RevPAR Raw Data'!AA$1,FALSE))/100</f>
        <v>1.01717472308375E-2</v>
      </c>
      <c r="AE117" s="91">
        <f>(VLOOKUP($A116,'RevPAR Raw Data'!$B$6:$BE$43,'RevPAR Raw Data'!AB$1,FALSE))/100</f>
        <v>5.1203265565002501E-2</v>
      </c>
      <c r="AF117" s="90">
        <f>(VLOOKUP($A116,'RevPAR Raw Data'!$B$6:$BE$43,'RevPAR Raw Data'!AC$1,FALSE))/100</f>
        <v>3.1365330058915203E-2</v>
      </c>
      <c r="AG117" s="92">
        <f>(VLOOKUP($A116,'RevPAR Raw Data'!$B$6:$BE$43,'RevPAR Raw Data'!AE$1,FALSE))/100</f>
        <v>1.0153827630714801E-2</v>
      </c>
    </row>
    <row r="118" spans="1:34"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
      <c r="A119" s="116" t="s">
        <v>72</v>
      </c>
      <c r="B119" s="117">
        <f>(VLOOKUP($A119,'Occupancy Raw Data'!$B$8:$BE$45,'Occupancy Raw Data'!G$3,FALSE))/100</f>
        <v>0.50961403508771896</v>
      </c>
      <c r="C119" s="118">
        <f>(VLOOKUP($A119,'Occupancy Raw Data'!$B$8:$BE$45,'Occupancy Raw Data'!H$3,FALSE))/100</f>
        <v>0.64421052631578901</v>
      </c>
      <c r="D119" s="118">
        <f>(VLOOKUP($A119,'Occupancy Raw Data'!$B$8:$BE$45,'Occupancy Raw Data'!I$3,FALSE))/100</f>
        <v>0.68070175438596392</v>
      </c>
      <c r="E119" s="118">
        <f>(VLOOKUP($A119,'Occupancy Raw Data'!$B$8:$BE$45,'Occupancy Raw Data'!J$3,FALSE))/100</f>
        <v>0.66428070175438503</v>
      </c>
      <c r="F119" s="118">
        <f>(VLOOKUP($A119,'Occupancy Raw Data'!$B$8:$BE$45,'Occupancy Raw Data'!K$3,FALSE))/100</f>
        <v>0.69866666666666599</v>
      </c>
      <c r="G119" s="119">
        <f>(VLOOKUP($A119,'Occupancy Raw Data'!$B$8:$BE$45,'Occupancy Raw Data'!L$3,FALSE))/100</f>
        <v>0.639494736842105</v>
      </c>
      <c r="H119" s="99">
        <f>(VLOOKUP($A119,'Occupancy Raw Data'!$B$8:$BE$45,'Occupancy Raw Data'!N$3,FALSE))/100</f>
        <v>0.83059649122807</v>
      </c>
      <c r="I119" s="99">
        <f>(VLOOKUP($A119,'Occupancy Raw Data'!$B$8:$BE$45,'Occupancy Raw Data'!O$3,FALSE))/100</f>
        <v>0.87845614035087705</v>
      </c>
      <c r="J119" s="119">
        <f>(VLOOKUP($A119,'Occupancy Raw Data'!$B$8:$BE$45,'Occupancy Raw Data'!P$3,FALSE))/100</f>
        <v>0.85452631578947302</v>
      </c>
      <c r="K119" s="120">
        <f>(VLOOKUP($A119,'Occupancy Raw Data'!$B$8:$BE$45,'Occupancy Raw Data'!R$3,FALSE))/100</f>
        <v>0.70093233082706707</v>
      </c>
      <c r="M119" s="121">
        <f>VLOOKUP($A119,'ADR Raw Data'!$B$6:$BE$43,'ADR Raw Data'!G$1,FALSE)</f>
        <v>101.722687964748</v>
      </c>
      <c r="N119" s="122">
        <f>VLOOKUP($A119,'ADR Raw Data'!$B$6:$BE$43,'ADR Raw Data'!H$1,FALSE)</f>
        <v>111.63981917211299</v>
      </c>
      <c r="O119" s="122">
        <f>VLOOKUP($A119,'ADR Raw Data'!$B$6:$BE$43,'ADR Raw Data'!I$1,FALSE)</f>
        <v>114.28685154639101</v>
      </c>
      <c r="P119" s="122">
        <f>VLOOKUP($A119,'ADR Raw Data'!$B$6:$BE$43,'ADR Raw Data'!J$1,FALSE)</f>
        <v>115.965404605958</v>
      </c>
      <c r="Q119" s="122">
        <f>VLOOKUP($A119,'ADR Raw Data'!$B$6:$BE$43,'ADR Raw Data'!K$1,FALSE)</f>
        <v>130.575932101245</v>
      </c>
      <c r="R119" s="123">
        <f>VLOOKUP($A119,'ADR Raw Data'!$B$6:$BE$43,'ADR Raw Data'!L$1,FALSE)</f>
        <v>115.659043543148</v>
      </c>
      <c r="S119" s="122">
        <f>VLOOKUP($A119,'ADR Raw Data'!$B$6:$BE$43,'ADR Raw Data'!N$1,FALSE)</f>
        <v>186.10578911794499</v>
      </c>
      <c r="T119" s="122">
        <f>VLOOKUP($A119,'ADR Raw Data'!$B$6:$BE$43,'ADR Raw Data'!O$1,FALSE)</f>
        <v>199.50750279597301</v>
      </c>
      <c r="U119" s="123">
        <f>VLOOKUP($A119,'ADR Raw Data'!$B$6:$BE$43,'ADR Raw Data'!P$1,FALSE)</f>
        <v>192.99429416112301</v>
      </c>
      <c r="V119" s="124">
        <f>VLOOKUP($A119,'ADR Raw Data'!$B$6:$BE$43,'ADR Raw Data'!R$1,FALSE)</f>
        <v>142.59663748963001</v>
      </c>
      <c r="W119" s="104"/>
      <c r="X119" s="121">
        <f>VLOOKUP($A119,'RevPAR Raw Data'!$B$6:$BE$43,'RevPAR Raw Data'!G$1,FALSE)</f>
        <v>51.839309473684203</v>
      </c>
      <c r="Y119" s="122">
        <f>VLOOKUP($A119,'RevPAR Raw Data'!$B$6:$BE$43,'RevPAR Raw Data'!H$1,FALSE)</f>
        <v>71.919546666666605</v>
      </c>
      <c r="Z119" s="122">
        <f>VLOOKUP($A119,'RevPAR Raw Data'!$B$6:$BE$43,'RevPAR Raw Data'!I$1,FALSE)</f>
        <v>77.795260350877101</v>
      </c>
      <c r="AA119" s="122">
        <f>VLOOKUP($A119,'RevPAR Raw Data'!$B$6:$BE$43,'RevPAR Raw Data'!J$1,FALSE)</f>
        <v>77.033580350877102</v>
      </c>
      <c r="AB119" s="122">
        <f>VLOOKUP($A119,'RevPAR Raw Data'!$B$6:$BE$43,'RevPAR Raw Data'!K$1,FALSE)</f>
        <v>91.229051228070105</v>
      </c>
      <c r="AC119" s="123">
        <f>VLOOKUP($A119,'RevPAR Raw Data'!$B$6:$BE$43,'RevPAR Raw Data'!L$1,FALSE)</f>
        <v>73.963349614034996</v>
      </c>
      <c r="AD119" s="122">
        <f>VLOOKUP($A119,'RevPAR Raw Data'!$B$6:$BE$43,'RevPAR Raw Data'!N$1,FALSE)</f>
        <v>154.578815438596</v>
      </c>
      <c r="AE119" s="122">
        <f>VLOOKUP($A119,'RevPAR Raw Data'!$B$6:$BE$43,'RevPAR Raw Data'!O$1,FALSE)</f>
        <v>175.25859087719201</v>
      </c>
      <c r="AF119" s="123">
        <f>VLOOKUP($A119,'RevPAR Raw Data'!$B$6:$BE$43,'RevPAR Raw Data'!P$1,FALSE)</f>
        <v>164.91870315789399</v>
      </c>
      <c r="AG119" s="124">
        <f>VLOOKUP($A119,'RevPAR Raw Data'!$B$6:$BE$43,'RevPAR Raw Data'!R$1,FALSE)</f>
        <v>99.950593483709198</v>
      </c>
    </row>
    <row r="120" spans="1:34" x14ac:dyDescent="0.2">
      <c r="A120" s="101" t="s">
        <v>122</v>
      </c>
      <c r="B120" s="89">
        <f>(VLOOKUP($A119,'Occupancy Raw Data'!$B$8:$BE$51,'Occupancy Raw Data'!T$3,FALSE))/100</f>
        <v>0.212040432534085</v>
      </c>
      <c r="C120" s="90">
        <f>(VLOOKUP($A119,'Occupancy Raw Data'!$B$8:$BE$51,'Occupancy Raw Data'!U$3,FALSE))/100</f>
        <v>0.200331491712707</v>
      </c>
      <c r="D120" s="90">
        <f>(VLOOKUP($A119,'Occupancy Raw Data'!$B$8:$BE$51,'Occupancy Raw Data'!V$3,FALSE))/100</f>
        <v>0.13534454335641199</v>
      </c>
      <c r="E120" s="90">
        <f>(VLOOKUP($A119,'Occupancy Raw Data'!$B$8:$BE$51,'Occupancy Raw Data'!W$3,FALSE))/100</f>
        <v>0.118744902205576</v>
      </c>
      <c r="F120" s="90">
        <f>(VLOOKUP($A119,'Occupancy Raw Data'!$B$8:$BE$51,'Occupancy Raw Data'!X$3,FALSE))/100</f>
        <v>0.27021743036837298</v>
      </c>
      <c r="G120" s="90">
        <f>(VLOOKUP($A119,'Occupancy Raw Data'!$B$8:$BE$51,'Occupancy Raw Data'!Y$3,FALSE))/100</f>
        <v>0.18402195992313999</v>
      </c>
      <c r="H120" s="91">
        <f>(VLOOKUP($A119,'Occupancy Raw Data'!$B$8:$BE$51,'Occupancy Raw Data'!AA$3,FALSE))/100</f>
        <v>0.27616704631738798</v>
      </c>
      <c r="I120" s="91">
        <f>(VLOOKUP($A119,'Occupancy Raw Data'!$B$8:$BE$51,'Occupancy Raw Data'!AB$3,FALSE))/100</f>
        <v>0.389910078974118</v>
      </c>
      <c r="J120" s="90">
        <f>(VLOOKUP($A119,'Occupancy Raw Data'!$B$8:$BE$51,'Occupancy Raw Data'!AC$3,FALSE))/100</f>
        <v>0.33220385993297102</v>
      </c>
      <c r="K120" s="92">
        <f>(VLOOKUP($A119,'Occupancy Raw Data'!$B$8:$BE$51,'Occupancy Raw Data'!AE$3,FALSE))/100</f>
        <v>0.23174482655947501</v>
      </c>
      <c r="M120" s="89">
        <f>(VLOOKUP($A119,'ADR Raw Data'!$B$6:$BE$49,'ADR Raw Data'!T$1,FALSE))/100</f>
        <v>9.76007037020344E-2</v>
      </c>
      <c r="N120" s="90">
        <f>(VLOOKUP($A119,'ADR Raw Data'!$B$6:$BE$49,'ADR Raw Data'!U$1,FALSE))/100</f>
        <v>0.11738411343293199</v>
      </c>
      <c r="O120" s="90">
        <f>(VLOOKUP($A119,'ADR Raw Data'!$B$6:$BE$49,'ADR Raw Data'!V$1,FALSE))/100</f>
        <v>0.104174595288647</v>
      </c>
      <c r="P120" s="90">
        <f>(VLOOKUP($A119,'ADR Raw Data'!$B$6:$BE$49,'ADR Raw Data'!W$1,FALSE))/100</f>
        <v>0.12564132489457699</v>
      </c>
      <c r="Q120" s="90">
        <f>(VLOOKUP($A119,'ADR Raw Data'!$B$6:$BE$49,'ADR Raw Data'!X$1,FALSE))/100</f>
        <v>0.304451775119916</v>
      </c>
      <c r="R120" s="90">
        <f>(VLOOKUP($A119,'ADR Raw Data'!$B$6:$BE$49,'ADR Raw Data'!Y$1,FALSE))/100</f>
        <v>0.15307172769775901</v>
      </c>
      <c r="S120" s="91">
        <f>(VLOOKUP($A119,'ADR Raw Data'!$B$6:$BE$49,'ADR Raw Data'!AA$1,FALSE))/100</f>
        <v>0.70353570830876289</v>
      </c>
      <c r="T120" s="91">
        <f>(VLOOKUP($A119,'ADR Raw Data'!$B$6:$BE$49,'ADR Raw Data'!AB$1,FALSE))/100</f>
        <v>0.85117844999498904</v>
      </c>
      <c r="U120" s="90">
        <f>(VLOOKUP($A119,'ADR Raw Data'!$B$6:$BE$49,'ADR Raw Data'!AC$1,FALSE))/100</f>
        <v>0.77840793188154511</v>
      </c>
      <c r="V120" s="92">
        <f>(VLOOKUP($A119,'ADR Raw Data'!$B$6:$BE$49,'ADR Raw Data'!AE$1,FALSE))/100</f>
        <v>0.38509144883113</v>
      </c>
      <c r="X120" s="89">
        <f>(VLOOKUP($A119,'RevPAR Raw Data'!$B$6:$BE$43,'RevPAR Raw Data'!T$1,FALSE))/100</f>
        <v>0.33033643166472998</v>
      </c>
      <c r="Y120" s="90">
        <f>(VLOOKUP($A119,'RevPAR Raw Data'!$B$6:$BE$43,'RevPAR Raw Data'!U$1,FALSE))/100</f>
        <v>0.34123133969303299</v>
      </c>
      <c r="Z120" s="90">
        <f>(VLOOKUP($A119,'RevPAR Raw Data'!$B$6:$BE$43,'RevPAR Raw Data'!V$1,FALSE))/100</f>
        <v>0.25361860167374101</v>
      </c>
      <c r="AA120" s="90">
        <f>(VLOOKUP($A119,'RevPAR Raw Data'!$B$6:$BE$43,'RevPAR Raw Data'!W$1,FALSE))/100</f>
        <v>0.25930549393773999</v>
      </c>
      <c r="AB120" s="90">
        <f>(VLOOKUP($A119,'RevPAR Raw Data'!$B$6:$BE$43,'RevPAR Raw Data'!X$1,FALSE))/100</f>
        <v>0.65693738183228401</v>
      </c>
      <c r="AC120" s="90">
        <f>(VLOOKUP($A119,'RevPAR Raw Data'!$B$6:$BE$43,'RevPAR Raw Data'!Y$1,FALSE))/100</f>
        <v>0.36526224696066201</v>
      </c>
      <c r="AD120" s="91">
        <f>(VLOOKUP($A119,'RevPAR Raw Data'!$B$6:$BE$43,'RevPAR Raw Data'!AA$1,FALSE))/100</f>
        <v>1.17399613316859</v>
      </c>
      <c r="AE120" s="91">
        <f>(VLOOKUP($A119,'RevPAR Raw Data'!$B$6:$BE$43,'RevPAR Raw Data'!AB$1,FALSE))/100</f>
        <v>1.5729715856277202</v>
      </c>
      <c r="AF120" s="90">
        <f>(VLOOKUP($A119,'RevPAR Raw Data'!$B$6:$BE$43,'RevPAR Raw Data'!AC$1,FALSE))/100</f>
        <v>1.3692019113879998</v>
      </c>
      <c r="AG120" s="92">
        <f>(VLOOKUP($A119,'RevPAR Raw Data'!$B$6:$BE$43,'RevPAR Raw Data'!AE$1,FALSE))/100</f>
        <v>0.70607922640951304</v>
      </c>
    </row>
    <row r="121" spans="1:34"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
      <c r="A122" s="134" t="s">
        <v>71</v>
      </c>
      <c r="B122" s="117">
        <f>(VLOOKUP($A122,'Occupancy Raw Data'!$B$8:$BE$45,'Occupancy Raw Data'!G$3,FALSE))/100</f>
        <v>0.49664545729991699</v>
      </c>
      <c r="C122" s="118">
        <f>(VLOOKUP($A122,'Occupancy Raw Data'!$B$8:$BE$45,'Occupancy Raw Data'!H$3,FALSE))/100</f>
        <v>0.63273167986841505</v>
      </c>
      <c r="D122" s="118">
        <f>(VLOOKUP($A122,'Occupancy Raw Data'!$B$8:$BE$45,'Occupancy Raw Data'!I$3,FALSE))/100</f>
        <v>0.69458511881573803</v>
      </c>
      <c r="E122" s="118">
        <f>(VLOOKUP($A122,'Occupancy Raw Data'!$B$8:$BE$45,'Occupancy Raw Data'!J$3,FALSE))/100</f>
        <v>0.68636107864779405</v>
      </c>
      <c r="F122" s="118">
        <f>(VLOOKUP($A122,'Occupancy Raw Data'!$B$8:$BE$45,'Occupancy Raw Data'!K$3,FALSE))/100</f>
        <v>0.677963900792104</v>
      </c>
      <c r="G122" s="119">
        <f>(VLOOKUP($A122,'Occupancy Raw Data'!$B$8:$BE$45,'Occupancy Raw Data'!L$3,FALSE))/100</f>
        <v>0.63765744708479399</v>
      </c>
      <c r="H122" s="99">
        <f>(VLOOKUP($A122,'Occupancy Raw Data'!$B$8:$BE$45,'Occupancy Raw Data'!N$3,FALSE))/100</f>
        <v>0.78448686317794203</v>
      </c>
      <c r="I122" s="99">
        <f>(VLOOKUP($A122,'Occupancy Raw Data'!$B$8:$BE$45,'Occupancy Raw Data'!O$3,FALSE))/100</f>
        <v>0.78656451543089601</v>
      </c>
      <c r="J122" s="119">
        <f>(VLOOKUP($A122,'Occupancy Raw Data'!$B$8:$BE$45,'Occupancy Raw Data'!P$3,FALSE))/100</f>
        <v>0.78552568930441891</v>
      </c>
      <c r="K122" s="120">
        <f>(VLOOKUP($A122,'Occupancy Raw Data'!$B$8:$BE$45,'Occupancy Raw Data'!R$3,FALSE))/100</f>
        <v>0.67990551629040097</v>
      </c>
      <c r="M122" s="121">
        <f>VLOOKUP($A122,'ADR Raw Data'!$B$6:$BE$43,'ADR Raw Data'!G$1,FALSE)</f>
        <v>101.94836205333699</v>
      </c>
      <c r="N122" s="122">
        <f>VLOOKUP($A122,'ADR Raw Data'!$B$6:$BE$43,'ADR Raw Data'!H$1,FALSE)</f>
        <v>112.42926010398099</v>
      </c>
      <c r="O122" s="122">
        <f>VLOOKUP($A122,'ADR Raw Data'!$B$6:$BE$43,'ADR Raw Data'!I$1,FALSE)</f>
        <v>115.16158889512</v>
      </c>
      <c r="P122" s="122">
        <f>VLOOKUP($A122,'ADR Raw Data'!$B$6:$BE$43,'ADR Raw Data'!J$1,FALSE)</f>
        <v>113.477629993063</v>
      </c>
      <c r="Q122" s="122">
        <f>VLOOKUP($A122,'ADR Raw Data'!$B$6:$BE$43,'ADR Raw Data'!K$1,FALSE)</f>
        <v>113.24511214326699</v>
      </c>
      <c r="R122" s="123">
        <f>VLOOKUP($A122,'ADR Raw Data'!$B$6:$BE$43,'ADR Raw Data'!L$1,FALSE)</f>
        <v>111.791056323056</v>
      </c>
      <c r="S122" s="122">
        <f>VLOOKUP($A122,'ADR Raw Data'!$B$6:$BE$43,'ADR Raw Data'!N$1,FALSE)</f>
        <v>127.047456096888</v>
      </c>
      <c r="T122" s="122">
        <f>VLOOKUP($A122,'ADR Raw Data'!$B$6:$BE$43,'ADR Raw Data'!O$1,FALSE)</f>
        <v>129.30174436495699</v>
      </c>
      <c r="U122" s="123">
        <f>VLOOKUP($A122,'ADR Raw Data'!$B$6:$BE$43,'ADR Raw Data'!P$1,FALSE)</f>
        <v>128.17609083369999</v>
      </c>
      <c r="V122" s="124">
        <f>VLOOKUP($A122,'ADR Raw Data'!$B$6:$BE$43,'ADR Raw Data'!R$1,FALSE)</f>
        <v>117.19973453321801</v>
      </c>
      <c r="X122" s="121">
        <f>VLOOKUP($A122,'RevPAR Raw Data'!$B$6:$BE$43,'RevPAR Raw Data'!G$1,FALSE)</f>
        <v>50.632190892957603</v>
      </c>
      <c r="Y122" s="122">
        <f>VLOOKUP($A122,'RevPAR Raw Data'!$B$6:$BE$43,'RevPAR Raw Data'!H$1,FALSE)</f>
        <v>71.137554611955096</v>
      </c>
      <c r="Z122" s="122">
        <f>VLOOKUP($A122,'RevPAR Raw Data'!$B$6:$BE$43,'RevPAR Raw Data'!I$1,FALSE)</f>
        <v>79.989525905726495</v>
      </c>
      <c r="AA122" s="122">
        <f>VLOOKUP($A122,'RevPAR Raw Data'!$B$6:$BE$43,'RevPAR Raw Data'!J$1,FALSE)</f>
        <v>77.886628524434002</v>
      </c>
      <c r="AB122" s="122">
        <f>VLOOKUP($A122,'RevPAR Raw Data'!$B$6:$BE$43,'RevPAR Raw Data'!K$1,FALSE)</f>
        <v>76.776097974289002</v>
      </c>
      <c r="AC122" s="123">
        <f>VLOOKUP($A122,'RevPAR Raw Data'!$B$6:$BE$43,'RevPAR Raw Data'!L$1,FALSE)</f>
        <v>71.284399581872407</v>
      </c>
      <c r="AD122" s="122">
        <f>VLOOKUP($A122,'RevPAR Raw Data'!$B$6:$BE$43,'RevPAR Raw Data'!N$1,FALSE)</f>
        <v>99.667060308185</v>
      </c>
      <c r="AE122" s="122">
        <f>VLOOKUP($A122,'RevPAR Raw Data'!$B$6:$BE$43,'RevPAR Raw Data'!O$1,FALSE)</f>
        <v>101.704163900792</v>
      </c>
      <c r="AF122" s="123">
        <f>VLOOKUP($A122,'RevPAR Raw Data'!$B$6:$BE$43,'RevPAR Raw Data'!P$1,FALSE)</f>
        <v>100.685612104488</v>
      </c>
      <c r="AG122" s="124">
        <f>VLOOKUP($A122,'RevPAR Raw Data'!$B$6:$BE$43,'RevPAR Raw Data'!R$1,FALSE)</f>
        <v>79.684746016905606</v>
      </c>
      <c r="AH122" s="104"/>
    </row>
    <row r="123" spans="1:34" x14ac:dyDescent="0.2">
      <c r="A123" s="101" t="s">
        <v>122</v>
      </c>
      <c r="B123" s="89">
        <f>(VLOOKUP($A122,'Occupancy Raw Data'!$B$8:$BE$51,'Occupancy Raw Data'!T$3,FALSE))/100</f>
        <v>0.10271216220009199</v>
      </c>
      <c r="C123" s="90">
        <f>(VLOOKUP($A122,'Occupancy Raw Data'!$B$8:$BE$51,'Occupancy Raw Data'!U$3,FALSE))/100</f>
        <v>0.102871202327975</v>
      </c>
      <c r="D123" s="90">
        <f>(VLOOKUP($A122,'Occupancy Raw Data'!$B$8:$BE$51,'Occupancy Raw Data'!V$3,FALSE))/100</f>
        <v>6.7726555815217804E-2</v>
      </c>
      <c r="E123" s="90">
        <f>(VLOOKUP($A122,'Occupancy Raw Data'!$B$8:$BE$51,'Occupancy Raw Data'!W$3,FALSE))/100</f>
        <v>3.4790288478949799E-2</v>
      </c>
      <c r="F123" s="90">
        <f>(VLOOKUP($A122,'Occupancy Raw Data'!$B$8:$BE$51,'Occupancy Raw Data'!X$3,FALSE))/100</f>
        <v>1.1523932351683801E-2</v>
      </c>
      <c r="G123" s="90">
        <f>(VLOOKUP($A122,'Occupancy Raw Data'!$B$8:$BE$51,'Occupancy Raw Data'!Y$3,FALSE))/100</f>
        <v>5.9882721003456506E-2</v>
      </c>
      <c r="H123" s="91">
        <f>(VLOOKUP($A122,'Occupancy Raw Data'!$B$8:$BE$51,'Occupancy Raw Data'!AA$3,FALSE))/100</f>
        <v>3.3197575809735598E-2</v>
      </c>
      <c r="I123" s="91">
        <f>(VLOOKUP($A122,'Occupancy Raw Data'!$B$8:$BE$51,'Occupancy Raw Data'!AB$3,FALSE))/100</f>
        <v>3.2500283266677601E-2</v>
      </c>
      <c r="J123" s="90">
        <f>(VLOOKUP($A122,'Occupancy Raw Data'!$B$8:$BE$51,'Occupancy Raw Data'!AC$3,FALSE))/100</f>
        <v>3.2848350779506701E-2</v>
      </c>
      <c r="K123" s="92">
        <f>(VLOOKUP($A122,'Occupancy Raw Data'!$B$8:$BE$51,'Occupancy Raw Data'!AE$3,FALSE))/100</f>
        <v>5.0803574554508797E-2</v>
      </c>
      <c r="M123" s="89">
        <f>(VLOOKUP($A122,'ADR Raw Data'!$B$6:$BE$49,'ADR Raw Data'!T$1,FALSE))/100</f>
        <v>5.1896477698292601E-2</v>
      </c>
      <c r="N123" s="90">
        <f>(VLOOKUP($A122,'ADR Raw Data'!$B$6:$BE$49,'ADR Raw Data'!U$1,FALSE))/100</f>
        <v>5.7264304159571407E-2</v>
      </c>
      <c r="O123" s="90">
        <f>(VLOOKUP($A122,'ADR Raw Data'!$B$6:$BE$49,'ADR Raw Data'!V$1,FALSE))/100</f>
        <v>1.94129073921619E-2</v>
      </c>
      <c r="P123" s="90">
        <f>(VLOOKUP($A122,'ADR Raw Data'!$B$6:$BE$49,'ADR Raw Data'!W$1,FALSE))/100</f>
        <v>-3.6978476254865399E-3</v>
      </c>
      <c r="Q123" s="90">
        <f>(VLOOKUP($A122,'ADR Raw Data'!$B$6:$BE$49,'ADR Raw Data'!X$1,FALSE))/100</f>
        <v>-1.2927301127220701E-2</v>
      </c>
      <c r="R123" s="90">
        <f>(VLOOKUP($A122,'ADR Raw Data'!$B$6:$BE$49,'ADR Raw Data'!Y$1,FALSE))/100</f>
        <v>1.7221101323852198E-2</v>
      </c>
      <c r="S123" s="91">
        <f>(VLOOKUP($A122,'ADR Raw Data'!$B$6:$BE$49,'ADR Raw Data'!AA$1,FALSE))/100</f>
        <v>3.6952174249041802E-3</v>
      </c>
      <c r="T123" s="91">
        <f>(VLOOKUP($A122,'ADR Raw Data'!$B$6:$BE$49,'ADR Raw Data'!AB$1,FALSE))/100</f>
        <v>3.4036152395052303E-2</v>
      </c>
      <c r="U123" s="90">
        <f>(VLOOKUP($A122,'ADR Raw Data'!$B$6:$BE$49,'ADR Raw Data'!AC$1,FALSE))/100</f>
        <v>1.8795355839975002E-2</v>
      </c>
      <c r="V123" s="92">
        <f>(VLOOKUP($A122,'ADR Raw Data'!$B$6:$BE$49,'ADR Raw Data'!AE$1,FALSE))/100</f>
        <v>1.6982389278090301E-2</v>
      </c>
      <c r="X123" s="89">
        <f>(VLOOKUP($A122,'RevPAR Raw Data'!$B$6:$BE$43,'RevPAR Raw Data'!T$1,FALSE))/100</f>
        <v>0.159939039333345</v>
      </c>
      <c r="Y123" s="90">
        <f>(VLOOKUP($A122,'RevPAR Raw Data'!$B$6:$BE$43,'RevPAR Raw Data'!U$1,FALSE))/100</f>
        <v>0.16602635430691598</v>
      </c>
      <c r="Z123" s="90">
        <f>(VLOOKUP($A122,'RevPAR Raw Data'!$B$6:$BE$43,'RevPAR Raw Data'!V$1,FALSE))/100</f>
        <v>8.8454232563410701E-2</v>
      </c>
      <c r="AA123" s="90">
        <f>(VLOOKUP($A122,'RevPAR Raw Data'!$B$6:$BE$43,'RevPAR Raw Data'!W$1,FALSE))/100</f>
        <v>3.09637916678214E-2</v>
      </c>
      <c r="AB123" s="90">
        <f>(VLOOKUP($A122,'RevPAR Raw Data'!$B$6:$BE$43,'RevPAR Raw Data'!X$1,FALSE))/100</f>
        <v>-1.5523421192168902E-3</v>
      </c>
      <c r="AC123" s="90">
        <f>(VLOOKUP($A122,'RevPAR Raw Data'!$B$6:$BE$43,'RevPAR Raw Data'!Y$1,FALSE))/100</f>
        <v>7.8135068733257193E-2</v>
      </c>
      <c r="AD123" s="91">
        <f>(VLOOKUP($A122,'RevPAR Raw Data'!$B$6:$BE$43,'RevPAR Raw Data'!AA$1,FALSE))/100</f>
        <v>3.7015465495236502E-2</v>
      </c>
      <c r="AE123" s="91">
        <f>(VLOOKUP($A122,'RevPAR Raw Data'!$B$6:$BE$43,'RevPAR Raw Data'!AB$1,FALSE))/100</f>
        <v>6.7642620255876904E-2</v>
      </c>
      <c r="AF123" s="90">
        <f>(VLOOKUP($A122,'RevPAR Raw Data'!$B$6:$BE$43,'RevPAR Raw Data'!AC$1,FALSE))/100</f>
        <v>5.2261103061138903E-2</v>
      </c>
      <c r="AG123" s="92">
        <f>(VLOOKUP($A122,'RevPAR Raw Data'!$B$6:$BE$43,'RevPAR Raw Data'!AE$1,FALSE))/100</f>
        <v>6.8648729912402201E-2</v>
      </c>
      <c r="AH123" s="104"/>
    </row>
    <row r="124" spans="1:34"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
      <c r="A125" s="116" t="s">
        <v>45</v>
      </c>
      <c r="B125" s="117">
        <f>(VLOOKUP($A125,'Occupancy Raw Data'!$B$8:$BE$45,'Occupancy Raw Data'!G$3,FALSE))/100</f>
        <v>0.55864077669902901</v>
      </c>
      <c r="C125" s="118">
        <f>(VLOOKUP($A125,'Occupancy Raw Data'!$B$8:$BE$45,'Occupancy Raw Data'!H$3,FALSE))/100</f>
        <v>0.67572815533980501</v>
      </c>
      <c r="D125" s="118">
        <f>(VLOOKUP($A125,'Occupancy Raw Data'!$B$8:$BE$45,'Occupancy Raw Data'!I$3,FALSE))/100</f>
        <v>0.72407766990291189</v>
      </c>
      <c r="E125" s="118">
        <f>(VLOOKUP($A125,'Occupancy Raw Data'!$B$8:$BE$45,'Occupancy Raw Data'!J$3,FALSE))/100</f>
        <v>0.70213592233009703</v>
      </c>
      <c r="F125" s="118">
        <f>(VLOOKUP($A125,'Occupancy Raw Data'!$B$8:$BE$45,'Occupancy Raw Data'!K$3,FALSE))/100</f>
        <v>0.68990291262135894</v>
      </c>
      <c r="G125" s="119">
        <f>(VLOOKUP($A125,'Occupancy Raw Data'!$B$8:$BE$45,'Occupancy Raw Data'!L$3,FALSE))/100</f>
        <v>0.67009708737864004</v>
      </c>
      <c r="H125" s="99">
        <f>(VLOOKUP($A125,'Occupancy Raw Data'!$B$8:$BE$45,'Occupancy Raw Data'!N$3,FALSE))/100</f>
        <v>0.769514563106796</v>
      </c>
      <c r="I125" s="99">
        <f>(VLOOKUP($A125,'Occupancy Raw Data'!$B$8:$BE$45,'Occupancy Raw Data'!O$3,FALSE))/100</f>
        <v>0.72912621359223295</v>
      </c>
      <c r="J125" s="119">
        <f>(VLOOKUP($A125,'Occupancy Raw Data'!$B$8:$BE$45,'Occupancy Raw Data'!P$3,FALSE))/100</f>
        <v>0.74932038834951398</v>
      </c>
      <c r="K125" s="120">
        <f>(VLOOKUP($A125,'Occupancy Raw Data'!$B$8:$BE$45,'Occupancy Raw Data'!R$3,FALSE))/100</f>
        <v>0.69273231622746101</v>
      </c>
      <c r="M125" s="121">
        <f>VLOOKUP($A125,'ADR Raw Data'!$B$6:$BE$43,'ADR Raw Data'!G$1,FALSE)</f>
        <v>90.374854953076095</v>
      </c>
      <c r="N125" s="122">
        <f>VLOOKUP($A125,'ADR Raw Data'!$B$6:$BE$43,'ADR Raw Data'!H$1,FALSE)</f>
        <v>97.579094166666593</v>
      </c>
      <c r="O125" s="122">
        <f>VLOOKUP($A125,'ADR Raw Data'!$B$6:$BE$43,'ADR Raw Data'!I$1,FALSE)</f>
        <v>98.524272459104296</v>
      </c>
      <c r="P125" s="122">
        <f>VLOOKUP($A125,'ADR Raw Data'!$B$6:$BE$43,'ADR Raw Data'!J$1,FALSE)</f>
        <v>99.087117726769904</v>
      </c>
      <c r="Q125" s="122">
        <f>VLOOKUP($A125,'ADR Raw Data'!$B$6:$BE$43,'ADR Raw Data'!K$1,FALSE)</f>
        <v>94.767841795665603</v>
      </c>
      <c r="R125" s="123">
        <f>VLOOKUP($A125,'ADR Raw Data'!$B$6:$BE$43,'ADR Raw Data'!L$1,FALSE)</f>
        <v>96.319320602723806</v>
      </c>
      <c r="S125" s="122">
        <f>VLOOKUP($A125,'ADR Raw Data'!$B$6:$BE$43,'ADR Raw Data'!N$1,FALSE)</f>
        <v>100.194643779964</v>
      </c>
      <c r="T125" s="122">
        <f>VLOOKUP($A125,'ADR Raw Data'!$B$6:$BE$43,'ADR Raw Data'!O$1,FALSE)</f>
        <v>99.578135552596507</v>
      </c>
      <c r="U125" s="123">
        <f>VLOOKUP($A125,'ADR Raw Data'!$B$6:$BE$43,'ADR Raw Data'!P$1,FALSE)</f>
        <v>99.894697110650398</v>
      </c>
      <c r="V125" s="124">
        <f>VLOOKUP($A125,'ADR Raw Data'!$B$6:$BE$43,'ADR Raw Data'!R$1,FALSE)</f>
        <v>97.424304220558199</v>
      </c>
      <c r="X125" s="121">
        <f>VLOOKUP($A125,'RevPAR Raw Data'!$B$6:$BE$43,'RevPAR Raw Data'!G$1,FALSE)</f>
        <v>50.487079165048499</v>
      </c>
      <c r="Y125" s="122">
        <f>VLOOKUP($A125,'RevPAR Raw Data'!$B$6:$BE$43,'RevPAR Raw Data'!H$1,FALSE)</f>
        <v>65.936941300970801</v>
      </c>
      <c r="Z125" s="122">
        <f>VLOOKUP($A125,'RevPAR Raw Data'!$B$6:$BE$43,'RevPAR Raw Data'!I$1,FALSE)</f>
        <v>71.339225631067904</v>
      </c>
      <c r="AA125" s="122">
        <f>VLOOKUP($A125,'RevPAR Raw Data'!$B$6:$BE$43,'RevPAR Raw Data'!J$1,FALSE)</f>
        <v>69.5726247961165</v>
      </c>
      <c r="AB125" s="122">
        <f>VLOOKUP($A125,'RevPAR Raw Data'!$B$6:$BE$43,'RevPAR Raw Data'!K$1,FALSE)</f>
        <v>65.3806100776699</v>
      </c>
      <c r="AC125" s="123">
        <f>VLOOKUP($A125,'RevPAR Raw Data'!$B$6:$BE$43,'RevPAR Raw Data'!L$1,FALSE)</f>
        <v>64.543296194174701</v>
      </c>
      <c r="AD125" s="122">
        <f>VLOOKUP($A125,'RevPAR Raw Data'!$B$6:$BE$43,'RevPAR Raw Data'!N$1,FALSE)</f>
        <v>77.101237533980495</v>
      </c>
      <c r="AE125" s="122">
        <f>VLOOKUP($A125,'RevPAR Raw Data'!$B$6:$BE$43,'RevPAR Raw Data'!O$1,FALSE)</f>
        <v>72.605028932038806</v>
      </c>
      <c r="AF125" s="123">
        <f>VLOOKUP($A125,'RevPAR Raw Data'!$B$6:$BE$43,'RevPAR Raw Data'!P$1,FALSE)</f>
        <v>74.8531332330097</v>
      </c>
      <c r="AG125" s="124">
        <f>VLOOKUP($A125,'RevPAR Raw Data'!$B$6:$BE$43,'RevPAR Raw Data'!R$1,FALSE)</f>
        <v>67.488963919556099</v>
      </c>
    </row>
    <row r="126" spans="1:34" x14ac:dyDescent="0.2">
      <c r="A126" s="101" t="s">
        <v>122</v>
      </c>
      <c r="B126" s="89">
        <f>(VLOOKUP($A125,'Occupancy Raw Data'!$B$8:$BE$51,'Occupancy Raw Data'!T$3,FALSE))/100</f>
        <v>-2.1582188813944598E-2</v>
      </c>
      <c r="C126" s="90">
        <f>(VLOOKUP($A125,'Occupancy Raw Data'!$B$8:$BE$51,'Occupancy Raw Data'!U$3,FALSE))/100</f>
        <v>9.4353931413808899E-3</v>
      </c>
      <c r="D126" s="90">
        <f>(VLOOKUP($A125,'Occupancy Raw Data'!$B$8:$BE$51,'Occupancy Raw Data'!V$3,FALSE))/100</f>
        <v>1.81549998823341E-2</v>
      </c>
      <c r="E126" s="90">
        <f>(VLOOKUP($A125,'Occupancy Raw Data'!$B$8:$BE$51,'Occupancy Raw Data'!W$3,FALSE))/100</f>
        <v>-2.73675642118766E-2</v>
      </c>
      <c r="F126" s="90">
        <f>(VLOOKUP($A125,'Occupancy Raw Data'!$B$8:$BE$51,'Occupancy Raw Data'!X$3,FALSE))/100</f>
        <v>-2.7732262469223399E-3</v>
      </c>
      <c r="G126" s="90">
        <f>(VLOOKUP($A125,'Occupancy Raw Data'!$B$8:$BE$51,'Occupancy Raw Data'!Y$3,FALSE))/100</f>
        <v>-4.3890457587127205E-3</v>
      </c>
      <c r="H126" s="91">
        <f>(VLOOKUP($A125,'Occupancy Raw Data'!$B$8:$BE$51,'Occupancy Raw Data'!AA$3,FALSE))/100</f>
        <v>4.7077282767939099E-2</v>
      </c>
      <c r="I126" s="91">
        <f>(VLOOKUP($A125,'Occupancy Raw Data'!$B$8:$BE$51,'Occupancy Raw Data'!AB$3,FALSE))/100</f>
        <v>-4.8070027215541697E-2</v>
      </c>
      <c r="J126" s="90">
        <f>(VLOOKUP($A125,'Occupancy Raw Data'!$B$8:$BE$51,'Occupancy Raw Data'!AC$3,FALSE))/100</f>
        <v>-1.4799010789138501E-3</v>
      </c>
      <c r="K126" s="92">
        <f>(VLOOKUP($A125,'Occupancy Raw Data'!$B$8:$BE$51,'Occupancy Raw Data'!AE$3,FALSE))/100</f>
        <v>-3.4917751253621698E-3</v>
      </c>
      <c r="M126" s="89">
        <f>(VLOOKUP($A125,'ADR Raw Data'!$B$6:$BE$49,'ADR Raw Data'!T$1,FALSE))/100</f>
        <v>1.8426953260968798E-2</v>
      </c>
      <c r="N126" s="90">
        <f>(VLOOKUP($A125,'ADR Raw Data'!$B$6:$BE$49,'ADR Raw Data'!U$1,FALSE))/100</f>
        <v>5.18752262808004E-2</v>
      </c>
      <c r="O126" s="90">
        <f>(VLOOKUP($A125,'ADR Raw Data'!$B$6:$BE$49,'ADR Raw Data'!V$1,FALSE))/100</f>
        <v>1.6278309218660001E-2</v>
      </c>
      <c r="P126" s="90">
        <f>(VLOOKUP($A125,'ADR Raw Data'!$B$6:$BE$49,'ADR Raw Data'!W$1,FALSE))/100</f>
        <v>2.0663445524511798E-2</v>
      </c>
      <c r="Q126" s="90">
        <f>(VLOOKUP($A125,'ADR Raw Data'!$B$6:$BE$49,'ADR Raw Data'!X$1,FALSE))/100</f>
        <v>1.9774513594759301E-2</v>
      </c>
      <c r="R126" s="90">
        <f>(VLOOKUP($A125,'ADR Raw Data'!$B$6:$BE$49,'ADR Raw Data'!Y$1,FALSE))/100</f>
        <v>2.5483042355844799E-2</v>
      </c>
      <c r="S126" s="91">
        <f>(VLOOKUP($A125,'ADR Raw Data'!$B$6:$BE$49,'ADR Raw Data'!AA$1,FALSE))/100</f>
        <v>1.99494780504559E-2</v>
      </c>
      <c r="T126" s="91">
        <f>(VLOOKUP($A125,'ADR Raw Data'!$B$6:$BE$49,'ADR Raw Data'!AB$1,FALSE))/100</f>
        <v>-1.9749598986981E-3</v>
      </c>
      <c r="U126" s="90">
        <f>(VLOOKUP($A125,'ADR Raw Data'!$B$6:$BE$49,'ADR Raw Data'!AC$1,FALSE))/100</f>
        <v>8.8236593353764204E-3</v>
      </c>
      <c r="V126" s="92">
        <f>(VLOOKUP($A125,'ADR Raw Data'!$B$6:$BE$49,'ADR Raw Data'!AE$1,FALSE))/100</f>
        <v>2.0178492624348697E-2</v>
      </c>
      <c r="X126" s="89">
        <f>(VLOOKUP($A125,'RevPAR Raw Data'!$B$6:$BE$43,'RevPAR Raw Data'!T$1,FALSE))/100</f>
        <v>-3.5529295375197299E-3</v>
      </c>
      <c r="Y126" s="90">
        <f>(VLOOKUP($A125,'RevPAR Raw Data'!$B$6:$BE$43,'RevPAR Raw Data'!U$1,FALSE))/100</f>
        <v>6.1800082576438806E-2</v>
      </c>
      <c r="Z126" s="90">
        <f>(VLOOKUP($A125,'RevPAR Raw Data'!$B$6:$BE$43,'RevPAR Raw Data'!V$1,FALSE))/100</f>
        <v>3.4728841802943597E-2</v>
      </c>
      <c r="AA126" s="90">
        <f>(VLOOKUP($A125,'RevPAR Raw Data'!$B$6:$BE$43,'RevPAR Raw Data'!W$1,FALSE))/100</f>
        <v>-7.2696268595954603E-3</v>
      </c>
      <c r="AB126" s="90">
        <f>(VLOOKUP($A125,'RevPAR Raw Data'!$B$6:$BE$43,'RevPAR Raw Data'!X$1,FALSE))/100</f>
        <v>1.6946448147715801E-2</v>
      </c>
      <c r="AC126" s="90">
        <f>(VLOOKUP($A125,'RevPAR Raw Data'!$B$6:$BE$43,'RevPAR Raw Data'!Y$1,FALSE))/100</f>
        <v>2.0982150358161099E-2</v>
      </c>
      <c r="AD126" s="91">
        <f>(VLOOKUP($A125,'RevPAR Raw Data'!$B$6:$BE$43,'RevPAR Raw Data'!AA$1,FALSE))/100</f>
        <v>6.7965928037649198E-2</v>
      </c>
      <c r="AE126" s="91">
        <f>(VLOOKUP($A125,'RevPAR Raw Data'!$B$6:$BE$43,'RevPAR Raw Data'!AB$1,FALSE))/100</f>
        <v>-4.99500507381598E-2</v>
      </c>
      <c r="AF126" s="90">
        <f>(VLOOKUP($A125,'RevPAR Raw Data'!$B$6:$BE$43,'RevPAR Raw Data'!AC$1,FALSE))/100</f>
        <v>7.33070011349218E-3</v>
      </c>
      <c r="AG126" s="92">
        <f>(VLOOKUP($A125,'RevPAR Raw Data'!$B$6:$BE$43,'RevPAR Raw Data'!AE$1,FALSE))/100</f>
        <v>1.66162587403735E-2</v>
      </c>
    </row>
    <row r="127" spans="1:34"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
      <c r="A128" s="116" t="s">
        <v>105</v>
      </c>
      <c r="B128" s="117">
        <f>(VLOOKUP($A128,'Occupancy Raw Data'!$B$8:$BE$45,'Occupancy Raw Data'!G$3,FALSE))/100</f>
        <v>0.51001335113484603</v>
      </c>
      <c r="C128" s="118">
        <f>(VLOOKUP($A128,'Occupancy Raw Data'!$B$8:$BE$45,'Occupancy Raw Data'!H$3,FALSE))/100</f>
        <v>0.66922563417890502</v>
      </c>
      <c r="D128" s="118">
        <f>(VLOOKUP($A128,'Occupancy Raw Data'!$B$8:$BE$45,'Occupancy Raw Data'!I$3,FALSE))/100</f>
        <v>0.697263017356475</v>
      </c>
      <c r="E128" s="118">
        <f>(VLOOKUP($A128,'Occupancy Raw Data'!$B$8:$BE$45,'Occupancy Raw Data'!J$3,FALSE))/100</f>
        <v>0.68791722296395097</v>
      </c>
      <c r="F128" s="118">
        <f>(VLOOKUP($A128,'Occupancy Raw Data'!$B$8:$BE$45,'Occupancy Raw Data'!K$3,FALSE))/100</f>
        <v>0.68491321762349699</v>
      </c>
      <c r="G128" s="119">
        <f>(VLOOKUP($A128,'Occupancy Raw Data'!$B$8:$BE$45,'Occupancy Raw Data'!L$3,FALSE))/100</f>
        <v>0.64986648865153496</v>
      </c>
      <c r="H128" s="99">
        <f>(VLOOKUP($A128,'Occupancy Raw Data'!$B$8:$BE$45,'Occupancy Raw Data'!N$3,FALSE))/100</f>
        <v>0.87116154873164209</v>
      </c>
      <c r="I128" s="99">
        <f>(VLOOKUP($A128,'Occupancy Raw Data'!$B$8:$BE$45,'Occupancy Raw Data'!O$3,FALSE))/100</f>
        <v>0.89886515353804997</v>
      </c>
      <c r="J128" s="119">
        <f>(VLOOKUP($A128,'Occupancy Raw Data'!$B$8:$BE$45,'Occupancy Raw Data'!P$3,FALSE))/100</f>
        <v>0.88501335113484603</v>
      </c>
      <c r="K128" s="120">
        <f>(VLOOKUP($A128,'Occupancy Raw Data'!$B$8:$BE$45,'Occupancy Raw Data'!R$3,FALSE))/100</f>
        <v>0.71705130650390903</v>
      </c>
      <c r="M128" s="121">
        <f>VLOOKUP($A128,'ADR Raw Data'!$B$6:$BE$43,'ADR Raw Data'!G$1,FALSE)</f>
        <v>169.219312827225</v>
      </c>
      <c r="N128" s="122">
        <f>VLOOKUP($A128,'ADR Raw Data'!$B$6:$BE$43,'ADR Raw Data'!H$1,FALSE)</f>
        <v>183.76850374064799</v>
      </c>
      <c r="O128" s="122">
        <f>VLOOKUP($A128,'ADR Raw Data'!$B$6:$BE$43,'ADR Raw Data'!I$1,FALSE)</f>
        <v>182.53852082335999</v>
      </c>
      <c r="P128" s="122">
        <f>VLOOKUP($A128,'ADR Raw Data'!$B$6:$BE$43,'ADR Raw Data'!J$1,FALSE)</f>
        <v>177.12494420184299</v>
      </c>
      <c r="Q128" s="122">
        <f>VLOOKUP($A128,'ADR Raw Data'!$B$6:$BE$43,'ADR Raw Data'!K$1,FALSE)</f>
        <v>190.23005360623699</v>
      </c>
      <c r="R128" s="123">
        <f>VLOOKUP($A128,'ADR Raw Data'!$B$6:$BE$43,'ADR Raw Data'!L$1,FALSE)</f>
        <v>181.176426296866</v>
      </c>
      <c r="S128" s="122">
        <f>VLOOKUP($A128,'ADR Raw Data'!$B$6:$BE$43,'ADR Raw Data'!N$1,FALSE)</f>
        <v>211.62678927203001</v>
      </c>
      <c r="T128" s="122">
        <f>VLOOKUP($A128,'ADR Raw Data'!$B$6:$BE$43,'ADR Raw Data'!O$1,FALSE)</f>
        <v>215.70184181210499</v>
      </c>
      <c r="U128" s="123">
        <f>VLOOKUP($A128,'ADR Raw Data'!$B$6:$BE$43,'ADR Raw Data'!P$1,FALSE)</f>
        <v>213.69620592117599</v>
      </c>
      <c r="V128" s="124">
        <f>VLOOKUP($A128,'ADR Raw Data'!$B$6:$BE$43,'ADR Raw Data'!R$1,FALSE)</f>
        <v>192.64420069158101</v>
      </c>
      <c r="X128" s="121">
        <f>VLOOKUP($A128,'RevPAR Raw Data'!$B$6:$BE$43,'RevPAR Raw Data'!G$1,FALSE)</f>
        <v>86.304108811748904</v>
      </c>
      <c r="Y128" s="122">
        <f>VLOOKUP($A128,'RevPAR Raw Data'!$B$6:$BE$43,'RevPAR Raw Data'!H$1,FALSE)</f>
        <v>122.982593457943</v>
      </c>
      <c r="Z128" s="122">
        <f>VLOOKUP($A128,'RevPAR Raw Data'!$B$6:$BE$43,'RevPAR Raw Data'!I$1,FALSE)</f>
        <v>127.277359813084</v>
      </c>
      <c r="AA128" s="122">
        <f>VLOOKUP($A128,'RevPAR Raw Data'!$B$6:$BE$43,'RevPAR Raw Data'!J$1,FALSE)</f>
        <v>121.84729973297701</v>
      </c>
      <c r="AB128" s="122">
        <f>VLOOKUP($A128,'RevPAR Raw Data'!$B$6:$BE$43,'RevPAR Raw Data'!K$1,FALSE)</f>
        <v>130.29107810413799</v>
      </c>
      <c r="AC128" s="123">
        <f>VLOOKUP($A128,'RevPAR Raw Data'!$B$6:$BE$43,'RevPAR Raw Data'!L$1,FALSE)</f>
        <v>117.740487983978</v>
      </c>
      <c r="AD128" s="122">
        <f>VLOOKUP($A128,'RevPAR Raw Data'!$B$6:$BE$43,'RevPAR Raw Data'!N$1,FALSE)</f>
        <v>184.36112149532701</v>
      </c>
      <c r="AE128" s="122">
        <f>VLOOKUP($A128,'RevPAR Raw Data'!$B$6:$BE$43,'RevPAR Raw Data'!O$1,FALSE)</f>
        <v>193.886869158878</v>
      </c>
      <c r="AF128" s="123">
        <f>VLOOKUP($A128,'RevPAR Raw Data'!$B$6:$BE$43,'RevPAR Raw Data'!P$1,FALSE)</f>
        <v>189.12399532710199</v>
      </c>
      <c r="AG128" s="124">
        <f>VLOOKUP($A128,'RevPAR Raw Data'!$B$6:$BE$43,'RevPAR Raw Data'!R$1,FALSE)</f>
        <v>138.13577579629899</v>
      </c>
    </row>
    <row r="129" spans="1:33" x14ac:dyDescent="0.2">
      <c r="A129" s="101" t="s">
        <v>122</v>
      </c>
      <c r="B129" s="89">
        <f>(VLOOKUP($A128,'Occupancy Raw Data'!$B$8:$BE$51,'Occupancy Raw Data'!T$3,FALSE))/100</f>
        <v>0.38030713640469699</v>
      </c>
      <c r="C129" s="90">
        <f>(VLOOKUP($A128,'Occupancy Raw Data'!$B$8:$BE$51,'Occupancy Raw Data'!U$3,FALSE))/100</f>
        <v>0.297734627831715</v>
      </c>
      <c r="D129" s="90">
        <f>(VLOOKUP($A128,'Occupancy Raw Data'!$B$8:$BE$51,'Occupancy Raw Data'!V$3,FALSE))/100</f>
        <v>-9.5648015303682399E-4</v>
      </c>
      <c r="E129" s="90">
        <f>(VLOOKUP($A128,'Occupancy Raw Data'!$B$8:$BE$51,'Occupancy Raw Data'!W$3,FALSE))/100</f>
        <v>-4.2731072921504805E-2</v>
      </c>
      <c r="F129" s="90">
        <f>(VLOOKUP($A128,'Occupancy Raw Data'!$B$8:$BE$51,'Occupancy Raw Data'!X$3,FALSE))/100</f>
        <v>-6.9387755102040802E-2</v>
      </c>
      <c r="G129" s="90">
        <f>(VLOOKUP($A128,'Occupancy Raw Data'!$B$8:$BE$51,'Occupancy Raw Data'!Y$3,FALSE))/100</f>
        <v>6.9662674431381105E-2</v>
      </c>
      <c r="H129" s="91">
        <f>(VLOOKUP($A128,'Occupancy Raw Data'!$B$8:$BE$51,'Occupancy Raw Data'!AA$3,FALSE))/100</f>
        <v>0.11921097770154301</v>
      </c>
      <c r="I129" s="91">
        <f>(VLOOKUP($A128,'Occupancy Raw Data'!$B$8:$BE$51,'Occupancy Raw Data'!AB$3,FALSE))/100</f>
        <v>0.17444395987788902</v>
      </c>
      <c r="J129" s="90">
        <f>(VLOOKUP($A128,'Occupancy Raw Data'!$B$8:$BE$51,'Occupancy Raw Data'!AC$3,FALSE))/100</f>
        <v>0.14659459459459401</v>
      </c>
      <c r="K129" s="92">
        <f>(VLOOKUP($A128,'Occupancy Raw Data'!$B$8:$BE$51,'Occupancy Raw Data'!AE$3,FALSE))/100</f>
        <v>9.5585021127786607E-2</v>
      </c>
      <c r="M129" s="89">
        <f>(VLOOKUP($A128,'ADR Raw Data'!$B$6:$BE$49,'ADR Raw Data'!T$1,FALSE))/100</f>
        <v>0.102674599767358</v>
      </c>
      <c r="N129" s="90">
        <f>(VLOOKUP($A128,'ADR Raw Data'!$B$6:$BE$49,'ADR Raw Data'!U$1,FALSE))/100</f>
        <v>9.9308869366738897E-2</v>
      </c>
      <c r="O129" s="90">
        <f>(VLOOKUP($A128,'ADR Raw Data'!$B$6:$BE$49,'ADR Raw Data'!V$1,FALSE))/100</f>
        <v>2.6484442738101598E-2</v>
      </c>
      <c r="P129" s="90">
        <f>(VLOOKUP($A128,'ADR Raw Data'!$B$6:$BE$49,'ADR Raw Data'!W$1,FALSE))/100</f>
        <v>-3.5117290071546396E-2</v>
      </c>
      <c r="Q129" s="90">
        <f>(VLOOKUP($A128,'ADR Raw Data'!$B$6:$BE$49,'ADR Raw Data'!X$1,FALSE))/100</f>
        <v>4.8242034483839805E-2</v>
      </c>
      <c r="R129" s="90">
        <f>(VLOOKUP($A128,'ADR Raw Data'!$B$6:$BE$49,'ADR Raw Data'!Y$1,FALSE))/100</f>
        <v>3.35390723477604E-2</v>
      </c>
      <c r="S129" s="91">
        <f>(VLOOKUP($A128,'ADR Raw Data'!$B$6:$BE$49,'ADR Raw Data'!AA$1,FALSE))/100</f>
        <v>7.8333721826527092E-2</v>
      </c>
      <c r="T129" s="91">
        <f>(VLOOKUP($A128,'ADR Raw Data'!$B$6:$BE$49,'ADR Raw Data'!AB$1,FALSE))/100</f>
        <v>8.3639602223080103E-2</v>
      </c>
      <c r="U129" s="90">
        <f>(VLOOKUP($A128,'ADR Raw Data'!$B$6:$BE$49,'ADR Raw Data'!AC$1,FALSE))/100</f>
        <v>8.1231365741225706E-2</v>
      </c>
      <c r="V129" s="92">
        <f>(VLOOKUP($A128,'ADR Raw Data'!$B$6:$BE$49,'ADR Raw Data'!AE$1,FALSE))/100</f>
        <v>5.3701820706997E-2</v>
      </c>
      <c r="X129" s="89">
        <f>(VLOOKUP($A128,'RevPAR Raw Data'!$B$6:$BE$43,'RevPAR Raw Data'!T$1,FALSE))/100</f>
        <v>0.52202961919107904</v>
      </c>
      <c r="Y129" s="90">
        <f>(VLOOKUP($A128,'RevPAR Raw Data'!$B$6:$BE$43,'RevPAR Raw Data'!U$1,FALSE))/100</f>
        <v>0.42661118645974805</v>
      </c>
      <c r="Z129" s="90">
        <f>(VLOOKUP($A128,'RevPAR Raw Data'!$B$6:$BE$43,'RevPAR Raw Data'!V$1,FALSE))/100</f>
        <v>2.55026307412216E-2</v>
      </c>
      <c r="AA129" s="90">
        <f>(VLOOKUP($A128,'RevPAR Raw Data'!$B$6:$BE$43,'RevPAR Raw Data'!W$1,FALSE))/100</f>
        <v>-7.6347763510198396E-2</v>
      </c>
      <c r="AB129" s="90">
        <f>(VLOOKUP($A128,'RevPAR Raw Data'!$B$6:$BE$43,'RevPAR Raw Data'!X$1,FALSE))/100</f>
        <v>-2.44931270925898E-2</v>
      </c>
      <c r="AC129" s="90">
        <f>(VLOOKUP($A128,'RevPAR Raw Data'!$B$6:$BE$43,'RevPAR Raw Data'!Y$1,FALSE))/100</f>
        <v>0.105538168256834</v>
      </c>
      <c r="AD129" s="91">
        <f>(VLOOKUP($A128,'RevPAR Raw Data'!$B$6:$BE$43,'RevPAR Raw Data'!AA$1,FALSE))/100</f>
        <v>0.20688293909401101</v>
      </c>
      <c r="AE129" s="91">
        <f>(VLOOKUP($A128,'RevPAR Raw Data'!$B$6:$BE$43,'RevPAR Raw Data'!AB$1,FALSE))/100</f>
        <v>0.27267398551537503</v>
      </c>
      <c r="AF129" s="90">
        <f>(VLOOKUP($A128,'RevPAR Raw Data'!$B$6:$BE$43,'RevPAR Raw Data'!AC$1,FALSE))/100</f>
        <v>0.23973403946502</v>
      </c>
      <c r="AG129" s="92">
        <f>(VLOOKUP($A128,'RevPAR Raw Data'!$B$6:$BE$43,'RevPAR Raw Data'!AE$1,FALSE))/100</f>
        <v>0.154419931501662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Data'!G$3,FALSE))/100</f>
        <v>0.45288858321870701</v>
      </c>
      <c r="C131" s="118">
        <f>(VLOOKUP($A131,'Occupancy Raw Data'!$B$8:$BE$45,'Occupancy Raw Data'!H$3,FALSE))/100</f>
        <v>0.60774873911049898</v>
      </c>
      <c r="D131" s="118">
        <f>(VLOOKUP($A131,'Occupancy Raw Data'!$B$8:$BE$45,'Occupancy Raw Data'!I$3,FALSE))/100</f>
        <v>0.69773039889958699</v>
      </c>
      <c r="E131" s="118">
        <f>(VLOOKUP($A131,'Occupancy Raw Data'!$B$8:$BE$45,'Occupancy Raw Data'!J$3,FALSE))/100</f>
        <v>0.69027968821641394</v>
      </c>
      <c r="F131" s="118">
        <f>(VLOOKUP($A131,'Occupancy Raw Data'!$B$8:$BE$45,'Occupancy Raw Data'!K$3,FALSE))/100</f>
        <v>0.64385602934433706</v>
      </c>
      <c r="G131" s="119">
        <f>(VLOOKUP($A131,'Occupancy Raw Data'!$B$8:$BE$45,'Occupancy Raw Data'!L$3,FALSE))/100</f>
        <v>0.61850068775790901</v>
      </c>
      <c r="H131" s="99">
        <f>(VLOOKUP($A131,'Occupancy Raw Data'!$B$8:$BE$45,'Occupancy Raw Data'!N$3,FALSE))/100</f>
        <v>0.77659330582301611</v>
      </c>
      <c r="I131" s="99">
        <f>(VLOOKUP($A131,'Occupancy Raw Data'!$B$8:$BE$45,'Occupancy Raw Data'!O$3,FALSE))/100</f>
        <v>0.8041036221916551</v>
      </c>
      <c r="J131" s="119">
        <f>(VLOOKUP($A131,'Occupancy Raw Data'!$B$8:$BE$45,'Occupancy Raw Data'!P$3,FALSE))/100</f>
        <v>0.79034846400733594</v>
      </c>
      <c r="K131" s="120">
        <f>(VLOOKUP($A131,'Occupancy Raw Data'!$B$8:$BE$45,'Occupancy Raw Data'!R$3,FALSE))/100</f>
        <v>0.66760005240060194</v>
      </c>
      <c r="M131" s="121">
        <f>VLOOKUP($A131,'ADR Raw Data'!$B$6:$BE$43,'ADR Raw Data'!G$1,FALSE)</f>
        <v>93.625282207036093</v>
      </c>
      <c r="N131" s="122">
        <f>VLOOKUP($A131,'ADR Raw Data'!$B$6:$BE$43,'ADR Raw Data'!H$1,FALSE)</f>
        <v>105.812887589588</v>
      </c>
      <c r="O131" s="122">
        <f>VLOOKUP($A131,'ADR Raw Data'!$B$6:$BE$43,'ADR Raw Data'!I$1,FALSE)</f>
        <v>113.734825036964</v>
      </c>
      <c r="P131" s="122">
        <f>VLOOKUP($A131,'ADR Raw Data'!$B$6:$BE$43,'ADR Raw Data'!J$1,FALSE)</f>
        <v>110.310572899368</v>
      </c>
      <c r="Q131" s="122">
        <f>VLOOKUP($A131,'ADR Raw Data'!$B$6:$BE$43,'ADR Raw Data'!K$1,FALSE)</f>
        <v>105.89486914723101</v>
      </c>
      <c r="R131" s="123">
        <f>VLOOKUP($A131,'ADR Raw Data'!$B$6:$BE$43,'ADR Raw Data'!L$1,FALSE)</f>
        <v>106.836393120575</v>
      </c>
      <c r="S131" s="122">
        <f>VLOOKUP($A131,'ADR Raw Data'!$B$6:$BE$43,'ADR Raw Data'!N$1,FALSE)</f>
        <v>123.024488560885</v>
      </c>
      <c r="T131" s="122">
        <f>VLOOKUP($A131,'ADR Raw Data'!$B$6:$BE$43,'ADR Raw Data'!O$1,FALSE)</f>
        <v>125.08103920171</v>
      </c>
      <c r="U131" s="123">
        <f>VLOOKUP($A131,'ADR Raw Data'!$B$6:$BE$43,'ADR Raw Data'!P$1,FALSE)</f>
        <v>124.070659898477</v>
      </c>
      <c r="V131" s="124">
        <f>VLOOKUP($A131,'ADR Raw Data'!$B$6:$BE$43,'ADR Raw Data'!R$1,FALSE)</f>
        <v>112.665835561333</v>
      </c>
      <c r="X131" s="121">
        <f>VLOOKUP($A131,'RevPAR Raw Data'!$B$6:$BE$43,'RevPAR Raw Data'!G$1,FALSE)</f>
        <v>42.401821412196199</v>
      </c>
      <c r="Y131" s="122">
        <f>VLOOKUP($A131,'RevPAR Raw Data'!$B$6:$BE$43,'RevPAR Raw Data'!H$1,FALSE)</f>
        <v>64.307649014213595</v>
      </c>
      <c r="Z131" s="122">
        <f>VLOOKUP($A131,'RevPAR Raw Data'!$B$6:$BE$43,'RevPAR Raw Data'!I$1,FALSE)</f>
        <v>79.356244841815595</v>
      </c>
      <c r="AA131" s="122">
        <f>VLOOKUP($A131,'RevPAR Raw Data'!$B$6:$BE$43,'RevPAR Raw Data'!J$1,FALSE)</f>
        <v>76.145147867950399</v>
      </c>
      <c r="AB131" s="122">
        <f>VLOOKUP($A131,'RevPAR Raw Data'!$B$6:$BE$43,'RevPAR Raw Data'!K$1,FALSE)</f>
        <v>68.181049977074693</v>
      </c>
      <c r="AC131" s="123">
        <f>VLOOKUP($A131,'RevPAR Raw Data'!$B$6:$BE$43,'RevPAR Raw Data'!L$1,FALSE)</f>
        <v>66.078382622650096</v>
      </c>
      <c r="AD131" s="122">
        <f>VLOOKUP($A131,'RevPAR Raw Data'!$B$6:$BE$43,'RevPAR Raw Data'!N$1,FALSE)</f>
        <v>95.539994268683998</v>
      </c>
      <c r="AE131" s="122">
        <f>VLOOKUP($A131,'RevPAR Raw Data'!$B$6:$BE$43,'RevPAR Raw Data'!O$1,FALSE)</f>
        <v>100.578116689591</v>
      </c>
      <c r="AF131" s="123">
        <f>VLOOKUP($A131,'RevPAR Raw Data'!$B$6:$BE$43,'RevPAR Raw Data'!P$1,FALSE)</f>
        <v>98.059055479137996</v>
      </c>
      <c r="AG131" s="124">
        <f>VLOOKUP($A131,'RevPAR Raw Data'!$B$6:$BE$43,'RevPAR Raw Data'!R$1,FALSE)</f>
        <v>75.215717724503804</v>
      </c>
    </row>
    <row r="132" spans="1:33" x14ac:dyDescent="0.2">
      <c r="A132" s="101" t="s">
        <v>122</v>
      </c>
      <c r="B132" s="89">
        <f>(VLOOKUP($A131,'Occupancy Raw Data'!$B$8:$BE$51,'Occupancy Raw Data'!T$3,FALSE))/100</f>
        <v>0.10520215969291</v>
      </c>
      <c r="C132" s="90">
        <f>(VLOOKUP($A131,'Occupancy Raw Data'!$B$8:$BE$51,'Occupancy Raw Data'!U$3,FALSE))/100</f>
        <v>9.3816325266118897E-2</v>
      </c>
      <c r="D132" s="90">
        <f>(VLOOKUP($A131,'Occupancy Raw Data'!$B$8:$BE$51,'Occupancy Raw Data'!V$3,FALSE))/100</f>
        <v>0.11283921066107699</v>
      </c>
      <c r="E132" s="90">
        <f>(VLOOKUP($A131,'Occupancy Raw Data'!$B$8:$BE$51,'Occupancy Raw Data'!W$3,FALSE))/100</f>
        <v>9.0922370365185898E-2</v>
      </c>
      <c r="F132" s="90">
        <f>(VLOOKUP($A131,'Occupancy Raw Data'!$B$8:$BE$51,'Occupancy Raw Data'!X$3,FALSE))/100</f>
        <v>-1.87737846462348E-2</v>
      </c>
      <c r="G132" s="90">
        <f>(VLOOKUP($A131,'Occupancy Raw Data'!$B$8:$BE$51,'Occupancy Raw Data'!Y$3,FALSE))/100</f>
        <v>7.329880855921371E-2</v>
      </c>
      <c r="H132" s="91">
        <f>(VLOOKUP($A131,'Occupancy Raw Data'!$B$8:$BE$51,'Occupancy Raw Data'!AA$3,FALSE))/100</f>
        <v>-3.0285814819874701E-3</v>
      </c>
      <c r="I132" s="91">
        <f>(VLOOKUP($A131,'Occupancy Raw Data'!$B$8:$BE$51,'Occupancy Raw Data'!AB$3,FALSE))/100</f>
        <v>3.5642666118418299E-2</v>
      </c>
      <c r="J132" s="90">
        <f>(VLOOKUP($A131,'Occupancy Raw Data'!$B$8:$BE$51,'Occupancy Raw Data'!AC$3,FALSE))/100</f>
        <v>1.6275679987188599E-2</v>
      </c>
      <c r="K132" s="92">
        <f>(VLOOKUP($A131,'Occupancy Raw Data'!$B$8:$BE$51,'Occupancy Raw Data'!AE$3,FALSE))/100</f>
        <v>5.3308057005721797E-2</v>
      </c>
      <c r="M132" s="89">
        <f>(VLOOKUP($A131,'ADR Raw Data'!$B$6:$BE$49,'ADR Raw Data'!T$1,FALSE))/100</f>
        <v>5.6862435570431405E-3</v>
      </c>
      <c r="N132" s="90">
        <f>(VLOOKUP($A131,'ADR Raw Data'!$B$6:$BE$49,'ADR Raw Data'!U$1,FALSE))/100</f>
        <v>1.7272041426866301E-2</v>
      </c>
      <c r="O132" s="90">
        <f>(VLOOKUP($A131,'ADR Raw Data'!$B$6:$BE$49,'ADR Raw Data'!V$1,FALSE))/100</f>
        <v>4.07197634028722E-2</v>
      </c>
      <c r="P132" s="90">
        <f>(VLOOKUP($A131,'ADR Raw Data'!$B$6:$BE$49,'ADR Raw Data'!W$1,FALSE))/100</f>
        <v>6.6802530134863803E-4</v>
      </c>
      <c r="Q132" s="90">
        <f>(VLOOKUP($A131,'ADR Raw Data'!$B$6:$BE$49,'ADR Raw Data'!X$1,FALSE))/100</f>
        <v>-6.8405031150521295E-2</v>
      </c>
      <c r="R132" s="90">
        <f>(VLOOKUP($A131,'ADR Raw Data'!$B$6:$BE$49,'ADR Raw Data'!Y$1,FALSE))/100</f>
        <v>-3.1531277659461996E-3</v>
      </c>
      <c r="S132" s="91">
        <f>(VLOOKUP($A131,'ADR Raw Data'!$B$6:$BE$49,'ADR Raw Data'!AA$1,FALSE))/100</f>
        <v>-5.4088878408020298E-2</v>
      </c>
      <c r="T132" s="91">
        <f>(VLOOKUP($A131,'ADR Raw Data'!$B$6:$BE$49,'ADR Raw Data'!AB$1,FALSE))/100</f>
        <v>-1.1643712805648901E-2</v>
      </c>
      <c r="U132" s="90">
        <f>(VLOOKUP($A131,'ADR Raw Data'!$B$6:$BE$49,'ADR Raw Data'!AC$1,FALSE))/100</f>
        <v>-3.3038079985932403E-2</v>
      </c>
      <c r="V132" s="92">
        <f>(VLOOKUP($A131,'ADR Raw Data'!$B$6:$BE$49,'ADR Raw Data'!AE$1,FALSE))/100</f>
        <v>-1.6738837787586499E-2</v>
      </c>
      <c r="X132" s="89">
        <f>(VLOOKUP($A131,'RevPAR Raw Data'!$B$6:$BE$43,'RevPAR Raw Data'!T$1,FALSE))/100</f>
        <v>0.111486608352694</v>
      </c>
      <c r="Y132" s="90">
        <f>(VLOOKUP($A131,'RevPAR Raw Data'!$B$6:$BE$43,'RevPAR Raw Data'!U$1,FALSE))/100</f>
        <v>0.11270876614949801</v>
      </c>
      <c r="Z132" s="90">
        <f>(VLOOKUP($A131,'RevPAR Raw Data'!$B$6:$BE$43,'RevPAR Raw Data'!V$1,FALSE))/100</f>
        <v>0.15815376002463599</v>
      </c>
      <c r="AA132" s="90">
        <f>(VLOOKUP($A131,'RevPAR Raw Data'!$B$6:$BE$43,'RevPAR Raw Data'!W$1,FALSE))/100</f>
        <v>9.1651134110396992E-2</v>
      </c>
      <c r="AB132" s="90">
        <f>(VLOOKUP($A131,'RevPAR Raw Data'!$B$6:$BE$43,'RevPAR Raw Data'!X$1,FALSE))/100</f>
        <v>-8.5894594473217289E-2</v>
      </c>
      <c r="AC132" s="90">
        <f>(VLOOKUP($A131,'RevPAR Raw Data'!$B$6:$BE$43,'RevPAR Raw Data'!Y$1,FALSE))/100</f>
        <v>6.9914560284788596E-2</v>
      </c>
      <c r="AD132" s="91">
        <f>(VLOOKUP($A131,'RevPAR Raw Data'!$B$6:$BE$43,'RevPAR Raw Data'!AA$1,FALSE))/100</f>
        <v>-5.6953647314479702E-2</v>
      </c>
      <c r="AE132" s="91">
        <f>(VLOOKUP($A131,'RevPAR Raw Data'!$B$6:$BE$43,'RevPAR Raw Data'!AB$1,FALSE))/100</f>
        <v>2.35839403448589E-2</v>
      </c>
      <c r="AF132" s="90">
        <f>(VLOOKUP($A131,'RevPAR Raw Data'!$B$6:$BE$43,'RevPAR Raw Data'!AC$1,FALSE))/100</f>
        <v>-1.7300117215986E-2</v>
      </c>
      <c r="AG132" s="92">
        <f>(VLOOKUP($A131,'RevPAR Raw Data'!$B$6:$BE$43,'RevPAR Raw Data'!AE$1,FALSE))/100</f>
        <v>3.5676904299144996E-2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Data'!G$3,FALSE))/100</f>
        <v>0.45928246013667395</v>
      </c>
      <c r="C134" s="118">
        <f>(VLOOKUP($A134,'Occupancy Raw Data'!$B$8:$BE$45,'Occupancy Raw Data'!H$3,FALSE))/100</f>
        <v>0.56492027334851902</v>
      </c>
      <c r="D134" s="118">
        <f>(VLOOKUP($A134,'Occupancy Raw Data'!$B$8:$BE$45,'Occupancy Raw Data'!I$3,FALSE))/100</f>
        <v>0.62215261958997703</v>
      </c>
      <c r="E134" s="118">
        <f>(VLOOKUP($A134,'Occupancy Raw Data'!$B$8:$BE$45,'Occupancy Raw Data'!J$3,FALSE))/100</f>
        <v>0.61446469248291502</v>
      </c>
      <c r="F134" s="118">
        <f>(VLOOKUP($A134,'Occupancy Raw Data'!$B$8:$BE$45,'Occupancy Raw Data'!K$3,FALSE))/100</f>
        <v>0.702733485193621</v>
      </c>
      <c r="G134" s="119">
        <f>(VLOOKUP($A134,'Occupancy Raw Data'!$B$8:$BE$45,'Occupancy Raw Data'!L$3,FALSE))/100</f>
        <v>0.59271070615034094</v>
      </c>
      <c r="H134" s="99">
        <f>(VLOOKUP($A134,'Occupancy Raw Data'!$B$8:$BE$45,'Occupancy Raw Data'!N$3,FALSE))/100</f>
        <v>0.77078587699316603</v>
      </c>
      <c r="I134" s="99">
        <f>(VLOOKUP($A134,'Occupancy Raw Data'!$B$8:$BE$45,'Occupancy Raw Data'!O$3,FALSE))/100</f>
        <v>0.76822323462414499</v>
      </c>
      <c r="J134" s="119">
        <f>(VLOOKUP($A134,'Occupancy Raw Data'!$B$8:$BE$45,'Occupancy Raw Data'!P$3,FALSE))/100</f>
        <v>0.76950455580865595</v>
      </c>
      <c r="K134" s="120">
        <f>(VLOOKUP($A134,'Occupancy Raw Data'!$B$8:$BE$45,'Occupancy Raw Data'!R$3,FALSE))/100</f>
        <v>0.64322323462414499</v>
      </c>
      <c r="M134" s="121">
        <f>VLOOKUP($A134,'ADR Raw Data'!$B$6:$BE$43,'ADR Raw Data'!G$1,FALSE)</f>
        <v>81.197860198388</v>
      </c>
      <c r="N134" s="122">
        <f>VLOOKUP($A134,'ADR Raw Data'!$B$6:$BE$43,'ADR Raw Data'!H$1,FALSE)</f>
        <v>88.130749243951598</v>
      </c>
      <c r="O134" s="122">
        <f>VLOOKUP($A134,'ADR Raw Data'!$B$6:$BE$43,'ADR Raw Data'!I$1,FALSE)</f>
        <v>89.4509450800915</v>
      </c>
      <c r="P134" s="122">
        <f>VLOOKUP($A134,'ADR Raw Data'!$B$6:$BE$43,'ADR Raw Data'!J$1,FALSE)</f>
        <v>90.198411075069501</v>
      </c>
      <c r="Q134" s="122">
        <f>VLOOKUP($A134,'ADR Raw Data'!$B$6:$BE$43,'ADR Raw Data'!K$1,FALSE)</f>
        <v>100.14814003241401</v>
      </c>
      <c r="R134" s="123">
        <f>VLOOKUP($A134,'ADR Raw Data'!$B$6:$BE$43,'ADR Raw Data'!L$1,FALSE)</f>
        <v>90.611803487701707</v>
      </c>
      <c r="S134" s="122">
        <f>VLOOKUP($A134,'ADR Raw Data'!$B$6:$BE$43,'ADR Raw Data'!N$1,FALSE)</f>
        <v>110.990270040635</v>
      </c>
      <c r="T134" s="122">
        <f>VLOOKUP($A134,'ADR Raw Data'!$B$6:$BE$43,'ADR Raw Data'!O$1,FALSE)</f>
        <v>110.82810214974</v>
      </c>
      <c r="U134" s="123">
        <f>VLOOKUP($A134,'ADR Raw Data'!$B$6:$BE$43,'ADR Raw Data'!P$1,FALSE)</f>
        <v>110.909321110083</v>
      </c>
      <c r="V134" s="124">
        <f>VLOOKUP($A134,'ADR Raw Data'!$B$6:$BE$43,'ADR Raw Data'!R$1,FALSE)</f>
        <v>97.549644678429104</v>
      </c>
      <c r="X134" s="121">
        <f>VLOOKUP($A134,'RevPAR Raw Data'!$B$6:$BE$43,'RevPAR Raw Data'!G$1,FALSE)</f>
        <v>37.292752989749403</v>
      </c>
      <c r="Y134" s="122">
        <f>VLOOKUP($A134,'RevPAR Raw Data'!$B$6:$BE$43,'RevPAR Raw Data'!H$1,FALSE)</f>
        <v>49.786846953302899</v>
      </c>
      <c r="Z134" s="122">
        <f>VLOOKUP($A134,'RevPAR Raw Data'!$B$6:$BE$43,'RevPAR Raw Data'!I$1,FALSE)</f>
        <v>55.652139806378102</v>
      </c>
      <c r="AA134" s="122">
        <f>VLOOKUP($A134,'RevPAR Raw Data'!$B$6:$BE$43,'RevPAR Raw Data'!J$1,FALSE)</f>
        <v>55.423738923690202</v>
      </c>
      <c r="AB134" s="122">
        <f>VLOOKUP($A134,'RevPAR Raw Data'!$B$6:$BE$43,'RevPAR Raw Data'!K$1,FALSE)</f>
        <v>70.377451480637802</v>
      </c>
      <c r="AC134" s="123">
        <f>VLOOKUP($A134,'RevPAR Raw Data'!$B$6:$BE$43,'RevPAR Raw Data'!L$1,FALSE)</f>
        <v>53.706586030751701</v>
      </c>
      <c r="AD134" s="122">
        <f>VLOOKUP($A134,'RevPAR Raw Data'!$B$6:$BE$43,'RevPAR Raw Data'!N$1,FALSE)</f>
        <v>85.549732630979406</v>
      </c>
      <c r="AE134" s="122">
        <f>VLOOKUP($A134,'RevPAR Raw Data'!$B$6:$BE$43,'RevPAR Raw Data'!O$1,FALSE)</f>
        <v>85.140723120728893</v>
      </c>
      <c r="AF134" s="123">
        <f>VLOOKUP($A134,'RevPAR Raw Data'!$B$6:$BE$43,'RevPAR Raw Data'!P$1,FALSE)</f>
        <v>85.345227875854206</v>
      </c>
      <c r="AG134" s="124">
        <f>VLOOKUP($A134,'RevPAR Raw Data'!$B$6:$BE$43,'RevPAR Raw Data'!R$1,FALSE)</f>
        <v>62.746197986495197</v>
      </c>
    </row>
    <row r="135" spans="1:33" ht="17.25" thickBot="1" x14ac:dyDescent="0.25">
      <c r="A135" s="105" t="s">
        <v>122</v>
      </c>
      <c r="B135" s="95">
        <f>(VLOOKUP($A134,'Occupancy Raw Data'!$B$8:$BE$51,'Occupancy Raw Data'!T$3,FALSE))/100</f>
        <v>7.3186959414504302E-2</v>
      </c>
      <c r="C135" s="96">
        <f>(VLOOKUP($A134,'Occupancy Raw Data'!$B$8:$BE$51,'Occupancy Raw Data'!U$3,FALSE))/100</f>
        <v>8.3560895685417802E-2</v>
      </c>
      <c r="D135" s="96">
        <f>(VLOOKUP($A134,'Occupancy Raw Data'!$B$8:$BE$51,'Occupancy Raw Data'!V$3,FALSE))/100</f>
        <v>9.6887550200803196E-2</v>
      </c>
      <c r="E135" s="96">
        <f>(VLOOKUP($A134,'Occupancy Raw Data'!$B$8:$BE$51,'Occupancy Raw Data'!W$3,FALSE))/100</f>
        <v>5.4740957966764398E-2</v>
      </c>
      <c r="F135" s="96">
        <f>(VLOOKUP($A134,'Occupancy Raw Data'!$B$8:$BE$51,'Occupancy Raw Data'!X$3,FALSE))/100</f>
        <v>0.194578896418199</v>
      </c>
      <c r="G135" s="96">
        <f>(VLOOKUP($A134,'Occupancy Raw Data'!$B$8:$BE$51,'Occupancy Raw Data'!Y$3,FALSE))/100</f>
        <v>0.10277601186691999</v>
      </c>
      <c r="H135" s="97">
        <f>(VLOOKUP($A134,'Occupancy Raw Data'!$B$8:$BE$51,'Occupancy Raw Data'!AA$3,FALSE))/100</f>
        <v>5.3307392996108899E-2</v>
      </c>
      <c r="I135" s="97">
        <f>(VLOOKUP($A134,'Occupancy Raw Data'!$B$8:$BE$51,'Occupancy Raw Data'!AB$3,FALSE))/100</f>
        <v>3.7293348712033797E-2</v>
      </c>
      <c r="J135" s="96">
        <f>(VLOOKUP($A134,'Occupancy Raw Data'!$B$8:$BE$51,'Occupancy Raw Data'!AC$3,FALSE))/100</f>
        <v>4.5252368980854697E-2</v>
      </c>
      <c r="K135" s="98">
        <f>(VLOOKUP($A134,'Occupancy Raw Data'!$B$8:$BE$51,'Occupancy Raw Data'!AE$3,FALSE))/100</f>
        <v>8.2414949688548095E-2</v>
      </c>
      <c r="M135" s="95">
        <f>(VLOOKUP($A134,'ADR Raw Data'!$B$6:$BE$49,'ADR Raw Data'!T$1,FALSE))/100</f>
        <v>-1.3767028111046299E-2</v>
      </c>
      <c r="N135" s="96">
        <f>(VLOOKUP($A134,'ADR Raw Data'!$B$6:$BE$49,'ADR Raw Data'!U$1,FALSE))/100</f>
        <v>-1.09343191188864E-2</v>
      </c>
      <c r="O135" s="96">
        <f>(VLOOKUP($A134,'ADR Raw Data'!$B$6:$BE$49,'ADR Raw Data'!V$1,FALSE))/100</f>
        <v>-1.1880346835612801E-2</v>
      </c>
      <c r="P135" s="96">
        <f>(VLOOKUP($A134,'ADR Raw Data'!$B$6:$BE$49,'ADR Raw Data'!W$1,FALSE))/100</f>
        <v>2.31540086604883E-2</v>
      </c>
      <c r="Q135" s="96">
        <f>(VLOOKUP($A134,'ADR Raw Data'!$B$6:$BE$49,'ADR Raw Data'!X$1,FALSE))/100</f>
        <v>0.12578822582767099</v>
      </c>
      <c r="R135" s="96">
        <f>(VLOOKUP($A134,'ADR Raw Data'!$B$6:$BE$49,'ADR Raw Data'!Y$1,FALSE))/100</f>
        <v>2.8642495290053201E-2</v>
      </c>
      <c r="S135" s="97">
        <f>(VLOOKUP($A134,'ADR Raw Data'!$B$6:$BE$49,'ADR Raw Data'!AA$1,FALSE))/100</f>
        <v>2.3723663480998098E-2</v>
      </c>
      <c r="T135" s="97">
        <f>(VLOOKUP($A134,'ADR Raw Data'!$B$6:$BE$49,'ADR Raw Data'!AB$1,FALSE))/100</f>
        <v>3.9963921479550302E-2</v>
      </c>
      <c r="U135" s="96">
        <f>(VLOOKUP($A134,'ADR Raw Data'!$B$6:$BE$49,'ADR Raw Data'!AC$1,FALSE))/100</f>
        <v>3.1828412027330305E-2</v>
      </c>
      <c r="V135" s="98">
        <f>(VLOOKUP($A134,'ADR Raw Data'!$B$6:$BE$49,'ADR Raw Data'!AE$1,FALSE))/100</f>
        <v>2.7321317199568804E-2</v>
      </c>
      <c r="X135" s="95">
        <f>(VLOOKUP($A134,'RevPAR Raw Data'!$B$6:$BE$43,'RevPAR Raw Data'!T$1,FALSE))/100</f>
        <v>5.8412364375836495E-2</v>
      </c>
      <c r="Y135" s="96">
        <f>(VLOOKUP($A134,'RevPAR Raw Data'!$B$6:$BE$43,'RevPAR Raw Data'!U$1,FALSE))/100</f>
        <v>7.1712895067246901E-2</v>
      </c>
      <c r="Z135" s="96">
        <f>(VLOOKUP($A134,'RevPAR Raw Data'!$B$6:$BE$43,'RevPAR Raw Data'!V$1,FALSE))/100</f>
        <v>8.3856145664751913E-2</v>
      </c>
      <c r="AA135" s="96">
        <f>(VLOOKUP($A134,'RevPAR Raw Data'!$B$6:$BE$43,'RevPAR Raw Data'!W$1,FALSE))/100</f>
        <v>7.9162439242098606E-2</v>
      </c>
      <c r="AB135" s="96">
        <f>(VLOOKUP($A134,'RevPAR Raw Data'!$B$6:$BE$43,'RevPAR Raw Data'!X$1,FALSE))/100</f>
        <v>0.34484285640982199</v>
      </c>
      <c r="AC135" s="96">
        <f>(VLOOKUP($A134,'RevPAR Raw Data'!$B$6:$BE$43,'RevPAR Raw Data'!Y$1,FALSE))/100</f>
        <v>0.13436226859280201</v>
      </c>
      <c r="AD135" s="97">
        <f>(VLOOKUP($A134,'RevPAR Raw Data'!$B$6:$BE$43,'RevPAR Raw Data'!AA$1,FALSE))/100</f>
        <v>7.8295703129595995E-2</v>
      </c>
      <c r="AE135" s="97">
        <f>(VLOOKUP($A134,'RevPAR Raw Data'!$B$6:$BE$43,'RevPAR Raw Data'!AB$1,FALSE))/100</f>
        <v>7.8747658651221408E-2</v>
      </c>
      <c r="AF135" s="96">
        <f>(VLOOKUP($A134,'RevPAR Raw Data'!$B$6:$BE$43,'RevPAR Raw Data'!AC$1,FALSE))/100</f>
        <v>7.8521092053320501E-2</v>
      </c>
      <c r="AG135" s="98">
        <f>(VLOOKUP($A134,'RevPAR Raw Data'!$B$6:$BE$43,'RevPAR Raw Data'!AE$1,FALSE))/100</f>
        <v>0.11198795187054399</v>
      </c>
    </row>
    <row r="136" spans="1:33" ht="14.25" customHeight="1" x14ac:dyDescent="0.2">
      <c r="A136" s="212" t="s">
        <v>118</v>
      </c>
      <c r="B136" s="213"/>
      <c r="C136" s="213"/>
      <c r="D136" s="213"/>
      <c r="E136" s="213"/>
      <c r="F136" s="213"/>
      <c r="G136" s="213"/>
      <c r="H136" s="213"/>
      <c r="I136" s="213"/>
      <c r="J136" s="213"/>
      <c r="K136" s="213"/>
      <c r="AG136" s="144"/>
    </row>
    <row r="137" spans="1:33" x14ac:dyDescent="0.2">
      <c r="A137" s="212"/>
      <c r="B137" s="213"/>
      <c r="C137" s="213"/>
      <c r="D137" s="213"/>
      <c r="E137" s="213"/>
      <c r="F137" s="213"/>
      <c r="G137" s="213"/>
      <c r="H137" s="213"/>
      <c r="I137" s="213"/>
      <c r="J137" s="213"/>
      <c r="K137" s="213"/>
      <c r="AG137" s="144"/>
    </row>
    <row r="138" spans="1:33" ht="17.25" thickBot="1" x14ac:dyDescent="0.25">
      <c r="A138" s="214"/>
      <c r="B138" s="215"/>
      <c r="C138" s="215"/>
      <c r="D138" s="215"/>
      <c r="E138" s="215"/>
      <c r="F138" s="215"/>
      <c r="G138" s="215"/>
      <c r="H138" s="215"/>
      <c r="I138" s="215"/>
      <c r="J138" s="215"/>
      <c r="K138" s="215"/>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RC6317hOCaO9UVDGfwcQBIWdAwTNIsOIATIsbOnilRM69+CYilfoUiTFw7SHto6AqtHt67Vg2vMJWgOsf7du+g==" saltValue="tsr111tMrN9wKglahhRBxw==" spinCount="100000" sheet="1" formatColumns="0" formatRows="0"/>
  <mergeCells count="14">
    <mergeCell ref="A136:K138"/>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Y20" sqref="Y20"/>
    </sheetView>
  </sheetViews>
  <sheetFormatPr defaultColWidth="9.140625" defaultRowHeight="16.5" x14ac:dyDescent="0.2"/>
  <cols>
    <col min="1" max="1" width="44.7109375" style="102" customWidth="1"/>
    <col min="2" max="6" width="8.85546875" style="102" customWidth="1"/>
    <col min="7" max="7" width="8.85546875" style="108" customWidth="1"/>
    <col min="8" max="9" width="8.85546875" style="102" customWidth="1"/>
    <col min="10" max="10" width="8.140625" style="108" customWidth="1"/>
    <col min="11" max="11" width="8.85546875" style="108" customWidth="1"/>
    <col min="12" max="12" width="2.7109375" style="102" customWidth="1"/>
    <col min="13" max="22" width="8.7109375" style="102" customWidth="1"/>
    <col min="23" max="23" width="2.7109375" style="102" customWidth="1"/>
    <col min="24" max="31" width="8.85546875" style="102" customWidth="1"/>
    <col min="32" max="32" width="8.28515625" style="102" customWidth="1"/>
    <col min="33" max="33" width="8.85546875" style="102" customWidth="1"/>
    <col min="34" max="16384" width="9.140625" style="102"/>
  </cols>
  <sheetData>
    <row r="1" spans="1:33" x14ac:dyDescent="0.2">
      <c r="A1" s="216" t="str">
        <f>'Occupancy Raw Data'!B2</f>
        <v>March 16 - April 12, 2025
Rolling-28 Day Period</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row>
    <row r="2" spans="1:33" x14ac:dyDescent="0.2">
      <c r="A2" s="217"/>
      <c r="B2" s="107"/>
      <c r="C2" s="108"/>
      <c r="D2" s="108"/>
      <c r="E2" s="108"/>
      <c r="F2" s="109"/>
      <c r="G2" s="206" t="s">
        <v>64</v>
      </c>
      <c r="H2" s="108"/>
      <c r="I2" s="108"/>
      <c r="J2" s="206" t="s">
        <v>65</v>
      </c>
      <c r="K2" s="208" t="s">
        <v>56</v>
      </c>
      <c r="L2" s="103"/>
      <c r="M2" s="110"/>
      <c r="N2" s="111"/>
      <c r="O2" s="111"/>
      <c r="P2" s="111"/>
      <c r="Q2" s="111"/>
      <c r="R2" s="210" t="s">
        <v>64</v>
      </c>
      <c r="S2" s="112"/>
      <c r="T2" s="112"/>
      <c r="U2" s="210" t="s">
        <v>65</v>
      </c>
      <c r="V2" s="211" t="s">
        <v>56</v>
      </c>
      <c r="W2" s="103"/>
      <c r="X2" s="110"/>
      <c r="Y2" s="111"/>
      <c r="Z2" s="111"/>
      <c r="AA2" s="111"/>
      <c r="AB2" s="111"/>
      <c r="AC2" s="210" t="s">
        <v>64</v>
      </c>
      <c r="AD2" s="112"/>
      <c r="AE2" s="112"/>
      <c r="AF2" s="210" t="s">
        <v>65</v>
      </c>
      <c r="AG2" s="211" t="s">
        <v>56</v>
      </c>
    </row>
    <row r="3" spans="1:33" x14ac:dyDescent="0.2">
      <c r="A3" s="218"/>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5" t="s">
        <v>62</v>
      </c>
      <c r="T3" s="115" t="s">
        <v>63</v>
      </c>
      <c r="U3" s="207"/>
      <c r="V3" s="209"/>
      <c r="W3" s="103"/>
      <c r="X3" s="113" t="s">
        <v>57</v>
      </c>
      <c r="Y3" s="114" t="s">
        <v>58</v>
      </c>
      <c r="Z3" s="114" t="s">
        <v>59</v>
      </c>
      <c r="AA3" s="114" t="s">
        <v>60</v>
      </c>
      <c r="AB3" s="114" t="s">
        <v>61</v>
      </c>
      <c r="AC3" s="207"/>
      <c r="AD3" s="115" t="s">
        <v>62</v>
      </c>
      <c r="AE3" s="115" t="s">
        <v>63</v>
      </c>
      <c r="AF3" s="207"/>
      <c r="AG3" s="209"/>
    </row>
    <row r="4" spans="1:33" x14ac:dyDescent="0.2">
      <c r="A4" s="134" t="s">
        <v>15</v>
      </c>
      <c r="B4" s="117">
        <f>(VLOOKUP($A4,'Occupancy Raw Data'!$B$8:$BE$45,'Occupancy Raw Data'!AG$3,FALSE))/100</f>
        <v>0.51647241506197705</v>
      </c>
      <c r="C4" s="118">
        <f>(VLOOKUP($A4,'Occupancy Raw Data'!$B$8:$BE$45,'Occupancy Raw Data'!AH$3,FALSE))/100</f>
        <v>0.61399650133847206</v>
      </c>
      <c r="D4" s="118">
        <f>(VLOOKUP($A4,'Occupancy Raw Data'!$B$8:$BE$45,'Occupancy Raw Data'!AI$3,FALSE))/100</f>
        <v>0.66149220554835797</v>
      </c>
      <c r="E4" s="118">
        <f>(VLOOKUP($A4,'Occupancy Raw Data'!$B$8:$BE$45,'Occupancy Raw Data'!AJ$3,FALSE))/100</f>
        <v>0.66536753951795302</v>
      </c>
      <c r="F4" s="118">
        <f>(VLOOKUP($A4,'Occupancy Raw Data'!$B$8:$BE$45,'Occupancy Raw Data'!AK$3,FALSE))/100</f>
        <v>0.64902159888910105</v>
      </c>
      <c r="G4" s="119">
        <f>(VLOOKUP($A4,'Occupancy Raw Data'!$B$8:$BE$45,'Occupancy Raw Data'!AL$3,FALSE))/100</f>
        <v>0.62129221997040407</v>
      </c>
      <c r="H4" s="99">
        <f>(VLOOKUP($A4,'Occupancy Raw Data'!$B$8:$BE$45,'Occupancy Raw Data'!AN$3,FALSE))/100</f>
        <v>0.7193423013161041</v>
      </c>
      <c r="I4" s="99">
        <f>(VLOOKUP($A4,'Occupancy Raw Data'!$B$8:$BE$45,'Occupancy Raw Data'!AO$3,FALSE))/100</f>
        <v>0.73070981531228896</v>
      </c>
      <c r="J4" s="119">
        <f>(VLOOKUP($A4,'Occupancy Raw Data'!$B$8:$BE$45,'Occupancy Raw Data'!AP$3,FALSE))/100</f>
        <v>0.72502603928917397</v>
      </c>
      <c r="K4" s="120">
        <f>(VLOOKUP($A4,'Occupancy Raw Data'!$B$8:$BE$45,'Occupancy Raw Data'!AR$3,FALSE))/100</f>
        <v>0.65094075084929703</v>
      </c>
      <c r="M4" s="121">
        <f>VLOOKUP($A4,'ADR Raw Data'!$B$6:$BE$43,'ADR Raw Data'!AG$1,FALSE)</f>
        <v>150.70013834906899</v>
      </c>
      <c r="N4" s="122">
        <f>VLOOKUP($A4,'ADR Raw Data'!$B$6:$BE$43,'ADR Raw Data'!AH$1,FALSE)</f>
        <v>158.736980365416</v>
      </c>
      <c r="O4" s="122">
        <f>VLOOKUP($A4,'ADR Raw Data'!$B$6:$BE$43,'ADR Raw Data'!AI$1,FALSE)</f>
        <v>165.00174175944599</v>
      </c>
      <c r="P4" s="122">
        <f>VLOOKUP($A4,'ADR Raw Data'!$B$6:$BE$43,'ADR Raw Data'!AJ$1,FALSE)</f>
        <v>162.57686830987601</v>
      </c>
      <c r="Q4" s="122">
        <f>VLOOKUP($A4,'ADR Raw Data'!$B$6:$BE$43,'ADR Raw Data'!AK$1,FALSE)</f>
        <v>157.85262556274299</v>
      </c>
      <c r="R4" s="123">
        <f>VLOOKUP($A4,'ADR Raw Data'!$B$6:$BE$43,'ADR Raw Data'!AL$1,FALSE)</f>
        <v>159.374069477414</v>
      </c>
      <c r="S4" s="122">
        <f>VLOOKUP($A4,'ADR Raw Data'!$B$6:$BE$43,'ADR Raw Data'!AN$1,FALSE)</f>
        <v>168.423624399792</v>
      </c>
      <c r="T4" s="122">
        <f>VLOOKUP($A4,'ADR Raw Data'!$B$6:$BE$43,'ADR Raw Data'!AO$1,FALSE)</f>
        <v>169.93013257842799</v>
      </c>
      <c r="U4" s="123">
        <f>VLOOKUP($A4,'ADR Raw Data'!$B$6:$BE$43,'ADR Raw Data'!AP$1,FALSE)</f>
        <v>169.18278101527301</v>
      </c>
      <c r="V4" s="124">
        <f>VLOOKUP($A4,'ADR Raw Data'!$B$6:$BE$43,'ADR Raw Data'!AR$1,FALSE)</f>
        <v>162.49660161441199</v>
      </c>
      <c r="X4" s="121">
        <f>VLOOKUP($A4,'RevPAR Raw Data'!$B$6:$BE$43,'RevPAR Raw Data'!AG$1,FALSE)</f>
        <v>77.8324644033179</v>
      </c>
      <c r="Y4" s="122">
        <f>VLOOKUP($A4,'RevPAR Raw Data'!$B$6:$BE$43,'RevPAR Raw Data'!AH$1,FALSE)</f>
        <v>97.4639505773998</v>
      </c>
      <c r="Z4" s="122">
        <f>VLOOKUP($A4,'RevPAR Raw Data'!$B$6:$BE$43,'RevPAR Raw Data'!AI$1,FALSE)</f>
        <v>109.147366075777</v>
      </c>
      <c r="AA4" s="122">
        <f>VLOOKUP($A4,'RevPAR Raw Data'!$B$6:$BE$43,'RevPAR Raw Data'!AJ$1,FALSE)</f>
        <v>108.17337084987599</v>
      </c>
      <c r="AB4" s="122">
        <f>VLOOKUP($A4,'RevPAR Raw Data'!$B$6:$BE$43,'RevPAR Raw Data'!AK$1,FALSE)</f>
        <v>102.449763431574</v>
      </c>
      <c r="AC4" s="123">
        <f>VLOOKUP($A4,'RevPAR Raw Data'!$B$6:$BE$43,'RevPAR Raw Data'!AL$1,FALSE)</f>
        <v>99.017869431340401</v>
      </c>
      <c r="AD4" s="122">
        <f>VLOOKUP($A4,'RevPAR Raw Data'!$B$6:$BE$43,'RevPAR Raw Data'!AN$1,FALSE)</f>
        <v>121.15423757174599</v>
      </c>
      <c r="AE4" s="122">
        <f>VLOOKUP($A4,'RevPAR Raw Data'!$B$6:$BE$43,'RevPAR Raw Data'!AO$1,FALSE)</f>
        <v>124.16961579237601</v>
      </c>
      <c r="AF4" s="123">
        <f>VLOOKUP($A4,'RevPAR Raw Data'!$B$6:$BE$43,'RevPAR Raw Data'!AP$1,FALSE)</f>
        <v>122.661921635431</v>
      </c>
      <c r="AG4" s="124">
        <f>VLOOKUP($A4,'RevPAR Raw Data'!$B$6:$BE$43,'RevPAR Raw Data'!AR$1,FALSE)</f>
        <v>105.77565986534501</v>
      </c>
    </row>
    <row r="5" spans="1:33" x14ac:dyDescent="0.2">
      <c r="A5" s="101" t="s">
        <v>122</v>
      </c>
      <c r="B5" s="89">
        <f>(VLOOKUP($A4,'Occupancy Raw Data'!$B$8:$BE$45,'Occupancy Raw Data'!AT$3,FALSE))/100</f>
        <v>6.1434515533632505E-3</v>
      </c>
      <c r="C5" s="90">
        <f>(VLOOKUP($A4,'Occupancy Raw Data'!$B$8:$BE$45,'Occupancy Raw Data'!AU$3,FALSE))/100</f>
        <v>6.0789228635422599E-3</v>
      </c>
      <c r="D5" s="90">
        <f>(VLOOKUP($A4,'Occupancy Raw Data'!$B$8:$BE$45,'Occupancy Raw Data'!AV$3,FALSE))/100</f>
        <v>5.3585194494547095E-3</v>
      </c>
      <c r="E5" s="90">
        <f>(VLOOKUP($A4,'Occupancy Raw Data'!$B$8:$BE$45,'Occupancy Raw Data'!AW$3,FALSE))/100</f>
        <v>-6.9016140752153302E-4</v>
      </c>
      <c r="F5" s="90">
        <f>(VLOOKUP($A4,'Occupancy Raw Data'!$B$8:$BE$45,'Occupancy Raw Data'!AX$3,FALSE))/100</f>
        <v>1.8712635017109399E-3</v>
      </c>
      <c r="G5" s="90">
        <f>(VLOOKUP($A4,'Occupancy Raw Data'!$B$8:$BE$45,'Occupancy Raw Data'!AY$3,FALSE))/100</f>
        <v>3.6022526245883799E-3</v>
      </c>
      <c r="H5" s="91">
        <f>(VLOOKUP($A4,'Occupancy Raw Data'!$B$8:$BE$45,'Occupancy Raw Data'!BA$3,FALSE))/100</f>
        <v>1.71237113519675E-2</v>
      </c>
      <c r="I5" s="91">
        <f>(VLOOKUP($A4,'Occupancy Raw Data'!$B$8:$BE$45,'Occupancy Raw Data'!BB$3,FALSE))/100</f>
        <v>3.3071382798453397E-2</v>
      </c>
      <c r="J5" s="90">
        <f>(VLOOKUP($A4,'Occupancy Raw Data'!$B$8:$BE$45,'Occupancy Raw Data'!BC$3,FALSE))/100</f>
        <v>2.5098004977423E-2</v>
      </c>
      <c r="K5" s="92">
        <f>(VLOOKUP($A4,'Occupancy Raw Data'!$B$8:$BE$45,'Occupancy Raw Data'!BE$3,FALSE))/100</f>
        <v>1.03537504345135E-2</v>
      </c>
      <c r="M5" s="89">
        <f>(VLOOKUP($A4,'ADR Raw Data'!$B$6:$BE$49,'ADR Raw Data'!AT$1,FALSE))/100</f>
        <v>-4.2572523417049399E-3</v>
      </c>
      <c r="N5" s="90">
        <f>(VLOOKUP($A4,'ADR Raw Data'!$B$6:$BE$49,'ADR Raw Data'!AU$1,FALSE))/100</f>
        <v>2.0212520353345399E-2</v>
      </c>
      <c r="O5" s="90">
        <f>(VLOOKUP($A4,'ADR Raw Data'!$B$6:$BE$49,'ADR Raw Data'!AV$1,FALSE))/100</f>
        <v>4.0159087142964595E-2</v>
      </c>
      <c r="P5" s="90">
        <f>(VLOOKUP($A4,'ADR Raw Data'!$B$6:$BE$49,'ADR Raw Data'!AW$1,FALSE))/100</f>
        <v>2.75028803601155E-2</v>
      </c>
      <c r="Q5" s="90">
        <f>(VLOOKUP($A4,'ADR Raw Data'!$B$6:$BE$49,'ADR Raw Data'!AX$1,FALSE))/100</f>
        <v>1.11702327739638E-2</v>
      </c>
      <c r="R5" s="90">
        <f>(VLOOKUP($A4,'ADR Raw Data'!$B$6:$BE$49,'ADR Raw Data'!AY$1,FALSE))/100</f>
        <v>2.0261387536201002E-2</v>
      </c>
      <c r="S5" s="91">
        <f>(VLOOKUP($A4,'ADR Raw Data'!$B$6:$BE$49,'ADR Raw Data'!BA$1,FALSE))/100</f>
        <v>5.3198868939104606E-3</v>
      </c>
      <c r="T5" s="91">
        <f>(VLOOKUP($A4,'ADR Raw Data'!$B$6:$BE$49,'ADR Raw Data'!BB$1,FALSE))/100</f>
        <v>9.9400694935243691E-4</v>
      </c>
      <c r="U5" s="90">
        <f>(VLOOKUP($A4,'ADR Raw Data'!$B$6:$BE$49,'ADR Raw Data'!BC$1,FALSE))/100</f>
        <v>3.17726973940748E-3</v>
      </c>
      <c r="V5" s="92">
        <f>(VLOOKUP($A4,'ADR Raw Data'!$B$6:$BE$49,'ADR Raw Data'!BE$1,FALSE))/100</f>
        <v>1.4900108481760601E-2</v>
      </c>
      <c r="X5" s="89">
        <f>(VLOOKUP($A4,'RevPAR Raw Data'!$B$6:$BE$49,'RevPAR Raw Data'!AT$1,FALSE))/100</f>
        <v>1.8600449881466001E-3</v>
      </c>
      <c r="Y5" s="90">
        <f>(VLOOKUP($A4,'RevPAR Raw Data'!$B$6:$BE$49,'RevPAR Raw Data'!AU$1,FALSE))/100</f>
        <v>2.6414313568993403E-2</v>
      </c>
      <c r="Z5" s="90">
        <f>(VLOOKUP($A4,'RevPAR Raw Data'!$B$6:$BE$49,'RevPAR Raw Data'!AV$1,FALSE))/100</f>
        <v>4.5732799841947197E-2</v>
      </c>
      <c r="AA5" s="90">
        <f>(VLOOKUP($A4,'RevPAR Raw Data'!$B$6:$BE$49,'RevPAR Raw Data'!AW$1,FALSE))/100</f>
        <v>2.6793737525973704E-2</v>
      </c>
      <c r="AB5" s="90">
        <f>(VLOOKUP($A4,'RevPAR Raw Data'!$B$6:$BE$49,'RevPAR Raw Data'!AX$1,FALSE))/100</f>
        <v>1.3062398724570301E-2</v>
      </c>
      <c r="AC5" s="90">
        <f>(VLOOKUP($A4,'RevPAR Raw Data'!$B$6:$BE$49,'RevPAR Raw Data'!AY$1,FALSE))/100</f>
        <v>2.3936626797219498E-2</v>
      </c>
      <c r="AD5" s="91">
        <f>(VLOOKUP($A4,'RevPAR Raw Data'!$B$6:$BE$49,'RevPAR Raw Data'!BA$1,FALSE))/100</f>
        <v>2.2534694453474401E-2</v>
      </c>
      <c r="AE5" s="91">
        <f>(VLOOKUP($A4,'RevPAR Raw Data'!$B$6:$BE$49,'RevPAR Raw Data'!BB$1,FALSE))/100</f>
        <v>3.4098262932132202E-2</v>
      </c>
      <c r="AF5" s="90">
        <f>(VLOOKUP($A4,'RevPAR Raw Data'!$B$6:$BE$49,'RevPAR Raw Data'!BC$1,FALSE))/100</f>
        <v>2.8355017848564697E-2</v>
      </c>
      <c r="AG5" s="92">
        <f>(VLOOKUP($A4,'RevPAR Raw Data'!$B$6:$BE$49,'RevPAR Raw Data'!BE$1,FALSE))/100</f>
        <v>2.5408130920941397E-2</v>
      </c>
    </row>
    <row r="6" spans="1:33"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
      <c r="A7" s="134" t="s">
        <v>69</v>
      </c>
      <c r="B7" s="125">
        <f>(VLOOKUP($A7,'Occupancy Raw Data'!$B$8:$BE$45,'Occupancy Raw Data'!AG$3,FALSE))/100</f>
        <v>0.50099376539718099</v>
      </c>
      <c r="C7" s="126">
        <f>(VLOOKUP($A7,'Occupancy Raw Data'!$B$8:$BE$45,'Occupancy Raw Data'!AH$3,FALSE))/100</f>
        <v>0.60809323775875701</v>
      </c>
      <c r="D7" s="126">
        <f>(VLOOKUP($A7,'Occupancy Raw Data'!$B$8:$BE$45,'Occupancy Raw Data'!AI$3,FALSE))/100</f>
        <v>0.65926201736266099</v>
      </c>
      <c r="E7" s="126">
        <f>(VLOOKUP($A7,'Occupancy Raw Data'!$B$8:$BE$45,'Occupancy Raw Data'!AJ$3,FALSE))/100</f>
        <v>0.66385270583654798</v>
      </c>
      <c r="F7" s="126">
        <f>(VLOOKUP($A7,'Occupancy Raw Data'!$B$8:$BE$45,'Occupancy Raw Data'!AK$3,FALSE))/100</f>
        <v>0.66261104673619098</v>
      </c>
      <c r="G7" s="127">
        <f>(VLOOKUP($A7,'Occupancy Raw Data'!$B$8:$BE$45,'Occupancy Raw Data'!AL$3,FALSE))/100</f>
        <v>0.61897115350739706</v>
      </c>
      <c r="H7" s="99">
        <f>(VLOOKUP($A7,'Occupancy Raw Data'!$B$8:$BE$45,'Occupancy Raw Data'!AN$3,FALSE))/100</f>
        <v>0.74594206257242102</v>
      </c>
      <c r="I7" s="99">
        <f>(VLOOKUP($A7,'Occupancy Raw Data'!$B$8:$BE$45,'Occupancy Raw Data'!AO$3,FALSE))/100</f>
        <v>0.76294785631517892</v>
      </c>
      <c r="J7" s="127">
        <f>(VLOOKUP($A7,'Occupancy Raw Data'!$B$8:$BE$45,'Occupancy Raw Data'!AP$3,FALSE))/100</f>
        <v>0.75444495944379997</v>
      </c>
      <c r="K7" s="128">
        <f>(VLOOKUP($A7,'Occupancy Raw Data'!$B$8:$BE$45,'Occupancy Raw Data'!AR$3,FALSE))/100</f>
        <v>0.6576816461890751</v>
      </c>
      <c r="M7" s="121">
        <f>VLOOKUP($A7,'ADR Raw Data'!$B$6:$BE$43,'ADR Raw Data'!AG$1,FALSE)</f>
        <v>118.580983918435</v>
      </c>
      <c r="N7" s="122">
        <f>VLOOKUP($A7,'ADR Raw Data'!$B$6:$BE$43,'ADR Raw Data'!AH$1,FALSE)</f>
        <v>132.31493074872199</v>
      </c>
      <c r="O7" s="122">
        <f>VLOOKUP($A7,'ADR Raw Data'!$B$6:$BE$43,'ADR Raw Data'!AI$1,FALSE)</f>
        <v>138.579108203267</v>
      </c>
      <c r="P7" s="122">
        <f>VLOOKUP($A7,'ADR Raw Data'!$B$6:$BE$43,'ADR Raw Data'!AJ$1,FALSE)</f>
        <v>135.73435315352401</v>
      </c>
      <c r="Q7" s="122">
        <f>VLOOKUP($A7,'ADR Raw Data'!$B$6:$BE$43,'ADR Raw Data'!AK$1,FALSE)</f>
        <v>129.65958357167</v>
      </c>
      <c r="R7" s="123">
        <f>VLOOKUP($A7,'ADR Raw Data'!$B$6:$BE$43,'ADR Raw Data'!AL$1,FALSE)</f>
        <v>131.59168000067899</v>
      </c>
      <c r="S7" s="122">
        <f>VLOOKUP($A7,'ADR Raw Data'!$B$6:$BE$43,'ADR Raw Data'!AN$1,FALSE)</f>
        <v>139.92348624534199</v>
      </c>
      <c r="T7" s="122">
        <f>VLOOKUP($A7,'ADR Raw Data'!$B$6:$BE$43,'ADR Raw Data'!AO$1,FALSE)</f>
        <v>141.82715472664</v>
      </c>
      <c r="U7" s="123">
        <f>VLOOKUP($A7,'ADR Raw Data'!$B$6:$BE$43,'ADR Raw Data'!AP$1,FALSE)</f>
        <v>140.88604803912199</v>
      </c>
      <c r="V7" s="124">
        <f>VLOOKUP($A7,'ADR Raw Data'!$B$6:$BE$43,'ADR Raw Data'!AR$1,FALSE)</f>
        <v>134.63820728288201</v>
      </c>
      <c r="X7" s="121">
        <f>VLOOKUP($A7,'RevPAR Raw Data'!$B$6:$BE$43,'RevPAR Raw Data'!AG$1,FALSE)</f>
        <v>59.408333637799501</v>
      </c>
      <c r="Y7" s="122">
        <f>VLOOKUP($A7,'RevPAR Raw Data'!$B$6:$BE$43,'RevPAR Raw Data'!AH$1,FALSE)</f>
        <v>80.459814642816198</v>
      </c>
      <c r="Z7" s="122">
        <f>VLOOKUP($A7,'RevPAR Raw Data'!$B$6:$BE$43,'RevPAR Raw Data'!AI$1,FALSE)</f>
        <v>91.359942438404801</v>
      </c>
      <c r="AA7" s="122">
        <f>VLOOKUP($A7,'RevPAR Raw Data'!$B$6:$BE$43,'RevPAR Raw Data'!AJ$1,FALSE)</f>
        <v>90.107617615940597</v>
      </c>
      <c r="AB7" s="122">
        <f>VLOOKUP($A7,'RevPAR Raw Data'!$B$6:$BE$43,'RevPAR Raw Data'!AK$1,FALSE)</f>
        <v>85.913872389803004</v>
      </c>
      <c r="AC7" s="123">
        <f>VLOOKUP($A7,'RevPAR Raw Data'!$B$6:$BE$43,'RevPAR Raw Data'!AL$1,FALSE)</f>
        <v>81.451453961996606</v>
      </c>
      <c r="AD7" s="122">
        <f>VLOOKUP($A7,'RevPAR Raw Data'!$B$6:$BE$43,'RevPAR Raw Data'!AN$1,FALSE)</f>
        <v>104.37481393217401</v>
      </c>
      <c r="AE7" s="122">
        <f>VLOOKUP($A7,'RevPAR Raw Data'!$B$6:$BE$43,'RevPAR Raw Data'!AO$1,FALSE)</f>
        <v>108.206723665971</v>
      </c>
      <c r="AF7" s="123">
        <f>VLOOKUP($A7,'RevPAR Raw Data'!$B$6:$BE$43,'RevPAR Raw Data'!AP$1,FALSE)</f>
        <v>106.29076879907301</v>
      </c>
      <c r="AG7" s="124">
        <f>VLOOKUP($A7,'RevPAR Raw Data'!$B$6:$BE$43,'RevPAR Raw Data'!AR$1,FALSE)</f>
        <v>88.549077805752205</v>
      </c>
    </row>
    <row r="8" spans="1:33" x14ac:dyDescent="0.2">
      <c r="A8" s="101" t="s">
        <v>122</v>
      </c>
      <c r="B8" s="89">
        <f>(VLOOKUP($A7,'Occupancy Raw Data'!$B$8:$BE$45,'Occupancy Raw Data'!AT$3,FALSE))/100</f>
        <v>4.7265286147344801E-3</v>
      </c>
      <c r="C8" s="90">
        <f>(VLOOKUP($A7,'Occupancy Raw Data'!$B$8:$BE$45,'Occupancy Raw Data'!AU$3,FALSE))/100</f>
        <v>-1.1925966171598299E-2</v>
      </c>
      <c r="D8" s="90">
        <f>(VLOOKUP($A7,'Occupancy Raw Data'!$B$8:$BE$45,'Occupancy Raw Data'!AV$3,FALSE))/100</f>
        <v>-1.3975428192335999E-2</v>
      </c>
      <c r="E8" s="90">
        <f>(VLOOKUP($A7,'Occupancy Raw Data'!$B$8:$BE$45,'Occupancy Raw Data'!AW$3,FALSE))/100</f>
        <v>-1.9752810476900598E-2</v>
      </c>
      <c r="F8" s="90">
        <f>(VLOOKUP($A7,'Occupancy Raw Data'!$B$8:$BE$45,'Occupancy Raw Data'!AX$3,FALSE))/100</f>
        <v>2.1257561291735698E-3</v>
      </c>
      <c r="G8" s="90">
        <f>(VLOOKUP($A7,'Occupancy Raw Data'!$B$8:$BE$45,'Occupancy Raw Data'!AY$3,FALSE))/100</f>
        <v>-8.4423298774597404E-3</v>
      </c>
      <c r="H8" s="91">
        <f>(VLOOKUP($A7,'Occupancy Raw Data'!$B$8:$BE$45,'Occupancy Raw Data'!BA$3,FALSE))/100</f>
        <v>3.9936701211080103E-2</v>
      </c>
      <c r="I8" s="91">
        <f>(VLOOKUP($A7,'Occupancy Raw Data'!$B$8:$BE$45,'Occupancy Raw Data'!BB$3,FALSE))/100</f>
        <v>7.2132708798156905E-2</v>
      </c>
      <c r="J8" s="90">
        <f>(VLOOKUP($A7,'Occupancy Raw Data'!$B$8:$BE$45,'Occupancy Raw Data'!BC$3,FALSE))/100</f>
        <v>5.5970729878995401E-2</v>
      </c>
      <c r="K8" s="92">
        <f>(VLOOKUP($A7,'Occupancy Raw Data'!$B$8:$BE$45,'Occupancy Raw Data'!BE$3,FALSE))/100</f>
        <v>1.17872078922273E-2</v>
      </c>
      <c r="M8" s="89">
        <f>(VLOOKUP($A7,'ADR Raw Data'!$B$6:$BE$49,'ADR Raw Data'!AT$1,FALSE))/100</f>
        <v>-4.0285031235214701E-3</v>
      </c>
      <c r="N8" s="90">
        <f>(VLOOKUP($A7,'ADR Raw Data'!$B$6:$BE$49,'ADR Raw Data'!AU$1,FALSE))/100</f>
        <v>1.1401488983188698E-2</v>
      </c>
      <c r="O8" s="90">
        <f>(VLOOKUP($A7,'ADR Raw Data'!$B$6:$BE$49,'ADR Raw Data'!AV$1,FALSE))/100</f>
        <v>1.0700249044929399E-2</v>
      </c>
      <c r="P8" s="90">
        <f>(VLOOKUP($A7,'ADR Raw Data'!$B$6:$BE$49,'ADR Raw Data'!AW$1,FALSE))/100</f>
        <v>-4.0364680541080198E-3</v>
      </c>
      <c r="Q8" s="90">
        <f>(VLOOKUP($A7,'ADR Raw Data'!$B$6:$BE$49,'ADR Raw Data'!AX$1,FALSE))/100</f>
        <v>-9.99478601579026E-4</v>
      </c>
      <c r="R8" s="90">
        <f>(VLOOKUP($A7,'ADR Raw Data'!$B$6:$BE$49,'ADR Raw Data'!AY$1,FALSE))/100</f>
        <v>2.5372982653867598E-3</v>
      </c>
      <c r="S8" s="91">
        <f>(VLOOKUP($A7,'ADR Raw Data'!$B$6:$BE$49,'ADR Raw Data'!BA$1,FALSE))/100</f>
        <v>2.1832640727125398E-2</v>
      </c>
      <c r="T8" s="91">
        <f>(VLOOKUP($A7,'ADR Raw Data'!$B$6:$BE$49,'ADR Raw Data'!BB$1,FALSE))/100</f>
        <v>3.3404438842430301E-2</v>
      </c>
      <c r="U8" s="90">
        <f>(VLOOKUP($A7,'ADR Raw Data'!$B$6:$BE$49,'ADR Raw Data'!BC$1,FALSE))/100</f>
        <v>2.7707908597856303E-2</v>
      </c>
      <c r="V8" s="92">
        <f>(VLOOKUP($A7,'ADR Raw Data'!$B$6:$BE$49,'ADR Raw Data'!BE$1,FALSE))/100</f>
        <v>1.16376690041548E-2</v>
      </c>
      <c r="X8" s="89">
        <f>(VLOOKUP($A7,'RevPAR Raw Data'!$B$6:$BE$49,'RevPAR Raw Data'!AT$1,FALSE))/100</f>
        <v>6.78984655925146E-4</v>
      </c>
      <c r="Y8" s="90">
        <f>(VLOOKUP($A7,'RevPAR Raw Data'!$B$6:$BE$49,'RevPAR Raw Data'!AU$1,FALSE))/100</f>
        <v>-6.6045096032891397E-4</v>
      </c>
      <c r="Z8" s="90">
        <f>(VLOOKUP($A7,'RevPAR Raw Data'!$B$6:$BE$49,'RevPAR Raw Data'!AV$1,FALSE))/100</f>
        <v>-3.42471970957414E-3</v>
      </c>
      <c r="AA8" s="90">
        <f>(VLOOKUP($A7,'RevPAR Raw Data'!$B$6:$BE$49,'RevPAR Raw Data'!AW$1,FALSE))/100</f>
        <v>-2.3709546942539798E-2</v>
      </c>
      <c r="AB8" s="90">
        <f>(VLOOKUP($A7,'RevPAR Raw Data'!$B$6:$BE$49,'RevPAR Raw Data'!AX$1,FALSE))/100</f>
        <v>1.1241528798312599E-3</v>
      </c>
      <c r="AC8" s="90">
        <f>(VLOOKUP($A7,'RevPAR Raw Data'!$B$6:$BE$49,'RevPAR Raw Data'!AY$1,FALSE))/100</f>
        <v>-5.9264523210268809E-3</v>
      </c>
      <c r="AD8" s="91">
        <f>(VLOOKUP($A7,'RevPAR Raw Data'!$B$6:$BE$49,'RevPAR Raw Data'!BA$1,FALSE))/100</f>
        <v>6.2641265587573602E-2</v>
      </c>
      <c r="AE8" s="91">
        <f>(VLOOKUP($A7,'RevPAR Raw Data'!$B$6:$BE$49,'RevPAR Raw Data'!BB$1,FALSE))/100</f>
        <v>0.107946700300174</v>
      </c>
      <c r="AF8" s="90">
        <f>(VLOOKUP($A7,'RevPAR Raw Data'!$B$6:$BE$49,'RevPAR Raw Data'!BC$1,FALSE))/100</f>
        <v>8.5229470344494199E-2</v>
      </c>
      <c r="AG8" s="92">
        <f>(VLOOKUP($A7,'RevPAR Raw Data'!$B$6:$BE$49,'RevPAR Raw Data'!BE$1,FALSE))/100</f>
        <v>2.35620525203151E-2</v>
      </c>
    </row>
    <row r="9" spans="1:33"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
      <c r="A11" s="116" t="s">
        <v>112</v>
      </c>
      <c r="B11" s="93">
        <f>(VLOOKUP($A11,'Occupancy Raw Data'!$B$8:$BE$51,'Occupancy Raw Data'!AG$3,FALSE))/100</f>
        <v>0.48039555863983302</v>
      </c>
      <c r="C11" s="99">
        <f>(VLOOKUP($A11,'Occupancy Raw Data'!$B$8:$BE$51,'Occupancy Raw Data'!AH$3,FALSE))/100</f>
        <v>0.64876821651630801</v>
      </c>
      <c r="D11" s="99">
        <f>(VLOOKUP($A11,'Occupancy Raw Data'!$B$8:$BE$51,'Occupancy Raw Data'!AI$3,FALSE))/100</f>
        <v>0.72883414295628002</v>
      </c>
      <c r="E11" s="99">
        <f>(VLOOKUP($A11,'Occupancy Raw Data'!$B$8:$BE$51,'Occupancy Raw Data'!AJ$3,FALSE))/100</f>
        <v>0.67982303955586298</v>
      </c>
      <c r="F11" s="99">
        <f>(VLOOKUP($A11,'Occupancy Raw Data'!$B$8:$BE$51,'Occupancy Raw Data'!AK$3,FALSE))/100</f>
        <v>0.64460444136016604</v>
      </c>
      <c r="G11" s="100">
        <f>(VLOOKUP($A11,'Occupancy Raw Data'!$B$8:$BE$51,'Occupancy Raw Data'!AL$3,FALSE))/100</f>
        <v>0.63648507980569002</v>
      </c>
      <c r="H11" s="99">
        <f>(VLOOKUP($A11,'Occupancy Raw Data'!$B$8:$BE$51,'Occupancy Raw Data'!AN$3,FALSE))/100</f>
        <v>0.70176960444136005</v>
      </c>
      <c r="I11" s="99">
        <f>(VLOOKUP($A11,'Occupancy Raw Data'!$B$8:$BE$51,'Occupancy Raw Data'!AO$3,FALSE))/100</f>
        <v>0.75667938931297696</v>
      </c>
      <c r="J11" s="100">
        <f>(VLOOKUP($A11,'Occupancy Raw Data'!$B$8:$BE$51,'Occupancy Raw Data'!AP$3,FALSE))/100</f>
        <v>0.72922449687716806</v>
      </c>
      <c r="K11" s="94">
        <f>(VLOOKUP($A11,'Occupancy Raw Data'!$B$8:$BE$51,'Occupancy Raw Data'!AR$3,FALSE))/100</f>
        <v>0.66298205611182692</v>
      </c>
      <c r="M11" s="121">
        <f>VLOOKUP($A11,'ADR Raw Data'!$B$6:$BE$49,'ADR Raw Data'!AG$1,FALSE)</f>
        <v>292.800516431924</v>
      </c>
      <c r="N11" s="122">
        <f>VLOOKUP($A11,'ADR Raw Data'!$B$6:$BE$49,'ADR Raw Data'!AH$1,FALSE)</f>
        <v>303.33593127423399</v>
      </c>
      <c r="O11" s="122">
        <f>VLOOKUP($A11,'ADR Raw Data'!$B$6:$BE$49,'ADR Raw Data'!AI$1,FALSE)</f>
        <v>299.48206736491301</v>
      </c>
      <c r="P11" s="122">
        <f>VLOOKUP($A11,'ADR Raw Data'!$B$6:$BE$49,'ADR Raw Data'!AJ$1,FALSE)</f>
        <v>300.48033941559203</v>
      </c>
      <c r="Q11" s="122">
        <f>VLOOKUP($A11,'ADR Raw Data'!$B$6:$BE$49,'ADR Raw Data'!AK$1,FALSE)</f>
        <v>303.09781456062399</v>
      </c>
      <c r="R11" s="123">
        <f>VLOOKUP($A11,'ADR Raw Data'!$B$6:$BE$49,'ADR Raw Data'!AL$1,FALSE)</f>
        <v>300.204740098672</v>
      </c>
      <c r="S11" s="122">
        <f>VLOOKUP($A11,'ADR Raw Data'!$B$6:$BE$49,'ADR Raw Data'!AN$1,FALSE)</f>
        <v>356.36157601977698</v>
      </c>
      <c r="T11" s="122">
        <f>VLOOKUP($A11,'ADR Raw Data'!$B$6:$BE$49,'ADR Raw Data'!AO$1,FALSE)</f>
        <v>361.96092628682698</v>
      </c>
      <c r="U11" s="123">
        <f>VLOOKUP($A11,'ADR Raw Data'!$B$6:$BE$49,'ADR Raw Data'!AP$1,FALSE)</f>
        <v>359.26665734848001</v>
      </c>
      <c r="V11" s="124">
        <f>VLOOKUP($A11,'ADR Raw Data'!$B$6:$BE$49,'ADR Raw Data'!AR$1,FALSE)</f>
        <v>318.76563757009302</v>
      </c>
      <c r="X11" s="121">
        <f>VLOOKUP($A11,'RevPAR Raw Data'!$B$6:$BE$49,'RevPAR Raw Data'!AG$1,FALSE)</f>
        <v>140.66006766134601</v>
      </c>
      <c r="Y11" s="122">
        <f>VLOOKUP($A11,'RevPAR Raw Data'!$B$6:$BE$49,'RevPAR Raw Data'!AH$1,FALSE)</f>
        <v>196.79471113809799</v>
      </c>
      <c r="Z11" s="122">
        <f>VLOOKUP($A11,'RevPAR Raw Data'!$B$6:$BE$49,'RevPAR Raw Data'!AI$1,FALSE)</f>
        <v>218.272755898681</v>
      </c>
      <c r="AA11" s="122">
        <f>VLOOKUP($A11,'RevPAR Raw Data'!$B$6:$BE$49,'RevPAR Raw Data'!AJ$1,FALSE)</f>
        <v>204.273457668285</v>
      </c>
      <c r="AB11" s="122">
        <f>VLOOKUP($A11,'RevPAR Raw Data'!$B$6:$BE$49,'RevPAR Raw Data'!AK$1,FALSE)</f>
        <v>195.378197432338</v>
      </c>
      <c r="AC11" s="123">
        <f>VLOOKUP($A11,'RevPAR Raw Data'!$B$6:$BE$49,'RevPAR Raw Data'!AL$1,FALSE)</f>
        <v>191.07583795975</v>
      </c>
      <c r="AD11" s="122">
        <f>VLOOKUP($A11,'RevPAR Raw Data'!$B$6:$BE$49,'RevPAR Raw Data'!AN$1,FALSE)</f>
        <v>250.08372224149801</v>
      </c>
      <c r="AE11" s="122">
        <f>VLOOKUP($A11,'RevPAR Raw Data'!$B$6:$BE$49,'RevPAR Raw Data'!AO$1,FALSE)</f>
        <v>273.888372657876</v>
      </c>
      <c r="AF11" s="123">
        <f>VLOOKUP($A11,'RevPAR Raw Data'!$B$6:$BE$49,'RevPAR Raw Data'!AP$1,FALSE)</f>
        <v>261.98604744968702</v>
      </c>
      <c r="AG11" s="124">
        <f>VLOOKUP($A11,'RevPAR Raw Data'!$B$6:$BE$49,'RevPAR Raw Data'!AR$1,FALSE)</f>
        <v>211.33589781401801</v>
      </c>
    </row>
    <row r="12" spans="1:33" x14ac:dyDescent="0.2">
      <c r="A12" s="101" t="s">
        <v>122</v>
      </c>
      <c r="B12" s="89">
        <f>(VLOOKUP($A11,'Occupancy Raw Data'!$B$8:$BE$51,'Occupancy Raw Data'!AT$3,FALSE))/100</f>
        <v>8.4999106421947093E-2</v>
      </c>
      <c r="C12" s="90">
        <f>(VLOOKUP($A11,'Occupancy Raw Data'!$B$8:$BE$51,'Occupancy Raw Data'!AU$3,FALSE))/100</f>
        <v>0.108324937064277</v>
      </c>
      <c r="D12" s="90">
        <f>(VLOOKUP($A11,'Occupancy Raw Data'!$B$8:$BE$51,'Occupancy Raw Data'!AV$3,FALSE))/100</f>
        <v>9.35984200285878E-2</v>
      </c>
      <c r="E12" s="90">
        <f>(VLOOKUP($A11,'Occupancy Raw Data'!$B$8:$BE$51,'Occupancy Raw Data'!AW$3,FALSE))/100</f>
        <v>2.9870714314118998E-2</v>
      </c>
      <c r="F12" s="90">
        <f>(VLOOKUP($A11,'Occupancy Raw Data'!$B$8:$BE$51,'Occupancy Raw Data'!AX$3,FALSE))/100</f>
        <v>7.1974560499996301E-2</v>
      </c>
      <c r="G12" s="90">
        <f>(VLOOKUP($A11,'Occupancy Raw Data'!$B$8:$BE$51,'Occupancy Raw Data'!AY$3,FALSE))/100</f>
        <v>7.6596728722793092E-2</v>
      </c>
      <c r="H12" s="91">
        <f>(VLOOKUP($A11,'Occupancy Raw Data'!$B$8:$BE$51,'Occupancy Raw Data'!BA$3,FALSE))/100</f>
        <v>7.1362431707735E-2</v>
      </c>
      <c r="I12" s="91">
        <f>(VLOOKUP($A11,'Occupancy Raw Data'!$B$8:$BE$51,'Occupancy Raw Data'!BB$3,FALSE))/100</f>
        <v>0.12603045191499102</v>
      </c>
      <c r="J12" s="90">
        <f>(VLOOKUP($A11,'Occupancy Raw Data'!$B$8:$BE$51,'Occupancy Raw Data'!BC$3,FALSE))/100</f>
        <v>9.9045847778235899E-2</v>
      </c>
      <c r="K12" s="92">
        <f>(VLOOKUP($A11,'Occupancy Raw Data'!$B$8:$BE$51,'Occupancy Raw Data'!BE$3,FALSE))/100</f>
        <v>8.3552171002149095E-2</v>
      </c>
      <c r="M12" s="89">
        <f>(VLOOKUP($A11,'ADR Raw Data'!$B$6:$BE$49,'ADR Raw Data'!AT$1,FALSE))/100</f>
        <v>-3.0447743421431998E-4</v>
      </c>
      <c r="N12" s="90">
        <f>(VLOOKUP($A11,'ADR Raw Data'!$B$6:$BE$49,'ADR Raw Data'!AU$1,FALSE))/100</f>
        <v>4.5546111656086498E-2</v>
      </c>
      <c r="O12" s="90">
        <f>(VLOOKUP($A11,'ADR Raw Data'!$B$6:$BE$49,'ADR Raw Data'!AV$1,FALSE))/100</f>
        <v>5.2165710897802801E-3</v>
      </c>
      <c r="P12" s="90">
        <f>(VLOOKUP($A11,'ADR Raw Data'!$B$6:$BE$49,'ADR Raw Data'!AW$1,FALSE))/100</f>
        <v>1.4210681641017299E-2</v>
      </c>
      <c r="Q12" s="90">
        <f>(VLOOKUP($A11,'ADR Raw Data'!$B$6:$BE$49,'ADR Raw Data'!AX$1,FALSE))/100</f>
        <v>-2.7257282640094499E-2</v>
      </c>
      <c r="R12" s="90">
        <f>(VLOOKUP($A11,'ADR Raw Data'!$B$6:$BE$49,'ADR Raw Data'!AY$1,FALSE))/100</f>
        <v>7.2743673594344201E-3</v>
      </c>
      <c r="S12" s="91">
        <f>(VLOOKUP($A11,'ADR Raw Data'!$B$6:$BE$49,'ADR Raw Data'!BA$1,FALSE))/100</f>
        <v>-2.05841350515053E-2</v>
      </c>
      <c r="T12" s="91">
        <f>(VLOOKUP($A11,'ADR Raw Data'!$B$6:$BE$49,'ADR Raw Data'!BB$1,FALSE))/100</f>
        <v>-2.6353719176173299E-2</v>
      </c>
      <c r="U12" s="90">
        <f>(VLOOKUP($A11,'ADR Raw Data'!$B$6:$BE$49,'ADR Raw Data'!BC$1,FALSE))/100</f>
        <v>-2.3347546972739098E-2</v>
      </c>
      <c r="V12" s="92">
        <f>(VLOOKUP($A11,'ADR Raw Data'!$B$6:$BE$49,'ADR Raw Data'!BE$1,FALSE))/100</f>
        <v>-2.82488324619036E-3</v>
      </c>
      <c r="X12" s="89">
        <f>(VLOOKUP($A11,'RevPAR Raw Data'!$B$6:$BE$49,'RevPAR Raw Data'!AT$1,FALSE))/100</f>
        <v>8.4668748677898906E-2</v>
      </c>
      <c r="Y12" s="90">
        <f>(VLOOKUP($A11,'RevPAR Raw Data'!$B$6:$BE$49,'RevPAR Raw Data'!AU$1,FALSE))/100</f>
        <v>0.15880482839903101</v>
      </c>
      <c r="Z12" s="90">
        <f>(VLOOKUP($A11,'RevPAR Raw Data'!$B$6:$BE$49,'RevPAR Raw Data'!AV$1,FALSE))/100</f>
        <v>9.9303253930338287E-2</v>
      </c>
      <c r="AA12" s="90">
        <f>(VLOOKUP($A11,'RevPAR Raw Data'!$B$6:$BE$49,'RevPAR Raw Data'!AW$1,FALSE))/100</f>
        <v>4.4505879166644099E-2</v>
      </c>
      <c r="AB12" s="90">
        <f>(VLOOKUP($A11,'RevPAR Raw Data'!$B$6:$BE$49,'RevPAR Raw Data'!AX$1,FALSE))/100</f>
        <v>4.2755446921456802E-2</v>
      </c>
      <c r="AC12" s="90">
        <f>(VLOOKUP($A11,'RevPAR Raw Data'!$B$6:$BE$49,'RevPAR Raw Data'!AY$1,FALSE))/100</f>
        <v>8.4428288825488099E-2</v>
      </c>
      <c r="AD12" s="91">
        <f>(VLOOKUP($A11,'RevPAR Raw Data'!$B$6:$BE$49,'RevPAR Raw Data'!BA$1,FALSE))/100</f>
        <v>4.9309362724353802E-2</v>
      </c>
      <c r="AE12" s="91">
        <f>(VLOOKUP($A11,'RevPAR Raw Data'!$B$6:$BE$49,'RevPAR Raw Data'!BB$1,FALSE))/100</f>
        <v>9.635536160140451E-2</v>
      </c>
      <c r="AF12" s="90">
        <f>(VLOOKUP($A11,'RevPAR Raw Data'!$B$6:$BE$49,'RevPAR Raw Data'!BC$1,FALSE))/100</f>
        <v>7.3385823222039695E-2</v>
      </c>
      <c r="AG12" s="92">
        <f>(VLOOKUP($A11,'RevPAR Raw Data'!$B$6:$BE$49,'RevPAR Raw Data'!BE$1,FALSE))/100</f>
        <v>8.0491262627911911E-2</v>
      </c>
    </row>
    <row r="13" spans="1:33"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
      <c r="A14" s="116" t="s">
        <v>113</v>
      </c>
      <c r="B14" s="93">
        <f>(VLOOKUP($A14,'Occupancy Raw Data'!$B$8:$BE$51,'Occupancy Raw Data'!AG$3,FALSE))/100</f>
        <v>0.53622034999130908</v>
      </c>
      <c r="C14" s="99">
        <f>(VLOOKUP($A14,'Occupancy Raw Data'!$B$8:$BE$51,'Occupancy Raw Data'!AH$3,FALSE))/100</f>
        <v>0.68847480263819805</v>
      </c>
      <c r="D14" s="99">
        <f>(VLOOKUP($A14,'Occupancy Raw Data'!$B$8:$BE$51,'Occupancy Raw Data'!AI$3,FALSE))/100</f>
        <v>0.76171083149186403</v>
      </c>
      <c r="E14" s="99">
        <f>(VLOOKUP($A14,'Occupancy Raw Data'!$B$8:$BE$51,'Occupancy Raw Data'!AJ$3,FALSE))/100</f>
        <v>0.75465237321255696</v>
      </c>
      <c r="F14" s="99">
        <f>(VLOOKUP($A14,'Occupancy Raw Data'!$B$8:$BE$51,'Occupancy Raw Data'!AK$3,FALSE))/100</f>
        <v>0.71870263162700598</v>
      </c>
      <c r="G14" s="100">
        <f>(VLOOKUP($A14,'Occupancy Raw Data'!$B$8:$BE$51,'Occupancy Raw Data'!AL$3,FALSE))/100</f>
        <v>0.69200951796131405</v>
      </c>
      <c r="H14" s="99">
        <f>(VLOOKUP($A14,'Occupancy Raw Data'!$B$8:$BE$51,'Occupancy Raw Data'!AN$3,FALSE))/100</f>
        <v>0.78417371294994198</v>
      </c>
      <c r="I14" s="99">
        <f>(VLOOKUP($A14,'Occupancy Raw Data'!$B$8:$BE$51,'Occupancy Raw Data'!AO$3,FALSE))/100</f>
        <v>0.81524736563361699</v>
      </c>
      <c r="J14" s="100">
        <f>(VLOOKUP($A14,'Occupancy Raw Data'!$B$8:$BE$51,'Occupancy Raw Data'!AP$3,FALSE))/100</f>
        <v>0.79971053929177993</v>
      </c>
      <c r="K14" s="94">
        <f>(VLOOKUP($A14,'Occupancy Raw Data'!$B$8:$BE$51,'Occupancy Raw Data'!AR$3,FALSE))/100</f>
        <v>0.72279706187908099</v>
      </c>
      <c r="M14" s="121">
        <f>VLOOKUP($A14,'ADR Raw Data'!$B$6:$BE$49,'ADR Raw Data'!AG$1,FALSE)</f>
        <v>183.43316080384801</v>
      </c>
      <c r="N14" s="122">
        <f>VLOOKUP($A14,'ADR Raw Data'!$B$6:$BE$49,'ADR Raw Data'!AH$1,FALSE)</f>
        <v>208.42294438096201</v>
      </c>
      <c r="O14" s="122">
        <f>VLOOKUP($A14,'ADR Raw Data'!$B$6:$BE$49,'ADR Raw Data'!AI$1,FALSE)</f>
        <v>217.99170143134501</v>
      </c>
      <c r="P14" s="122">
        <f>VLOOKUP($A14,'ADR Raw Data'!$B$6:$BE$49,'ADR Raw Data'!AJ$1,FALSE)</f>
        <v>212.68121604452699</v>
      </c>
      <c r="Q14" s="122">
        <f>VLOOKUP($A14,'ADR Raw Data'!$B$6:$BE$49,'ADR Raw Data'!AK$1,FALSE)</f>
        <v>195.335423718046</v>
      </c>
      <c r="R14" s="123">
        <f>VLOOKUP($A14,'ADR Raw Data'!$B$6:$BE$49,'ADR Raw Data'!AL$1,FALSE)</f>
        <v>204.871356579013</v>
      </c>
      <c r="S14" s="122">
        <f>VLOOKUP($A14,'ADR Raw Data'!$B$6:$BE$49,'ADR Raw Data'!AN$1,FALSE)</f>
        <v>198.54102331214</v>
      </c>
      <c r="T14" s="122">
        <f>VLOOKUP($A14,'ADR Raw Data'!$B$6:$BE$49,'ADR Raw Data'!AO$1,FALSE)</f>
        <v>202.03797448505199</v>
      </c>
      <c r="U14" s="123">
        <f>VLOOKUP($A14,'ADR Raw Data'!$B$6:$BE$49,'ADR Raw Data'!AP$1,FALSE)</f>
        <v>200.32346839157501</v>
      </c>
      <c r="V14" s="124">
        <f>VLOOKUP($A14,'ADR Raw Data'!$B$6:$BE$49,'ADR Raw Data'!AR$1,FALSE)</f>
        <v>203.43295072317201</v>
      </c>
      <c r="X14" s="121">
        <f>VLOOKUP($A14,'RevPAR Raw Data'!$B$6:$BE$49,'RevPAR Raw Data'!AG$1,FALSE)</f>
        <v>98.360593686251903</v>
      </c>
      <c r="Y14" s="122">
        <f>VLOOKUP($A14,'RevPAR Raw Data'!$B$6:$BE$49,'RevPAR Raw Data'!AH$1,FALSE)</f>
        <v>143.493945497955</v>
      </c>
      <c r="Z14" s="122">
        <f>VLOOKUP($A14,'RevPAR Raw Data'!$B$6:$BE$49,'RevPAR Raw Data'!AI$1,FALSE)</f>
        <v>166.04664015559601</v>
      </c>
      <c r="AA14" s="122">
        <f>VLOOKUP($A14,'RevPAR Raw Data'!$B$6:$BE$49,'RevPAR Raw Data'!AJ$1,FALSE)</f>
        <v>160.50038442573501</v>
      </c>
      <c r="AB14" s="122">
        <f>VLOOKUP($A14,'RevPAR Raw Data'!$B$6:$BE$49,'RevPAR Raw Data'!AK$1,FALSE)</f>
        <v>140.38808307613601</v>
      </c>
      <c r="AC14" s="123">
        <f>VLOOKUP($A14,'RevPAR Raw Data'!$B$6:$BE$49,'RevPAR Raw Data'!AL$1,FALSE)</f>
        <v>141.77292871032299</v>
      </c>
      <c r="AD14" s="122">
        <f>VLOOKUP($A14,'RevPAR Raw Data'!$B$6:$BE$49,'RevPAR Raw Data'!AN$1,FALSE)</f>
        <v>155.690651423562</v>
      </c>
      <c r="AE14" s="122">
        <f>VLOOKUP($A14,'RevPAR Raw Data'!$B$6:$BE$49,'RevPAR Raw Data'!AO$1,FALSE)</f>
        <v>164.710926456891</v>
      </c>
      <c r="AF14" s="123">
        <f>VLOOKUP($A14,'RevPAR Raw Data'!$B$6:$BE$49,'RevPAR Raw Data'!AP$1,FALSE)</f>
        <v>160.200788940226</v>
      </c>
      <c r="AG14" s="124">
        <f>VLOOKUP($A14,'RevPAR Raw Data'!$B$6:$BE$49,'RevPAR Raw Data'!AR$1,FALSE)</f>
        <v>147.0407390721</v>
      </c>
    </row>
    <row r="15" spans="1:33" x14ac:dyDescent="0.2">
      <c r="A15" s="101" t="s">
        <v>122</v>
      </c>
      <c r="B15" s="89">
        <f>(VLOOKUP($A14,'Occupancy Raw Data'!$B$8:$BE$51,'Occupancy Raw Data'!AT$3,FALSE))/100</f>
        <v>4.2184268967236101E-2</v>
      </c>
      <c r="C15" s="90">
        <f>(VLOOKUP($A14,'Occupancy Raw Data'!$B$8:$BE$51,'Occupancy Raw Data'!AU$3,FALSE))/100</f>
        <v>4.4400575435824506E-3</v>
      </c>
      <c r="D15" s="90">
        <f>(VLOOKUP($A14,'Occupancy Raw Data'!$B$8:$BE$51,'Occupancy Raw Data'!AV$3,FALSE))/100</f>
        <v>-1.5636358222786199E-2</v>
      </c>
      <c r="E15" s="90">
        <f>(VLOOKUP($A14,'Occupancy Raw Data'!$B$8:$BE$51,'Occupancy Raw Data'!AW$3,FALSE))/100</f>
        <v>-2.2105797078001199E-2</v>
      </c>
      <c r="F15" s="90">
        <f>(VLOOKUP($A14,'Occupancy Raw Data'!$B$8:$BE$51,'Occupancy Raw Data'!AX$3,FALSE))/100</f>
        <v>5.5188413902216207E-3</v>
      </c>
      <c r="G15" s="90">
        <f>(VLOOKUP($A14,'Occupancy Raw Data'!$B$8:$BE$51,'Occupancy Raw Data'!AY$3,FALSE))/100</f>
        <v>-1.3821899081457501E-4</v>
      </c>
      <c r="H15" s="91">
        <f>(VLOOKUP($A14,'Occupancy Raw Data'!$B$8:$BE$51,'Occupancy Raw Data'!BA$3,FALSE))/100</f>
        <v>4.6536809752399398E-2</v>
      </c>
      <c r="I15" s="91">
        <f>(VLOOKUP($A14,'Occupancy Raw Data'!$B$8:$BE$51,'Occupancy Raw Data'!BB$3,FALSE))/100</f>
        <v>7.831792614067129E-2</v>
      </c>
      <c r="J15" s="90">
        <f>(VLOOKUP($A14,'Occupancy Raw Data'!$B$8:$BE$51,'Occupancy Raw Data'!BC$3,FALSE))/100</f>
        <v>6.2498438789347903E-2</v>
      </c>
      <c r="K15" s="92">
        <f>(VLOOKUP($A14,'Occupancy Raw Data'!$B$8:$BE$51,'Occupancy Raw Data'!BE$3,FALSE))/100</f>
        <v>1.8865632182001001E-2</v>
      </c>
      <c r="M15" s="89">
        <f>(VLOOKUP($A14,'ADR Raw Data'!$B$6:$BE$49,'ADR Raw Data'!AT$1,FALSE))/100</f>
        <v>-1.87106838643247E-3</v>
      </c>
      <c r="N15" s="90">
        <f>(VLOOKUP($A14,'ADR Raw Data'!$B$6:$BE$49,'ADR Raw Data'!AU$1,FALSE))/100</f>
        <v>1.1033553338063501E-2</v>
      </c>
      <c r="O15" s="90">
        <f>(VLOOKUP($A14,'ADR Raw Data'!$B$6:$BE$49,'ADR Raw Data'!AV$1,FALSE))/100</f>
        <v>1.42556557943108E-2</v>
      </c>
      <c r="P15" s="90">
        <f>(VLOOKUP($A14,'ADR Raw Data'!$B$6:$BE$49,'ADR Raw Data'!AW$1,FALSE))/100</f>
        <v>1.2931386712432599E-3</v>
      </c>
      <c r="Q15" s="90">
        <f>(VLOOKUP($A14,'ADR Raw Data'!$B$6:$BE$49,'ADR Raw Data'!AX$1,FALSE))/100</f>
        <v>2.76852222897065E-3</v>
      </c>
      <c r="R15" s="90">
        <f>(VLOOKUP($A14,'ADR Raw Data'!$B$6:$BE$49,'ADR Raw Data'!AY$1,FALSE))/100</f>
        <v>5.0547552620375299E-3</v>
      </c>
      <c r="S15" s="91">
        <f>(VLOOKUP($A14,'ADR Raw Data'!$B$6:$BE$49,'ADR Raw Data'!BA$1,FALSE))/100</f>
        <v>3.4522881439633203E-2</v>
      </c>
      <c r="T15" s="91">
        <f>(VLOOKUP($A14,'ADR Raw Data'!$B$6:$BE$49,'ADR Raw Data'!BB$1,FALSE))/100</f>
        <v>4.7709003209187105E-2</v>
      </c>
      <c r="U15" s="90">
        <f>(VLOOKUP($A14,'ADR Raw Data'!$B$6:$BE$49,'ADR Raw Data'!BC$1,FALSE))/100</f>
        <v>4.1297160884304102E-2</v>
      </c>
      <c r="V15" s="92">
        <f>(VLOOKUP($A14,'ADR Raw Data'!$B$6:$BE$49,'ADR Raw Data'!BE$1,FALSE))/100</f>
        <v>1.5309029710282999E-2</v>
      </c>
      <c r="X15" s="89">
        <f>(VLOOKUP($A14,'RevPAR Raw Data'!$B$6:$BE$49,'RevPAR Raw Data'!AT$1,FALSE))/100</f>
        <v>4.0234270928734196E-2</v>
      </c>
      <c r="Y15" s="90">
        <f>(VLOOKUP($A14,'RevPAR Raw Data'!$B$6:$BE$49,'RevPAR Raw Data'!AU$1,FALSE))/100</f>
        <v>1.5522600493377099E-2</v>
      </c>
      <c r="Z15" s="90">
        <f>(VLOOKUP($A14,'RevPAR Raw Data'!$B$6:$BE$49,'RevPAR Raw Data'!AV$1,FALSE))/100</f>
        <v>-1.6036089691760199E-3</v>
      </c>
      <c r="AA15" s="90">
        <f>(VLOOKUP($A14,'RevPAR Raw Data'!$B$6:$BE$49,'RevPAR Raw Data'!AW$1,FALSE))/100</f>
        <v>-2.0841244267818099E-2</v>
      </c>
      <c r="AB15" s="90">
        <f>(VLOOKUP($A14,'RevPAR Raw Data'!$B$6:$BE$49,'RevPAR Raw Data'!AX$1,FALSE))/100</f>
        <v>8.3026426542592707E-3</v>
      </c>
      <c r="AC15" s="90">
        <f>(VLOOKUP($A14,'RevPAR Raw Data'!$B$6:$BE$49,'RevPAR Raw Data'!AY$1,FALSE))/100</f>
        <v>4.9158376080518304E-3</v>
      </c>
      <c r="AD15" s="91">
        <f>(VLOOKUP($A14,'RevPAR Raw Data'!$B$6:$BE$49,'RevPAR Raw Data'!BA$1,FALSE))/100</f>
        <v>8.2666275957693505E-2</v>
      </c>
      <c r="AE15" s="91">
        <f>(VLOOKUP($A14,'RevPAR Raw Data'!$B$6:$BE$49,'RevPAR Raw Data'!BB$1,FALSE))/100</f>
        <v>0.12976339953943999</v>
      </c>
      <c r="AF15" s="90">
        <f>(VLOOKUP($A14,'RevPAR Raw Data'!$B$6:$BE$49,'RevPAR Raw Data'!BC$1,FALSE))/100</f>
        <v>0.106376607755353</v>
      </c>
      <c r="AG15" s="92">
        <f>(VLOOKUP($A14,'RevPAR Raw Data'!$B$6:$BE$49,'RevPAR Raw Data'!BE$1,FALSE))/100</f>
        <v>3.4463476415861602E-2</v>
      </c>
    </row>
    <row r="16" spans="1:33"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Data'!AG$3,FALSE))/100</f>
        <v>0.51520142443801398</v>
      </c>
      <c r="C17" s="99">
        <f>(VLOOKUP($A17,'Occupancy Raw Data'!$B$8:$BE$51,'Occupancy Raw Data'!AH$3,FALSE))/100</f>
        <v>0.6645374285926251</v>
      </c>
      <c r="D17" s="99">
        <f>(VLOOKUP($A17,'Occupancy Raw Data'!$B$8:$BE$51,'Occupancy Raw Data'!AI$3,FALSE))/100</f>
        <v>0.73608576303880102</v>
      </c>
      <c r="E17" s="99">
        <f>(VLOOKUP($A17,'Occupancy Raw Data'!$B$8:$BE$51,'Occupancy Raw Data'!AJ$3,FALSE))/100</f>
        <v>0.73683859097248994</v>
      </c>
      <c r="F17" s="99">
        <f>(VLOOKUP($A17,'Occupancy Raw Data'!$B$8:$BE$51,'Occupancy Raw Data'!AK$3,FALSE))/100</f>
        <v>0.72525744131525005</v>
      </c>
      <c r="G17" s="100">
        <f>(VLOOKUP($A17,'Occupancy Raw Data'!$B$8:$BE$51,'Occupancy Raw Data'!AL$3,FALSE))/100</f>
        <v>0.67558380048253097</v>
      </c>
      <c r="H17" s="99">
        <f>(VLOOKUP($A17,'Occupancy Raw Data'!$B$8:$BE$51,'Occupancy Raw Data'!AN$3,FALSE))/100</f>
        <v>0.81298038401044592</v>
      </c>
      <c r="I17" s="99">
        <f>(VLOOKUP($A17,'Occupancy Raw Data'!$B$8:$BE$51,'Occupancy Raw Data'!AO$3,FALSE))/100</f>
        <v>0.83064516129032195</v>
      </c>
      <c r="J17" s="100">
        <f>(VLOOKUP($A17,'Occupancy Raw Data'!$B$8:$BE$51,'Occupancy Raw Data'!AP$3,FALSE))/100</f>
        <v>0.82181277265038399</v>
      </c>
      <c r="K17" s="94">
        <f>(VLOOKUP($A17,'Occupancy Raw Data'!$B$8:$BE$51,'Occupancy Raw Data'!AR$3,FALSE))/100</f>
        <v>0.71736324113269201</v>
      </c>
      <c r="M17" s="121">
        <f>VLOOKUP($A17,'ADR Raw Data'!$B$6:$BE$49,'ADR Raw Data'!AG$1,FALSE)</f>
        <v>138.82533840216499</v>
      </c>
      <c r="N17" s="122">
        <f>VLOOKUP($A17,'ADR Raw Data'!$B$6:$BE$49,'ADR Raw Data'!AH$1,FALSE)</f>
        <v>154.54995422727799</v>
      </c>
      <c r="O17" s="122">
        <f>VLOOKUP($A17,'ADR Raw Data'!$B$6:$BE$49,'ADR Raw Data'!AI$1,FALSE)</f>
        <v>162.53363576806299</v>
      </c>
      <c r="P17" s="122">
        <f>VLOOKUP($A17,'ADR Raw Data'!$B$6:$BE$49,'ADR Raw Data'!AJ$1,FALSE)</f>
        <v>158.586144164644</v>
      </c>
      <c r="Q17" s="122">
        <f>VLOOKUP($A17,'ADR Raw Data'!$B$6:$BE$49,'ADR Raw Data'!AK$1,FALSE)</f>
        <v>149.69266530954599</v>
      </c>
      <c r="R17" s="123">
        <f>VLOOKUP($A17,'ADR Raw Data'!$B$6:$BE$49,'ADR Raw Data'!AL$1,FALSE)</f>
        <v>153.728903487097</v>
      </c>
      <c r="S17" s="122">
        <f>VLOOKUP($A17,'ADR Raw Data'!$B$6:$BE$49,'ADR Raw Data'!AN$1,FALSE)</f>
        <v>156.892102482204</v>
      </c>
      <c r="T17" s="122">
        <f>VLOOKUP($A17,'ADR Raw Data'!$B$6:$BE$49,'ADR Raw Data'!AO$1,FALSE)</f>
        <v>157.73086681969599</v>
      </c>
      <c r="U17" s="123">
        <f>VLOOKUP($A17,'ADR Raw Data'!$B$6:$BE$49,'ADR Raw Data'!AP$1,FALSE)</f>
        <v>157.315991938286</v>
      </c>
      <c r="V17" s="124">
        <f>VLOOKUP($A17,'ADR Raw Data'!$B$6:$BE$49,'ADR Raw Data'!AR$1,FALSE)</f>
        <v>154.90300337741999</v>
      </c>
      <c r="X17" s="121">
        <f>VLOOKUP($A17,'RevPAR Raw Data'!$B$6:$BE$49,'RevPAR Raw Data'!AG$1,FALSE)</f>
        <v>71.523012092885196</v>
      </c>
      <c r="Y17" s="122">
        <f>VLOOKUP($A17,'RevPAR Raw Data'!$B$6:$BE$49,'RevPAR Raw Data'!AH$1,FALSE)</f>
        <v>102.704229171303</v>
      </c>
      <c r="Z17" s="122">
        <f>VLOOKUP($A17,'RevPAR Raw Data'!$B$6:$BE$49,'RevPAR Raw Data'!AI$1,FALSE)</f>
        <v>119.63869530380499</v>
      </c>
      <c r="AA17" s="122">
        <f>VLOOKUP($A17,'RevPAR Raw Data'!$B$6:$BE$49,'RevPAR Raw Data'!AJ$1,FALSE)</f>
        <v>116.852391014036</v>
      </c>
      <c r="AB17" s="122">
        <f>VLOOKUP($A17,'RevPAR Raw Data'!$B$6:$BE$49,'RevPAR Raw Data'!AK$1,FALSE)</f>
        <v>108.56571942606099</v>
      </c>
      <c r="AC17" s="123">
        <f>VLOOKUP($A17,'RevPAR Raw Data'!$B$6:$BE$49,'RevPAR Raw Data'!AL$1,FALSE)</f>
        <v>103.856756861825</v>
      </c>
      <c r="AD17" s="122">
        <f>VLOOKUP($A17,'RevPAR Raw Data'!$B$6:$BE$49,'RevPAR Raw Data'!AN$1,FALSE)</f>
        <v>127.55020172418899</v>
      </c>
      <c r="AE17" s="122">
        <f>VLOOKUP($A17,'RevPAR Raw Data'!$B$6:$BE$49,'RevPAR Raw Data'!AO$1,FALSE)</f>
        <v>131.01838130990799</v>
      </c>
      <c r="AF17" s="123">
        <f>VLOOKUP($A17,'RevPAR Raw Data'!$B$6:$BE$49,'RevPAR Raw Data'!AP$1,FALSE)</f>
        <v>129.28429151704799</v>
      </c>
      <c r="AG17" s="124">
        <f>VLOOKUP($A17,'RevPAR Raw Data'!$B$6:$BE$49,'RevPAR Raw Data'!AR$1,FALSE)</f>
        <v>111.121720564014</v>
      </c>
    </row>
    <row r="18" spans="1:33" x14ac:dyDescent="0.2">
      <c r="A18" s="101" t="s">
        <v>122</v>
      </c>
      <c r="B18" s="89">
        <f>(VLOOKUP($A17,'Occupancy Raw Data'!$B$8:$BE$51,'Occupancy Raw Data'!AT$3,FALSE))/100</f>
        <v>-2.7775001081885801E-2</v>
      </c>
      <c r="C18" s="90">
        <f>(VLOOKUP($A17,'Occupancy Raw Data'!$B$8:$BE$51,'Occupancy Raw Data'!AU$3,FALSE))/100</f>
        <v>-2.9319115180071E-2</v>
      </c>
      <c r="D18" s="90">
        <f>(VLOOKUP($A17,'Occupancy Raw Data'!$B$8:$BE$51,'Occupancy Raw Data'!AV$3,FALSE))/100</f>
        <v>-2.9825351684618702E-2</v>
      </c>
      <c r="E18" s="90">
        <f>(VLOOKUP($A17,'Occupancy Raw Data'!$B$8:$BE$51,'Occupancy Raw Data'!AW$3,FALSE))/100</f>
        <v>-3.6238616602195302E-2</v>
      </c>
      <c r="F18" s="90">
        <f>(VLOOKUP($A17,'Occupancy Raw Data'!$B$8:$BE$51,'Occupancy Raw Data'!AX$3,FALSE))/100</f>
        <v>-8.0092716036369999E-3</v>
      </c>
      <c r="G18" s="90">
        <f>(VLOOKUP($A17,'Occupancy Raw Data'!$B$8:$BE$51,'Occupancy Raw Data'!AY$3,FALSE))/100</f>
        <v>-2.62281773030618E-2</v>
      </c>
      <c r="H18" s="91">
        <f>(VLOOKUP($A17,'Occupancy Raw Data'!$B$8:$BE$51,'Occupancy Raw Data'!BA$3,FALSE))/100</f>
        <v>3.0781907800299303E-2</v>
      </c>
      <c r="I18" s="91">
        <f>(VLOOKUP($A17,'Occupancy Raw Data'!$B$8:$BE$51,'Occupancy Raw Data'!BB$3,FALSE))/100</f>
        <v>6.0101700669485794E-2</v>
      </c>
      <c r="J18" s="90">
        <f>(VLOOKUP($A17,'Occupancy Raw Data'!$B$8:$BE$51,'Occupancy Raw Data'!BC$3,FALSE))/100</f>
        <v>4.5393782402942201E-2</v>
      </c>
      <c r="K18" s="92">
        <f>(VLOOKUP($A17,'Occupancy Raw Data'!$B$8:$BE$51,'Occupancy Raw Data'!BE$3,FALSE))/100</f>
        <v>-3.89082055945217E-3</v>
      </c>
      <c r="M18" s="89">
        <f>(VLOOKUP($A17,'ADR Raw Data'!$B$6:$BE$49,'ADR Raw Data'!AT$1,FALSE))/100</f>
        <v>-6.9638830464155595E-3</v>
      </c>
      <c r="N18" s="90">
        <f>(VLOOKUP($A17,'ADR Raw Data'!$B$6:$BE$49,'ADR Raw Data'!AU$1,FALSE))/100</f>
        <v>1.7188517577652399E-2</v>
      </c>
      <c r="O18" s="90">
        <f>(VLOOKUP($A17,'ADR Raw Data'!$B$6:$BE$49,'ADR Raw Data'!AV$1,FALSE))/100</f>
        <v>2.1023055782148102E-2</v>
      </c>
      <c r="P18" s="90">
        <f>(VLOOKUP($A17,'ADR Raw Data'!$B$6:$BE$49,'ADR Raw Data'!AW$1,FALSE))/100</f>
        <v>-8.3998135875475196E-5</v>
      </c>
      <c r="Q18" s="90">
        <f>(VLOOKUP($A17,'ADR Raw Data'!$B$6:$BE$49,'ADR Raw Data'!AX$1,FALSE))/100</f>
        <v>-5.9445744599204197E-3</v>
      </c>
      <c r="R18" s="90">
        <f>(VLOOKUP($A17,'ADR Raw Data'!$B$6:$BE$49,'ADR Raw Data'!AY$1,FALSE))/100</f>
        <v>5.7317614215521692E-3</v>
      </c>
      <c r="S18" s="91">
        <f>(VLOOKUP($A17,'ADR Raw Data'!$B$6:$BE$49,'ADR Raw Data'!BA$1,FALSE))/100</f>
        <v>2.2721907884342796E-2</v>
      </c>
      <c r="T18" s="91">
        <f>(VLOOKUP($A17,'ADR Raw Data'!$B$6:$BE$49,'ADR Raw Data'!BB$1,FALSE))/100</f>
        <v>3.5269414626143199E-2</v>
      </c>
      <c r="U18" s="90">
        <f>(VLOOKUP($A17,'ADR Raw Data'!$B$6:$BE$49,'ADR Raw Data'!BC$1,FALSE))/100</f>
        <v>2.8992052445627699E-2</v>
      </c>
      <c r="V18" s="92">
        <f>(VLOOKUP($A17,'ADR Raw Data'!$B$6:$BE$49,'ADR Raw Data'!BE$1,FALSE))/100</f>
        <v>1.33493334505066E-2</v>
      </c>
      <c r="X18" s="89">
        <f>(VLOOKUP($A17,'RevPAR Raw Data'!$B$6:$BE$49,'RevPAR Raw Data'!AT$1,FALSE))/100</f>
        <v>-3.4545462269153102E-2</v>
      </c>
      <c r="Y18" s="90">
        <f>(VLOOKUP($A17,'RevPAR Raw Data'!$B$6:$BE$49,'RevPAR Raw Data'!AU$1,FALSE))/100</f>
        <v>-1.26345497290524E-2</v>
      </c>
      <c r="Z18" s="90">
        <f>(VLOOKUP($A17,'RevPAR Raw Data'!$B$6:$BE$49,'RevPAR Raw Data'!AV$1,FALSE))/100</f>
        <v>-9.4293159346585196E-3</v>
      </c>
      <c r="AA18" s="90">
        <f>(VLOOKUP($A17,'RevPAR Raw Data'!$B$6:$BE$49,'RevPAR Raw Data'!AW$1,FALSE))/100</f>
        <v>-3.6319570761829498E-2</v>
      </c>
      <c r="AB18" s="90">
        <f>(VLOOKUP($A17,'RevPAR Raw Data'!$B$6:$BE$49,'RevPAR Raw Data'!AX$1,FALSE))/100</f>
        <v>-1.39062343521398E-2</v>
      </c>
      <c r="AC18" s="90">
        <f>(VLOOKUP($A17,'RevPAR Raw Data'!$B$6:$BE$49,'RevPAR Raw Data'!AY$1,FALSE))/100</f>
        <v>-2.0646749536332897E-2</v>
      </c>
      <c r="AD18" s="91">
        <f>(VLOOKUP($A17,'RevPAR Raw Data'!$B$6:$BE$49,'RevPAR Raw Data'!BA$1,FALSE))/100</f>
        <v>5.4203239358184899E-2</v>
      </c>
      <c r="AE18" s="91">
        <f>(VLOOKUP($A17,'RevPAR Raw Data'!$B$6:$BE$49,'RevPAR Raw Data'!BB$1,FALSE))/100</f>
        <v>9.7490867096277592E-2</v>
      </c>
      <c r="AF18" s="90">
        <f>(VLOOKUP($A17,'RevPAR Raw Data'!$B$6:$BE$49,'RevPAR Raw Data'!BC$1,FALSE))/100</f>
        <v>7.5701893768701498E-2</v>
      </c>
      <c r="AG18" s="92">
        <f>(VLOOKUP($A17,'RevPAR Raw Data'!$B$6:$BE$49,'RevPAR Raw Data'!BE$1,FALSE))/100</f>
        <v>9.4065730300102301E-3</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Data'!AG$3,FALSE))/100</f>
        <v>0.47824362333822101</v>
      </c>
      <c r="C20" s="99">
        <f>(VLOOKUP($A20,'Occupancy Raw Data'!$B$8:$BE$51,'Occupancy Raw Data'!AH$3,FALSE))/100</f>
        <v>0.60758588359737398</v>
      </c>
      <c r="D20" s="99">
        <f>(VLOOKUP($A20,'Occupancy Raw Data'!$B$8:$BE$51,'Occupancy Raw Data'!AI$3,FALSE))/100</f>
        <v>0.665146489773355</v>
      </c>
      <c r="E20" s="99">
        <f>(VLOOKUP($A20,'Occupancy Raw Data'!$B$8:$BE$51,'Occupancy Raw Data'!AJ$3,FALSE))/100</f>
        <v>0.675331074098108</v>
      </c>
      <c r="F20" s="99">
        <f>(VLOOKUP($A20,'Occupancy Raw Data'!$B$8:$BE$51,'Occupancy Raw Data'!AK$3,FALSE))/100</f>
        <v>0.68675343091306695</v>
      </c>
      <c r="G20" s="100">
        <f>(VLOOKUP($A20,'Occupancy Raw Data'!$B$8:$BE$51,'Occupancy Raw Data'!AL$3,FALSE))/100</f>
        <v>0.62261976299786004</v>
      </c>
      <c r="H20" s="99">
        <f>(VLOOKUP($A20,'Occupancy Raw Data'!$B$8:$BE$51,'Occupancy Raw Data'!AN$3,FALSE))/100</f>
        <v>0.77926791164948195</v>
      </c>
      <c r="I20" s="99">
        <f>(VLOOKUP($A20,'Occupancy Raw Data'!$B$8:$BE$51,'Occupancy Raw Data'!AO$3,FALSE))/100</f>
        <v>0.79330401134424411</v>
      </c>
      <c r="J20" s="100">
        <f>(VLOOKUP($A20,'Occupancy Raw Data'!$B$8:$BE$51,'Occupancy Raw Data'!AP$3,FALSE))/100</f>
        <v>0.78628596149686303</v>
      </c>
      <c r="K20" s="94">
        <f>(VLOOKUP($A20,'Occupancy Raw Data'!$B$8:$BE$51,'Occupancy Raw Data'!AR$3,FALSE))/100</f>
        <v>0.66938474533786108</v>
      </c>
      <c r="M20" s="121">
        <f>VLOOKUP($A20,'ADR Raw Data'!$B$6:$BE$49,'ADR Raw Data'!AG$1,FALSE)</f>
        <v>110.211441299922</v>
      </c>
      <c r="N20" s="122">
        <f>VLOOKUP($A20,'ADR Raw Data'!$B$6:$BE$49,'ADR Raw Data'!AH$1,FALSE)</f>
        <v>116.75482397744599</v>
      </c>
      <c r="O20" s="122">
        <f>VLOOKUP($A20,'ADR Raw Data'!$B$6:$BE$49,'ADR Raw Data'!AI$1,FALSE)</f>
        <v>120.53139025646099</v>
      </c>
      <c r="P20" s="122">
        <f>VLOOKUP($A20,'ADR Raw Data'!$B$6:$BE$49,'ADR Raw Data'!AJ$1,FALSE)</f>
        <v>119.784634944925</v>
      </c>
      <c r="Q20" s="122">
        <f>VLOOKUP($A20,'ADR Raw Data'!$B$6:$BE$49,'ADR Raw Data'!AK$1,FALSE)</f>
        <v>120.922250842119</v>
      </c>
      <c r="R20" s="123">
        <f>VLOOKUP($A20,'ADR Raw Data'!$B$6:$BE$49,'ADR Raw Data'!AL$1,FALSE)</f>
        <v>118.13349004067101</v>
      </c>
      <c r="S20" s="122">
        <f>VLOOKUP($A20,'ADR Raw Data'!$B$6:$BE$49,'ADR Raw Data'!AN$1,FALSE)</f>
        <v>139.28501788853501</v>
      </c>
      <c r="T20" s="122">
        <f>VLOOKUP($A20,'ADR Raw Data'!$B$6:$BE$49,'ADR Raw Data'!AO$1,FALSE)</f>
        <v>140.00618899021401</v>
      </c>
      <c r="U20" s="123">
        <f>VLOOKUP($A20,'ADR Raw Data'!$B$6:$BE$49,'ADR Raw Data'!AP$1,FALSE)</f>
        <v>139.648821870701</v>
      </c>
      <c r="V20" s="124">
        <f>VLOOKUP($A20,'ADR Raw Data'!$B$6:$BE$49,'ADR Raw Data'!AR$1,FALSE)</f>
        <v>125.354775929528</v>
      </c>
      <c r="X20" s="121">
        <f>VLOOKUP($A20,'RevPAR Raw Data'!$B$6:$BE$49,'RevPAR Raw Data'!AG$1,FALSE)</f>
        <v>52.707919020602397</v>
      </c>
      <c r="Y20" s="122">
        <f>VLOOKUP($A20,'RevPAR Raw Data'!$B$6:$BE$49,'RevPAR Raw Data'!AH$1,FALSE)</f>
        <v>70.938582890592997</v>
      </c>
      <c r="Z20" s="122">
        <f>VLOOKUP($A20,'RevPAR Raw Data'!$B$6:$BE$49,'RevPAR Raw Data'!AI$1,FALSE)</f>
        <v>80.171031136587501</v>
      </c>
      <c r="AA20" s="122">
        <f>VLOOKUP($A20,'RevPAR Raw Data'!$B$6:$BE$49,'RevPAR Raw Data'!AJ$1,FALSE)</f>
        <v>80.894286177806606</v>
      </c>
      <c r="AB20" s="122">
        <f>VLOOKUP($A20,'RevPAR Raw Data'!$B$6:$BE$49,'RevPAR Raw Data'!AK$1,FALSE)</f>
        <v>83.043770639555802</v>
      </c>
      <c r="AC20" s="123">
        <f>VLOOKUP($A20,'RevPAR Raw Data'!$B$6:$BE$49,'RevPAR Raw Data'!AL$1,FALSE)</f>
        <v>73.552245571232802</v>
      </c>
      <c r="AD20" s="122">
        <f>VLOOKUP($A20,'RevPAR Raw Data'!$B$6:$BE$49,'RevPAR Raw Data'!AN$1,FALSE)</f>
        <v>108.54034501405999</v>
      </c>
      <c r="AE20" s="122">
        <f>VLOOKUP($A20,'RevPAR Raw Data'!$B$6:$BE$49,'RevPAR Raw Data'!AO$1,FALSE)</f>
        <v>111.06747133895701</v>
      </c>
      <c r="AF20" s="123">
        <f>VLOOKUP($A20,'RevPAR Raw Data'!$B$6:$BE$49,'RevPAR Raw Data'!AP$1,FALSE)</f>
        <v>109.803908176508</v>
      </c>
      <c r="AG20" s="124">
        <f>VLOOKUP($A20,'RevPAR Raw Data'!$B$6:$BE$49,'RevPAR Raw Data'!AR$1,FALSE)</f>
        <v>83.910574762472095</v>
      </c>
    </row>
    <row r="21" spans="1:33" x14ac:dyDescent="0.2">
      <c r="A21" s="101" t="s">
        <v>122</v>
      </c>
      <c r="B21" s="89">
        <f>(VLOOKUP($A20,'Occupancy Raw Data'!$B$8:$BE$51,'Occupancy Raw Data'!AT$3,FALSE))/100</f>
        <v>-3.1463560803882601E-2</v>
      </c>
      <c r="C21" s="90">
        <f>(VLOOKUP($A20,'Occupancy Raw Data'!$B$8:$BE$51,'Occupancy Raw Data'!AU$3,FALSE))/100</f>
        <v>-4.6296055957044405E-2</v>
      </c>
      <c r="D21" s="90">
        <f>(VLOOKUP($A20,'Occupancy Raw Data'!$B$8:$BE$51,'Occupancy Raw Data'!AV$3,FALSE))/100</f>
        <v>-4.5303148311254399E-2</v>
      </c>
      <c r="E21" s="90">
        <f>(VLOOKUP($A20,'Occupancy Raw Data'!$B$8:$BE$51,'Occupancy Raw Data'!AW$3,FALSE))/100</f>
        <v>-4.4628767330965699E-2</v>
      </c>
      <c r="F21" s="90">
        <f>(VLOOKUP($A20,'Occupancy Raw Data'!$B$8:$BE$51,'Occupancy Raw Data'!AX$3,FALSE))/100</f>
        <v>-2.4630865192684502E-2</v>
      </c>
      <c r="G21" s="90">
        <f>(VLOOKUP($A20,'Occupancy Raw Data'!$B$8:$BE$51,'Occupancy Raw Data'!AY$3,FALSE))/100</f>
        <v>-3.8772880734194201E-2</v>
      </c>
      <c r="H21" s="91">
        <f>(VLOOKUP($A20,'Occupancy Raw Data'!$B$8:$BE$51,'Occupancy Raw Data'!BA$3,FALSE))/100</f>
        <v>2.4540560034489199E-2</v>
      </c>
      <c r="I21" s="91">
        <f>(VLOOKUP($A20,'Occupancy Raw Data'!$B$8:$BE$51,'Occupancy Raw Data'!BB$3,FALSE))/100</f>
        <v>6.5086533699952098E-2</v>
      </c>
      <c r="J21" s="90">
        <f>(VLOOKUP($A20,'Occupancy Raw Data'!$B$8:$BE$51,'Occupancy Raw Data'!BC$3,FALSE))/100</f>
        <v>4.4601092146928298E-2</v>
      </c>
      <c r="K21" s="92">
        <f>(VLOOKUP($A20,'Occupancy Raw Data'!$B$8:$BE$51,'Occupancy Raw Data'!BE$3,FALSE))/100</f>
        <v>-1.2316563125404101E-2</v>
      </c>
      <c r="M21" s="89">
        <f>(VLOOKUP($A20,'ADR Raw Data'!$B$6:$BE$49,'ADR Raw Data'!AT$1,FALSE))/100</f>
        <v>-1.2275178357004399E-2</v>
      </c>
      <c r="N21" s="90">
        <f>(VLOOKUP($A20,'ADR Raw Data'!$B$6:$BE$49,'ADR Raw Data'!AU$1,FALSE))/100</f>
        <v>-3.7293469123704497E-3</v>
      </c>
      <c r="O21" s="90">
        <f>(VLOOKUP($A20,'ADR Raw Data'!$B$6:$BE$49,'ADR Raw Data'!AV$1,FALSE))/100</f>
        <v>1.16821640511501E-3</v>
      </c>
      <c r="P21" s="90">
        <f>(VLOOKUP($A20,'ADR Raw Data'!$B$6:$BE$49,'ADR Raw Data'!AW$1,FALSE))/100</f>
        <v>-9.9766574636543301E-3</v>
      </c>
      <c r="Q21" s="90">
        <f>(VLOOKUP($A20,'ADR Raw Data'!$B$6:$BE$49,'ADR Raw Data'!AX$1,FALSE))/100</f>
        <v>1.6644296435857501E-3</v>
      </c>
      <c r="R21" s="90">
        <f>(VLOOKUP($A20,'ADR Raw Data'!$B$6:$BE$49,'ADR Raw Data'!AY$1,FALSE))/100</f>
        <v>-4.1199489061115703E-3</v>
      </c>
      <c r="S21" s="91">
        <f>(VLOOKUP($A20,'ADR Raw Data'!$B$6:$BE$49,'ADR Raw Data'!BA$1,FALSE))/100</f>
        <v>2.34628679367462E-2</v>
      </c>
      <c r="T21" s="91">
        <f>(VLOOKUP($A20,'ADR Raw Data'!$B$6:$BE$49,'ADR Raw Data'!BB$1,FALSE))/100</f>
        <v>3.1846175904231104E-2</v>
      </c>
      <c r="U21" s="90">
        <f>(VLOOKUP($A20,'ADR Raw Data'!$B$6:$BE$49,'ADR Raw Data'!BC$1,FALSE))/100</f>
        <v>2.7655813531385499E-2</v>
      </c>
      <c r="V21" s="92">
        <f>(VLOOKUP($A20,'ADR Raw Data'!$B$6:$BE$49,'ADR Raw Data'!BE$1,FALSE))/100</f>
        <v>1.0090140572523401E-2</v>
      </c>
      <c r="X21" s="89">
        <f>(VLOOKUP($A20,'RevPAR Raw Data'!$B$6:$BE$49,'RevPAR Raw Data'!AT$1,FALSE))/100</f>
        <v>-4.3352518340273004E-2</v>
      </c>
      <c r="Y21" s="90">
        <f>(VLOOKUP($A20,'RevPAR Raw Data'!$B$6:$BE$49,'RevPAR Raw Data'!AU$1,FALSE))/100</f>
        <v>-4.9852748816076507E-2</v>
      </c>
      <c r="Z21" s="90">
        <f>(VLOOKUP($A20,'RevPAR Raw Data'!$B$6:$BE$49,'RevPAR Raw Data'!AV$1,FALSE))/100</f>
        <v>-4.4187855787199998E-2</v>
      </c>
      <c r="AA21" s="90">
        <f>(VLOOKUP($A20,'RevPAR Raw Data'!$B$6:$BE$49,'RevPAR Raw Data'!AW$1,FALSE))/100</f>
        <v>-5.4160178869933899E-2</v>
      </c>
      <c r="AB21" s="90">
        <f>(VLOOKUP($A20,'RevPAR Raw Data'!$B$6:$BE$49,'RevPAR Raw Data'!AX$1,FALSE))/100</f>
        <v>-2.3007431891272599E-2</v>
      </c>
      <c r="AC21" s="90">
        <f>(VLOOKUP($A20,'RevPAR Raw Data'!$B$6:$BE$49,'RevPAR Raw Data'!AY$1,FALSE))/100</f>
        <v>-4.2733087352738099E-2</v>
      </c>
      <c r="AD21" s="91">
        <f>(VLOOKUP($A20,'RevPAR Raw Data'!$B$6:$BE$49,'RevPAR Raw Data'!BA$1,FALSE))/100</f>
        <v>4.8579219890418399E-2</v>
      </c>
      <c r="AE21" s="91">
        <f>(VLOOKUP($A20,'RevPAR Raw Data'!$B$6:$BE$49,'RevPAR Raw Data'!BB$1,FALSE))/100</f>
        <v>9.9005466805388589E-2</v>
      </c>
      <c r="AF21" s="90">
        <f>(VLOOKUP($A20,'RevPAR Raw Data'!$B$6:$BE$49,'RevPAR Raw Data'!BC$1,FALSE))/100</f>
        <v>7.3490385166025504E-2</v>
      </c>
      <c r="AG21" s="92">
        <f>(VLOOKUP($A20,'RevPAR Raw Data'!$B$6:$BE$49,'RevPAR Raw Data'!BE$1,FALSE))/100</f>
        <v>-2.3506984061863901E-3</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Data'!AG$3,FALSE))/100</f>
        <v>0.50628032623283603</v>
      </c>
      <c r="C23" s="99">
        <f>(VLOOKUP($A23,'Occupancy Raw Data'!$B$8:$BE$51,'Occupancy Raw Data'!AH$3,FALSE))/100</f>
        <v>0.57780148433646406</v>
      </c>
      <c r="D23" s="99">
        <f>(VLOOKUP($A23,'Occupancy Raw Data'!$B$8:$BE$51,'Occupancy Raw Data'!AI$3,FALSE))/100</f>
        <v>0.61128260445474603</v>
      </c>
      <c r="E23" s="99">
        <f>(VLOOKUP($A23,'Occupancy Raw Data'!$B$8:$BE$51,'Occupancy Raw Data'!AJ$3,FALSE))/100</f>
        <v>0.62099078526100693</v>
      </c>
      <c r="F23" s="99">
        <f>(VLOOKUP($A23,'Occupancy Raw Data'!$B$8:$BE$51,'Occupancy Raw Data'!AK$3,FALSE))/100</f>
        <v>0.63253924538694495</v>
      </c>
      <c r="G23" s="100">
        <f>(VLOOKUP($A23,'Occupancy Raw Data'!$B$8:$BE$51,'Occupancy Raw Data'!AL$3,FALSE))/100</f>
        <v>0.58977153819323302</v>
      </c>
      <c r="H23" s="99">
        <f>(VLOOKUP($A23,'Occupancy Raw Data'!$B$8:$BE$51,'Occupancy Raw Data'!AN$3,FALSE))/100</f>
        <v>0.71610208390709607</v>
      </c>
      <c r="I23" s="99">
        <f>(VLOOKUP($A23,'Occupancy Raw Data'!$B$8:$BE$51,'Occupancy Raw Data'!AO$3,FALSE))/100</f>
        <v>0.72336592306986103</v>
      </c>
      <c r="J23" s="100">
        <f>(VLOOKUP($A23,'Occupancy Raw Data'!$B$8:$BE$51,'Occupancy Raw Data'!AP$3,FALSE))/100</f>
        <v>0.71973400348847805</v>
      </c>
      <c r="K23" s="94">
        <f>(VLOOKUP($A23,'Occupancy Raw Data'!$B$8:$BE$51,'Occupancy Raw Data'!AR$3,FALSE))/100</f>
        <v>0.626899775764172</v>
      </c>
      <c r="M23" s="121">
        <f>VLOOKUP($A23,'ADR Raw Data'!$B$6:$BE$49,'ADR Raw Data'!AG$1,FALSE)</f>
        <v>80.473424415443105</v>
      </c>
      <c r="N23" s="122">
        <f>VLOOKUP($A23,'ADR Raw Data'!$B$6:$BE$49,'ADR Raw Data'!AH$1,FALSE)</f>
        <v>82.85380715094</v>
      </c>
      <c r="O23" s="122">
        <f>VLOOKUP($A23,'ADR Raw Data'!$B$6:$BE$49,'ADR Raw Data'!AI$1,FALSE)</f>
        <v>85.034094126039506</v>
      </c>
      <c r="P23" s="122">
        <f>VLOOKUP($A23,'ADR Raw Data'!$B$6:$BE$49,'ADR Raw Data'!AJ$1,FALSE)</f>
        <v>85.556740090547905</v>
      </c>
      <c r="Q23" s="122">
        <f>VLOOKUP($A23,'ADR Raw Data'!$B$6:$BE$49,'ADR Raw Data'!AK$1,FALSE)</f>
        <v>86.882349152788294</v>
      </c>
      <c r="R23" s="123">
        <f>VLOOKUP($A23,'ADR Raw Data'!$B$6:$BE$49,'ADR Raw Data'!AL$1,FALSE)</f>
        <v>84.330042371397496</v>
      </c>
      <c r="S23" s="122">
        <f>VLOOKUP($A23,'ADR Raw Data'!$B$6:$BE$49,'ADR Raw Data'!AN$1,FALSE)</f>
        <v>98.807276616883499</v>
      </c>
      <c r="T23" s="122">
        <f>VLOOKUP($A23,'ADR Raw Data'!$B$6:$BE$49,'ADR Raw Data'!AO$1,FALSE)</f>
        <v>99.386291860335902</v>
      </c>
      <c r="U23" s="123">
        <f>VLOOKUP($A23,'ADR Raw Data'!$B$6:$BE$49,'ADR Raw Data'!AP$1,FALSE)</f>
        <v>99.098245151106795</v>
      </c>
      <c r="V23" s="124">
        <f>VLOOKUP($A23,'ADR Raw Data'!$B$6:$BE$49,'ADR Raw Data'!AR$1,FALSE)</f>
        <v>89.173861823905597</v>
      </c>
      <c r="X23" s="121">
        <f>VLOOKUP($A23,'RevPAR Raw Data'!$B$6:$BE$49,'RevPAR Raw Data'!AG$1,FALSE)</f>
        <v>40.742111566124002</v>
      </c>
      <c r="Y23" s="122">
        <f>VLOOKUP($A23,'RevPAR Raw Data'!$B$6:$BE$49,'RevPAR Raw Data'!AH$1,FALSE)</f>
        <v>47.8730527547403</v>
      </c>
      <c r="Z23" s="122">
        <f>VLOOKUP($A23,'RevPAR Raw Data'!$B$6:$BE$49,'RevPAR Raw Data'!AI$1,FALSE)</f>
        <v>51.979862524815502</v>
      </c>
      <c r="AA23" s="122">
        <f>VLOOKUP($A23,'RevPAR Raw Data'!$B$6:$BE$49,'RevPAR Raw Data'!AJ$1,FALSE)</f>
        <v>53.129947213201199</v>
      </c>
      <c r="AB23" s="122">
        <f>VLOOKUP($A23,'RevPAR Raw Data'!$B$6:$BE$49,'RevPAR Raw Data'!AK$1,FALSE)</f>
        <v>54.956495570549798</v>
      </c>
      <c r="AC23" s="123">
        <f>VLOOKUP($A23,'RevPAR Raw Data'!$B$6:$BE$49,'RevPAR Raw Data'!AL$1,FALSE)</f>
        <v>49.735458805279599</v>
      </c>
      <c r="AD23" s="122">
        <f>VLOOKUP($A23,'RevPAR Raw Data'!$B$6:$BE$49,'RevPAR Raw Data'!AN$1,FALSE)</f>
        <v>70.756096690535202</v>
      </c>
      <c r="AE23" s="122">
        <f>VLOOKUP($A23,'RevPAR Raw Data'!$B$6:$BE$49,'RevPAR Raw Data'!AO$1,FALSE)</f>
        <v>71.892656752042498</v>
      </c>
      <c r="AF23" s="123">
        <f>VLOOKUP($A23,'RevPAR Raw Data'!$B$6:$BE$49,'RevPAR Raw Data'!AP$1,FALSE)</f>
        <v>71.3243767212889</v>
      </c>
      <c r="AG23" s="124">
        <f>VLOOKUP($A23,'RevPAR Raw Data'!$B$6:$BE$49,'RevPAR Raw Data'!AR$1,FALSE)</f>
        <v>55.903073981431604</v>
      </c>
    </row>
    <row r="24" spans="1:33" x14ac:dyDescent="0.2">
      <c r="A24" s="101" t="s">
        <v>122</v>
      </c>
      <c r="B24" s="89">
        <f>(VLOOKUP($A23,'Occupancy Raw Data'!$B$8:$BE$51,'Occupancy Raw Data'!AT$3,FALSE))/100</f>
        <v>5.75377625399785E-3</v>
      </c>
      <c r="C24" s="90">
        <f>(VLOOKUP($A23,'Occupancy Raw Data'!$B$8:$BE$51,'Occupancy Raw Data'!AU$3,FALSE))/100</f>
        <v>-1.2052235415365799E-2</v>
      </c>
      <c r="D24" s="90">
        <f>(VLOOKUP($A23,'Occupancy Raw Data'!$B$8:$BE$51,'Occupancy Raw Data'!AV$3,FALSE))/100</f>
        <v>-7.1264945958270402E-3</v>
      </c>
      <c r="E24" s="90">
        <f>(VLOOKUP($A23,'Occupancy Raw Data'!$B$8:$BE$51,'Occupancy Raw Data'!AW$3,FALSE))/100</f>
        <v>-2.2890124619791702E-2</v>
      </c>
      <c r="F24" s="90">
        <f>(VLOOKUP($A23,'Occupancy Raw Data'!$B$8:$BE$51,'Occupancy Raw Data'!AX$3,FALSE))/100</f>
        <v>2.6703675272080301E-3</v>
      </c>
      <c r="G24" s="90">
        <f>(VLOOKUP($A23,'Occupancy Raw Data'!$B$8:$BE$51,'Occupancy Raw Data'!AY$3,FALSE))/100</f>
        <v>-7.2295840471758499E-3</v>
      </c>
      <c r="H24" s="91">
        <f>(VLOOKUP($A23,'Occupancy Raw Data'!$B$8:$BE$51,'Occupancy Raw Data'!BA$3,FALSE))/100</f>
        <v>4.1710359601739702E-2</v>
      </c>
      <c r="I24" s="91">
        <f>(VLOOKUP($A23,'Occupancy Raw Data'!$B$8:$BE$51,'Occupancy Raw Data'!BB$3,FALSE))/100</f>
        <v>6.9276225581669293E-2</v>
      </c>
      <c r="J24" s="90">
        <f>(VLOOKUP($A23,'Occupancy Raw Data'!$B$8:$BE$51,'Occupancy Raw Data'!BC$3,FALSE))/100</f>
        <v>5.5382855232768799E-2</v>
      </c>
      <c r="K24" s="92">
        <f>(VLOOKUP($A23,'Occupancy Raw Data'!$B$8:$BE$51,'Occupancy Raw Data'!BE$3,FALSE))/100</f>
        <v>1.24651182602798E-2</v>
      </c>
      <c r="M24" s="89">
        <f>(VLOOKUP($A23,'ADR Raw Data'!$B$6:$BE$49,'ADR Raw Data'!AT$1,FALSE))/100</f>
        <v>-1.2771692367259399E-3</v>
      </c>
      <c r="N24" s="90">
        <f>(VLOOKUP($A23,'ADR Raw Data'!$B$6:$BE$49,'ADR Raw Data'!AU$1,FALSE))/100</f>
        <v>8.4433550555377702E-3</v>
      </c>
      <c r="O24" s="90">
        <f>(VLOOKUP($A23,'ADR Raw Data'!$B$6:$BE$49,'ADR Raw Data'!AV$1,FALSE))/100</f>
        <v>1.94517751173062E-2</v>
      </c>
      <c r="P24" s="90">
        <f>(VLOOKUP($A23,'ADR Raw Data'!$B$6:$BE$49,'ADR Raw Data'!AW$1,FALSE))/100</f>
        <v>7.948564108745771E-3</v>
      </c>
      <c r="Q24" s="90">
        <f>(VLOOKUP($A23,'ADR Raw Data'!$B$6:$BE$49,'ADR Raw Data'!AX$1,FALSE))/100</f>
        <v>1.42341549350237E-2</v>
      </c>
      <c r="R24" s="90">
        <f>(VLOOKUP($A23,'ADR Raw Data'!$B$6:$BE$49,'ADR Raw Data'!AY$1,FALSE))/100</f>
        <v>1.0210883231614201E-2</v>
      </c>
      <c r="S24" s="91">
        <f>(VLOOKUP($A23,'ADR Raw Data'!$B$6:$BE$49,'ADR Raw Data'!BA$1,FALSE))/100</f>
        <v>2.2205351953041502E-2</v>
      </c>
      <c r="T24" s="91">
        <f>(VLOOKUP($A23,'ADR Raw Data'!$B$6:$BE$49,'ADR Raw Data'!BB$1,FALSE))/100</f>
        <v>2.6940449820214801E-2</v>
      </c>
      <c r="U24" s="90">
        <f>(VLOOKUP($A23,'ADR Raw Data'!$B$6:$BE$49,'ADR Raw Data'!BC$1,FALSE))/100</f>
        <v>2.4594464971535598E-2</v>
      </c>
      <c r="V24" s="92">
        <f>(VLOOKUP($A23,'ADR Raw Data'!$B$6:$BE$49,'ADR Raw Data'!BE$1,FALSE))/100</f>
        <v>1.7445082408884E-2</v>
      </c>
      <c r="X24" s="89">
        <f>(VLOOKUP($A23,'RevPAR Raw Data'!$B$6:$BE$49,'RevPAR Raw Data'!AT$1,FALSE))/100</f>
        <v>4.4692584712453E-3</v>
      </c>
      <c r="Y24" s="90">
        <f>(VLOOKUP($A23,'RevPAR Raw Data'!$B$6:$BE$49,'RevPAR Raw Data'!AU$1,FALSE))/100</f>
        <v>-3.7106416626529097E-3</v>
      </c>
      <c r="Z24" s="90">
        <f>(VLOOKUP($A23,'RevPAR Raw Data'!$B$6:$BE$49,'RevPAR Raw Data'!AV$1,FALSE))/100</f>
        <v>1.2186657551226401E-2</v>
      </c>
      <c r="AA24" s="90">
        <f>(VLOOKUP($A23,'RevPAR Raw Data'!$B$6:$BE$49,'RevPAR Raw Data'!AW$1,FALSE))/100</f>
        <v>-1.5123504134043599E-2</v>
      </c>
      <c r="AB24" s="90">
        <f>(VLOOKUP($A23,'RevPAR Raw Data'!$B$6:$BE$49,'RevPAR Raw Data'!AX$1,FALSE))/100</f>
        <v>1.6942532887347497E-2</v>
      </c>
      <c r="AC24" s="90">
        <f>(VLOOKUP($A23,'RevPAR Raw Data'!$B$6:$BE$49,'RevPAR Raw Data'!AY$1,FALSE))/100</f>
        <v>2.90747874591951E-3</v>
      </c>
      <c r="AD24" s="91">
        <f>(VLOOKUP($A23,'RevPAR Raw Data'!$B$6:$BE$49,'RevPAR Raw Data'!BA$1,FALSE))/100</f>
        <v>6.4841904769825806E-2</v>
      </c>
      <c r="AE24" s="91">
        <f>(VLOOKUP($A23,'RevPAR Raw Data'!$B$6:$BE$49,'RevPAR Raw Data'!BB$1,FALSE))/100</f>
        <v>9.8083008080901007E-2</v>
      </c>
      <c r="AF24" s="90">
        <f>(VLOOKUP($A23,'RevPAR Raw Data'!$B$6:$BE$49,'RevPAR Raw Data'!BC$1,FALSE))/100</f>
        <v>8.1339431897350489E-2</v>
      </c>
      <c r="AG24" s="92">
        <f>(VLOOKUP($A23,'RevPAR Raw Data'!$B$6:$BE$49,'RevPAR Raw Data'!BE$1,FALSE))/100</f>
        <v>3.0127655684450902E-2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Data'!AG$3,FALSE))/100</f>
        <v>0.48500370010302196</v>
      </c>
      <c r="C26" s="99">
        <f>(VLOOKUP($A26,'Occupancy Raw Data'!$B$8:$BE$51,'Occupancy Raw Data'!AH$3,FALSE))/100</f>
        <v>0.505513879013886</v>
      </c>
      <c r="D26" s="99">
        <f>(VLOOKUP($A26,'Occupancy Raw Data'!$B$8:$BE$51,'Occupancy Raw Data'!AI$3,FALSE))/100</f>
        <v>0.52015988625152298</v>
      </c>
      <c r="E26" s="99">
        <f>(VLOOKUP($A26,'Occupancy Raw Data'!$B$8:$BE$51,'Occupancy Raw Data'!AJ$3,FALSE))/100</f>
        <v>0.53225291625558502</v>
      </c>
      <c r="F26" s="99">
        <f>(VLOOKUP($A26,'Occupancy Raw Data'!$B$8:$BE$51,'Occupancy Raw Data'!AK$3,FALSE))/100</f>
        <v>0.54816174336950807</v>
      </c>
      <c r="G26" s="100">
        <f>(VLOOKUP($A26,'Occupancy Raw Data'!$B$8:$BE$51,'Occupancy Raw Data'!AL$3,FALSE))/100</f>
        <v>0.51821935775929606</v>
      </c>
      <c r="H26" s="99">
        <f>(VLOOKUP($A26,'Occupancy Raw Data'!$B$8:$BE$51,'Occupancy Raw Data'!AN$3,FALSE))/100</f>
        <v>0.63234141953455891</v>
      </c>
      <c r="I26" s="99">
        <f>(VLOOKUP($A26,'Occupancy Raw Data'!$B$8:$BE$51,'Occupancy Raw Data'!AO$3,FALSE))/100</f>
        <v>0.64410074865068689</v>
      </c>
      <c r="J26" s="100">
        <f>(VLOOKUP($A26,'Occupancy Raw Data'!$B$8:$BE$51,'Occupancy Raw Data'!AP$3,FALSE))/100</f>
        <v>0.63822108409262301</v>
      </c>
      <c r="K26" s="94">
        <f>(VLOOKUP($A26,'Occupancy Raw Data'!$B$8:$BE$51,'Occupancy Raw Data'!AR$3,FALSE))/100</f>
        <v>0.55250656021092093</v>
      </c>
      <c r="M26" s="121">
        <f>VLOOKUP($A26,'ADR Raw Data'!$B$6:$BE$49,'ADR Raw Data'!AG$1,FALSE)</f>
        <v>61.374276394913899</v>
      </c>
      <c r="N26" s="122">
        <f>VLOOKUP($A26,'ADR Raw Data'!$B$6:$BE$49,'ADR Raw Data'!AH$1,FALSE)</f>
        <v>61.498019972157202</v>
      </c>
      <c r="O26" s="122">
        <f>VLOOKUP($A26,'ADR Raw Data'!$B$6:$BE$49,'ADR Raw Data'!AI$1,FALSE)</f>
        <v>61.833518167998498</v>
      </c>
      <c r="P26" s="122">
        <f>VLOOKUP($A26,'ADR Raw Data'!$B$6:$BE$49,'ADR Raw Data'!AJ$1,FALSE)</f>
        <v>61.971985066103301</v>
      </c>
      <c r="Q26" s="122">
        <f>VLOOKUP($A26,'ADR Raw Data'!$B$6:$BE$49,'ADR Raw Data'!AK$1,FALSE)</f>
        <v>62.698408140227301</v>
      </c>
      <c r="R26" s="123">
        <f>VLOOKUP($A26,'ADR Raw Data'!$B$6:$BE$49,'ADR Raw Data'!AL$1,FALSE)</f>
        <v>61.893536078485099</v>
      </c>
      <c r="S26" s="122">
        <f>VLOOKUP($A26,'ADR Raw Data'!$B$6:$BE$49,'ADR Raw Data'!AN$1,FALSE)</f>
        <v>71.138948771897603</v>
      </c>
      <c r="T26" s="122">
        <f>VLOOKUP($A26,'ADR Raw Data'!$B$6:$BE$49,'ADR Raw Data'!AO$1,FALSE)</f>
        <v>72.440058935892196</v>
      </c>
      <c r="U26" s="123">
        <f>VLOOKUP($A26,'ADR Raw Data'!$B$6:$BE$49,'ADR Raw Data'!AP$1,FALSE)</f>
        <v>71.795497146429398</v>
      </c>
      <c r="V26" s="124">
        <f>VLOOKUP($A26,'ADR Raw Data'!$B$6:$BE$49,'ADR Raw Data'!AR$1,FALSE)</f>
        <v>65.161667260906498</v>
      </c>
      <c r="X26" s="121">
        <f>VLOOKUP($A26,'RevPAR Raw Data'!$B$6:$BE$49,'RevPAR Raw Data'!AG$1,FALSE)</f>
        <v>29.7667511426788</v>
      </c>
      <c r="Y26" s="122">
        <f>VLOOKUP($A26,'RevPAR Raw Data'!$B$6:$BE$49,'RevPAR Raw Data'!AH$1,FALSE)</f>
        <v>31.088102627798602</v>
      </c>
      <c r="Z26" s="122">
        <f>VLOOKUP($A26,'RevPAR Raw Data'!$B$6:$BE$49,'RevPAR Raw Data'!AI$1,FALSE)</f>
        <v>32.163315776797603</v>
      </c>
      <c r="AA26" s="122">
        <f>VLOOKUP($A26,'RevPAR Raw Data'!$B$6:$BE$49,'RevPAR Raw Data'!AJ$1,FALSE)</f>
        <v>32.9847697775811</v>
      </c>
      <c r="AB26" s="122">
        <f>VLOOKUP($A26,'RevPAR Raw Data'!$B$6:$BE$49,'RevPAR Raw Data'!AK$1,FALSE)</f>
        <v>34.368868712640001</v>
      </c>
      <c r="AC26" s="123">
        <f>VLOOKUP($A26,'RevPAR Raw Data'!$B$6:$BE$49,'RevPAR Raw Data'!AL$1,FALSE)</f>
        <v>32.074428516044399</v>
      </c>
      <c r="AD26" s="122">
        <f>VLOOKUP($A26,'RevPAR Raw Data'!$B$6:$BE$49,'RevPAR Raw Data'!AN$1,FALSE)</f>
        <v>44.984103850617998</v>
      </c>
      <c r="AE26" s="122">
        <f>VLOOKUP($A26,'RevPAR Raw Data'!$B$6:$BE$49,'RevPAR Raw Data'!AO$1,FALSE)</f>
        <v>46.658696192908103</v>
      </c>
      <c r="AF26" s="123">
        <f>VLOOKUP($A26,'RevPAR Raw Data'!$B$6:$BE$49,'RevPAR Raw Data'!AP$1,FALSE)</f>
        <v>45.821400021763097</v>
      </c>
      <c r="AG26" s="124">
        <f>VLOOKUP($A26,'RevPAR Raw Data'!$B$6:$BE$49,'RevPAR Raw Data'!AR$1,FALSE)</f>
        <v>36.002248635932098</v>
      </c>
    </row>
    <row r="27" spans="1:33" x14ac:dyDescent="0.2">
      <c r="A27" s="101" t="s">
        <v>122</v>
      </c>
      <c r="B27" s="89">
        <f>(VLOOKUP($A26,'Occupancy Raw Data'!$B$8:$BE$51,'Occupancy Raw Data'!AT$3,FALSE))/100</f>
        <v>4.6276103081123496E-2</v>
      </c>
      <c r="C27" s="90">
        <f>(VLOOKUP($A26,'Occupancy Raw Data'!$B$8:$BE$51,'Occupancy Raw Data'!AU$3,FALSE))/100</f>
        <v>2.8954360967747398E-2</v>
      </c>
      <c r="D27" s="90">
        <f>(VLOOKUP($A26,'Occupancy Raw Data'!$B$8:$BE$51,'Occupancy Raw Data'!AV$3,FALSE))/100</f>
        <v>3.753652843007E-2</v>
      </c>
      <c r="E27" s="90">
        <f>(VLOOKUP($A26,'Occupancy Raw Data'!$B$8:$BE$51,'Occupancy Raw Data'!AW$3,FALSE))/100</f>
        <v>3.6841570916418903E-2</v>
      </c>
      <c r="F27" s="90">
        <f>(VLOOKUP($A26,'Occupancy Raw Data'!$B$8:$BE$51,'Occupancy Raw Data'!AX$3,FALSE))/100</f>
        <v>4.0870063398052998E-2</v>
      </c>
      <c r="G27" s="90">
        <f>(VLOOKUP($A26,'Occupancy Raw Data'!$B$8:$BE$51,'Occupancy Raw Data'!AY$3,FALSE))/100</f>
        <v>3.8018419765267403E-2</v>
      </c>
      <c r="H27" s="91">
        <f>(VLOOKUP($A26,'Occupancy Raw Data'!$B$8:$BE$51,'Occupancy Raw Data'!BA$3,FALSE))/100</f>
        <v>5.8436099996807905E-2</v>
      </c>
      <c r="I27" s="91">
        <f>(VLOOKUP($A26,'Occupancy Raw Data'!$B$8:$BE$51,'Occupancy Raw Data'!BB$3,FALSE))/100</f>
        <v>8.2824498331702398E-2</v>
      </c>
      <c r="J27" s="90">
        <f>(VLOOKUP($A26,'Occupancy Raw Data'!$B$8:$BE$51,'Occupancy Raw Data'!BC$3,FALSE))/100</f>
        <v>7.0603747707220499E-2</v>
      </c>
      <c r="K27" s="92">
        <f>(VLOOKUP($A26,'Occupancy Raw Data'!$B$8:$BE$51,'Occupancy Raw Data'!BE$3,FALSE))/100</f>
        <v>4.8545696144938297E-2</v>
      </c>
      <c r="M27" s="89">
        <f>(VLOOKUP($A26,'ADR Raw Data'!$B$6:$BE$49,'ADR Raw Data'!AT$1,FALSE))/100</f>
        <v>-2.2659556000735701E-2</v>
      </c>
      <c r="N27" s="90">
        <f>(VLOOKUP($A26,'ADR Raw Data'!$B$6:$BE$49,'ADR Raw Data'!AU$1,FALSE))/100</f>
        <v>-1.9573103106611301E-2</v>
      </c>
      <c r="O27" s="90">
        <f>(VLOOKUP($A26,'ADR Raw Data'!$B$6:$BE$49,'ADR Raw Data'!AV$1,FALSE))/100</f>
        <v>-2.02726939446684E-2</v>
      </c>
      <c r="P27" s="90">
        <f>(VLOOKUP($A26,'ADR Raw Data'!$B$6:$BE$49,'ADR Raw Data'!AW$1,FALSE))/100</f>
        <v>-2.4371916011420497E-2</v>
      </c>
      <c r="Q27" s="90">
        <f>(VLOOKUP($A26,'ADR Raw Data'!$B$6:$BE$49,'ADR Raw Data'!AX$1,FALSE))/100</f>
        <v>-2.4494530770719201E-2</v>
      </c>
      <c r="R27" s="90">
        <f>(VLOOKUP($A26,'ADR Raw Data'!$B$6:$BE$49,'ADR Raw Data'!AY$1,FALSE))/100</f>
        <v>-2.2321458247196301E-2</v>
      </c>
      <c r="S27" s="91">
        <f>(VLOOKUP($A26,'ADR Raw Data'!$B$6:$BE$49,'ADR Raw Data'!BA$1,FALSE))/100</f>
        <v>-2.5287229424437799E-2</v>
      </c>
      <c r="T27" s="91">
        <f>(VLOOKUP($A26,'ADR Raw Data'!$B$6:$BE$49,'ADR Raw Data'!BB$1,FALSE))/100</f>
        <v>-1.1237879481330199E-2</v>
      </c>
      <c r="U27" s="90">
        <f>(VLOOKUP($A26,'ADR Raw Data'!$B$6:$BE$49,'ADR Raw Data'!BC$1,FALSE))/100</f>
        <v>-1.81631230688921E-2</v>
      </c>
      <c r="V27" s="92">
        <f>(VLOOKUP($A26,'ADR Raw Data'!$B$6:$BE$49,'ADR Raw Data'!BE$1,FALSE))/100</f>
        <v>-1.9835150151734701E-2</v>
      </c>
      <c r="X27" s="89">
        <f>(VLOOKUP($A26,'RevPAR Raw Data'!$B$6:$BE$49,'RevPAR Raw Data'!AT$1,FALSE))/100</f>
        <v>2.25679511311252E-2</v>
      </c>
      <c r="Y27" s="90">
        <f>(VLOOKUP($A26,'RevPAR Raw Data'!$B$6:$BE$49,'RevPAR Raw Data'!AU$1,FALSE))/100</f>
        <v>8.8145311685283497E-3</v>
      </c>
      <c r="Z27" s="90">
        <f>(VLOOKUP($A26,'RevPAR Raw Data'!$B$6:$BE$49,'RevPAR Raw Data'!AV$1,FALSE))/100</f>
        <v>1.6502867932793298E-2</v>
      </c>
      <c r="AA27" s="90">
        <f>(VLOOKUP($A26,'RevPAR Raw Data'!$B$6:$BE$49,'RevPAR Raw Data'!AW$1,FALSE))/100</f>
        <v>1.1571755232894601E-2</v>
      </c>
      <c r="AB27" s="90">
        <f>(VLOOKUP($A26,'RevPAR Raw Data'!$B$6:$BE$49,'RevPAR Raw Data'!AX$1,FALSE))/100</f>
        <v>1.5374439601828899E-2</v>
      </c>
      <c r="AC27" s="90">
        <f>(VLOOKUP($A26,'RevPAR Raw Data'!$B$6:$BE$49,'RevPAR Raw Data'!AY$1,FALSE))/100</f>
        <v>1.4848334948656202E-2</v>
      </c>
      <c r="AD27" s="91">
        <f>(VLOOKUP($A26,'RevPAR Raw Data'!$B$6:$BE$49,'RevPAR Raw Data'!BA$1,FALSE))/100</f>
        <v>3.1671183505081399E-2</v>
      </c>
      <c r="AE27" s="91">
        <f>(VLOOKUP($A26,'RevPAR Raw Data'!$B$6:$BE$49,'RevPAR Raw Data'!BB$1,FALSE))/100</f>
        <v>7.0655847120018794E-2</v>
      </c>
      <c r="AF27" s="90">
        <f>(VLOOKUP($A26,'RevPAR Raw Data'!$B$6:$BE$49,'RevPAR Raw Data'!BC$1,FALSE))/100</f>
        <v>5.11582400795971E-2</v>
      </c>
      <c r="AG27" s="92">
        <f>(VLOOKUP($A26,'RevPAR Raw Data'!$B$6:$BE$49,'RevPAR Raw Data'!BE$1,FALSE))/100</f>
        <v>2.7747634820948202E-2</v>
      </c>
    </row>
    <row r="28" spans="1:33" x14ac:dyDescent="0.2">
      <c r="A28" s="155" t="s">
        <v>123</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Data'!AG$3,FALSE))/100</f>
        <v>0.47193871735049797</v>
      </c>
      <c r="C29" s="118">
        <f>(VLOOKUP($A29,'Occupancy Raw Data'!$B$8:$BE$45,'Occupancy Raw Data'!AH$3,FALSE))/100</f>
        <v>0.602422731728818</v>
      </c>
      <c r="D29" s="118">
        <f>(VLOOKUP($A29,'Occupancy Raw Data'!$B$8:$BE$45,'Occupancy Raw Data'!AI$3,FALSE))/100</f>
        <v>0.66210371901768594</v>
      </c>
      <c r="E29" s="118">
        <f>(VLOOKUP($A29,'Occupancy Raw Data'!$B$8:$BE$45,'Occupancy Raw Data'!AJ$3,FALSE))/100</f>
        <v>0.66325142322922903</v>
      </c>
      <c r="F29" s="118">
        <f>(VLOOKUP($A29,'Occupancy Raw Data'!$B$8:$BE$45,'Occupancy Raw Data'!AK$3,FALSE))/100</f>
        <v>0.71196643560744211</v>
      </c>
      <c r="G29" s="119">
        <f>(VLOOKUP($A29,'Occupancy Raw Data'!$B$8:$BE$45,'Occupancy Raw Data'!AL$3,FALSE))/100</f>
        <v>0.62233156400294198</v>
      </c>
      <c r="H29" s="99">
        <f>(VLOOKUP($A29,'Occupancy Raw Data'!$B$8:$BE$45,'Occupancy Raw Data'!AN$3,FALSE))/100</f>
        <v>0.81650553326036701</v>
      </c>
      <c r="I29" s="99">
        <f>(VLOOKUP($A29,'Occupancy Raw Data'!$B$8:$BE$45,'Occupancy Raw Data'!AO$3,FALSE))/100</f>
        <v>0.82565669463699298</v>
      </c>
      <c r="J29" s="119">
        <f>(VLOOKUP($A29,'Occupancy Raw Data'!$B$8:$BE$45,'Occupancy Raw Data'!AP$3,FALSE))/100</f>
        <v>0.82108111394868</v>
      </c>
      <c r="K29" s="120">
        <f>(VLOOKUP($A29,'Occupancy Raw Data'!$B$8:$BE$45,'Occupancy Raw Data'!AR$3,FALSE))/100</f>
        <v>0.67911493009862989</v>
      </c>
      <c r="M29" s="121">
        <f>VLOOKUP($A29,'ADR Raw Data'!$B$6:$BE$43,'ADR Raw Data'!AG$1,FALSE)</f>
        <v>105.713003655335</v>
      </c>
      <c r="N29" s="122">
        <f>VLOOKUP($A29,'ADR Raw Data'!$B$6:$BE$43,'ADR Raw Data'!AH$1,FALSE)</f>
        <v>113.700778847245</v>
      </c>
      <c r="O29" s="122">
        <f>VLOOKUP($A29,'ADR Raw Data'!$B$6:$BE$43,'ADR Raw Data'!AI$1,FALSE)</f>
        <v>116.743578537727</v>
      </c>
      <c r="P29" s="122">
        <f>VLOOKUP($A29,'ADR Raw Data'!$B$6:$BE$43,'ADR Raw Data'!AJ$1,FALSE)</f>
        <v>117.823081295409</v>
      </c>
      <c r="Q29" s="122">
        <f>VLOOKUP($A29,'ADR Raw Data'!$B$6:$BE$43,'ADR Raw Data'!AK$1,FALSE)</f>
        <v>127.413184622939</v>
      </c>
      <c r="R29" s="123">
        <f>VLOOKUP($A29,'ADR Raw Data'!$B$6:$BE$43,'ADR Raw Data'!AL$1,FALSE)</f>
        <v>117.152519558298</v>
      </c>
      <c r="S29" s="122">
        <f>VLOOKUP($A29,'ADR Raw Data'!$B$6:$BE$43,'ADR Raw Data'!AN$1,FALSE)</f>
        <v>151.73735538882499</v>
      </c>
      <c r="T29" s="122">
        <f>VLOOKUP($A29,'ADR Raw Data'!$B$6:$BE$43,'ADR Raw Data'!AO$1,FALSE)</f>
        <v>153.258288134032</v>
      </c>
      <c r="U29" s="123">
        <f>VLOOKUP($A29,'ADR Raw Data'!$B$6:$BE$43,'ADR Raw Data'!AP$1,FALSE)</f>
        <v>152.502059558632</v>
      </c>
      <c r="V29" s="124">
        <f>VLOOKUP($A29,'ADR Raw Data'!$B$6:$BE$43,'ADR Raw Data'!AR$1,FALSE)</f>
        <v>129.363246822804</v>
      </c>
      <c r="X29" s="121">
        <f>VLOOKUP($A29,'RevPAR Raw Data'!$B$6:$BE$43,'RevPAR Raw Data'!AG$1,FALSE)</f>
        <v>49.890059352367601</v>
      </c>
      <c r="Y29" s="122">
        <f>VLOOKUP($A29,'RevPAR Raw Data'!$B$6:$BE$43,'RevPAR Raw Data'!AH$1,FALSE)</f>
        <v>68.495933792851801</v>
      </c>
      <c r="Z29" s="122">
        <f>VLOOKUP($A29,'RevPAR Raw Data'!$B$6:$BE$43,'RevPAR Raw Data'!AI$1,FALSE)</f>
        <v>77.296357521262905</v>
      </c>
      <c r="AA29" s="122">
        <f>VLOOKUP($A29,'RevPAR Raw Data'!$B$6:$BE$43,'RevPAR Raw Data'!AJ$1,FALSE)</f>
        <v>78.146326358433299</v>
      </c>
      <c r="AB29" s="122">
        <f>VLOOKUP($A29,'RevPAR Raw Data'!$B$6:$BE$43,'RevPAR Raw Data'!AK$1,FALSE)</f>
        <v>90.713910905387294</v>
      </c>
      <c r="AC29" s="123">
        <f>VLOOKUP($A29,'RevPAR Raw Data'!$B$6:$BE$43,'RevPAR Raw Data'!AL$1,FALSE)</f>
        <v>72.907710723601397</v>
      </c>
      <c r="AD29" s="122">
        <f>VLOOKUP($A29,'RevPAR Raw Data'!$B$6:$BE$43,'RevPAR Raw Data'!AN$1,FALSE)</f>
        <v>123.894390277271</v>
      </c>
      <c r="AE29" s="122">
        <f>VLOOKUP($A29,'RevPAR Raw Data'!$B$6:$BE$43,'RevPAR Raw Data'!AO$1,FALSE)</f>
        <v>126.538731606469</v>
      </c>
      <c r="AF29" s="123">
        <f>VLOOKUP($A29,'RevPAR Raw Data'!$B$6:$BE$43,'RevPAR Raw Data'!AP$1,FALSE)</f>
        <v>125.21656094187</v>
      </c>
      <c r="AG29" s="124">
        <f>VLOOKUP($A29,'RevPAR Raw Data'!$B$6:$BE$43,'RevPAR Raw Data'!AR$1,FALSE)</f>
        <v>87.852512323400703</v>
      </c>
    </row>
    <row r="30" spans="1:33" x14ac:dyDescent="0.2">
      <c r="A30" s="101" t="s">
        <v>122</v>
      </c>
      <c r="B30" s="89">
        <f>(VLOOKUP($A29,'Occupancy Raw Data'!$B$8:$BE$51,'Occupancy Raw Data'!AT$3,FALSE))/100</f>
        <v>-2.2693876094597399E-3</v>
      </c>
      <c r="C30" s="90">
        <f>(VLOOKUP($A29,'Occupancy Raw Data'!$B$8:$BE$51,'Occupancy Raw Data'!AU$3,FALSE))/100</f>
        <v>2.5008915929032902E-2</v>
      </c>
      <c r="D30" s="90">
        <f>(VLOOKUP($A29,'Occupancy Raw Data'!$B$8:$BE$51,'Occupancy Raw Data'!AV$3,FALSE))/100</f>
        <v>1.83585243694507E-2</v>
      </c>
      <c r="E30" s="90">
        <f>(VLOOKUP($A29,'Occupancy Raw Data'!$B$8:$BE$51,'Occupancy Raw Data'!AW$3,FALSE))/100</f>
        <v>5.3730646010031902E-3</v>
      </c>
      <c r="F30" s="90">
        <f>(VLOOKUP($A29,'Occupancy Raw Data'!$B$8:$BE$51,'Occupancy Raw Data'!AX$3,FALSE))/100</f>
        <v>4.3681228491891003E-2</v>
      </c>
      <c r="G30" s="90">
        <f>(VLOOKUP($A29,'Occupancy Raw Data'!$B$8:$BE$51,'Occupancy Raw Data'!AY$3,FALSE))/100</f>
        <v>1.9247973730811302E-2</v>
      </c>
      <c r="H30" s="91">
        <f>(VLOOKUP($A29,'Occupancy Raw Data'!$B$8:$BE$51,'Occupancy Raw Data'!BA$3,FALSE))/100</f>
        <v>8.1020442641788509E-2</v>
      </c>
      <c r="I30" s="91">
        <f>(VLOOKUP($A29,'Occupancy Raw Data'!$B$8:$BE$51,'Occupancy Raw Data'!BB$3,FALSE))/100</f>
        <v>0.13153818261667</v>
      </c>
      <c r="J30" s="90">
        <f>(VLOOKUP($A29,'Occupancy Raw Data'!$B$8:$BE$51,'Occupancy Raw Data'!BC$3,FALSE))/100</f>
        <v>0.10584329808630701</v>
      </c>
      <c r="K30" s="92">
        <f>(VLOOKUP($A29,'Occupancy Raw Data'!$B$8:$BE$51,'Occupancy Raw Data'!BE$3,FALSE))/100</f>
        <v>4.7574830940493903E-2</v>
      </c>
      <c r="M30" s="89">
        <f>(VLOOKUP($A29,'ADR Raw Data'!$B$6:$BE$49,'ADR Raw Data'!AT$1,FALSE))/100</f>
        <v>-1.7918735601269099E-2</v>
      </c>
      <c r="N30" s="90">
        <f>(VLOOKUP($A29,'ADR Raw Data'!$B$6:$BE$49,'ADR Raw Data'!AU$1,FALSE))/100</f>
        <v>1.35055703028878E-2</v>
      </c>
      <c r="O30" s="90">
        <f>(VLOOKUP($A29,'ADR Raw Data'!$B$6:$BE$49,'ADR Raw Data'!AV$1,FALSE))/100</f>
        <v>-4.3770795786363297E-3</v>
      </c>
      <c r="P30" s="90">
        <f>(VLOOKUP($A29,'ADR Raw Data'!$B$6:$BE$49,'ADR Raw Data'!AW$1,FALSE))/100</f>
        <v>-2.5497755211492403E-3</v>
      </c>
      <c r="Q30" s="90">
        <f>(VLOOKUP($A29,'ADR Raw Data'!$B$6:$BE$49,'ADR Raw Data'!AX$1,FALSE))/100</f>
        <v>2.2335584725986301E-2</v>
      </c>
      <c r="R30" s="90">
        <f>(VLOOKUP($A29,'ADR Raw Data'!$B$6:$BE$49,'ADR Raw Data'!AY$1,FALSE))/100</f>
        <v>4.5073688097295398E-3</v>
      </c>
      <c r="S30" s="91">
        <f>(VLOOKUP($A29,'ADR Raw Data'!$B$6:$BE$49,'ADR Raw Data'!BA$1,FALSE))/100</f>
        <v>4.5159469811121802E-2</v>
      </c>
      <c r="T30" s="91">
        <f>(VLOOKUP($A29,'ADR Raw Data'!$B$6:$BE$49,'ADR Raw Data'!BB$1,FALSE))/100</f>
        <v>6.9436801423459704E-2</v>
      </c>
      <c r="U30" s="90">
        <f>(VLOOKUP($A29,'ADR Raw Data'!$B$6:$BE$49,'ADR Raw Data'!BC$1,FALSE))/100</f>
        <v>5.71301695338488E-2</v>
      </c>
      <c r="V30" s="92">
        <f>(VLOOKUP($A29,'ADR Raw Data'!$B$6:$BE$49,'ADR Raw Data'!BE$1,FALSE))/100</f>
        <v>2.93823357167977E-2</v>
      </c>
      <c r="X30" s="89">
        <f>(VLOOKUP($A29,'RevPAR Raw Data'!$B$6:$BE$49,'RevPAR Raw Data'!AT$1,FALSE))/100</f>
        <v>-2.0147458654178201E-2</v>
      </c>
      <c r="Y30" s="90">
        <f>(VLOOKUP($A29,'RevPAR Raw Data'!$B$6:$BE$49,'RevPAR Raw Data'!AU$1,FALSE))/100</f>
        <v>3.8852245904199403E-2</v>
      </c>
      <c r="Z30" s="90">
        <f>(VLOOKUP($A29,'RevPAR Raw Data'!$B$6:$BE$49,'RevPAR Raw Data'!AV$1,FALSE))/100</f>
        <v>1.39010880687029E-2</v>
      </c>
      <c r="AA30" s="90">
        <f>(VLOOKUP($A29,'RevPAR Raw Data'!$B$6:$BE$49,'RevPAR Raw Data'!AW$1,FALSE))/100</f>
        <v>2.8095889712607502E-3</v>
      </c>
      <c r="AB30" s="90">
        <f>(VLOOKUP($A29,'RevPAR Raw Data'!$B$6:$BE$49,'RevPAR Raw Data'!AX$1,FALSE))/100</f>
        <v>6.69924589977932E-2</v>
      </c>
      <c r="AC30" s="90">
        <f>(VLOOKUP($A29,'RevPAR Raw Data'!$B$6:$BE$49,'RevPAR Raw Data'!AY$1,FALSE))/100</f>
        <v>2.3842100256985601E-2</v>
      </c>
      <c r="AD30" s="91">
        <f>(VLOOKUP($A29,'RevPAR Raw Data'!$B$6:$BE$49,'RevPAR Raw Data'!BA$1,FALSE))/100</f>
        <v>0.12983875268647499</v>
      </c>
      <c r="AE30" s="91">
        <f>(VLOOKUP($A29,'RevPAR Raw Data'!$B$6:$BE$49,'RevPAR Raw Data'!BB$1,FALSE))/100</f>
        <v>0.21010857470608599</v>
      </c>
      <c r="AF30" s="90">
        <f>(VLOOKUP($A29,'RevPAR Raw Data'!$B$6:$BE$49,'RevPAR Raw Data'!BC$1,FALSE))/100</f>
        <v>0.169020313183848</v>
      </c>
      <c r="AG30" s="92">
        <f>(VLOOKUP($A29,'RevPAR Raw Data'!$B$6:$BE$49,'RevPAR Raw Data'!BE$1,FALSE))/100</f>
        <v>7.8355026311655196E-2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Data'!AG$3,FALSE))/100</f>
        <v>0.43236903831118001</v>
      </c>
      <c r="C32" s="118">
        <f>(VLOOKUP($A32,'Occupancy Raw Data'!$B$8:$BE$45,'Occupancy Raw Data'!AH$3,FALSE))/100</f>
        <v>0.55043002345582404</v>
      </c>
      <c r="D32" s="118">
        <f>(VLOOKUP($A32,'Occupancy Raw Data'!$B$8:$BE$45,'Occupancy Raw Data'!AI$3,FALSE))/100</f>
        <v>0.60418295543393197</v>
      </c>
      <c r="E32" s="118">
        <f>(VLOOKUP($A32,'Occupancy Raw Data'!$B$8:$BE$45,'Occupancy Raw Data'!AJ$3,FALSE))/100</f>
        <v>0.59851446442533207</v>
      </c>
      <c r="F32" s="118">
        <f>(VLOOKUP($A32,'Occupancy Raw Data'!$B$8:$BE$45,'Occupancy Raw Data'!AK$3,FALSE))/100</f>
        <v>0.55512118842845903</v>
      </c>
      <c r="G32" s="119">
        <f>(VLOOKUP($A32,'Occupancy Raw Data'!$B$8:$BE$45,'Occupancy Raw Data'!AL$3,FALSE))/100</f>
        <v>0.54812353401094593</v>
      </c>
      <c r="H32" s="99">
        <f>(VLOOKUP($A32,'Occupancy Raw Data'!$B$8:$BE$45,'Occupancy Raw Data'!AN$3,FALSE))/100</f>
        <v>0.637216575449569</v>
      </c>
      <c r="I32" s="99">
        <f>(VLOOKUP($A32,'Occupancy Raw Data'!$B$8:$BE$45,'Occupancy Raw Data'!AO$3,FALSE))/100</f>
        <v>0.64171227521501095</v>
      </c>
      <c r="J32" s="119">
        <f>(VLOOKUP($A32,'Occupancy Raw Data'!$B$8:$BE$45,'Occupancy Raw Data'!AP$3,FALSE))/100</f>
        <v>0.63946442533229009</v>
      </c>
      <c r="K32" s="120">
        <f>(VLOOKUP($A32,'Occupancy Raw Data'!$B$8:$BE$45,'Occupancy Raw Data'!AR$3,FALSE))/100</f>
        <v>0.57422093153133003</v>
      </c>
      <c r="M32" s="121">
        <f>VLOOKUP($A32,'ADR Raw Data'!$B$6:$BE$43,'ADR Raw Data'!AG$1,FALSE)</f>
        <v>97.453625678119295</v>
      </c>
      <c r="N32" s="122">
        <f>VLOOKUP($A32,'ADR Raw Data'!$B$6:$BE$43,'ADR Raw Data'!AH$1,FALSE)</f>
        <v>100.10295099431799</v>
      </c>
      <c r="O32" s="122">
        <f>VLOOKUP($A32,'ADR Raw Data'!$B$6:$BE$43,'ADR Raw Data'!AI$1,FALSE)</f>
        <v>103.294027822711</v>
      </c>
      <c r="P32" s="122">
        <f>VLOOKUP($A32,'ADR Raw Data'!$B$6:$BE$43,'ADR Raw Data'!AJ$1,FALSE)</f>
        <v>102.40135205747799</v>
      </c>
      <c r="Q32" s="122">
        <f>VLOOKUP($A32,'ADR Raw Data'!$B$6:$BE$43,'ADR Raw Data'!AK$1,FALSE)</f>
        <v>102.512809859154</v>
      </c>
      <c r="R32" s="123">
        <f>VLOOKUP($A32,'ADR Raw Data'!$B$6:$BE$43,'ADR Raw Data'!AL$1,FALSE)</f>
        <v>101.37853862064</v>
      </c>
      <c r="S32" s="122">
        <f>VLOOKUP($A32,'ADR Raw Data'!$B$6:$BE$43,'ADR Raw Data'!AN$1,FALSE)</f>
        <v>124.905512269938</v>
      </c>
      <c r="T32" s="122">
        <f>VLOOKUP($A32,'ADR Raw Data'!$B$6:$BE$43,'ADR Raw Data'!AO$1,FALSE)</f>
        <v>126.74049649710599</v>
      </c>
      <c r="U32" s="123">
        <f>VLOOKUP($A32,'ADR Raw Data'!$B$6:$BE$43,'ADR Raw Data'!AP$1,FALSE)</f>
        <v>125.826229558306</v>
      </c>
      <c r="V32" s="124">
        <f>VLOOKUP($A32,'ADR Raw Data'!$B$6:$BE$43,'ADR Raw Data'!AR$1,FALSE)</f>
        <v>109.157241295467</v>
      </c>
      <c r="X32" s="121">
        <f>VLOOKUP($A32,'RevPAR Raw Data'!$B$6:$BE$43,'RevPAR Raw Data'!AG$1,FALSE)</f>
        <v>42.135930414386202</v>
      </c>
      <c r="Y32" s="122">
        <f>VLOOKUP($A32,'RevPAR Raw Data'!$B$6:$BE$43,'RevPAR Raw Data'!AH$1,FALSE)</f>
        <v>55.099669663799801</v>
      </c>
      <c r="Z32" s="122">
        <f>VLOOKUP($A32,'RevPAR Raw Data'!$B$6:$BE$43,'RevPAR Raw Data'!AI$1,FALSE)</f>
        <v>62.4084910086004</v>
      </c>
      <c r="AA32" s="122">
        <f>VLOOKUP($A32,'RevPAR Raw Data'!$B$6:$BE$43,'RevPAR Raw Data'!AJ$1,FALSE)</f>
        <v>61.288690383111799</v>
      </c>
      <c r="AB32" s="122">
        <f>VLOOKUP($A32,'RevPAR Raw Data'!$B$6:$BE$43,'RevPAR Raw Data'!AK$1,FALSE)</f>
        <v>56.907032838154798</v>
      </c>
      <c r="AC32" s="123">
        <f>VLOOKUP($A32,'RevPAR Raw Data'!$B$6:$BE$43,'RevPAR Raw Data'!AL$1,FALSE)</f>
        <v>55.567962861610603</v>
      </c>
      <c r="AD32" s="122">
        <f>VLOOKUP($A32,'RevPAR Raw Data'!$B$6:$BE$43,'RevPAR Raw Data'!AN$1,FALSE)</f>
        <v>79.591862783424503</v>
      </c>
      <c r="AE32" s="122">
        <f>VLOOKUP($A32,'RevPAR Raw Data'!$B$6:$BE$43,'RevPAR Raw Data'!AO$1,FALSE)</f>
        <v>81.330932369038294</v>
      </c>
      <c r="AF32" s="123">
        <f>VLOOKUP($A32,'RevPAR Raw Data'!$B$6:$BE$43,'RevPAR Raw Data'!AP$1,FALSE)</f>
        <v>80.461397576231406</v>
      </c>
      <c r="AG32" s="124">
        <f>VLOOKUP($A32,'RevPAR Raw Data'!$B$6:$BE$43,'RevPAR Raw Data'!AR$1,FALSE)</f>
        <v>62.680372780073697</v>
      </c>
    </row>
    <row r="33" spans="1:33" x14ac:dyDescent="0.2">
      <c r="A33" s="101" t="s">
        <v>122</v>
      </c>
      <c r="B33" s="89">
        <f>(VLOOKUP($A32,'Occupancy Raw Data'!$B$8:$BE$51,'Occupancy Raw Data'!AT$3,FALSE))/100</f>
        <v>-3.7842540234884703E-2</v>
      </c>
      <c r="C33" s="90">
        <f>(VLOOKUP($A32,'Occupancy Raw Data'!$B$8:$BE$51,'Occupancy Raw Data'!AU$3,FALSE))/100</f>
        <v>-7.9437724746649202E-2</v>
      </c>
      <c r="D33" s="90">
        <f>(VLOOKUP($A32,'Occupancy Raw Data'!$B$8:$BE$51,'Occupancy Raw Data'!AV$3,FALSE))/100</f>
        <v>-3.5569422776911004E-2</v>
      </c>
      <c r="E33" s="90">
        <f>(VLOOKUP($A32,'Occupancy Raw Data'!$B$8:$BE$51,'Occupancy Raw Data'!AW$3,FALSE))/100</f>
        <v>-4.25265791119449E-2</v>
      </c>
      <c r="F33" s="90">
        <f>(VLOOKUP($A32,'Occupancy Raw Data'!$B$8:$BE$51,'Occupancy Raw Data'!AX$3,FALSE))/100</f>
        <v>-9.0035245113745499E-2</v>
      </c>
      <c r="G33" s="90">
        <f>(VLOOKUP($A32,'Occupancy Raw Data'!$B$8:$BE$51,'Occupancy Raw Data'!AY$3,FALSE))/100</f>
        <v>-5.7855126999059196E-2</v>
      </c>
      <c r="H33" s="91">
        <f>(VLOOKUP($A32,'Occupancy Raw Data'!$B$8:$BE$51,'Occupancy Raw Data'!BA$3,FALSE))/100</f>
        <v>-2.6865671641791E-2</v>
      </c>
      <c r="I33" s="91">
        <f>(VLOOKUP($A32,'Occupancy Raw Data'!$B$8:$BE$51,'Occupancy Raw Data'!BB$3,FALSE))/100</f>
        <v>3.01223721368057E-2</v>
      </c>
      <c r="J33" s="90">
        <f>(VLOOKUP($A32,'Occupancy Raw Data'!$B$8:$BE$51,'Occupancy Raw Data'!BC$3,FALSE))/100</f>
        <v>9.1785222579164702E-4</v>
      </c>
      <c r="K33" s="92">
        <f>(VLOOKUP($A32,'Occupancy Raw Data'!$B$8:$BE$51,'Occupancy Raw Data'!BE$3,FALSE))/100</f>
        <v>-3.9917829964050598E-2</v>
      </c>
      <c r="M33" s="89">
        <f>(VLOOKUP($A32,'ADR Raw Data'!$B$6:$BE$49,'ADR Raw Data'!AT$1,FALSE))/100</f>
        <v>1.0740962900800798E-2</v>
      </c>
      <c r="N33" s="90">
        <f>(VLOOKUP($A32,'ADR Raw Data'!$B$6:$BE$49,'ADR Raw Data'!AU$1,FALSE))/100</f>
        <v>9.78449667769829E-3</v>
      </c>
      <c r="O33" s="90">
        <f>(VLOOKUP($A32,'ADR Raw Data'!$B$6:$BE$49,'ADR Raw Data'!AV$1,FALSE))/100</f>
        <v>3.3922875945626603E-2</v>
      </c>
      <c r="P33" s="90">
        <f>(VLOOKUP($A32,'ADR Raw Data'!$B$6:$BE$49,'ADR Raw Data'!AW$1,FALSE))/100</f>
        <v>4.0188186667794196E-2</v>
      </c>
      <c r="Q33" s="90">
        <f>(VLOOKUP($A32,'ADR Raw Data'!$B$6:$BE$49,'ADR Raw Data'!AX$1,FALSE))/100</f>
        <v>-4.6755316373325202E-2</v>
      </c>
      <c r="R33" s="90">
        <f>(VLOOKUP($A32,'ADR Raw Data'!$B$6:$BE$49,'ADR Raw Data'!AY$1,FALSE))/100</f>
        <v>8.7891616433028504E-3</v>
      </c>
      <c r="S33" s="91">
        <f>(VLOOKUP($A32,'ADR Raw Data'!$B$6:$BE$49,'ADR Raw Data'!BA$1,FALSE))/100</f>
        <v>-4.3731360899161896E-3</v>
      </c>
      <c r="T33" s="91">
        <f>(VLOOKUP($A32,'ADR Raw Data'!$B$6:$BE$49,'ADR Raw Data'!BB$1,FALSE))/100</f>
        <v>-7.8366476178299389E-4</v>
      </c>
      <c r="U33" s="90">
        <f>(VLOOKUP($A32,'ADR Raw Data'!$B$6:$BE$49,'ADR Raw Data'!BC$1,FALSE))/100</f>
        <v>-2.4063469073609899E-3</v>
      </c>
      <c r="V33" s="92">
        <f>(VLOOKUP($A32,'ADR Raw Data'!$B$6:$BE$49,'ADR Raw Data'!BE$1,FALSE))/100</f>
        <v>7.7403476322259E-3</v>
      </c>
      <c r="X33" s="89">
        <f>(VLOOKUP($A32,'RevPAR Raw Data'!$B$6:$BE$49,'RevPAR Raw Data'!AT$1,FALSE))/100</f>
        <v>-2.75080426548188E-2</v>
      </c>
      <c r="Y33" s="90">
        <f>(VLOOKUP($A32,'RevPAR Raw Data'!$B$6:$BE$49,'RevPAR Raw Data'!AU$1,FALSE))/100</f>
        <v>-7.0430486222818403E-2</v>
      </c>
      <c r="Z33" s="90">
        <f>(VLOOKUP($A32,'RevPAR Raw Data'!$B$6:$BE$49,'RevPAR Raw Data'!AV$1,FALSE))/100</f>
        <v>-2.8531639476031202E-3</v>
      </c>
      <c r="AA33" s="90">
        <f>(VLOOKUP($A32,'RevPAR Raw Data'!$B$6:$BE$49,'RevPAR Raw Data'!AW$1,FALSE))/100</f>
        <v>-4.0474585438443197E-3</v>
      </c>
      <c r="AB33" s="90">
        <f>(VLOOKUP($A32,'RevPAR Raw Data'!$B$6:$BE$49,'RevPAR Raw Data'!AX$1,FALSE))/100</f>
        <v>-0.13258093511702701</v>
      </c>
      <c r="AC33" s="90">
        <f>(VLOOKUP($A32,'RevPAR Raw Data'!$B$6:$BE$49,'RevPAR Raw Data'!AY$1,FALSE))/100</f>
        <v>-4.9574463418844895E-2</v>
      </c>
      <c r="AD33" s="91">
        <f>(VLOOKUP($A32,'RevPAR Raw Data'!$B$6:$BE$49,'RevPAR Raw Data'!BA$1,FALSE))/100</f>
        <v>-3.1121320493470602E-2</v>
      </c>
      <c r="AE33" s="91">
        <f>(VLOOKUP($A32,'RevPAR Raw Data'!$B$6:$BE$49,'RevPAR Raw Data'!BB$1,FALSE))/100</f>
        <v>2.9315101533437801E-2</v>
      </c>
      <c r="AF33" s="90">
        <f>(VLOOKUP($A32,'RevPAR Raw Data'!$B$6:$BE$49,'RevPAR Raw Data'!BC$1,FALSE))/100</f>
        <v>-1.49070335243429E-3</v>
      </c>
      <c r="AG33" s="92">
        <f>(VLOOKUP($A32,'RevPAR Raw Data'!$B$6:$BE$49,'RevPAR Raw Data'!BE$1,FALSE))/100</f>
        <v>-3.2486460212470501E-2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Data'!AG$3,FALSE))/100</f>
        <v>0.34436606981370899</v>
      </c>
      <c r="C35" s="118">
        <f>(VLOOKUP($A35,'Occupancy Raw Data'!$B$8:$BE$45,'Occupancy Raw Data'!AH$3,FALSE))/100</f>
        <v>0.44546934346174699</v>
      </c>
      <c r="D35" s="118">
        <f>(VLOOKUP($A35,'Occupancy Raw Data'!$B$8:$BE$45,'Occupancy Raw Data'!AI$3,FALSE))/100</f>
        <v>0.48057040998217404</v>
      </c>
      <c r="E35" s="118">
        <f>(VLOOKUP($A35,'Occupancy Raw Data'!$B$8:$BE$45,'Occupancy Raw Data'!AJ$3,FALSE))/100</f>
        <v>0.49518716577540095</v>
      </c>
      <c r="F35" s="118">
        <f>(VLOOKUP($A35,'Occupancy Raw Data'!$B$8:$BE$45,'Occupancy Raw Data'!AK$3,FALSE))/100</f>
        <v>0.47540106951871602</v>
      </c>
      <c r="G35" s="119">
        <f>(VLOOKUP($A35,'Occupancy Raw Data'!$B$8:$BE$45,'Occupancy Raw Data'!AL$3,FALSE))/100</f>
        <v>0.44850831899024596</v>
      </c>
      <c r="H35" s="99">
        <f>(VLOOKUP($A35,'Occupancy Raw Data'!$B$8:$BE$45,'Occupancy Raw Data'!AN$3,FALSE))/100</f>
        <v>0.57860962566844898</v>
      </c>
      <c r="I35" s="99">
        <f>(VLOOKUP($A35,'Occupancy Raw Data'!$B$8:$BE$45,'Occupancy Raw Data'!AO$3,FALSE))/100</f>
        <v>0.57361853832442</v>
      </c>
      <c r="J35" s="119">
        <f>(VLOOKUP($A35,'Occupancy Raw Data'!$B$8:$BE$45,'Occupancy Raw Data'!AP$3,FALSE))/100</f>
        <v>0.57611408199643399</v>
      </c>
      <c r="K35" s="120">
        <f>(VLOOKUP($A35,'Occupancy Raw Data'!$B$8:$BE$45,'Occupancy Raw Data'!AR$3,FALSE))/100</f>
        <v>0.48511813439705398</v>
      </c>
      <c r="M35" s="121">
        <f>VLOOKUP($A35,'ADR Raw Data'!$B$6:$BE$43,'ADR Raw Data'!AG$1,FALSE)</f>
        <v>96.097300420167997</v>
      </c>
      <c r="N35" s="122">
        <f>VLOOKUP($A35,'ADR Raw Data'!$B$6:$BE$43,'ADR Raw Data'!AH$1,FALSE)</f>
        <v>97.953792123426695</v>
      </c>
      <c r="O35" s="122">
        <f>VLOOKUP($A35,'ADR Raw Data'!$B$6:$BE$43,'ADR Raw Data'!AI$1,FALSE)</f>
        <v>99.606687685459903</v>
      </c>
      <c r="P35" s="122">
        <f>VLOOKUP($A35,'ADR Raw Data'!$B$6:$BE$43,'ADR Raw Data'!AJ$1,FALSE)</f>
        <v>101.044632829373</v>
      </c>
      <c r="Q35" s="122">
        <f>VLOOKUP($A35,'ADR Raw Data'!$B$6:$BE$43,'ADR Raw Data'!AK$1,FALSE)</f>
        <v>100.811323584551</v>
      </c>
      <c r="R35" s="123">
        <f>VLOOKUP($A35,'ADR Raw Data'!$B$6:$BE$43,'ADR Raw Data'!AL$1,FALSE)</f>
        <v>99.323222737448006</v>
      </c>
      <c r="S35" s="122">
        <f>VLOOKUP($A35,'ADR Raw Data'!$B$6:$BE$43,'ADR Raw Data'!AN$1,FALSE)</f>
        <v>117.9106069008</v>
      </c>
      <c r="T35" s="122">
        <f>VLOOKUP($A35,'ADR Raw Data'!$B$6:$BE$43,'ADR Raw Data'!AO$1,FALSE)</f>
        <v>119.782262274704</v>
      </c>
      <c r="U35" s="123">
        <f>VLOOKUP($A35,'ADR Raw Data'!$B$6:$BE$43,'ADR Raw Data'!AP$1,FALSE)</f>
        <v>118.84238087871201</v>
      </c>
      <c r="V35" s="124">
        <f>VLOOKUP($A35,'ADR Raw Data'!$B$6:$BE$43,'ADR Raw Data'!AR$1,FALSE)</f>
        <v>105.973646426312</v>
      </c>
      <c r="X35" s="121">
        <f>VLOOKUP($A35,'RevPAR Raw Data'!$B$6:$BE$43,'RevPAR Raw Data'!AG$1,FALSE)</f>
        <v>33.0926496654006</v>
      </c>
      <c r="Y35" s="122">
        <f>VLOOKUP($A35,'RevPAR Raw Data'!$B$6:$BE$43,'RevPAR Raw Data'!AH$1,FALSE)</f>
        <v>43.635411466811298</v>
      </c>
      <c r="Z35" s="122">
        <f>VLOOKUP($A35,'RevPAR Raw Data'!$B$6:$BE$43,'RevPAR Raw Data'!AI$1,FALSE)</f>
        <v>47.868026737967902</v>
      </c>
      <c r="AA35" s="122">
        <f>VLOOKUP($A35,'RevPAR Raw Data'!$B$6:$BE$43,'RevPAR Raw Data'!AJ$1,FALSE)</f>
        <v>50.036005347593502</v>
      </c>
      <c r="AB35" s="122">
        <f>VLOOKUP($A35,'RevPAR Raw Data'!$B$6:$BE$43,'RevPAR Raw Data'!AK$1,FALSE)</f>
        <v>47.925811051693401</v>
      </c>
      <c r="AC35" s="123">
        <f>VLOOKUP($A35,'RevPAR Raw Data'!$B$6:$BE$43,'RevPAR Raw Data'!AL$1,FALSE)</f>
        <v>44.547291666666602</v>
      </c>
      <c r="AD35" s="122">
        <f>VLOOKUP($A35,'RevPAR Raw Data'!$B$6:$BE$43,'RevPAR Raw Data'!AN$1,FALSE)</f>
        <v>68.224212121212105</v>
      </c>
      <c r="AE35" s="122">
        <f>VLOOKUP($A35,'RevPAR Raw Data'!$B$6:$BE$43,'RevPAR Raw Data'!AO$1,FALSE)</f>
        <v>68.709326203208505</v>
      </c>
      <c r="AF35" s="123">
        <f>VLOOKUP($A35,'RevPAR Raw Data'!$B$6:$BE$43,'RevPAR Raw Data'!AP$1,FALSE)</f>
        <v>68.466769162210298</v>
      </c>
      <c r="AG35" s="124">
        <f>VLOOKUP($A35,'RevPAR Raw Data'!$B$6:$BE$43,'RevPAR Raw Data'!AR$1,FALSE)</f>
        <v>51.409737649585701</v>
      </c>
    </row>
    <row r="36" spans="1:33" x14ac:dyDescent="0.2">
      <c r="A36" s="101" t="s">
        <v>122</v>
      </c>
      <c r="B36" s="89">
        <f>(VLOOKUP($A35,'Occupancy Raw Data'!$B$8:$BE$51,'Occupancy Raw Data'!AT$3,FALSE))/100</f>
        <v>-0.13782585273737399</v>
      </c>
      <c r="C36" s="90">
        <f>(VLOOKUP($A35,'Occupancy Raw Data'!$B$8:$BE$51,'Occupancy Raw Data'!AU$3,FALSE))/100</f>
        <v>-8.5191348256356395E-2</v>
      </c>
      <c r="D36" s="90">
        <f>(VLOOKUP($A35,'Occupancy Raw Data'!$B$8:$BE$51,'Occupancy Raw Data'!AV$3,FALSE))/100</f>
        <v>-6.6997842199080504E-2</v>
      </c>
      <c r="E36" s="90">
        <f>(VLOOKUP($A35,'Occupancy Raw Data'!$B$8:$BE$51,'Occupancy Raw Data'!AW$3,FALSE))/100</f>
        <v>-7.36625507428154E-2</v>
      </c>
      <c r="F36" s="90">
        <f>(VLOOKUP($A35,'Occupancy Raw Data'!$B$8:$BE$51,'Occupancy Raw Data'!AX$3,FALSE))/100</f>
        <v>-9.5481266183279997E-2</v>
      </c>
      <c r="G36" s="90">
        <f>(VLOOKUP($A35,'Occupancy Raw Data'!$B$8:$BE$51,'Occupancy Raw Data'!AY$3,FALSE))/100</f>
        <v>-8.9462519345752597E-2</v>
      </c>
      <c r="H36" s="91">
        <f>(VLOOKUP($A35,'Occupancy Raw Data'!$B$8:$BE$51,'Occupancy Raw Data'!BA$3,FALSE))/100</f>
        <v>-2.3182491219912098E-2</v>
      </c>
      <c r="I36" s="91">
        <f>(VLOOKUP($A35,'Occupancy Raw Data'!$B$8:$BE$51,'Occupancy Raw Data'!BB$3,FALSE))/100</f>
        <v>-2.2098032007299002E-2</v>
      </c>
      <c r="J36" s="90">
        <f>(VLOOKUP($A35,'Occupancy Raw Data'!$B$8:$BE$51,'Occupancy Raw Data'!BC$3,FALSE))/100</f>
        <v>-2.2642911197769702E-2</v>
      </c>
      <c r="K36" s="92">
        <f>(VLOOKUP($A35,'Occupancy Raw Data'!$B$8:$BE$51,'Occupancy Raw Data'!BE$3,FALSE))/100</f>
        <v>-6.7638853566060309E-2</v>
      </c>
      <c r="M36" s="89">
        <f>(VLOOKUP($A35,'ADR Raw Data'!$B$6:$BE$49,'ADR Raw Data'!AT$1,FALSE))/100</f>
        <v>-5.5878648261035495E-2</v>
      </c>
      <c r="N36" s="90">
        <f>(VLOOKUP($A35,'ADR Raw Data'!$B$6:$BE$49,'ADR Raw Data'!AU$1,FALSE))/100</f>
        <v>-5.2460877169780901E-2</v>
      </c>
      <c r="O36" s="90">
        <f>(VLOOKUP($A35,'ADR Raw Data'!$B$6:$BE$49,'ADR Raw Data'!AV$1,FALSE))/100</f>
        <v>-3.7981367592869901E-2</v>
      </c>
      <c r="P36" s="90">
        <f>(VLOOKUP($A35,'ADR Raw Data'!$B$6:$BE$49,'ADR Raw Data'!AW$1,FALSE))/100</f>
        <v>-3.79490138374989E-2</v>
      </c>
      <c r="Q36" s="90">
        <f>(VLOOKUP($A35,'ADR Raw Data'!$B$6:$BE$49,'ADR Raw Data'!AX$1,FALSE))/100</f>
        <v>-4.4778797143983001E-2</v>
      </c>
      <c r="R36" s="90">
        <f>(VLOOKUP($A35,'ADR Raw Data'!$B$6:$BE$49,'ADR Raw Data'!AY$1,FALSE))/100</f>
        <v>-4.4765049952462298E-2</v>
      </c>
      <c r="S36" s="91">
        <f>(VLOOKUP($A35,'ADR Raw Data'!$B$6:$BE$49,'ADR Raw Data'!BA$1,FALSE))/100</f>
        <v>-2.4463922056789503E-2</v>
      </c>
      <c r="T36" s="91">
        <f>(VLOOKUP($A35,'ADR Raw Data'!$B$6:$BE$49,'ADR Raw Data'!BB$1,FALSE))/100</f>
        <v>-2.8389925014537201E-2</v>
      </c>
      <c r="U36" s="90">
        <f>(VLOOKUP($A35,'ADR Raw Data'!$B$6:$BE$49,'ADR Raw Data'!BC$1,FALSE))/100</f>
        <v>-2.6432493580801301E-2</v>
      </c>
      <c r="V36" s="92">
        <f>(VLOOKUP($A35,'ADR Raw Data'!$B$6:$BE$49,'ADR Raw Data'!BE$1,FALSE))/100</f>
        <v>-3.5245156522947498E-2</v>
      </c>
      <c r="X36" s="89">
        <f>(VLOOKUP($A35,'RevPAR Raw Data'!$B$6:$BE$49,'RevPAR Raw Data'!AT$1,FALSE))/100</f>
        <v>-0.18600297865202101</v>
      </c>
      <c r="Y36" s="90">
        <f>(VLOOKUP($A35,'RevPAR Raw Data'!$B$6:$BE$49,'RevPAR Raw Data'!AU$1,FALSE))/100</f>
        <v>-0.13318301256933199</v>
      </c>
      <c r="Z36" s="90">
        <f>(VLOOKUP($A35,'RevPAR Raw Data'!$B$6:$BE$49,'RevPAR Raw Data'!AV$1,FALSE))/100</f>
        <v>-0.102434540119458</v>
      </c>
      <c r="AA36" s="90">
        <f>(VLOOKUP($A35,'RevPAR Raw Data'!$B$6:$BE$49,'RevPAR Raw Data'!AW$1,FALSE))/100</f>
        <v>-0.10881614342286899</v>
      </c>
      <c r="AB36" s="90">
        <f>(VLOOKUP($A35,'RevPAR Raw Data'!$B$6:$BE$49,'RevPAR Raw Data'!AX$1,FALSE))/100</f>
        <v>-0.13598452707779099</v>
      </c>
      <c r="AC36" s="90">
        <f>(VLOOKUP($A35,'RevPAR Raw Data'!$B$6:$BE$49,'RevPAR Raw Data'!AY$1,FALSE))/100</f>
        <v>-0.130222775150829</v>
      </c>
      <c r="AD36" s="91">
        <f>(VLOOKUP($A35,'RevPAR Raw Data'!$B$6:$BE$49,'RevPAR Raw Data'!BA$1,FALSE))/100</f>
        <v>-4.7079278618415502E-2</v>
      </c>
      <c r="AE36" s="91">
        <f>(VLOOKUP($A35,'RevPAR Raw Data'!$B$6:$BE$49,'RevPAR Raw Data'!BB$1,FALSE))/100</f>
        <v>-4.9860595550180103E-2</v>
      </c>
      <c r="AF36" s="90">
        <f>(VLOOKUP($A35,'RevPAR Raw Data'!$B$6:$BE$49,'RevPAR Raw Data'!BC$1,FALSE))/100</f>
        <v>-4.8476896173685308E-2</v>
      </c>
      <c r="AG36" s="92">
        <f>(VLOOKUP($A35,'RevPAR Raw Data'!$B$6:$BE$49,'RevPAR Raw Data'!BE$1,FALSE))/100</f>
        <v>-0.10050006810803901</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Data'!AG$3,FALSE))/100</f>
        <v>0.48269230769230703</v>
      </c>
      <c r="C38" s="118">
        <f>(VLOOKUP($A38,'Occupancy Raw Data'!$B$8:$BE$45,'Occupancy Raw Data'!AH$3,FALSE))/100</f>
        <v>0.53369537439304804</v>
      </c>
      <c r="D38" s="118">
        <f>(VLOOKUP($A38,'Occupancy Raw Data'!$B$8:$BE$45,'Occupancy Raw Data'!AI$3,FALSE))/100</f>
        <v>0.56763991822131299</v>
      </c>
      <c r="E38" s="118">
        <f>(VLOOKUP($A38,'Occupancy Raw Data'!$B$8:$BE$45,'Occupancy Raw Data'!AJ$3,FALSE))/100</f>
        <v>0.58239202657807299</v>
      </c>
      <c r="F38" s="118">
        <f>(VLOOKUP($A38,'Occupancy Raw Data'!$B$8:$BE$45,'Occupancy Raw Data'!AK$3,FALSE))/100</f>
        <v>0.61234347048300497</v>
      </c>
      <c r="G38" s="119">
        <f>(VLOOKUP($A38,'Occupancy Raw Data'!$B$8:$BE$45,'Occupancy Raw Data'!AL$3,FALSE))/100</f>
        <v>0.55575261947354904</v>
      </c>
      <c r="H38" s="99">
        <f>(VLOOKUP($A38,'Occupancy Raw Data'!$B$8:$BE$45,'Occupancy Raw Data'!AN$3,FALSE))/100</f>
        <v>0.72012522361359499</v>
      </c>
      <c r="I38" s="99">
        <f>(VLOOKUP($A38,'Occupancy Raw Data'!$B$8:$BE$45,'Occupancy Raw Data'!AO$3,FALSE))/100</f>
        <v>0.7480641451571679</v>
      </c>
      <c r="J38" s="119">
        <f>(VLOOKUP($A38,'Occupancy Raw Data'!$B$8:$BE$45,'Occupancy Raw Data'!AP$3,FALSE))/100</f>
        <v>0.73409468438538195</v>
      </c>
      <c r="K38" s="120">
        <f>(VLOOKUP($A38,'Occupancy Raw Data'!$B$8:$BE$45,'Occupancy Raw Data'!AR$3,FALSE))/100</f>
        <v>0.60670749516264399</v>
      </c>
      <c r="M38" s="121">
        <f>VLOOKUP($A38,'ADR Raw Data'!$B$6:$BE$43,'ADR Raw Data'!AG$1,FALSE)</f>
        <v>101.747239348254</v>
      </c>
      <c r="N38" s="122">
        <f>VLOOKUP($A38,'ADR Raw Data'!$B$6:$BE$43,'ADR Raw Data'!AH$1,FALSE)</f>
        <v>103.949674982641</v>
      </c>
      <c r="O38" s="122">
        <f>VLOOKUP($A38,'ADR Raw Data'!$B$6:$BE$43,'ADR Raw Data'!AI$1,FALSE)</f>
        <v>106.962267831215</v>
      </c>
      <c r="P38" s="122">
        <f>VLOOKUP($A38,'ADR Raw Data'!$B$6:$BE$43,'ADR Raw Data'!AJ$1,FALSE)</f>
        <v>107.03082090043399</v>
      </c>
      <c r="Q38" s="122">
        <f>VLOOKUP($A38,'ADR Raw Data'!$B$6:$BE$43,'ADR Raw Data'!AK$1,FALSE)</f>
        <v>109.95096782271099</v>
      </c>
      <c r="R38" s="123">
        <f>VLOOKUP($A38,'ADR Raw Data'!$B$6:$BE$43,'ADR Raw Data'!AL$1,FALSE)</f>
        <v>106.150746576476</v>
      </c>
      <c r="S38" s="122">
        <f>VLOOKUP($A38,'ADR Raw Data'!$B$6:$BE$43,'ADR Raw Data'!AN$1,FALSE)</f>
        <v>133.714902585304</v>
      </c>
      <c r="T38" s="122">
        <f>VLOOKUP($A38,'ADR Raw Data'!$B$6:$BE$43,'ADR Raw Data'!AO$1,FALSE)</f>
        <v>138.28480753627599</v>
      </c>
      <c r="U38" s="123">
        <f>VLOOKUP($A38,'ADR Raw Data'!$B$6:$BE$43,'ADR Raw Data'!AP$1,FALSE)</f>
        <v>136.04333658252099</v>
      </c>
      <c r="V38" s="124">
        <f>VLOOKUP($A38,'ADR Raw Data'!$B$6:$BE$43,'ADR Raw Data'!AR$1,FALSE)</f>
        <v>116.48474094109901</v>
      </c>
      <c r="X38" s="121">
        <f>VLOOKUP($A38,'RevPAR Raw Data'!$B$6:$BE$43,'RevPAR Raw Data'!AG$1,FALSE)</f>
        <v>49.112609762330599</v>
      </c>
      <c r="Y38" s="122">
        <f>VLOOKUP($A38,'RevPAR Raw Data'!$B$6:$BE$43,'RevPAR Raw Data'!AH$1,FALSE)</f>
        <v>55.477460707896697</v>
      </c>
      <c r="Z38" s="122">
        <f>VLOOKUP($A38,'RevPAR Raw Data'!$B$6:$BE$43,'RevPAR Raw Data'!AI$1,FALSE)</f>
        <v>60.716052964477299</v>
      </c>
      <c r="AA38" s="122">
        <f>VLOOKUP($A38,'RevPAR Raw Data'!$B$6:$BE$43,'RevPAR Raw Data'!AJ$1,FALSE)</f>
        <v>62.333896690518699</v>
      </c>
      <c r="AB38" s="122">
        <f>VLOOKUP($A38,'RevPAR Raw Data'!$B$6:$BE$43,'RevPAR Raw Data'!AK$1,FALSE)</f>
        <v>67.327757219524599</v>
      </c>
      <c r="AC38" s="123">
        <f>VLOOKUP($A38,'RevPAR Raw Data'!$B$6:$BE$43,'RevPAR Raw Data'!AL$1,FALSE)</f>
        <v>58.993555468949602</v>
      </c>
      <c r="AD38" s="122">
        <f>VLOOKUP($A38,'RevPAR Raw Data'!$B$6:$BE$43,'RevPAR Raw Data'!AN$1,FALSE)</f>
        <v>96.291474124712394</v>
      </c>
      <c r="AE38" s="122">
        <f>VLOOKUP($A38,'RevPAR Raw Data'!$B$6:$BE$43,'RevPAR Raw Data'!AO$1,FALSE)</f>
        <v>103.445906337848</v>
      </c>
      <c r="AF38" s="123">
        <f>VLOOKUP($A38,'RevPAR Raw Data'!$B$6:$BE$43,'RevPAR Raw Data'!AP$1,FALSE)</f>
        <v>99.868690231280297</v>
      </c>
      <c r="AG38" s="124">
        <f>VLOOKUP($A38,'RevPAR Raw Data'!$B$6:$BE$43,'RevPAR Raw Data'!AR$1,FALSE)</f>
        <v>70.672165401044097</v>
      </c>
    </row>
    <row r="39" spans="1:33" x14ac:dyDescent="0.2">
      <c r="A39" s="101" t="s">
        <v>122</v>
      </c>
      <c r="B39" s="89">
        <f>(VLOOKUP($A38,'Occupancy Raw Data'!$B$8:$BE$51,'Occupancy Raw Data'!AT$3,FALSE))/100</f>
        <v>-1.5420691290733599E-2</v>
      </c>
      <c r="C39" s="90">
        <f>(VLOOKUP($A38,'Occupancy Raw Data'!$B$8:$BE$51,'Occupancy Raw Data'!AU$3,FALSE))/100</f>
        <v>-5.1340538498757499E-2</v>
      </c>
      <c r="D39" s="90">
        <f>(VLOOKUP($A38,'Occupancy Raw Data'!$B$8:$BE$51,'Occupancy Raw Data'!AV$3,FALSE))/100</f>
        <v>-5.10770986587449E-2</v>
      </c>
      <c r="E39" s="90">
        <f>(VLOOKUP($A38,'Occupancy Raw Data'!$B$8:$BE$51,'Occupancy Raw Data'!AW$3,FALSE))/100</f>
        <v>-2.6895267636542899E-2</v>
      </c>
      <c r="F39" s="90">
        <f>(VLOOKUP($A38,'Occupancy Raw Data'!$B$8:$BE$51,'Occupancy Raw Data'!AX$3,FALSE))/100</f>
        <v>-1.36757947820083E-2</v>
      </c>
      <c r="G39" s="90">
        <f>(VLOOKUP($A38,'Occupancy Raw Data'!$B$8:$BE$51,'Occupancy Raw Data'!AY$3,FALSE))/100</f>
        <v>-3.1906951681927899E-2</v>
      </c>
      <c r="H39" s="91">
        <f>(VLOOKUP($A38,'Occupancy Raw Data'!$B$8:$BE$51,'Occupancy Raw Data'!BA$3,FALSE))/100</f>
        <v>1.2766295407499599E-2</v>
      </c>
      <c r="I39" s="91">
        <f>(VLOOKUP($A38,'Occupancy Raw Data'!$B$8:$BE$51,'Occupancy Raw Data'!BB$3,FALSE))/100</f>
        <v>3.8264996931859002E-2</v>
      </c>
      <c r="J39" s="90">
        <f>(VLOOKUP($A38,'Occupancy Raw Data'!$B$8:$BE$51,'Occupancy Raw Data'!BC$3,FALSE))/100</f>
        <v>2.5599778275272097E-2</v>
      </c>
      <c r="K39" s="92">
        <f>(VLOOKUP($A38,'Occupancy Raw Data'!$B$8:$BE$51,'Occupancy Raw Data'!BE$3,FALSE))/100</f>
        <v>-1.2770403823647601E-2</v>
      </c>
      <c r="M39" s="89">
        <f>(VLOOKUP($A38,'ADR Raw Data'!$B$6:$BE$49,'ADR Raw Data'!AT$1,FALSE))/100</f>
        <v>-3.6217687113585299E-2</v>
      </c>
      <c r="N39" s="90">
        <f>(VLOOKUP($A38,'ADR Raw Data'!$B$6:$BE$49,'ADR Raw Data'!AU$1,FALSE))/100</f>
        <v>-5.5920870288572504E-2</v>
      </c>
      <c r="O39" s="90">
        <f>(VLOOKUP($A38,'ADR Raw Data'!$B$6:$BE$49,'ADR Raw Data'!AV$1,FALSE))/100</f>
        <v>-5.0172545528233199E-2</v>
      </c>
      <c r="P39" s="90">
        <f>(VLOOKUP($A38,'ADR Raw Data'!$B$6:$BE$49,'ADR Raw Data'!AW$1,FALSE))/100</f>
        <v>-4.3043767712161903E-2</v>
      </c>
      <c r="Q39" s="90">
        <f>(VLOOKUP($A38,'ADR Raw Data'!$B$6:$BE$49,'ADR Raw Data'!AX$1,FALSE))/100</f>
        <v>-4.1512485814833695E-2</v>
      </c>
      <c r="R39" s="90">
        <f>(VLOOKUP($A38,'ADR Raw Data'!$B$6:$BE$49,'ADR Raw Data'!AY$1,FALSE))/100</f>
        <v>-4.5518222079424103E-2</v>
      </c>
      <c r="S39" s="91">
        <f>(VLOOKUP($A38,'ADR Raw Data'!$B$6:$BE$49,'ADR Raw Data'!BA$1,FALSE))/100</f>
        <v>-2.23714452426504E-2</v>
      </c>
      <c r="T39" s="91">
        <f>(VLOOKUP($A38,'ADR Raw Data'!$B$6:$BE$49,'ADR Raw Data'!BB$1,FALSE))/100</f>
        <v>-7.9297466653035099E-3</v>
      </c>
      <c r="U39" s="90">
        <f>(VLOOKUP($A38,'ADR Raw Data'!$B$6:$BE$49,'ADR Raw Data'!BC$1,FALSE))/100</f>
        <v>-1.4828884082162E-2</v>
      </c>
      <c r="V39" s="92">
        <f>(VLOOKUP($A38,'ADR Raw Data'!$B$6:$BE$49,'ADR Raw Data'!BE$1,FALSE))/100</f>
        <v>-3.0563845204784702E-2</v>
      </c>
      <c r="X39" s="89">
        <f>(VLOOKUP($A38,'RevPAR Raw Data'!$B$6:$BE$49,'RevPAR Raw Data'!AT$1,FALSE))/100</f>
        <v>-5.1079876632075895E-2</v>
      </c>
      <c r="Y39" s="90">
        <f>(VLOOKUP($A38,'RevPAR Raw Data'!$B$6:$BE$49,'RevPAR Raw Data'!AU$1,FALSE))/100</f>
        <v>-0.104390401193395</v>
      </c>
      <c r="Z39" s="90">
        <f>(VLOOKUP($A38,'RevPAR Raw Data'!$B$6:$BE$49,'RevPAR Raw Data'!AV$1,FALSE))/100</f>
        <v>-9.8686976129072304E-2</v>
      </c>
      <c r="AA39" s="90">
        <f>(VLOOKUP($A38,'RevPAR Raw Data'!$B$6:$BE$49,'RevPAR Raw Data'!AW$1,FALSE))/100</f>
        <v>-6.8781361696001103E-2</v>
      </c>
      <c r="AB39" s="90">
        <f>(VLOOKUP($A38,'RevPAR Raw Data'!$B$6:$BE$49,'RevPAR Raw Data'!AX$1,FALSE))/100</f>
        <v>-5.4620564359947298E-2</v>
      </c>
      <c r="AC39" s="90">
        <f>(VLOOKUP($A38,'RevPAR Raw Data'!$B$6:$BE$49,'RevPAR Raw Data'!AY$1,FALSE))/100</f>
        <v>-7.5972826048816597E-2</v>
      </c>
      <c r="AD39" s="91">
        <f>(VLOOKUP($A38,'RevPAR Raw Data'!$B$6:$BE$49,'RevPAR Raw Data'!BA$1,FALSE))/100</f>
        <v>-9.8907503138112099E-3</v>
      </c>
      <c r="AE39" s="91">
        <f>(VLOOKUP($A38,'RevPAR Raw Data'!$B$6:$BE$49,'RevPAR Raw Data'!BB$1,FALSE))/100</f>
        <v>3.0031818534737197E-2</v>
      </c>
      <c r="AF39" s="90">
        <f>(VLOOKUP($A38,'RevPAR Raw Data'!$B$6:$BE$49,'RevPAR Raw Data'!BC$1,FALSE))/100</f>
        <v>1.0391278048537001E-2</v>
      </c>
      <c r="AG39" s="92">
        <f>(VLOOKUP($A38,'RevPAR Raw Data'!$B$6:$BE$49,'RevPAR Raw Data'!BE$1,FALSE))/100</f>
        <v>-4.2943936382763795E-2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Data'!AG$3,FALSE))/100</f>
        <v>0.58405536149987503</v>
      </c>
      <c r="C41" s="118">
        <f>(VLOOKUP($A41,'Occupancy Raw Data'!$B$8:$BE$45,'Occupancy Raw Data'!AH$3,FALSE))/100</f>
        <v>0.726234186290318</v>
      </c>
      <c r="D41" s="118">
        <f>(VLOOKUP($A41,'Occupancy Raw Data'!$B$8:$BE$45,'Occupancy Raw Data'!AI$3,FALSE))/100</f>
        <v>0.7908266887317581</v>
      </c>
      <c r="E41" s="118">
        <f>(VLOOKUP($A41,'Occupancy Raw Data'!$B$8:$BE$45,'Occupancy Raw Data'!AJ$3,FALSE))/100</f>
        <v>0.78107399084164597</v>
      </c>
      <c r="F41" s="118">
        <f>(VLOOKUP($A41,'Occupancy Raw Data'!$B$8:$BE$45,'Occupancy Raw Data'!AK$3,FALSE))/100</f>
        <v>0.72068903912516102</v>
      </c>
      <c r="G41" s="119">
        <f>(VLOOKUP($A41,'Occupancy Raw Data'!$B$8:$BE$45,'Occupancy Raw Data'!AL$3,FALSE))/100</f>
        <v>0.72057487800062003</v>
      </c>
      <c r="H41" s="99">
        <f>(VLOOKUP($A41,'Occupancy Raw Data'!$B$8:$BE$45,'Occupancy Raw Data'!AN$3,FALSE))/100</f>
        <v>0.75259282940451799</v>
      </c>
      <c r="I41" s="99">
        <f>(VLOOKUP($A41,'Occupancy Raw Data'!$B$8:$BE$45,'Occupancy Raw Data'!AO$3,FALSE))/100</f>
        <v>0.78235747665748301</v>
      </c>
      <c r="J41" s="119">
        <f>(VLOOKUP($A41,'Occupancy Raw Data'!$B$8:$BE$45,'Occupancy Raw Data'!AP$3,FALSE))/100</f>
        <v>0.767475153031001</v>
      </c>
      <c r="K41" s="120">
        <f>(VLOOKUP($A41,'Occupancy Raw Data'!$B$8:$BE$45,'Occupancy Raw Data'!AR$3,FALSE))/100</f>
        <v>0.733974776585127</v>
      </c>
      <c r="M41" s="121">
        <f>VLOOKUP($A41,'ADR Raw Data'!$B$6:$BE$43,'ADR Raw Data'!AG$1,FALSE)</f>
        <v>145.78582001851299</v>
      </c>
      <c r="N41" s="122">
        <f>VLOOKUP($A41,'ADR Raw Data'!$B$6:$BE$43,'ADR Raw Data'!AH$1,FALSE)</f>
        <v>172.70621894379701</v>
      </c>
      <c r="O41" s="122">
        <f>VLOOKUP($A41,'ADR Raw Data'!$B$6:$BE$43,'ADR Raw Data'!AI$1,FALSE)</f>
        <v>184.024122714193</v>
      </c>
      <c r="P41" s="122">
        <f>VLOOKUP($A41,'ADR Raw Data'!$B$6:$BE$43,'ADR Raw Data'!AJ$1,FALSE)</f>
        <v>176.64306327346199</v>
      </c>
      <c r="Q41" s="122">
        <f>VLOOKUP($A41,'ADR Raw Data'!$B$6:$BE$43,'ADR Raw Data'!AK$1,FALSE)</f>
        <v>155.56323474153899</v>
      </c>
      <c r="R41" s="123">
        <f>VLOOKUP($A41,'ADR Raw Data'!$B$6:$BE$43,'ADR Raw Data'!AL$1,FALSE)</f>
        <v>168.25072741934801</v>
      </c>
      <c r="S41" s="122">
        <f>VLOOKUP($A41,'ADR Raw Data'!$B$6:$BE$43,'ADR Raw Data'!AN$1,FALSE)</f>
        <v>142.08646765951499</v>
      </c>
      <c r="T41" s="122">
        <f>VLOOKUP($A41,'ADR Raw Data'!$B$6:$BE$43,'ADR Raw Data'!AO$1,FALSE)</f>
        <v>142.96554783695501</v>
      </c>
      <c r="U41" s="123">
        <f>VLOOKUP($A41,'ADR Raw Data'!$B$6:$BE$43,'ADR Raw Data'!AP$1,FALSE)</f>
        <v>142.53453099204501</v>
      </c>
      <c r="V41" s="124">
        <f>VLOOKUP($A41,'ADR Raw Data'!$B$6:$BE$43,'ADR Raw Data'!AR$1,FALSE)</f>
        <v>160.567989028586</v>
      </c>
      <c r="X41" s="121">
        <f>VLOOKUP($A41,'RevPAR Raw Data'!$B$6:$BE$43,'RevPAR Raw Data'!AG$1,FALSE)</f>
        <v>85.146989812468505</v>
      </c>
      <c r="Y41" s="122">
        <f>VLOOKUP($A41,'RevPAR Raw Data'!$B$6:$BE$43,'RevPAR Raw Data'!AH$1,FALSE)</f>
        <v>125.42516038192601</v>
      </c>
      <c r="Z41" s="122">
        <f>VLOOKUP($A41,'RevPAR Raw Data'!$B$6:$BE$43,'RevPAR Raw Data'!AI$1,FALSE)</f>
        <v>145.53118761283201</v>
      </c>
      <c r="AA41" s="122">
        <f>VLOOKUP($A41,'RevPAR Raw Data'!$B$6:$BE$43,'RevPAR Raw Data'!AJ$1,FALSE)</f>
        <v>137.97130238549701</v>
      </c>
      <c r="AB41" s="122">
        <f>VLOOKUP($A41,'RevPAR Raw Data'!$B$6:$BE$43,'RevPAR Raw Data'!AK$1,FALSE)</f>
        <v>112.11271816908101</v>
      </c>
      <c r="AC41" s="123">
        <f>VLOOKUP($A41,'RevPAR Raw Data'!$B$6:$BE$43,'RevPAR Raw Data'!AL$1,FALSE)</f>
        <v>121.237247383712</v>
      </c>
      <c r="AD41" s="122">
        <f>VLOOKUP($A41,'RevPAR Raw Data'!$B$6:$BE$43,'RevPAR Raw Data'!AN$1,FALSE)</f>
        <v>106.933256715968</v>
      </c>
      <c r="AE41" s="122">
        <f>VLOOKUP($A41,'RevPAR Raw Data'!$B$6:$BE$43,'RevPAR Raw Data'!AO$1,FALSE)</f>
        <v>111.85016525467501</v>
      </c>
      <c r="AF41" s="123">
        <f>VLOOKUP($A41,'RevPAR Raw Data'!$B$6:$BE$43,'RevPAR Raw Data'!AP$1,FALSE)</f>
        <v>109.39171098532201</v>
      </c>
      <c r="AG41" s="124">
        <f>VLOOKUP($A41,'RevPAR Raw Data'!$B$6:$BE$43,'RevPAR Raw Data'!AR$1,FALSE)</f>
        <v>117.852853873979</v>
      </c>
    </row>
    <row r="42" spans="1:33" x14ac:dyDescent="0.2">
      <c r="A42" s="101" t="s">
        <v>122</v>
      </c>
      <c r="B42" s="89">
        <f>(VLOOKUP($A41,'Occupancy Raw Data'!$B$8:$BE$51,'Occupancy Raw Data'!AT$3,FALSE))/100</f>
        <v>3.74340908792875E-2</v>
      </c>
      <c r="C42" s="90">
        <f>(VLOOKUP($A41,'Occupancy Raw Data'!$B$8:$BE$51,'Occupancy Raw Data'!AU$3,FALSE))/100</f>
        <v>3.83749173124571E-3</v>
      </c>
      <c r="D42" s="90">
        <f>(VLOOKUP($A41,'Occupancy Raw Data'!$B$8:$BE$51,'Occupancy Raw Data'!AV$3,FALSE))/100</f>
        <v>-1.0400586441807301E-2</v>
      </c>
      <c r="E42" s="90">
        <f>(VLOOKUP($A41,'Occupancy Raw Data'!$B$8:$BE$51,'Occupancy Raw Data'!AW$3,FALSE))/100</f>
        <v>-3.7959798325996198E-2</v>
      </c>
      <c r="F42" s="90">
        <f>(VLOOKUP($A41,'Occupancy Raw Data'!$B$8:$BE$51,'Occupancy Raw Data'!AX$3,FALSE))/100</f>
        <v>-9.4654358971536304E-3</v>
      </c>
      <c r="G42" s="90">
        <f>(VLOOKUP($A41,'Occupancy Raw Data'!$B$8:$BE$51,'Occupancy Raw Data'!AY$3,FALSE))/100</f>
        <v>-6.1149461473596397E-3</v>
      </c>
      <c r="H42" s="91">
        <f>(VLOOKUP($A41,'Occupancy Raw Data'!$B$8:$BE$51,'Occupancy Raw Data'!BA$3,FALSE))/100</f>
        <v>1.9041701177846301E-2</v>
      </c>
      <c r="I42" s="91">
        <f>(VLOOKUP($A41,'Occupancy Raw Data'!$B$8:$BE$51,'Occupancy Raw Data'!BB$3,FALSE))/100</f>
        <v>4.8163935087156301E-2</v>
      </c>
      <c r="J42" s="90">
        <f>(VLOOKUP($A41,'Occupancy Raw Data'!$B$8:$BE$51,'Occupancy Raw Data'!BC$3,FALSE))/100</f>
        <v>3.3680064816019796E-2</v>
      </c>
      <c r="K42" s="92">
        <f>(VLOOKUP($A41,'Occupancy Raw Data'!$B$8:$BE$51,'Occupancy Raw Data'!BE$3,FALSE))/100</f>
        <v>5.4490916601446305E-3</v>
      </c>
      <c r="M42" s="89">
        <f>(VLOOKUP($A41,'ADR Raw Data'!$B$6:$BE$49,'ADR Raw Data'!AT$1,FALSE))/100</f>
        <v>1.5498472772622101E-2</v>
      </c>
      <c r="N42" s="90">
        <f>(VLOOKUP($A41,'ADR Raw Data'!$B$6:$BE$49,'ADR Raw Data'!AU$1,FALSE))/100</f>
        <v>3.4336257714762501E-2</v>
      </c>
      <c r="O42" s="90">
        <f>(VLOOKUP($A41,'ADR Raw Data'!$B$6:$BE$49,'ADR Raw Data'!AV$1,FALSE))/100</f>
        <v>3.80346919475434E-2</v>
      </c>
      <c r="P42" s="90">
        <f>(VLOOKUP($A41,'ADR Raw Data'!$B$6:$BE$49,'ADR Raw Data'!AW$1,FALSE))/100</f>
        <v>9.9749389132354205E-3</v>
      </c>
      <c r="Q42" s="90">
        <f>(VLOOKUP($A41,'ADR Raw Data'!$B$6:$BE$49,'ADR Raw Data'!AX$1,FALSE))/100</f>
        <v>-4.09491203483756E-4</v>
      </c>
      <c r="R42" s="90">
        <f>(VLOOKUP($A41,'ADR Raw Data'!$B$6:$BE$49,'ADR Raw Data'!AY$1,FALSE))/100</f>
        <v>1.9039420816249601E-2</v>
      </c>
      <c r="S42" s="91">
        <f>(VLOOKUP($A41,'ADR Raw Data'!$B$6:$BE$49,'ADR Raw Data'!BA$1,FALSE))/100</f>
        <v>1.7078713017772501E-2</v>
      </c>
      <c r="T42" s="91">
        <f>(VLOOKUP($A41,'ADR Raw Data'!$B$6:$BE$49,'ADR Raw Data'!BB$1,FALSE))/100</f>
        <v>2.6311937106574201E-2</v>
      </c>
      <c r="U42" s="90">
        <f>(VLOOKUP($A41,'ADR Raw Data'!$B$6:$BE$49,'ADR Raw Data'!BC$1,FALSE))/100</f>
        <v>2.1757576599499798E-2</v>
      </c>
      <c r="V42" s="92">
        <f>(VLOOKUP($A41,'ADR Raw Data'!$B$6:$BE$49,'ADR Raw Data'!BE$1,FALSE))/100</f>
        <v>1.8407916204223201E-2</v>
      </c>
      <c r="X42" s="89">
        <f>(VLOOKUP($A41,'RevPAR Raw Data'!$B$6:$BE$49,'RevPAR Raw Data'!AT$1,FALSE))/100</f>
        <v>5.3512734890170194E-2</v>
      </c>
      <c r="Y42" s="90">
        <f>(VLOOKUP($A41,'RevPAR Raw Data'!$B$6:$BE$49,'RevPAR Raw Data'!AU$1,FALSE))/100</f>
        <v>3.8305514551070501E-2</v>
      </c>
      <c r="Z42" s="90">
        <f>(VLOOKUP($A41,'RevPAR Raw Data'!$B$6:$BE$49,'RevPAR Raw Data'!AV$1,FALSE))/100</f>
        <v>2.7238522404348098E-2</v>
      </c>
      <c r="AA42" s="90">
        <f>(VLOOKUP($A41,'RevPAR Raw Data'!$B$6:$BE$49,'RevPAR Raw Data'!AW$1,FALSE))/100</f>
        <v>-2.8363506082221299E-2</v>
      </c>
      <c r="AB42" s="90">
        <f>(VLOOKUP($A41,'RevPAR Raw Data'!$B$6:$BE$49,'RevPAR Raw Data'!AX$1,FALSE))/100</f>
        <v>-9.8710510879003698E-3</v>
      </c>
      <c r="AC42" s="90">
        <f>(VLOOKUP($A41,'RevPAR Raw Data'!$B$6:$BE$49,'RevPAR Raw Data'!AY$1,FALSE))/100</f>
        <v>1.2808049635921701E-2</v>
      </c>
      <c r="AD42" s="91">
        <f>(VLOOKUP($A41,'RevPAR Raw Data'!$B$6:$BE$49,'RevPAR Raw Data'!BA$1,FALSE))/100</f>
        <v>3.6445621945405404E-2</v>
      </c>
      <c r="AE42" s="91">
        <f>(VLOOKUP($A41,'RevPAR Raw Data'!$B$6:$BE$49,'RevPAR Raw Data'!BB$1,FALSE))/100</f>
        <v>7.5743158624548904E-2</v>
      </c>
      <c r="AF42" s="90">
        <f>(VLOOKUP($A41,'RevPAR Raw Data'!$B$6:$BE$49,'RevPAR Raw Data'!BC$1,FALSE))/100</f>
        <v>5.6170438005630298E-2</v>
      </c>
      <c r="AG42" s="92">
        <f>(VLOOKUP($A41,'RevPAR Raw Data'!$B$6:$BE$49,'RevPAR Raw Data'!BE$1,FALSE))/100</f>
        <v>2.3957314287036898E-2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Data'!AG$3,FALSE))/100</f>
        <v>0.40093528498930503</v>
      </c>
      <c r="C44" s="118">
        <f>(VLOOKUP($A44,'Occupancy Raw Data'!$B$8:$BE$45,'Occupancy Raw Data'!AH$3,FALSE))/100</f>
        <v>0.49383466845614998</v>
      </c>
      <c r="D44" s="118">
        <f>(VLOOKUP($A44,'Occupancy Raw Data'!$B$8:$BE$45,'Occupancy Raw Data'!AI$3,FALSE))/100</f>
        <v>0.53712602373391194</v>
      </c>
      <c r="E44" s="118">
        <f>(VLOOKUP($A44,'Occupancy Raw Data'!$B$8:$BE$45,'Occupancy Raw Data'!AJ$3,FALSE))/100</f>
        <v>0.55369379909744199</v>
      </c>
      <c r="F44" s="118">
        <f>(VLOOKUP($A44,'Occupancy Raw Data'!$B$8:$BE$45,'Occupancy Raw Data'!AK$3,FALSE))/100</f>
        <v>0.56276115661039594</v>
      </c>
      <c r="G44" s="119">
        <f>(VLOOKUP($A44,'Occupancy Raw Data'!$B$8:$BE$45,'Occupancy Raw Data'!AL$3,FALSE))/100</f>
        <v>0.50976297685006899</v>
      </c>
      <c r="H44" s="99">
        <f>(VLOOKUP($A44,'Occupancy Raw Data'!$B$8:$BE$45,'Occupancy Raw Data'!AN$3,FALSE))/100</f>
        <v>0.66624185191375507</v>
      </c>
      <c r="I44" s="99">
        <f>(VLOOKUP($A44,'Occupancy Raw Data'!$B$8:$BE$45,'Occupancy Raw Data'!AO$3,FALSE))/100</f>
        <v>0.66952197894033005</v>
      </c>
      <c r="J44" s="119">
        <f>(VLOOKUP($A44,'Occupancy Raw Data'!$B$8:$BE$45,'Occupancy Raw Data'!AP$3,FALSE))/100</f>
        <v>0.667881915427043</v>
      </c>
      <c r="K44" s="120">
        <f>(VLOOKUP($A44,'Occupancy Raw Data'!$B$8:$BE$45,'Occupancy Raw Data'!AR$3,FALSE))/100</f>
        <v>0.55498786944414502</v>
      </c>
      <c r="M44" s="121">
        <f>VLOOKUP($A44,'ADR Raw Data'!$B$6:$BE$43,'ADR Raw Data'!AG$1,FALSE)</f>
        <v>89.022868873895007</v>
      </c>
      <c r="N44" s="122">
        <f>VLOOKUP($A44,'ADR Raw Data'!$B$6:$BE$43,'ADR Raw Data'!AH$1,FALSE)</f>
        <v>92.907392670601695</v>
      </c>
      <c r="O44" s="122">
        <f>VLOOKUP($A44,'ADR Raw Data'!$B$6:$BE$43,'ADR Raw Data'!AI$1,FALSE)</f>
        <v>95.163758605935598</v>
      </c>
      <c r="P44" s="122">
        <f>VLOOKUP($A44,'ADR Raw Data'!$B$6:$BE$43,'ADR Raw Data'!AJ$1,FALSE)</f>
        <v>95.942413780091997</v>
      </c>
      <c r="Q44" s="122">
        <f>VLOOKUP($A44,'ADR Raw Data'!$B$6:$BE$43,'ADR Raw Data'!AK$1,FALSE)</f>
        <v>99.066965770715697</v>
      </c>
      <c r="R44" s="123">
        <f>VLOOKUP($A44,'ADR Raw Data'!$B$6:$BE$43,'ADR Raw Data'!AL$1,FALSE)</f>
        <v>94.796233058326095</v>
      </c>
      <c r="S44" s="122">
        <f>VLOOKUP($A44,'ADR Raw Data'!$B$6:$BE$43,'ADR Raw Data'!AN$1,FALSE)</f>
        <v>114.496117469973</v>
      </c>
      <c r="T44" s="122">
        <f>VLOOKUP($A44,'ADR Raw Data'!$B$6:$BE$43,'ADR Raw Data'!AO$1,FALSE)</f>
        <v>113.36934812457</v>
      </c>
      <c r="U44" s="123">
        <f>VLOOKUP($A44,'ADR Raw Data'!$B$6:$BE$43,'ADR Raw Data'!AP$1,FALSE)</f>
        <v>113.931349339172</v>
      </c>
      <c r="V44" s="124">
        <f>VLOOKUP($A44,'ADR Raw Data'!$B$6:$BE$43,'ADR Raw Data'!AR$1,FALSE)</f>
        <v>101.38252462987801</v>
      </c>
      <c r="X44" s="121">
        <f>VLOOKUP($A44,'RevPAR Raw Data'!$B$6:$BE$43,'RevPAR Raw Data'!AG$1,FALSE)</f>
        <v>35.692409302520602</v>
      </c>
      <c r="Y44" s="122">
        <f>VLOOKUP($A44,'RevPAR Raw Data'!$B$6:$BE$43,'RevPAR Raw Data'!AH$1,FALSE)</f>
        <v>45.880891456611998</v>
      </c>
      <c r="Z44" s="122">
        <f>VLOOKUP($A44,'RevPAR Raw Data'!$B$6:$BE$43,'RevPAR Raw Data'!AI$1,FALSE)</f>
        <v>51.114931263580097</v>
      </c>
      <c r="AA44" s="122">
        <f>VLOOKUP($A44,'RevPAR Raw Data'!$B$6:$BE$43,'RevPAR Raw Data'!AJ$1,FALSE)</f>
        <v>53.122719580477998</v>
      </c>
      <c r="AB44" s="122">
        <f>VLOOKUP($A44,'RevPAR Raw Data'!$B$6:$BE$43,'RevPAR Raw Data'!AK$1,FALSE)</f>
        <v>55.7510402390105</v>
      </c>
      <c r="AC44" s="123">
        <f>VLOOKUP($A44,'RevPAR Raw Data'!$B$6:$BE$43,'RevPAR Raw Data'!AL$1,FALSE)</f>
        <v>48.323609957985298</v>
      </c>
      <c r="AD44" s="122">
        <f>VLOOKUP($A44,'RevPAR Raw Data'!$B$6:$BE$43,'RevPAR Raw Data'!AN$1,FALSE)</f>
        <v>76.2821053401303</v>
      </c>
      <c r="AE44" s="122">
        <f>VLOOKUP($A44,'RevPAR Raw Data'!$B$6:$BE$43,'RevPAR Raw Data'!AO$1,FALSE)</f>
        <v>75.903270307537994</v>
      </c>
      <c r="AF44" s="123">
        <f>VLOOKUP($A44,'RevPAR Raw Data'!$B$6:$BE$43,'RevPAR Raw Data'!AP$1,FALSE)</f>
        <v>76.092687823834098</v>
      </c>
      <c r="AG44" s="124">
        <f>VLOOKUP($A44,'RevPAR Raw Data'!$B$6:$BE$43,'RevPAR Raw Data'!AR$1,FALSE)</f>
        <v>56.266071343204999</v>
      </c>
    </row>
    <row r="45" spans="1:33" x14ac:dyDescent="0.2">
      <c r="A45" s="101" t="s">
        <v>122</v>
      </c>
      <c r="B45" s="89">
        <f>(VLOOKUP($A44,'Occupancy Raw Data'!$B$8:$BE$51,'Occupancy Raw Data'!AT$3,FALSE))/100</f>
        <v>-6.0083027935619704E-2</v>
      </c>
      <c r="C45" s="90">
        <f>(VLOOKUP($A44,'Occupancy Raw Data'!$B$8:$BE$51,'Occupancy Raw Data'!AU$3,FALSE))/100</f>
        <v>-6.3770544472212601E-2</v>
      </c>
      <c r="D45" s="90">
        <f>(VLOOKUP($A44,'Occupancy Raw Data'!$B$8:$BE$51,'Occupancy Raw Data'!AV$3,FALSE))/100</f>
        <v>-4.6730044198730399E-2</v>
      </c>
      <c r="E45" s="90">
        <f>(VLOOKUP($A44,'Occupancy Raw Data'!$B$8:$BE$51,'Occupancy Raw Data'!AW$3,FALSE))/100</f>
        <v>-4.7630651270428898E-2</v>
      </c>
      <c r="F45" s="90">
        <f>(VLOOKUP($A44,'Occupancy Raw Data'!$B$8:$BE$51,'Occupancy Raw Data'!AX$3,FALSE))/100</f>
        <v>-7.5517945274810691E-2</v>
      </c>
      <c r="G45" s="90">
        <f>(VLOOKUP($A44,'Occupancy Raw Data'!$B$8:$BE$51,'Occupancy Raw Data'!AY$3,FALSE))/100</f>
        <v>-5.8787950569644296E-2</v>
      </c>
      <c r="H45" s="91">
        <f>(VLOOKUP($A44,'Occupancy Raw Data'!$B$8:$BE$51,'Occupancy Raw Data'!BA$3,FALSE))/100</f>
        <v>-1.5385948366543499E-4</v>
      </c>
      <c r="I45" s="91">
        <f>(VLOOKUP($A44,'Occupancy Raw Data'!$B$8:$BE$51,'Occupancy Raw Data'!BB$3,FALSE))/100</f>
        <v>4.7629589543337694E-2</v>
      </c>
      <c r="J45" s="90">
        <f>(VLOOKUP($A44,'Occupancy Raw Data'!$B$8:$BE$51,'Occupancy Raw Data'!BC$3,FALSE))/100</f>
        <v>2.32389266381248E-2</v>
      </c>
      <c r="K45" s="92">
        <f>(VLOOKUP($A44,'Occupancy Raw Data'!$B$8:$BE$51,'Occupancy Raw Data'!BE$3,FALSE))/100</f>
        <v>-3.20506506969995E-2</v>
      </c>
      <c r="M45" s="89">
        <f>(VLOOKUP($A44,'ADR Raw Data'!$B$6:$BE$49,'ADR Raw Data'!AT$1,FALSE))/100</f>
        <v>-4.66027843390521E-2</v>
      </c>
      <c r="N45" s="90">
        <f>(VLOOKUP($A44,'ADR Raw Data'!$B$6:$BE$49,'ADR Raw Data'!AU$1,FALSE))/100</f>
        <v>-3.1121115742289499E-2</v>
      </c>
      <c r="O45" s="90">
        <f>(VLOOKUP($A44,'ADR Raw Data'!$B$6:$BE$49,'ADR Raw Data'!AV$1,FALSE))/100</f>
        <v>-2.7279989517988202E-2</v>
      </c>
      <c r="P45" s="90">
        <f>(VLOOKUP($A44,'ADR Raw Data'!$B$6:$BE$49,'ADR Raw Data'!AW$1,FALSE))/100</f>
        <v>-2.5223810321741501E-2</v>
      </c>
      <c r="Q45" s="90">
        <f>(VLOOKUP($A44,'ADR Raw Data'!$B$6:$BE$49,'ADR Raw Data'!AX$1,FALSE))/100</f>
        <v>-1.9551928991958602E-2</v>
      </c>
      <c r="R45" s="90">
        <f>(VLOOKUP($A44,'ADR Raw Data'!$B$6:$BE$49,'ADR Raw Data'!AY$1,FALSE))/100</f>
        <v>-2.8760443064419799E-2</v>
      </c>
      <c r="S45" s="91">
        <f>(VLOOKUP($A44,'ADR Raw Data'!$B$6:$BE$49,'ADR Raw Data'!BA$1,FALSE))/100</f>
        <v>1.2815603516843499E-2</v>
      </c>
      <c r="T45" s="91">
        <f>(VLOOKUP($A44,'ADR Raw Data'!$B$6:$BE$49,'ADR Raw Data'!BB$1,FALSE))/100</f>
        <v>1.04032433784457E-2</v>
      </c>
      <c r="U45" s="90">
        <f>(VLOOKUP($A44,'ADR Raw Data'!$B$6:$BE$49,'ADR Raw Data'!BC$1,FALSE))/100</f>
        <v>1.15223968109016E-2</v>
      </c>
      <c r="V45" s="92">
        <f>(VLOOKUP($A44,'ADR Raw Data'!$B$6:$BE$49,'ADR Raw Data'!BE$1,FALSE))/100</f>
        <v>-1.0848578324224801E-2</v>
      </c>
      <c r="X45" s="89">
        <f>(VLOOKUP($A44,'RevPAR Raw Data'!$B$6:$BE$49,'RevPAR Raw Data'!AT$1,FALSE))/100</f>
        <v>-0.10388577588135001</v>
      </c>
      <c r="Y45" s="90">
        <f>(VLOOKUP($A44,'RevPAR Raw Data'!$B$6:$BE$49,'RevPAR Raw Data'!AU$1,FALSE))/100</f>
        <v>-9.2907049719033588E-2</v>
      </c>
      <c r="Z45" s="90">
        <f>(VLOOKUP($A44,'RevPAR Raw Data'!$B$6:$BE$49,'RevPAR Raw Data'!AV$1,FALSE))/100</f>
        <v>-7.2735238600802096E-2</v>
      </c>
      <c r="AA45" s="90">
        <f>(VLOOKUP($A44,'RevPAR Raw Data'!$B$6:$BE$49,'RevPAR Raw Data'!AW$1,FALSE))/100</f>
        <v>-7.1653035079024097E-2</v>
      </c>
      <c r="AB45" s="90">
        <f>(VLOOKUP($A44,'RevPAR Raw Data'!$B$6:$BE$49,'RevPAR Raw Data'!AX$1,FALSE))/100</f>
        <v>-9.3593352763137586E-2</v>
      </c>
      <c r="AC45" s="90">
        <f>(VLOOKUP($A44,'RevPAR Raw Data'!$B$6:$BE$49,'RevPAR Raw Data'!AY$1,FALSE))/100</f>
        <v>-8.5857626128831993E-2</v>
      </c>
      <c r="AD45" s="91">
        <f>(VLOOKUP($A44,'RevPAR Raw Data'!$B$6:$BE$49,'RevPAR Raw Data'!BA$1,FALSE))/100</f>
        <v>1.26597722310381E-2</v>
      </c>
      <c r="AE45" s="91">
        <f>(VLOOKUP($A44,'RevPAR Raw Data'!$B$6:$BE$49,'RevPAR Raw Data'!BB$1,FALSE))/100</f>
        <v>5.8528335133818297E-2</v>
      </c>
      <c r="AF45" s="90">
        <f>(VLOOKUP($A44,'RevPAR Raw Data'!$B$6:$BE$49,'RevPAR Raw Data'!BC$1,FALSE))/100</f>
        <v>3.5029091583210402E-2</v>
      </c>
      <c r="AG45" s="92">
        <f>(VLOOKUP($A44,'RevPAR Raw Data'!$B$6:$BE$49,'RevPAR Raw Data'!BE$1,FALSE))/100</f>
        <v>-4.25515250267956E-2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Data'!AG$3,FALSE))/100</f>
        <v>0.46846546746613299</v>
      </c>
      <c r="C47" s="118">
        <f>(VLOOKUP($A47,'Occupancy Raw Data'!$B$8:$BE$45,'Occupancy Raw Data'!AH$3,FALSE))/100</f>
        <v>0.59155007772596002</v>
      </c>
      <c r="D47" s="118">
        <f>(VLOOKUP($A47,'Occupancy Raw Data'!$B$8:$BE$45,'Occupancy Raw Data'!AI$3,FALSE))/100</f>
        <v>0.63540972684876695</v>
      </c>
      <c r="E47" s="118">
        <f>(VLOOKUP($A47,'Occupancy Raw Data'!$B$8:$BE$45,'Occupancy Raw Data'!AJ$3,FALSE))/100</f>
        <v>0.64590273151232491</v>
      </c>
      <c r="F47" s="118">
        <f>(VLOOKUP($A47,'Occupancy Raw Data'!$B$8:$BE$45,'Occupancy Raw Data'!AK$3,FALSE))/100</f>
        <v>0.60698423273373303</v>
      </c>
      <c r="G47" s="119">
        <f>(VLOOKUP($A47,'Occupancy Raw Data'!$B$8:$BE$45,'Occupancy Raw Data'!AL$3,FALSE))/100</f>
        <v>0.58966244725738304</v>
      </c>
      <c r="H47" s="99">
        <f>(VLOOKUP($A47,'Occupancy Raw Data'!$B$8:$BE$45,'Occupancy Raw Data'!AN$3,FALSE))/100</f>
        <v>0.6742171885409719</v>
      </c>
      <c r="I47" s="99">
        <f>(VLOOKUP($A47,'Occupancy Raw Data'!$B$8:$BE$45,'Occupancy Raw Data'!AO$3,FALSE))/100</f>
        <v>0.70253164556962</v>
      </c>
      <c r="J47" s="119">
        <f>(VLOOKUP($A47,'Occupancy Raw Data'!$B$8:$BE$45,'Occupancy Raw Data'!AP$3,FALSE))/100</f>
        <v>0.68837441705529601</v>
      </c>
      <c r="K47" s="120">
        <f>(VLOOKUP($A47,'Occupancy Raw Data'!$B$8:$BE$45,'Occupancy Raw Data'!AR$3,FALSE))/100</f>
        <v>0.61786586719964398</v>
      </c>
      <c r="M47" s="121">
        <f>VLOOKUP($A47,'ADR Raw Data'!$B$6:$BE$43,'ADR Raw Data'!AG$1,FALSE)</f>
        <v>103.965491822706</v>
      </c>
      <c r="N47" s="122">
        <f>VLOOKUP($A47,'ADR Raw Data'!$B$6:$BE$43,'ADR Raw Data'!AH$1,FALSE)</f>
        <v>106.155446269357</v>
      </c>
      <c r="O47" s="122">
        <f>VLOOKUP($A47,'ADR Raw Data'!$B$6:$BE$43,'ADR Raw Data'!AI$1,FALSE)</f>
        <v>109.169861074705</v>
      </c>
      <c r="P47" s="122">
        <f>VLOOKUP($A47,'ADR Raw Data'!$B$6:$BE$43,'ADR Raw Data'!AJ$1,FALSE)</f>
        <v>109.772919030428</v>
      </c>
      <c r="Q47" s="122">
        <f>VLOOKUP($A47,'ADR Raw Data'!$B$6:$BE$43,'ADR Raw Data'!AK$1,FALSE)</f>
        <v>111.32970456416299</v>
      </c>
      <c r="R47" s="123">
        <f>VLOOKUP($A47,'ADR Raw Data'!$B$6:$BE$43,'ADR Raw Data'!AL$1,FALSE)</f>
        <v>108.314884850767</v>
      </c>
      <c r="S47" s="122">
        <f>VLOOKUP($A47,'ADR Raw Data'!$B$6:$BE$43,'ADR Raw Data'!AN$1,FALSE)</f>
        <v>124.733557312252</v>
      </c>
      <c r="T47" s="122">
        <f>VLOOKUP($A47,'ADR Raw Data'!$B$6:$BE$43,'ADR Raw Data'!AO$1,FALSE)</f>
        <v>127.627685316895</v>
      </c>
      <c r="U47" s="123">
        <f>VLOOKUP($A47,'ADR Raw Data'!$B$6:$BE$43,'ADR Raw Data'!AP$1,FALSE)</f>
        <v>126.210381885635</v>
      </c>
      <c r="V47" s="124">
        <f>VLOOKUP($A47,'ADR Raw Data'!$B$6:$BE$43,'ADR Raw Data'!AR$1,FALSE)</f>
        <v>114.01136040974001</v>
      </c>
      <c r="X47" s="121">
        <f>VLOOKUP($A47,'RevPAR Raw Data'!$B$6:$BE$43,'RevPAR Raw Data'!AG$1,FALSE)</f>
        <v>48.704242727070799</v>
      </c>
      <c r="Y47" s="122">
        <f>VLOOKUP($A47,'RevPAR Raw Data'!$B$6:$BE$43,'RevPAR Raw Data'!AH$1,FALSE)</f>
        <v>62.796262491672202</v>
      </c>
      <c r="Z47" s="122">
        <f>VLOOKUP($A47,'RevPAR Raw Data'!$B$6:$BE$43,'RevPAR Raw Data'!AI$1,FALSE)</f>
        <v>69.367591605596203</v>
      </c>
      <c r="AA47" s="122">
        <f>VLOOKUP($A47,'RevPAR Raw Data'!$B$6:$BE$43,'RevPAR Raw Data'!AJ$1,FALSE)</f>
        <v>70.902628247834699</v>
      </c>
      <c r="AB47" s="122">
        <f>VLOOKUP($A47,'RevPAR Raw Data'!$B$6:$BE$43,'RevPAR Raw Data'!AK$1,FALSE)</f>
        <v>67.575375305351898</v>
      </c>
      <c r="AC47" s="123">
        <f>VLOOKUP($A47,'RevPAR Raw Data'!$B$6:$BE$43,'RevPAR Raw Data'!AL$1,FALSE)</f>
        <v>63.869220075505197</v>
      </c>
      <c r="AD47" s="122">
        <f>VLOOKUP($A47,'RevPAR Raw Data'!$B$6:$BE$43,'RevPAR Raw Data'!AN$1,FALSE)</f>
        <v>84.097508327781398</v>
      </c>
      <c r="AE47" s="122">
        <f>VLOOKUP($A47,'RevPAR Raw Data'!$B$6:$BE$43,'RevPAR Raw Data'!AO$1,FALSE)</f>
        <v>89.662487785920405</v>
      </c>
      <c r="AF47" s="123">
        <f>VLOOKUP($A47,'RevPAR Raw Data'!$B$6:$BE$43,'RevPAR Raw Data'!AP$1,FALSE)</f>
        <v>86.879998056850894</v>
      </c>
      <c r="AG47" s="124">
        <f>VLOOKUP($A47,'RevPAR Raw Data'!$B$6:$BE$43,'RevPAR Raw Data'!AR$1,FALSE)</f>
        <v>70.443728070175396</v>
      </c>
    </row>
    <row r="48" spans="1:33" x14ac:dyDescent="0.2">
      <c r="A48" s="101" t="s">
        <v>122</v>
      </c>
      <c r="B48" s="89">
        <f>(VLOOKUP($A47,'Occupancy Raw Data'!$B$8:$BE$51,'Occupancy Raw Data'!AT$3,FALSE))/100</f>
        <v>1.1871158020397701E-2</v>
      </c>
      <c r="C48" s="90">
        <f>(VLOOKUP($A47,'Occupancy Raw Data'!$B$8:$BE$51,'Occupancy Raw Data'!AU$3,FALSE))/100</f>
        <v>-2.06923807975938E-2</v>
      </c>
      <c r="D48" s="90">
        <f>(VLOOKUP($A47,'Occupancy Raw Data'!$B$8:$BE$51,'Occupancy Raw Data'!AV$3,FALSE))/100</f>
        <v>-2.08463175087576E-3</v>
      </c>
      <c r="E48" s="90">
        <f>(VLOOKUP($A47,'Occupancy Raw Data'!$B$8:$BE$51,'Occupancy Raw Data'!AW$3,FALSE))/100</f>
        <v>2.1265894494759199E-2</v>
      </c>
      <c r="F48" s="90">
        <f>(VLOOKUP($A47,'Occupancy Raw Data'!$B$8:$BE$51,'Occupancy Raw Data'!AX$3,FALSE))/100</f>
        <v>1.30275539454271E-2</v>
      </c>
      <c r="G48" s="90">
        <f>(VLOOKUP($A47,'Occupancy Raw Data'!$B$8:$BE$51,'Occupancy Raw Data'!AY$3,FALSE))/100</f>
        <v>4.4031369345471499E-3</v>
      </c>
      <c r="H48" s="91">
        <f>(VLOOKUP($A47,'Occupancy Raw Data'!$B$8:$BE$51,'Occupancy Raw Data'!BA$3,FALSE))/100</f>
        <v>8.4552146959140415E-2</v>
      </c>
      <c r="I48" s="91">
        <f>(VLOOKUP($A47,'Occupancy Raw Data'!$B$8:$BE$51,'Occupancy Raw Data'!BB$3,FALSE))/100</f>
        <v>0.10333080557662001</v>
      </c>
      <c r="J48" s="90">
        <f>(VLOOKUP($A47,'Occupancy Raw Data'!$B$8:$BE$51,'Occupancy Raw Data'!BC$3,FALSE))/100</f>
        <v>9.4054009851443507E-2</v>
      </c>
      <c r="K48" s="92">
        <f>(VLOOKUP($A47,'Occupancy Raw Data'!$B$8:$BE$51,'Occupancy Raw Data'!BE$3,FALSE))/100</f>
        <v>3.1303918720069601E-2</v>
      </c>
      <c r="M48" s="89">
        <f>(VLOOKUP($A47,'ADR Raw Data'!$B$6:$BE$49,'ADR Raw Data'!AT$1,FALSE))/100</f>
        <v>2.15839155566966E-3</v>
      </c>
      <c r="N48" s="90">
        <f>(VLOOKUP($A47,'ADR Raw Data'!$B$6:$BE$49,'ADR Raw Data'!AU$1,FALSE))/100</f>
        <v>1.8196836008548101E-2</v>
      </c>
      <c r="O48" s="90">
        <f>(VLOOKUP($A47,'ADR Raw Data'!$B$6:$BE$49,'ADR Raw Data'!AV$1,FALSE))/100</f>
        <v>1.0611321816826899E-2</v>
      </c>
      <c r="P48" s="90">
        <f>(VLOOKUP($A47,'ADR Raw Data'!$B$6:$BE$49,'ADR Raw Data'!AW$1,FALSE))/100</f>
        <v>1.2030707920878701E-2</v>
      </c>
      <c r="Q48" s="90">
        <f>(VLOOKUP($A47,'ADR Raw Data'!$B$6:$BE$49,'ADR Raw Data'!AX$1,FALSE))/100</f>
        <v>3.2304141109129998E-2</v>
      </c>
      <c r="R48" s="90">
        <f>(VLOOKUP($A47,'ADR Raw Data'!$B$6:$BE$49,'ADR Raw Data'!AY$1,FALSE))/100</f>
        <v>1.5773986977919301E-2</v>
      </c>
      <c r="S48" s="91">
        <f>(VLOOKUP($A47,'ADR Raw Data'!$B$6:$BE$49,'ADR Raw Data'!BA$1,FALSE))/100</f>
        <v>7.3846745949741791E-2</v>
      </c>
      <c r="T48" s="91">
        <f>(VLOOKUP($A47,'ADR Raw Data'!$B$6:$BE$49,'ADR Raw Data'!BB$1,FALSE))/100</f>
        <v>6.9098402158102493E-2</v>
      </c>
      <c r="U48" s="90">
        <f>(VLOOKUP($A47,'ADR Raw Data'!$B$6:$BE$49,'ADR Raw Data'!BC$1,FALSE))/100</f>
        <v>7.1517062157573696E-2</v>
      </c>
      <c r="V48" s="92">
        <f>(VLOOKUP($A47,'ADR Raw Data'!$B$6:$BE$49,'ADR Raw Data'!BE$1,FALSE))/100</f>
        <v>3.6658441200125499E-2</v>
      </c>
      <c r="X48" s="89">
        <f>(VLOOKUP($A47,'RevPAR Raw Data'!$B$6:$BE$49,'RevPAR Raw Data'!AT$1,FALSE))/100</f>
        <v>1.4055172183294599E-2</v>
      </c>
      <c r="Y48" s="90">
        <f>(VLOOKUP($A47,'RevPAR Raw Data'!$B$6:$BE$49,'RevPAR Raw Data'!AU$1,FALSE))/100</f>
        <v>-2.8720806490459801E-3</v>
      </c>
      <c r="Z48" s="90">
        <f>(VLOOKUP($A47,'RevPAR Raw Data'!$B$6:$BE$49,'RevPAR Raw Data'!AV$1,FALSE))/100</f>
        <v>8.5045693675731213E-3</v>
      </c>
      <c r="AA48" s="90">
        <f>(VLOOKUP($A47,'RevPAR Raw Data'!$B$6:$BE$49,'RevPAR Raw Data'!AW$1,FALSE))/100</f>
        <v>3.3552446180980501E-2</v>
      </c>
      <c r="AB48" s="90">
        <f>(VLOOKUP($A47,'RevPAR Raw Data'!$B$6:$BE$49,'RevPAR Raw Data'!AX$1,FALSE))/100</f>
        <v>4.5752538995517095E-2</v>
      </c>
      <c r="AC48" s="90">
        <f>(VLOOKUP($A47,'RevPAR Raw Data'!$B$6:$BE$49,'RevPAR Raw Data'!AY$1,FALSE))/100</f>
        <v>2.0246578937134E-2</v>
      </c>
      <c r="AD48" s="91">
        <f>(VLOOKUP($A47,'RevPAR Raw Data'!$B$6:$BE$49,'RevPAR Raw Data'!BA$1,FALSE))/100</f>
        <v>0.16464279382487898</v>
      </c>
      <c r="AE48" s="91">
        <f>(VLOOKUP($A47,'RevPAR Raw Data'!$B$6:$BE$49,'RevPAR Raw Data'!BB$1,FALSE))/100</f>
        <v>0.17956920129377602</v>
      </c>
      <c r="AF48" s="90">
        <f>(VLOOKUP($A47,'RevPAR Raw Data'!$B$6:$BE$49,'RevPAR Raw Data'!BC$1,FALSE))/100</f>
        <v>0.17229753847773199</v>
      </c>
      <c r="AG48" s="92">
        <f>(VLOOKUP($A47,'RevPAR Raw Data'!$B$6:$BE$49,'RevPAR Raw Data'!BE$1,FALSE))/100</f>
        <v>6.9109912783928293E-2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Data'!AG$3,FALSE))/100</f>
        <v>0.46269160455632097</v>
      </c>
      <c r="C50" s="118">
        <f>(VLOOKUP($A50,'Occupancy Raw Data'!$B$8:$BE$45,'Occupancy Raw Data'!AH$3,FALSE))/100</f>
        <v>0.52558008718886196</v>
      </c>
      <c r="D50" s="118">
        <f>(VLOOKUP($A50,'Occupancy Raw Data'!$B$8:$BE$45,'Occupancy Raw Data'!AI$3,FALSE))/100</f>
        <v>0.56430949827868293</v>
      </c>
      <c r="E50" s="118">
        <f>(VLOOKUP($A50,'Occupancy Raw Data'!$B$8:$BE$45,'Occupancy Raw Data'!AJ$3,FALSE))/100</f>
        <v>0.58465489023082495</v>
      </c>
      <c r="F50" s="118">
        <f>(VLOOKUP($A50,'Occupancy Raw Data'!$B$8:$BE$45,'Occupancy Raw Data'!AK$3,FALSE))/100</f>
        <v>0.62359613973700501</v>
      </c>
      <c r="G50" s="119">
        <f>(VLOOKUP($A50,'Occupancy Raw Data'!$B$8:$BE$45,'Occupancy Raw Data'!AL$3,FALSE))/100</f>
        <v>0.55208990891874798</v>
      </c>
      <c r="H50" s="99">
        <f>(VLOOKUP($A50,'Occupancy Raw Data'!$B$8:$BE$45,'Occupancy Raw Data'!AN$3,FALSE))/100</f>
        <v>0.77620068852643997</v>
      </c>
      <c r="I50" s="99">
        <f>(VLOOKUP($A50,'Occupancy Raw Data'!$B$8:$BE$45,'Occupancy Raw Data'!AO$3,FALSE))/100</f>
        <v>0.75884643602912105</v>
      </c>
      <c r="J50" s="119">
        <f>(VLOOKUP($A50,'Occupancy Raw Data'!$B$8:$BE$45,'Occupancy Raw Data'!AP$3,FALSE))/100</f>
        <v>0.76752356227777996</v>
      </c>
      <c r="K50" s="120">
        <f>(VLOOKUP($A50,'Occupancy Raw Data'!$B$8:$BE$45,'Occupancy Raw Data'!AR$3,FALSE))/100</f>
        <v>0.61358437374144104</v>
      </c>
      <c r="M50" s="121">
        <f>VLOOKUP($A50,'ADR Raw Data'!$B$6:$BE$43,'ADR Raw Data'!AG$1,FALSE)</f>
        <v>100.450026138228</v>
      </c>
      <c r="N50" s="122">
        <f>VLOOKUP($A50,'ADR Raw Data'!$B$6:$BE$43,'ADR Raw Data'!AH$1,FALSE)</f>
        <v>101.342253438219</v>
      </c>
      <c r="O50" s="122">
        <f>VLOOKUP($A50,'ADR Raw Data'!$B$6:$BE$43,'ADR Raw Data'!AI$1,FALSE)</f>
        <v>103.690492549254</v>
      </c>
      <c r="P50" s="122">
        <f>VLOOKUP($A50,'ADR Raw Data'!$B$6:$BE$43,'ADR Raw Data'!AJ$1,FALSE)</f>
        <v>105.943414257444</v>
      </c>
      <c r="Q50" s="122">
        <f>VLOOKUP($A50,'ADR Raw Data'!$B$6:$BE$43,'ADR Raw Data'!AK$1,FALSE)</f>
        <v>112.25964840038</v>
      </c>
      <c r="R50" s="123">
        <f>VLOOKUP($A50,'ADR Raw Data'!$B$6:$BE$43,'ADR Raw Data'!AL$1,FALSE)</f>
        <v>105.10807225840701</v>
      </c>
      <c r="S50" s="122">
        <f>VLOOKUP($A50,'ADR Raw Data'!$B$6:$BE$43,'ADR Raw Data'!AN$1,FALSE)</f>
        <v>154.21464136401599</v>
      </c>
      <c r="T50" s="122">
        <f>VLOOKUP($A50,'ADR Raw Data'!$B$6:$BE$43,'ADR Raw Data'!AO$1,FALSE)</f>
        <v>157.619651941097</v>
      </c>
      <c r="U50" s="123">
        <f>VLOOKUP($A50,'ADR Raw Data'!$B$6:$BE$43,'ADR Raw Data'!AP$1,FALSE)</f>
        <v>155.89789922608799</v>
      </c>
      <c r="V50" s="124">
        <f>VLOOKUP($A50,'ADR Raw Data'!$B$6:$BE$43,'ADR Raw Data'!AR$1,FALSE)</f>
        <v>123.243033809639</v>
      </c>
      <c r="X50" s="121">
        <f>VLOOKUP($A50,'RevPAR Raw Data'!$B$6:$BE$43,'RevPAR Raw Data'!AG$1,FALSE)</f>
        <v>46.477383771621398</v>
      </c>
      <c r="Y50" s="122">
        <f>VLOOKUP($A50,'RevPAR Raw Data'!$B$6:$BE$43,'RevPAR Raw Data'!AH$1,FALSE)</f>
        <v>53.263470397974899</v>
      </c>
      <c r="Z50" s="122">
        <f>VLOOKUP($A50,'RevPAR Raw Data'!$B$6:$BE$43,'RevPAR Raw Data'!AI$1,FALSE)</f>
        <v>58.5135298267396</v>
      </c>
      <c r="AA50" s="122">
        <f>VLOOKUP($A50,'RevPAR Raw Data'!$B$6:$BE$43,'RevPAR Raw Data'!AJ$1,FALSE)</f>
        <v>61.940335233365303</v>
      </c>
      <c r="AB50" s="122">
        <f>VLOOKUP($A50,'RevPAR Raw Data'!$B$6:$BE$43,'RevPAR Raw Data'!AK$1,FALSE)</f>
        <v>70.004683390710497</v>
      </c>
      <c r="AC50" s="123">
        <f>VLOOKUP($A50,'RevPAR Raw Data'!$B$6:$BE$43,'RevPAR Raw Data'!AL$1,FALSE)</f>
        <v>58.029106039769097</v>
      </c>
      <c r="AD50" s="122">
        <f>VLOOKUP($A50,'RevPAR Raw Data'!$B$6:$BE$43,'RevPAR Raw Data'!AN$1,FALSE)</f>
        <v>119.70151080760699</v>
      </c>
      <c r="AE50" s="122">
        <f>VLOOKUP($A50,'RevPAR Raw Data'!$B$6:$BE$43,'RevPAR Raw Data'!AO$1,FALSE)</f>
        <v>119.609111123652</v>
      </c>
      <c r="AF50" s="123">
        <f>VLOOKUP($A50,'RevPAR Raw Data'!$B$6:$BE$43,'RevPAR Raw Data'!AP$1,FALSE)</f>
        <v>119.65531096562999</v>
      </c>
      <c r="AG50" s="124">
        <f>VLOOKUP($A50,'RevPAR Raw Data'!$B$6:$BE$43,'RevPAR Raw Data'!AR$1,FALSE)</f>
        <v>75.619999718082894</v>
      </c>
    </row>
    <row r="51" spans="1:33" x14ac:dyDescent="0.2">
      <c r="A51" s="101" t="s">
        <v>122</v>
      </c>
      <c r="B51" s="89">
        <f>(VLOOKUP($A50,'Occupancy Raw Data'!$B$8:$BE$51,'Occupancy Raw Data'!AT$3,FALSE))/100</f>
        <v>4.6299473789924203E-2</v>
      </c>
      <c r="C51" s="90">
        <f>(VLOOKUP($A50,'Occupancy Raw Data'!$B$8:$BE$51,'Occupancy Raw Data'!AU$3,FALSE))/100</f>
        <v>3.03885705979254E-2</v>
      </c>
      <c r="D51" s="90">
        <f>(VLOOKUP($A50,'Occupancy Raw Data'!$B$8:$BE$51,'Occupancy Raw Data'!AV$3,FALSE))/100</f>
        <v>4.3470390579894297E-2</v>
      </c>
      <c r="E51" s="90">
        <f>(VLOOKUP($A50,'Occupancy Raw Data'!$B$8:$BE$51,'Occupancy Raw Data'!AW$3,FALSE))/100</f>
        <v>4.1555145874035401E-2</v>
      </c>
      <c r="F51" s="90">
        <f>(VLOOKUP($A50,'Occupancy Raw Data'!$B$8:$BE$51,'Occupancy Raw Data'!AX$3,FALSE))/100</f>
        <v>6.4462561989886702E-2</v>
      </c>
      <c r="G51" s="90">
        <f>(VLOOKUP($A50,'Occupancy Raw Data'!$B$8:$BE$51,'Occupancy Raw Data'!AY$3,FALSE))/100</f>
        <v>4.5570866727277198E-2</v>
      </c>
      <c r="H51" s="91">
        <f>(VLOOKUP($A50,'Occupancy Raw Data'!$B$8:$BE$51,'Occupancy Raw Data'!BA$3,FALSE))/100</f>
        <v>9.0153856119202194E-2</v>
      </c>
      <c r="I51" s="91">
        <f>(VLOOKUP($A50,'Occupancy Raw Data'!$B$8:$BE$51,'Occupancy Raw Data'!BB$3,FALSE))/100</f>
        <v>0.13904583519202401</v>
      </c>
      <c r="J51" s="90">
        <f>(VLOOKUP($A50,'Occupancy Raw Data'!$B$8:$BE$51,'Occupancy Raw Data'!BC$3,FALSE))/100</f>
        <v>0.113787514201332</v>
      </c>
      <c r="K51" s="92">
        <f>(VLOOKUP($A50,'Occupancy Raw Data'!$B$8:$BE$51,'Occupancy Raw Data'!BE$3,FALSE))/100</f>
        <v>6.8884239266579494E-2</v>
      </c>
      <c r="M51" s="89">
        <f>(VLOOKUP($A50,'ADR Raw Data'!$B$6:$BE$49,'ADR Raw Data'!AT$1,FALSE))/100</f>
        <v>-6.7122593260970809E-2</v>
      </c>
      <c r="N51" s="90">
        <f>(VLOOKUP($A50,'ADR Raw Data'!$B$6:$BE$49,'ADR Raw Data'!AU$1,FALSE))/100</f>
        <v>-1.5551162130259599E-2</v>
      </c>
      <c r="O51" s="90">
        <f>(VLOOKUP($A50,'ADR Raw Data'!$B$6:$BE$49,'ADR Raw Data'!AV$1,FALSE))/100</f>
        <v>-9.6461013445326305E-3</v>
      </c>
      <c r="P51" s="90">
        <f>(VLOOKUP($A50,'ADR Raw Data'!$B$6:$BE$49,'ADR Raw Data'!AW$1,FALSE))/100</f>
        <v>-1.29371608403201E-3</v>
      </c>
      <c r="Q51" s="90">
        <f>(VLOOKUP($A50,'ADR Raw Data'!$B$6:$BE$49,'ADR Raw Data'!AX$1,FALSE))/100</f>
        <v>1.22047598272367E-2</v>
      </c>
      <c r="R51" s="90">
        <f>(VLOOKUP($A50,'ADR Raw Data'!$B$6:$BE$49,'ADR Raw Data'!AY$1,FALSE))/100</f>
        <v>-1.3349846025678E-2</v>
      </c>
      <c r="S51" s="91">
        <f>(VLOOKUP($A50,'ADR Raw Data'!$B$6:$BE$49,'ADR Raw Data'!BA$1,FALSE))/100</f>
        <v>6.8935754623616896E-2</v>
      </c>
      <c r="T51" s="91">
        <f>(VLOOKUP($A50,'ADR Raw Data'!$B$6:$BE$49,'ADR Raw Data'!BB$1,FALSE))/100</f>
        <v>8.6578474770109007E-2</v>
      </c>
      <c r="U51" s="90">
        <f>(VLOOKUP($A50,'ADR Raw Data'!$B$6:$BE$49,'ADR Raw Data'!BC$1,FALSE))/100</f>
        <v>7.7746124491167801E-2</v>
      </c>
      <c r="V51" s="92">
        <f>(VLOOKUP($A50,'ADR Raw Data'!$B$6:$BE$49,'ADR Raw Data'!BE$1,FALSE))/100</f>
        <v>3.04361922684015E-2</v>
      </c>
      <c r="X51" s="89">
        <f>(VLOOKUP($A50,'RevPAR Raw Data'!$B$6:$BE$49,'RevPAR Raw Data'!AT$1,FALSE))/100</f>
        <v>-2.3930860218444702E-2</v>
      </c>
      <c r="Y51" s="90">
        <f>(VLOOKUP($A50,'RevPAR Raw Data'!$B$6:$BE$49,'RevPAR Raw Data'!AU$1,FALSE))/100</f>
        <v>1.4364830879390601E-2</v>
      </c>
      <c r="Z51" s="90">
        <f>(VLOOKUP($A50,'RevPAR Raw Data'!$B$6:$BE$49,'RevPAR Raw Data'!AV$1,FALSE))/100</f>
        <v>3.34049694423416E-2</v>
      </c>
      <c r="AA51" s="90">
        <f>(VLOOKUP($A50,'RevPAR Raw Data'!$B$6:$BE$49,'RevPAR Raw Data'!AW$1,FALSE))/100</f>
        <v>4.0207669229411803E-2</v>
      </c>
      <c r="AB51" s="90">
        <f>(VLOOKUP($A50,'RevPAR Raw Data'!$B$6:$BE$49,'RevPAR Raw Data'!AX$1,FALSE))/100</f>
        <v>7.7454071904058397E-2</v>
      </c>
      <c r="AC51" s="90">
        <f>(VLOOKUP($A50,'RevPAR Raw Data'!$B$6:$BE$49,'RevPAR Raw Data'!AY$1,FALSE))/100</f>
        <v>3.1612656647533301E-2</v>
      </c>
      <c r="AD51" s="91">
        <f>(VLOOKUP($A50,'RevPAR Raw Data'!$B$6:$BE$49,'RevPAR Raw Data'!BA$1,FALSE))/100</f>
        <v>0.16530443484662499</v>
      </c>
      <c r="AE51" s="91">
        <f>(VLOOKUP($A50,'RevPAR Raw Data'!$B$6:$BE$49,'RevPAR Raw Data'!BB$1,FALSE))/100</f>
        <v>0.237662686296194</v>
      </c>
      <c r="AF51" s="90">
        <f>(VLOOKUP($A50,'RevPAR Raw Data'!$B$6:$BE$49,'RevPAR Raw Data'!BC$1,FALSE))/100</f>
        <v>0.20038017693713703</v>
      </c>
      <c r="AG51" s="92">
        <f>(VLOOKUP($A50,'RevPAR Raw Data'!$B$6:$BE$49,'RevPAR Raw Data'!BE$1,FALSE))/100</f>
        <v>0.101417005485561</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Data'!AG$3,FALSE))/100</f>
        <v>0.40585562847046902</v>
      </c>
      <c r="C53" s="118">
        <f>(VLOOKUP($A53,'Occupancy Raw Data'!$B$8:$BE$45,'Occupancy Raw Data'!AH$3,FALSE))/100</f>
        <v>0.54029951203095994</v>
      </c>
      <c r="D53" s="118">
        <f>(VLOOKUP($A53,'Occupancy Raw Data'!$B$8:$BE$45,'Occupancy Raw Data'!AI$3,FALSE))/100</f>
        <v>0.57932293395286993</v>
      </c>
      <c r="E53" s="118">
        <f>(VLOOKUP($A53,'Occupancy Raw Data'!$B$8:$BE$45,'Occupancy Raw Data'!AJ$3,FALSE))/100</f>
        <v>0.56422170594092202</v>
      </c>
      <c r="F53" s="118">
        <f>(VLOOKUP($A53,'Occupancy Raw Data'!$B$8:$BE$45,'Occupancy Raw Data'!AK$3,FALSE))/100</f>
        <v>0.52854298041818704</v>
      </c>
      <c r="G53" s="119">
        <f>(VLOOKUP($A53,'Occupancy Raw Data'!$B$8:$BE$45,'Occupancy Raw Data'!AL$3,FALSE))/100</f>
        <v>0.52392871445734801</v>
      </c>
      <c r="H53" s="99">
        <f>(VLOOKUP($A53,'Occupancy Raw Data'!$B$8:$BE$45,'Occupancy Raw Data'!AN$3,FALSE))/100</f>
        <v>0.58479920345170899</v>
      </c>
      <c r="I53" s="99">
        <f>(VLOOKUP($A53,'Occupancy Raw Data'!$B$8:$BE$45,'Occupancy Raw Data'!AO$3,FALSE))/100</f>
        <v>0.55492864254895402</v>
      </c>
      <c r="J53" s="119">
        <f>(VLOOKUP($A53,'Occupancy Raw Data'!$B$8:$BE$45,'Occupancy Raw Data'!AP$3,FALSE))/100</f>
        <v>0.56986392300033106</v>
      </c>
      <c r="K53" s="120">
        <f>(VLOOKUP($A53,'Occupancy Raw Data'!$B$8:$BE$45,'Occupancy Raw Data'!AR$3,FALSE))/100</f>
        <v>0.53710491241431801</v>
      </c>
      <c r="M53" s="121">
        <f>VLOOKUP($A53,'ADR Raw Data'!$B$6:$BE$43,'ADR Raw Data'!AG$1,FALSE)</f>
        <v>84.744427860696504</v>
      </c>
      <c r="N53" s="122">
        <f>VLOOKUP($A53,'ADR Raw Data'!$B$6:$BE$43,'ADR Raw Data'!AH$1,FALSE)</f>
        <v>90.0531018374338</v>
      </c>
      <c r="O53" s="122">
        <f>VLOOKUP($A53,'ADR Raw Data'!$B$6:$BE$43,'ADR Raw Data'!AI$1,FALSE)</f>
        <v>89.599911200229101</v>
      </c>
      <c r="P53" s="122">
        <f>VLOOKUP($A53,'ADR Raw Data'!$B$6:$BE$43,'ADR Raw Data'!AJ$1,FALSE)</f>
        <v>89.055955882352904</v>
      </c>
      <c r="Q53" s="122">
        <f>VLOOKUP($A53,'ADR Raw Data'!$B$6:$BE$43,'ADR Raw Data'!AK$1,FALSE)</f>
        <v>88.300332810046996</v>
      </c>
      <c r="R53" s="123">
        <f>VLOOKUP($A53,'ADR Raw Data'!$B$6:$BE$43,'ADR Raw Data'!AL$1,FALSE)</f>
        <v>88.565142365755705</v>
      </c>
      <c r="S53" s="122">
        <f>VLOOKUP($A53,'ADR Raw Data'!$B$6:$BE$43,'ADR Raw Data'!AN$1,FALSE)</f>
        <v>95.692667423382503</v>
      </c>
      <c r="T53" s="122">
        <f>VLOOKUP($A53,'ADR Raw Data'!$B$6:$BE$43,'ADR Raw Data'!AO$1,FALSE)</f>
        <v>95.357553827751104</v>
      </c>
      <c r="U53" s="123">
        <f>VLOOKUP($A53,'ADR Raw Data'!$B$6:$BE$43,'ADR Raw Data'!AP$1,FALSE)</f>
        <v>95.529502038439105</v>
      </c>
      <c r="V53" s="124">
        <f>VLOOKUP($A53,'ADR Raw Data'!$B$6:$BE$43,'ADR Raw Data'!AR$1,FALSE)</f>
        <v>90.684663003500603</v>
      </c>
      <c r="X53" s="121">
        <f>VLOOKUP($A53,'RevPAR Raw Data'!$B$6:$BE$43,'RevPAR Raw Data'!AG$1,FALSE)</f>
        <v>34.394003028773298</v>
      </c>
      <c r="Y53" s="122">
        <f>VLOOKUP($A53,'RevPAR Raw Data'!$B$6:$BE$43,'RevPAR Raw Data'!AH$1,FALSE)</f>
        <v>48.655646979639897</v>
      </c>
      <c r="Z53" s="122">
        <f>VLOOKUP($A53,'RevPAR Raw Data'!$B$6:$BE$43,'RevPAR Raw Data'!AI$1,FALSE)</f>
        <v>51.907283438433403</v>
      </c>
      <c r="AA53" s="122">
        <f>VLOOKUP($A53,'RevPAR Raw Data'!$B$6:$BE$43,'RevPAR Raw Data'!AJ$1,FALSE)</f>
        <v>50.247303352140698</v>
      </c>
      <c r="AB53" s="122">
        <f>VLOOKUP($A53,'RevPAR Raw Data'!$B$6:$BE$43,'RevPAR Raw Data'!AK$1,FALSE)</f>
        <v>46.670521075340098</v>
      </c>
      <c r="AC53" s="123">
        <f>VLOOKUP($A53,'RevPAR Raw Data'!$B$6:$BE$43,'RevPAR Raw Data'!AL$1,FALSE)</f>
        <v>46.401821185422499</v>
      </c>
      <c r="AD53" s="122">
        <f>VLOOKUP($A53,'RevPAR Raw Data'!$B$6:$BE$43,'RevPAR Raw Data'!AN$1,FALSE)</f>
        <v>55.9609956853634</v>
      </c>
      <c r="AE53" s="122">
        <f>VLOOKUP($A53,'RevPAR Raw Data'!$B$6:$BE$43,'RevPAR Raw Data'!AO$1,FALSE)</f>
        <v>52.916637902422799</v>
      </c>
      <c r="AF53" s="123">
        <f>VLOOKUP($A53,'RevPAR Raw Data'!$B$6:$BE$43,'RevPAR Raw Data'!AP$1,FALSE)</f>
        <v>54.438816793893103</v>
      </c>
      <c r="AG53" s="124">
        <f>VLOOKUP($A53,'RevPAR Raw Data'!$B$6:$BE$43,'RevPAR Raw Data'!AR$1,FALSE)</f>
        <v>48.707177979817203</v>
      </c>
    </row>
    <row r="54" spans="1:33" x14ac:dyDescent="0.2">
      <c r="A54" s="101" t="s">
        <v>122</v>
      </c>
      <c r="B54" s="89">
        <f>(VLOOKUP($A53,'Occupancy Raw Data'!$B$8:$BE$51,'Occupancy Raw Data'!AT$3,FALSE))/100</f>
        <v>-5.4229346834466098E-2</v>
      </c>
      <c r="C54" s="90">
        <f>(VLOOKUP($A53,'Occupancy Raw Data'!$B$8:$BE$51,'Occupancy Raw Data'!AU$3,FALSE))/100</f>
        <v>-5.9592021409875497E-2</v>
      </c>
      <c r="D54" s="90">
        <f>(VLOOKUP($A53,'Occupancy Raw Data'!$B$8:$BE$51,'Occupancy Raw Data'!AV$3,FALSE))/100</f>
        <v>-1.3443640925312299E-2</v>
      </c>
      <c r="E54" s="90">
        <f>(VLOOKUP($A53,'Occupancy Raw Data'!$B$8:$BE$51,'Occupancy Raw Data'!AW$3,FALSE))/100</f>
        <v>-2.98179505388259E-2</v>
      </c>
      <c r="F54" s="90">
        <f>(VLOOKUP($A53,'Occupancy Raw Data'!$B$8:$BE$51,'Occupancy Raw Data'!AX$3,FALSE))/100</f>
        <v>1.0673929790479699E-2</v>
      </c>
      <c r="G54" s="90">
        <f>(VLOOKUP($A53,'Occupancy Raw Data'!$B$8:$BE$51,'Occupancy Raw Data'!AY$3,FALSE))/100</f>
        <v>-2.9322819937905198E-2</v>
      </c>
      <c r="H54" s="91">
        <f>(VLOOKUP($A53,'Occupancy Raw Data'!$B$8:$BE$51,'Occupancy Raw Data'!BA$3,FALSE))/100</f>
        <v>7.8321690788049E-2</v>
      </c>
      <c r="I54" s="91">
        <f>(VLOOKUP($A53,'Occupancy Raw Data'!$B$8:$BE$51,'Occupancy Raw Data'!BB$3,FALSE))/100</f>
        <v>7.1307825972774894E-2</v>
      </c>
      <c r="J54" s="90">
        <f>(VLOOKUP($A53,'Occupancy Raw Data'!$B$8:$BE$51,'Occupancy Raw Data'!BC$3,FALSE))/100</f>
        <v>7.4895234204892303E-2</v>
      </c>
      <c r="K54" s="92">
        <f>(VLOOKUP($A53,'Occupancy Raw Data'!$B$8:$BE$51,'Occupancy Raw Data'!BE$3,FALSE))/100</f>
        <v>1.92528501967986E-4</v>
      </c>
      <c r="M54" s="89">
        <f>(VLOOKUP($A53,'ADR Raw Data'!$B$6:$BE$49,'ADR Raw Data'!AT$1,FALSE))/100</f>
        <v>1.4682311529629299E-2</v>
      </c>
      <c r="N54" s="90">
        <f>(VLOOKUP($A53,'ADR Raw Data'!$B$6:$BE$49,'ADR Raw Data'!AU$1,FALSE))/100</f>
        <v>2.1536028165533998E-2</v>
      </c>
      <c r="O54" s="90">
        <f>(VLOOKUP($A53,'ADR Raw Data'!$B$6:$BE$49,'ADR Raw Data'!AV$1,FALSE))/100</f>
        <v>-3.9877427604192196E-3</v>
      </c>
      <c r="P54" s="90">
        <f>(VLOOKUP($A53,'ADR Raw Data'!$B$6:$BE$49,'ADR Raw Data'!AW$1,FALSE))/100</f>
        <v>-1.0455072528357801E-2</v>
      </c>
      <c r="Q54" s="90">
        <f>(VLOOKUP($A53,'ADR Raw Data'!$B$6:$BE$49,'ADR Raw Data'!AX$1,FALSE))/100</f>
        <v>1.67056511454294E-2</v>
      </c>
      <c r="R54" s="90">
        <f>(VLOOKUP($A53,'ADR Raw Data'!$B$6:$BE$49,'ADR Raw Data'!AY$1,FALSE))/100</f>
        <v>6.7036025423246404E-3</v>
      </c>
      <c r="S54" s="91">
        <f>(VLOOKUP($A53,'ADR Raw Data'!$B$6:$BE$49,'ADR Raw Data'!BA$1,FALSE))/100</f>
        <v>4.4178781040456604E-2</v>
      </c>
      <c r="T54" s="91">
        <f>(VLOOKUP($A53,'ADR Raw Data'!$B$6:$BE$49,'ADR Raw Data'!BB$1,FALSE))/100</f>
        <v>4.1786567209842203E-2</v>
      </c>
      <c r="U54" s="90">
        <f>(VLOOKUP($A53,'ADR Raw Data'!$B$6:$BE$49,'ADR Raw Data'!BC$1,FALSE))/100</f>
        <v>4.3016813417863495E-2</v>
      </c>
      <c r="V54" s="92">
        <f>(VLOOKUP($A53,'ADR Raw Data'!$B$6:$BE$49,'ADR Raw Data'!BE$1,FALSE))/100</f>
        <v>1.8936523925569899E-2</v>
      </c>
      <c r="X54" s="89">
        <f>(VLOOKUP($A53,'RevPAR Raw Data'!$B$6:$BE$49,'RevPAR Raw Data'!AT$1,FALSE))/100</f>
        <v>-4.0343247469108695E-2</v>
      </c>
      <c r="Y54" s="90">
        <f>(VLOOKUP($A53,'RevPAR Raw Data'!$B$6:$BE$49,'RevPAR Raw Data'!AU$1,FALSE))/100</f>
        <v>-3.9339368695865601E-2</v>
      </c>
      <c r="Z54" s="90">
        <f>(VLOOKUP($A53,'RevPAR Raw Data'!$B$6:$BE$49,'RevPAR Raw Data'!AV$1,FALSE))/100</f>
        <v>-1.7377773903957901E-2</v>
      </c>
      <c r="AA54" s="90">
        <f>(VLOOKUP($A53,'RevPAR Raw Data'!$B$6:$BE$49,'RevPAR Raw Data'!AW$1,FALSE))/100</f>
        <v>-3.9961274231653403E-2</v>
      </c>
      <c r="AB54" s="90">
        <f>(VLOOKUP($A53,'RevPAR Raw Data'!$B$6:$BE$49,'RevPAR Raw Data'!AX$1,FALSE))/100</f>
        <v>2.75578958833398E-2</v>
      </c>
      <c r="AC54" s="90">
        <f>(VLOOKUP($A53,'RevPAR Raw Data'!$B$6:$BE$49,'RevPAR Raw Data'!AY$1,FALSE))/100</f>
        <v>-2.2815785925864498E-2</v>
      </c>
      <c r="AD54" s="91">
        <f>(VLOOKUP($A53,'RevPAR Raw Data'!$B$6:$BE$49,'RevPAR Raw Data'!BA$1,FALSE))/100</f>
        <v>0.125960628656549</v>
      </c>
      <c r="AE54" s="91">
        <f>(VLOOKUP($A53,'RevPAR Raw Data'!$B$6:$BE$49,'RevPAR Raw Data'!BB$1,FALSE))/100</f>
        <v>0.11607410244521599</v>
      </c>
      <c r="AF54" s="90">
        <f>(VLOOKUP($A53,'RevPAR Raw Data'!$B$6:$BE$49,'RevPAR Raw Data'!BC$1,FALSE))/100</f>
        <v>0.121133801938434</v>
      </c>
      <c r="AG54" s="92">
        <f>(VLOOKUP($A53,'RevPAR Raw Data'!$B$6:$BE$49,'RevPAR Raw Data'!BE$1,FALSE))/100</f>
        <v>1.9132698248121801E-2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Data'!AG$3,FALSE))/100</f>
        <v>0.41838167311577501</v>
      </c>
      <c r="C56" s="118">
        <f>(VLOOKUP($A56,'Occupancy Raw Data'!$B$8:$BE$45,'Occupancy Raw Data'!AH$3,FALSE))/100</f>
        <v>0.52388453241105304</v>
      </c>
      <c r="D56" s="118">
        <f>(VLOOKUP($A56,'Occupancy Raw Data'!$B$8:$BE$45,'Occupancy Raw Data'!AI$3,FALSE))/100</f>
        <v>0.56833892272944997</v>
      </c>
      <c r="E56" s="118">
        <f>(VLOOKUP($A56,'Occupancy Raw Data'!$B$8:$BE$45,'Occupancy Raw Data'!AJ$3,FALSE))/100</f>
        <v>0.59872698651700706</v>
      </c>
      <c r="F56" s="118">
        <f>(VLOOKUP($A56,'Occupancy Raw Data'!$B$8:$BE$45,'Occupancy Raw Data'!AK$3,FALSE))/100</f>
        <v>0.61077270549585894</v>
      </c>
      <c r="G56" s="118">
        <f>(VLOOKUP($A56,'Occupancy Raw Data'!$B$8:$BE$45,'Occupancy Raw Data'!AL$3,FALSE))/100</f>
        <v>0.54403992551618297</v>
      </c>
      <c r="H56" s="99">
        <f>(VLOOKUP($A56,'Occupancy Raw Data'!$B$8:$BE$45,'Occupancy Raw Data'!AN$3,FALSE))/100</f>
        <v>0.73362535076312296</v>
      </c>
      <c r="I56" s="99">
        <f>(VLOOKUP($A56,'Occupancy Raw Data'!$B$8:$BE$45,'Occupancy Raw Data'!AO$3,FALSE))/100</f>
        <v>0.708438847443706</v>
      </c>
      <c r="J56" s="118">
        <f>(VLOOKUP($A56,'Occupancy Raw Data'!$B$8:$BE$45,'Occupancy Raw Data'!AP$3,FALSE))/100</f>
        <v>0.72103209910341504</v>
      </c>
      <c r="K56" s="141">
        <f>(VLOOKUP($A56,'Occupancy Raw Data'!$B$8:$BE$45,'Occupancy Raw Data'!AR$3,FALSE))/100</f>
        <v>0.59461851395489806</v>
      </c>
      <c r="M56" s="121">
        <f>VLOOKUP($A56,'ADR Raw Data'!$B$6:$BE$43,'ADR Raw Data'!AG$1,FALSE)</f>
        <v>104.259120150597</v>
      </c>
      <c r="N56" s="122">
        <f>VLOOKUP($A56,'ADR Raw Data'!$B$6:$BE$43,'ADR Raw Data'!AH$1,FALSE)</f>
        <v>110.77243218511001</v>
      </c>
      <c r="O56" s="122">
        <f>VLOOKUP($A56,'ADR Raw Data'!$B$6:$BE$43,'ADR Raw Data'!AI$1,FALSE)</f>
        <v>112.449911488439</v>
      </c>
      <c r="P56" s="122">
        <f>VLOOKUP($A56,'ADR Raw Data'!$B$6:$BE$43,'ADR Raw Data'!AJ$1,FALSE)</f>
        <v>117.587878372199</v>
      </c>
      <c r="Q56" s="122">
        <f>VLOOKUP($A56,'ADR Raw Data'!$B$6:$BE$43,'ADR Raw Data'!AK$1,FALSE)</f>
        <v>118.228066450022</v>
      </c>
      <c r="R56" s="123">
        <f>VLOOKUP($A56,'ADR Raw Data'!$B$6:$BE$43,'ADR Raw Data'!AL$1,FALSE)</f>
        <v>113.29657539417801</v>
      </c>
      <c r="S56" s="122">
        <f>VLOOKUP($A56,'ADR Raw Data'!$B$6:$BE$43,'ADR Raw Data'!AN$1,FALSE)</f>
        <v>136.89443651459999</v>
      </c>
      <c r="T56" s="122">
        <f>VLOOKUP($A56,'ADR Raw Data'!$B$6:$BE$43,'ADR Raw Data'!AO$1,FALSE)</f>
        <v>136.84006521109001</v>
      </c>
      <c r="U56" s="123">
        <f>VLOOKUP($A56,'ADR Raw Data'!$B$6:$BE$43,'ADR Raw Data'!AP$1,FALSE)</f>
        <v>136.86772567631701</v>
      </c>
      <c r="V56" s="124">
        <f>VLOOKUP($A56,'ADR Raw Data'!$B$6:$BE$43,'ADR Raw Data'!AR$1,FALSE)</f>
        <v>121.46445994951</v>
      </c>
      <c r="X56" s="121">
        <f>VLOOKUP($A56,'RevPAR Raw Data'!$B$6:$BE$43,'RevPAR Raw Data'!AG$1,FALSE)</f>
        <v>43.620105126185599</v>
      </c>
      <c r="Y56" s="122">
        <f>VLOOKUP($A56,'RevPAR Raw Data'!$B$6:$BE$43,'RevPAR Raw Data'!AH$1,FALSE)</f>
        <v>58.031963839331503</v>
      </c>
      <c r="Z56" s="122">
        <f>VLOOKUP($A56,'RevPAR Raw Data'!$B$6:$BE$43,'RevPAR Raw Data'!AI$1,FALSE)</f>
        <v>63.909661556361598</v>
      </c>
      <c r="AA56" s="122">
        <f>VLOOKUP($A56,'RevPAR Raw Data'!$B$6:$BE$43,'RevPAR Raw Data'!AJ$1,FALSE)</f>
        <v>70.403036068715295</v>
      </c>
      <c r="AB56" s="122">
        <f>VLOOKUP($A56,'RevPAR Raw Data'!$B$6:$BE$43,'RevPAR Raw Data'!AK$1,FALSE)</f>
        <v>72.210476011224401</v>
      </c>
      <c r="AC56" s="123">
        <f>VLOOKUP($A56,'RevPAR Raw Data'!$B$6:$BE$43,'RevPAR Raw Data'!AL$1,FALSE)</f>
        <v>61.637860438687703</v>
      </c>
      <c r="AD56" s="122">
        <f>VLOOKUP($A56,'RevPAR Raw Data'!$B$6:$BE$43,'RevPAR Raw Data'!AN$1,FALSE)</f>
        <v>100.42922900554299</v>
      </c>
      <c r="AE56" s="122">
        <f>VLOOKUP($A56,'RevPAR Raw Data'!$B$6:$BE$43,'RevPAR Raw Data'!AO$1,FALSE)</f>
        <v>96.942818082266697</v>
      </c>
      <c r="AF56" s="123">
        <f>VLOOKUP($A56,'RevPAR Raw Data'!$B$6:$BE$43,'RevPAR Raw Data'!AP$1,FALSE)</f>
        <v>98.686023543905193</v>
      </c>
      <c r="AG56" s="124">
        <f>VLOOKUP($A56,'RevPAR Raw Data'!$B$6:$BE$43,'RevPAR Raw Data'!AR$1,FALSE)</f>
        <v>72.225016673512002</v>
      </c>
    </row>
    <row r="57" spans="1:33" x14ac:dyDescent="0.2">
      <c r="A57" s="154" t="s">
        <v>122</v>
      </c>
      <c r="B57" s="89">
        <f>(VLOOKUP($A56,'Occupancy Raw Data'!$B$8:$BE$51,'Occupancy Raw Data'!AT$3,FALSE))/100</f>
        <v>-5.3085740620436299E-2</v>
      </c>
      <c r="C57" s="90">
        <f>(VLOOKUP($A56,'Occupancy Raw Data'!$B$8:$BE$51,'Occupancy Raw Data'!AU$3,FALSE))/100</f>
        <v>-6.3775024075647099E-2</v>
      </c>
      <c r="D57" s="90">
        <f>(VLOOKUP($A56,'Occupancy Raw Data'!$B$8:$BE$51,'Occupancy Raw Data'!AV$3,FALSE))/100</f>
        <v>-3.3543728452823399E-2</v>
      </c>
      <c r="E57" s="90">
        <f>(VLOOKUP($A56,'Occupancy Raw Data'!$B$8:$BE$51,'Occupancy Raw Data'!AW$3,FALSE))/100</f>
        <v>2.2563420794016398E-2</v>
      </c>
      <c r="F57" s="90">
        <f>(VLOOKUP($A56,'Occupancy Raw Data'!$B$8:$BE$51,'Occupancy Raw Data'!AX$3,FALSE))/100</f>
        <v>4.8828250883877003E-2</v>
      </c>
      <c r="G57" s="90">
        <f>(VLOOKUP($A56,'Occupancy Raw Data'!$B$8:$BE$51,'Occupancy Raw Data'!AY$3,FALSE))/100</f>
        <v>-1.3469032143082E-2</v>
      </c>
      <c r="H57" s="91">
        <f>(VLOOKUP($A56,'Occupancy Raw Data'!$B$8:$BE$51,'Occupancy Raw Data'!BA$3,FALSE))/100</f>
        <v>0.140893988333116</v>
      </c>
      <c r="I57" s="91">
        <f>(VLOOKUP($A56,'Occupancy Raw Data'!$B$8:$BE$51,'Occupancy Raw Data'!BB$3,FALSE))/100</f>
        <v>0.13260044175140201</v>
      </c>
      <c r="J57" s="90">
        <f>(VLOOKUP($A56,'Occupancy Raw Data'!$B$8:$BE$51,'Occupancy Raw Data'!BC$3,FALSE))/100</f>
        <v>0.13680451740385402</v>
      </c>
      <c r="K57" s="92">
        <f>(VLOOKUP($A56,'Occupancy Raw Data'!$B$8:$BE$51,'Occupancy Raw Data'!BE$3,FALSE))/100</f>
        <v>3.3896931789478703E-2</v>
      </c>
      <c r="M57" s="89">
        <f>(VLOOKUP($A56,'ADR Raw Data'!$B$6:$BE$49,'ADR Raw Data'!AT$1,FALSE))/100</f>
        <v>3.4743790517782801E-3</v>
      </c>
      <c r="N57" s="90">
        <f>(VLOOKUP($A56,'ADR Raw Data'!$B$6:$BE$49,'ADR Raw Data'!AU$1,FALSE))/100</f>
        <v>1.1315950209048299E-3</v>
      </c>
      <c r="O57" s="90">
        <f>(VLOOKUP($A56,'ADR Raw Data'!$B$6:$BE$49,'ADR Raw Data'!AV$1,FALSE))/100</f>
        <v>2.25908698908126E-2</v>
      </c>
      <c r="P57" s="90">
        <f>(VLOOKUP($A56,'ADR Raw Data'!$B$6:$BE$49,'ADR Raw Data'!AW$1,FALSE))/100</f>
        <v>8.3612173390979191E-2</v>
      </c>
      <c r="Q57" s="90">
        <f>(VLOOKUP($A56,'ADR Raw Data'!$B$6:$BE$49,'ADR Raw Data'!AX$1,FALSE))/100</f>
        <v>7.7564818920882198E-2</v>
      </c>
      <c r="R57" s="90">
        <f>(VLOOKUP($A56,'ADR Raw Data'!$B$6:$BE$49,'ADR Raw Data'!AY$1,FALSE))/100</f>
        <v>4.16030785721931E-2</v>
      </c>
      <c r="S57" s="91">
        <f>(VLOOKUP($A56,'ADR Raw Data'!$B$6:$BE$49,'ADR Raw Data'!BA$1,FALSE))/100</f>
        <v>8.9633312146773114E-2</v>
      </c>
      <c r="T57" s="91">
        <f>(VLOOKUP($A56,'ADR Raw Data'!$B$6:$BE$49,'ADR Raw Data'!BB$1,FALSE))/100</f>
        <v>7.1689510277426191E-2</v>
      </c>
      <c r="U57" s="90">
        <f>(VLOOKUP($A56,'ADR Raw Data'!$B$6:$BE$49,'ADR Raw Data'!BC$1,FALSE))/100</f>
        <v>8.0713473571414396E-2</v>
      </c>
      <c r="V57" s="92">
        <f>(VLOOKUP($A56,'ADR Raw Data'!$B$6:$BE$49,'ADR Raw Data'!BE$1,FALSE))/100</f>
        <v>6.1719488423739401E-2</v>
      </c>
      <c r="X57" s="89">
        <f>(VLOOKUP($A56,'RevPAR Raw Data'!$B$6:$BE$49,'RevPAR Raw Data'!AT$1,FALSE))/100</f>
        <v>-4.9795801553817798E-2</v>
      </c>
      <c r="Y57" s="90">
        <f>(VLOOKUP($A56,'RevPAR Raw Data'!$B$6:$BE$49,'RevPAR Raw Data'!AU$1,FALSE))/100</f>
        <v>-6.2715596554444308E-2</v>
      </c>
      <c r="Z57" s="90">
        <f>(VLOOKUP($A56,'RevPAR Raw Data'!$B$6:$BE$49,'RevPAR Raw Data'!AV$1,FALSE))/100</f>
        <v>-1.17106405671412E-2</v>
      </c>
      <c r="AA57" s="90">
        <f>(VLOOKUP($A56,'RevPAR Raw Data'!$B$6:$BE$49,'RevPAR Raw Data'!AW$1,FALSE))/100</f>
        <v>0.108062170836718</v>
      </c>
      <c r="AB57" s="90">
        <f>(VLOOKUP($A56,'RevPAR Raw Data'!$B$6:$BE$49,'RevPAR Raw Data'!AX$1,FALSE))/100</f>
        <v>0.13018042424279</v>
      </c>
      <c r="AC57" s="90">
        <f>(VLOOKUP($A56,'RevPAR Raw Data'!$B$6:$BE$49,'RevPAR Raw Data'!AY$1,FALSE))/100</f>
        <v>2.7573693226570998E-2</v>
      </c>
      <c r="AD57" s="91">
        <f>(VLOOKUP($A56,'RevPAR Raw Data'!$B$6:$BE$49,'RevPAR Raw Data'!BA$1,FALSE))/100</f>
        <v>0.24315609531575499</v>
      </c>
      <c r="AE57" s="91">
        <f>(VLOOKUP($A56,'RevPAR Raw Data'!$B$6:$BE$49,'RevPAR Raw Data'!BB$1,FALSE))/100</f>
        <v>0.21379601276055699</v>
      </c>
      <c r="AF57" s="90">
        <f>(VLOOKUP($A56,'RevPAR Raw Data'!$B$6:$BE$49,'RevPAR Raw Data'!BC$1,FALSE))/100</f>
        <v>0.228559958775194</v>
      </c>
      <c r="AG57" s="92">
        <f>(VLOOKUP($A56,'RevPAR Raw Data'!$B$6:$BE$49,'RevPAR Raw Data'!BE$1,FALSE))/100</f>
        <v>9.7708521502399198E-2</v>
      </c>
    </row>
    <row r="58" spans="1:33" x14ac:dyDescent="0.2">
      <c r="A58" s="155" t="s">
        <v>124</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Data'!AG$3,FALSE))/100</f>
        <v>0.595298588347836</v>
      </c>
      <c r="C59" s="118">
        <f>(VLOOKUP($A59,'Occupancy Raw Data'!$B$8:$BE$45,'Occupancy Raw Data'!AH$3,FALSE))/100</f>
        <v>0.73430485894448594</v>
      </c>
      <c r="D59" s="118">
        <f>(VLOOKUP($A59,'Occupancy Raw Data'!$B$8:$BE$45,'Occupancy Raw Data'!AI$3,FALSE))/100</f>
        <v>0.80015399937698206</v>
      </c>
      <c r="E59" s="118">
        <f>(VLOOKUP($A59,'Occupancy Raw Data'!$B$8:$BE$45,'Occupancy Raw Data'!AJ$3,FALSE))/100</f>
        <v>0.77724177569519304</v>
      </c>
      <c r="F59" s="118">
        <f>(VLOOKUP($A59,'Occupancy Raw Data'!$B$8:$BE$45,'Occupancy Raw Data'!AK$3,FALSE))/100</f>
        <v>0.71801317994752489</v>
      </c>
      <c r="G59" s="119">
        <f>(VLOOKUP($A59,'Occupancy Raw Data'!$B$8:$BE$45,'Occupancy Raw Data'!AL$3,FALSE))/100</f>
        <v>0.72500603310970602</v>
      </c>
      <c r="H59" s="99">
        <f>(VLOOKUP($A59,'Occupancy Raw Data'!$B$8:$BE$45,'Occupancy Raw Data'!AN$3,FALSE))/100</f>
        <v>0.76382490501136302</v>
      </c>
      <c r="I59" s="99">
        <f>(VLOOKUP($A59,'Occupancy Raw Data'!$B$8:$BE$45,'Occupancy Raw Data'!AO$3,FALSE))/100</f>
        <v>0.80421591597125297</v>
      </c>
      <c r="J59" s="119">
        <f>(VLOOKUP($A59,'Occupancy Raw Data'!$B$8:$BE$45,'Occupancy Raw Data'!AP$3,FALSE))/100</f>
        <v>0.784020410491308</v>
      </c>
      <c r="K59" s="120">
        <f>(VLOOKUP($A59,'Occupancy Raw Data'!$B$8:$BE$45,'Occupancy Raw Data'!AR$3,FALSE))/100</f>
        <v>0.74186797075822797</v>
      </c>
      <c r="M59" s="121">
        <f>VLOOKUP($A59,'ADR Raw Data'!$B$6:$BE$43,'ADR Raw Data'!AG$1,FALSE)</f>
        <v>188.19146728634399</v>
      </c>
      <c r="N59" s="122">
        <f>VLOOKUP($A59,'ADR Raw Data'!$B$6:$BE$43,'ADR Raw Data'!AH$1,FALSE)</f>
        <v>219.868837307278</v>
      </c>
      <c r="O59" s="122">
        <f>VLOOKUP($A59,'ADR Raw Data'!$B$6:$BE$43,'ADR Raw Data'!AI$1,FALSE)</f>
        <v>237.97912893046399</v>
      </c>
      <c r="P59" s="122">
        <f>VLOOKUP($A59,'ADR Raw Data'!$B$6:$BE$43,'ADR Raw Data'!AJ$1,FALSE)</f>
        <v>227.28268635990301</v>
      </c>
      <c r="Q59" s="122">
        <f>VLOOKUP($A59,'ADR Raw Data'!$B$6:$BE$43,'ADR Raw Data'!AK$1,FALSE)</f>
        <v>199.86757517522</v>
      </c>
      <c r="R59" s="123">
        <f>VLOOKUP($A59,'ADR Raw Data'!$B$6:$BE$43,'ADR Raw Data'!AL$1,FALSE)</f>
        <v>216.292802650037</v>
      </c>
      <c r="S59" s="122">
        <f>VLOOKUP($A59,'ADR Raw Data'!$B$6:$BE$43,'ADR Raw Data'!AN$1,FALSE)</f>
        <v>183.49388488878</v>
      </c>
      <c r="T59" s="122">
        <f>VLOOKUP($A59,'ADR Raw Data'!$B$6:$BE$43,'ADR Raw Data'!AO$1,FALSE)</f>
        <v>186.91606180628801</v>
      </c>
      <c r="U59" s="123">
        <f>VLOOKUP($A59,'ADR Raw Data'!$B$6:$BE$43,'ADR Raw Data'!AP$1,FALSE)</f>
        <v>185.249049108679</v>
      </c>
      <c r="V59" s="124">
        <f>VLOOKUP($A59,'ADR Raw Data'!$B$6:$BE$43,'ADR Raw Data'!AR$1,FALSE)</f>
        <v>206.918809671265</v>
      </c>
      <c r="X59" s="121">
        <f>VLOOKUP($A59,'RevPAR Raw Data'!$B$6:$BE$43,'RevPAR Raw Data'!AG$1,FALSE)</f>
        <v>112.030114814668</v>
      </c>
      <c r="Y59" s="122">
        <f>VLOOKUP($A59,'RevPAR Raw Data'!$B$6:$BE$43,'RevPAR Raw Data'!AH$1,FALSE)</f>
        <v>161.45075556520899</v>
      </c>
      <c r="Z59" s="122">
        <f>VLOOKUP($A59,'RevPAR Raw Data'!$B$6:$BE$43,'RevPAR Raw Data'!AI$1,FALSE)</f>
        <v>190.419951781961</v>
      </c>
      <c r="AA59" s="122">
        <f>VLOOKUP($A59,'RevPAR Raw Data'!$B$6:$BE$43,'RevPAR Raw Data'!AJ$1,FALSE)</f>
        <v>176.653598731144</v>
      </c>
      <c r="AB59" s="122">
        <f>VLOOKUP($A59,'RevPAR Raw Data'!$B$6:$BE$43,'RevPAR Raw Data'!AK$1,FALSE)</f>
        <v>143.50755321996101</v>
      </c>
      <c r="AC59" s="123">
        <f>VLOOKUP($A59,'RevPAR Raw Data'!$B$6:$BE$43,'RevPAR Raw Data'!AL$1,FALSE)</f>
        <v>156.813586839484</v>
      </c>
      <c r="AD59" s="122">
        <f>VLOOKUP($A59,'RevPAR Raw Data'!$B$6:$BE$43,'RevPAR Raw Data'!AN$1,FALSE)</f>
        <v>140.15719919533799</v>
      </c>
      <c r="AE59" s="122">
        <f>VLOOKUP($A59,'RevPAR Raw Data'!$B$6:$BE$43,'RevPAR Raw Data'!AO$1,FALSE)</f>
        <v>150.320871855283</v>
      </c>
      <c r="AF59" s="123">
        <f>VLOOKUP($A59,'RevPAR Raw Data'!$B$6:$BE$43,'RevPAR Raw Data'!AP$1,FALSE)</f>
        <v>145.23903552531101</v>
      </c>
      <c r="AG59" s="124">
        <f>VLOOKUP($A59,'RevPAR Raw Data'!$B$6:$BE$43,'RevPAR Raw Data'!AR$1,FALSE)</f>
        <v>153.50643744252901</v>
      </c>
    </row>
    <row r="60" spans="1:33" x14ac:dyDescent="0.2">
      <c r="A60" s="101" t="s">
        <v>122</v>
      </c>
      <c r="B60" s="89">
        <f>(VLOOKUP($A59,'Occupancy Raw Data'!$B$8:$BE$51,'Occupancy Raw Data'!AT$3,FALSE))/100</f>
        <v>1.8156941812416401E-2</v>
      </c>
      <c r="C60" s="90">
        <f>(VLOOKUP($A59,'Occupancy Raw Data'!$B$8:$BE$51,'Occupancy Raw Data'!AU$3,FALSE))/100</f>
        <v>-1.04584755349252E-2</v>
      </c>
      <c r="D60" s="90">
        <f>(VLOOKUP($A59,'Occupancy Raw Data'!$B$8:$BE$51,'Occupancy Raw Data'!AV$3,FALSE))/100</f>
        <v>-2.1541368380186297E-2</v>
      </c>
      <c r="E60" s="90">
        <f>(VLOOKUP($A59,'Occupancy Raw Data'!$B$8:$BE$51,'Occupancy Raw Data'!AW$3,FALSE))/100</f>
        <v>-4.5443118894679696E-2</v>
      </c>
      <c r="F60" s="90">
        <f>(VLOOKUP($A59,'Occupancy Raw Data'!$B$8:$BE$51,'Occupancy Raw Data'!AX$3,FALSE))/100</f>
        <v>-2.5884592322740398E-2</v>
      </c>
      <c r="G60" s="90">
        <f>(VLOOKUP($A59,'Occupancy Raw Data'!$B$8:$BE$51,'Occupancy Raw Data'!AY$3,FALSE))/100</f>
        <v>-1.91831592505157E-2</v>
      </c>
      <c r="H60" s="91">
        <f>(VLOOKUP($A59,'Occupancy Raw Data'!$B$8:$BE$51,'Occupancy Raw Data'!BA$3,FALSE))/100</f>
        <v>1.3395644548428801E-2</v>
      </c>
      <c r="I60" s="91">
        <f>(VLOOKUP($A59,'Occupancy Raw Data'!$B$8:$BE$51,'Occupancy Raw Data'!BB$3,FALSE))/100</f>
        <v>4.2655528101467999E-2</v>
      </c>
      <c r="J60" s="90">
        <f>(VLOOKUP($A59,'Occupancy Raw Data'!$B$8:$BE$51,'Occupancy Raw Data'!BC$3,FALSE))/100</f>
        <v>2.8194299156277702E-2</v>
      </c>
      <c r="K60" s="92">
        <f>(VLOOKUP($A59,'Occupancy Raw Data'!$B$8:$BE$51,'Occupancy Raw Data'!BE$3,FALSE))/100</f>
        <v>-5.3439304748277407E-3</v>
      </c>
      <c r="M60" s="89">
        <f>(VLOOKUP($A59,'ADR Raw Data'!$B$6:$BE$49,'ADR Raw Data'!AT$1,FALSE))/100</f>
        <v>1.4465970267750301E-2</v>
      </c>
      <c r="N60" s="90">
        <f>(VLOOKUP($A59,'ADR Raw Data'!$B$6:$BE$49,'ADR Raw Data'!AU$1,FALSE))/100</f>
        <v>2.5381334339570599E-2</v>
      </c>
      <c r="O60" s="90">
        <f>(VLOOKUP($A59,'ADR Raw Data'!$B$6:$BE$49,'ADR Raw Data'!AV$1,FALSE))/100</f>
        <v>3.1848011579562699E-2</v>
      </c>
      <c r="P60" s="90">
        <f>(VLOOKUP($A59,'ADR Raw Data'!$B$6:$BE$49,'ADR Raw Data'!AW$1,FALSE))/100</f>
        <v>2.31265545167713E-3</v>
      </c>
      <c r="Q60" s="90">
        <f>(VLOOKUP($A59,'ADR Raw Data'!$B$6:$BE$49,'ADR Raw Data'!AX$1,FALSE))/100</f>
        <v>-1.21869362156802E-3</v>
      </c>
      <c r="R60" s="90">
        <f>(VLOOKUP($A59,'ADR Raw Data'!$B$6:$BE$49,'ADR Raw Data'!AY$1,FALSE))/100</f>
        <v>1.4022543569587799E-2</v>
      </c>
      <c r="S60" s="91">
        <f>(VLOOKUP($A59,'ADR Raw Data'!$B$6:$BE$49,'ADR Raw Data'!BA$1,FALSE))/100</f>
        <v>4.2028236733590903E-3</v>
      </c>
      <c r="T60" s="91">
        <f>(VLOOKUP($A59,'ADR Raw Data'!$B$6:$BE$49,'ADR Raw Data'!BB$1,FALSE))/100</f>
        <v>1.79745564228313E-2</v>
      </c>
      <c r="U60" s="90">
        <f>(VLOOKUP($A59,'ADR Raw Data'!$B$6:$BE$49,'ADR Raw Data'!BC$1,FALSE))/100</f>
        <v>1.13177155544431E-2</v>
      </c>
      <c r="V60" s="92">
        <f>(VLOOKUP($A59,'ADR Raw Data'!$B$6:$BE$49,'ADR Raw Data'!BE$1,FALSE))/100</f>
        <v>1.1820917726053499E-2</v>
      </c>
      <c r="X60" s="89">
        <f>(VLOOKUP($A59,'RevPAR Raw Data'!$B$6:$BE$49,'RevPAR Raw Data'!AT$1,FALSE))/100</f>
        <v>3.2885569860578404E-2</v>
      </c>
      <c r="Y60" s="90">
        <f>(VLOOKUP($A59,'RevPAR Raw Data'!$B$6:$BE$49,'RevPAR Raw Data'!AU$1,FALSE))/100</f>
        <v>1.46574087404112E-2</v>
      </c>
      <c r="Z60" s="90">
        <f>(VLOOKUP($A59,'RevPAR Raw Data'!$B$6:$BE$49,'RevPAR Raw Data'!AV$1,FALSE))/100</f>
        <v>9.6205934497645799E-3</v>
      </c>
      <c r="AA60" s="90">
        <f>(VLOOKUP($A59,'RevPAR Raw Data'!$B$6:$BE$49,'RevPAR Raw Data'!AW$1,FALSE))/100</f>
        <v>-4.32355577196556E-2</v>
      </c>
      <c r="AB60" s="90">
        <f>(VLOOKUP($A59,'RevPAR Raw Data'!$B$6:$BE$49,'RevPAR Raw Data'!AX$1,FALSE))/100</f>
        <v>-2.7071740556747801E-2</v>
      </c>
      <c r="AC60" s="90">
        <f>(VLOOKUP($A59,'RevPAR Raw Data'!$B$6:$BE$49,'RevPAR Raw Data'!AY$1,FALSE))/100</f>
        <v>-5.4296123673206395E-3</v>
      </c>
      <c r="AD60" s="91">
        <f>(VLOOKUP($A59,'RevPAR Raw Data'!$B$6:$BE$49,'RevPAR Raw Data'!BA$1,FALSE))/100</f>
        <v>1.76547677538159E-2</v>
      </c>
      <c r="AE60" s="91">
        <f>(VLOOKUP($A59,'RevPAR Raw Data'!$B$6:$BE$49,'RevPAR Raw Data'!BB$1,FALSE))/100</f>
        <v>6.1396798720904797E-2</v>
      </c>
      <c r="AF60" s="90">
        <f>(VLOOKUP($A59,'RevPAR Raw Data'!$B$6:$BE$49,'RevPAR Raw Data'!BC$1,FALSE))/100</f>
        <v>3.9831109768828504E-2</v>
      </c>
      <c r="AG60" s="92">
        <f>(VLOOKUP($A59,'RevPAR Raw Data'!$B$6:$BE$49,'RevPAR Raw Data'!BE$1,FALSE))/100</f>
        <v>6.4138170887491196E-3</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Data'!AG$3,FALSE))/100</f>
        <v>0.702837666455294</v>
      </c>
      <c r="C62" s="118">
        <f>(VLOOKUP($A62,'Occupancy Raw Data'!$B$8:$BE$45,'Occupancy Raw Data'!AH$3,FALSE))/100</f>
        <v>0.84548721200591803</v>
      </c>
      <c r="D62" s="118">
        <f>(VLOOKUP($A62,'Occupancy Raw Data'!$B$8:$BE$45,'Occupancy Raw Data'!AI$3,FALSE))/100</f>
        <v>0.89798668357641009</v>
      </c>
      <c r="E62" s="118">
        <f>(VLOOKUP($A62,'Occupancy Raw Data'!$B$8:$BE$45,'Occupancy Raw Data'!AJ$3,FALSE))/100</f>
        <v>0.85457619953498198</v>
      </c>
      <c r="F62" s="118">
        <f>(VLOOKUP($A62,'Occupancy Raw Data'!$B$8:$BE$45,'Occupancy Raw Data'!AK$3,FALSE))/100</f>
        <v>0.80107271190023199</v>
      </c>
      <c r="G62" s="119">
        <f>(VLOOKUP($A62,'Occupancy Raw Data'!$B$8:$BE$45,'Occupancy Raw Data'!AL$3,FALSE))/100</f>
        <v>0.82039209469456698</v>
      </c>
      <c r="H62" s="99">
        <f>(VLOOKUP($A62,'Occupancy Raw Data'!$B$8:$BE$45,'Occupancy Raw Data'!AN$3,FALSE))/100</f>
        <v>0.80559078418938901</v>
      </c>
      <c r="I62" s="99">
        <f>(VLOOKUP($A62,'Occupancy Raw Data'!$B$8:$BE$45,'Occupancy Raw Data'!AO$3,FALSE))/100</f>
        <v>0.84347917987740406</v>
      </c>
      <c r="J62" s="119">
        <f>(VLOOKUP($A62,'Occupancy Raw Data'!$B$8:$BE$45,'Occupancy Raw Data'!AP$3,FALSE))/100</f>
        <v>0.82453498203339604</v>
      </c>
      <c r="K62" s="120">
        <f>(VLOOKUP($A62,'Occupancy Raw Data'!$B$8:$BE$45,'Occupancy Raw Data'!AR$3,FALSE))/100</f>
        <v>0.82157577679137606</v>
      </c>
      <c r="M62" s="121">
        <f>VLOOKUP($A62,'ADR Raw Data'!$B$6:$BE$43,'ADR Raw Data'!AG$1,FALSE)</f>
        <v>206.158226758392</v>
      </c>
      <c r="N62" s="122">
        <f>VLOOKUP($A62,'ADR Raw Data'!$B$6:$BE$43,'ADR Raw Data'!AH$1,FALSE)</f>
        <v>245.79589562500001</v>
      </c>
      <c r="O62" s="122">
        <f>VLOOKUP($A62,'ADR Raw Data'!$B$6:$BE$43,'ADR Raw Data'!AI$1,FALSE)</f>
        <v>261.35354959249099</v>
      </c>
      <c r="P62" s="122">
        <f>VLOOKUP($A62,'ADR Raw Data'!$B$6:$BE$43,'ADR Raw Data'!AJ$1,FALSE)</f>
        <v>250.96878431857499</v>
      </c>
      <c r="Q62" s="122">
        <f>VLOOKUP($A62,'ADR Raw Data'!$B$6:$BE$43,'ADR Raw Data'!AK$1,FALSE)</f>
        <v>216.337619974273</v>
      </c>
      <c r="R62" s="123">
        <f>VLOOKUP($A62,'ADR Raw Data'!$B$6:$BE$43,'ADR Raw Data'!AL$1,FALSE)</f>
        <v>237.734902834764</v>
      </c>
      <c r="S62" s="122">
        <f>VLOOKUP($A62,'ADR Raw Data'!$B$6:$BE$43,'ADR Raw Data'!AN$1,FALSE)</f>
        <v>180.426428665136</v>
      </c>
      <c r="T62" s="122">
        <f>VLOOKUP($A62,'ADR Raw Data'!$B$6:$BE$43,'ADR Raw Data'!AO$1,FALSE)</f>
        <v>183.052294825209</v>
      </c>
      <c r="U62" s="123">
        <f>VLOOKUP($A62,'ADR Raw Data'!$B$6:$BE$43,'ADR Raw Data'!AP$1,FALSE)</f>
        <v>181.769527189412</v>
      </c>
      <c r="V62" s="124">
        <f>VLOOKUP($A62,'ADR Raw Data'!$B$6:$BE$43,'ADR Raw Data'!AR$1,FALSE)</f>
        <v>221.687201295568</v>
      </c>
      <c r="X62" s="121">
        <f>VLOOKUP($A62,'RevPAR Raw Data'!$B$6:$BE$43,'RevPAR Raw Data'!AG$1,FALSE)</f>
        <v>144.89576701543001</v>
      </c>
      <c r="Y62" s="122">
        <f>VLOOKUP($A62,'RevPAR Raw Data'!$B$6:$BE$43,'RevPAR Raw Data'!AH$1,FALSE)</f>
        <v>207.81728651447801</v>
      </c>
      <c r="Z62" s="122">
        <f>VLOOKUP($A62,'RevPAR Raw Data'!$B$6:$BE$43,'RevPAR Raw Data'!AI$1,FALSE)</f>
        <v>234.69200723948401</v>
      </c>
      <c r="AA62" s="122">
        <f>VLOOKUP($A62,'RevPAR Raw Data'!$B$6:$BE$43,'RevPAR Raw Data'!AJ$1,FALSE)</f>
        <v>214.471949904882</v>
      </c>
      <c r="AB62" s="122">
        <f>VLOOKUP($A62,'RevPAR Raw Data'!$B$6:$BE$43,'RevPAR Raw Data'!AK$1,FALSE)</f>
        <v>173.302163918833</v>
      </c>
      <c r="AC62" s="123">
        <f>VLOOKUP($A62,'RevPAR Raw Data'!$B$6:$BE$43,'RevPAR Raw Data'!AL$1,FALSE)</f>
        <v>195.03583491862099</v>
      </c>
      <c r="AD62" s="122">
        <f>VLOOKUP($A62,'RevPAR Raw Data'!$B$6:$BE$43,'RevPAR Raw Data'!AN$1,FALSE)</f>
        <v>145.349868156837</v>
      </c>
      <c r="AE62" s="122">
        <f>VLOOKUP($A62,'RevPAR Raw Data'!$B$6:$BE$43,'RevPAR Raw Data'!AO$1,FALSE)</f>
        <v>154.40079951384399</v>
      </c>
      <c r="AF62" s="123">
        <f>VLOOKUP($A62,'RevPAR Raw Data'!$B$6:$BE$43,'RevPAR Raw Data'!AP$1,FALSE)</f>
        <v>149.875333835341</v>
      </c>
      <c r="AG62" s="124">
        <f>VLOOKUP($A62,'RevPAR Raw Data'!$B$6:$BE$43,'RevPAR Raw Data'!AR$1,FALSE)</f>
        <v>182.13283460911299</v>
      </c>
    </row>
    <row r="63" spans="1:33" x14ac:dyDescent="0.2">
      <c r="A63" s="101" t="s">
        <v>122</v>
      </c>
      <c r="B63" s="89">
        <f>(VLOOKUP($A62,'Occupancy Raw Data'!$B$8:$BE$51,'Occupancy Raw Data'!AT$3,FALSE))/100</f>
        <v>8.1984301041927901E-2</v>
      </c>
      <c r="C63" s="90">
        <f>(VLOOKUP($A62,'Occupancy Raw Data'!$B$8:$BE$51,'Occupancy Raw Data'!AU$3,FALSE))/100</f>
        <v>1.7977211560776502E-2</v>
      </c>
      <c r="D63" s="90">
        <f>(VLOOKUP($A62,'Occupancy Raw Data'!$B$8:$BE$51,'Occupancy Raw Data'!AV$3,FALSE))/100</f>
        <v>-5.1396636787272298E-3</v>
      </c>
      <c r="E63" s="90">
        <f>(VLOOKUP($A62,'Occupancy Raw Data'!$B$8:$BE$51,'Occupancy Raw Data'!AW$3,FALSE))/100</f>
        <v>-6.3351047367272997E-2</v>
      </c>
      <c r="F63" s="90">
        <f>(VLOOKUP($A62,'Occupancy Raw Data'!$B$8:$BE$51,'Occupancy Raw Data'!AX$3,FALSE))/100</f>
        <v>-3.0288300288883501E-2</v>
      </c>
      <c r="G63" s="90">
        <f>(VLOOKUP($A62,'Occupancy Raw Data'!$B$8:$BE$51,'Occupancy Raw Data'!AY$3,FALSE))/100</f>
        <v>-4.67664149165678E-3</v>
      </c>
      <c r="H63" s="91">
        <f>(VLOOKUP($A62,'Occupancy Raw Data'!$B$8:$BE$51,'Occupancy Raw Data'!BA$3,FALSE))/100</f>
        <v>1.1907264683669199E-3</v>
      </c>
      <c r="I63" s="91">
        <f>(VLOOKUP($A62,'Occupancy Raw Data'!$B$8:$BE$51,'Occupancy Raw Data'!BB$3,FALSE))/100</f>
        <v>4.2363993672092405E-2</v>
      </c>
      <c r="J63" s="90">
        <f>(VLOOKUP($A62,'Occupancy Raw Data'!$B$8:$BE$51,'Occupancy Raw Data'!BC$3,FALSE))/100</f>
        <v>2.1835600846183099E-2</v>
      </c>
      <c r="K63" s="92">
        <f>(VLOOKUP($A62,'Occupancy Raw Data'!$B$8:$BE$51,'Occupancy Raw Data'!BE$3,FALSE))/100</f>
        <v>2.7838281641672804E-3</v>
      </c>
      <c r="M63" s="89">
        <f>(VLOOKUP($A62,'ADR Raw Data'!$B$6:$BE$49,'ADR Raw Data'!AT$1,FALSE))/100</f>
        <v>2.0176828489080499E-2</v>
      </c>
      <c r="N63" s="90">
        <f>(VLOOKUP($A62,'ADR Raw Data'!$B$6:$BE$49,'ADR Raw Data'!AU$1,FALSE))/100</f>
        <v>4.7382871881223101E-2</v>
      </c>
      <c r="O63" s="90">
        <f>(VLOOKUP($A62,'ADR Raw Data'!$B$6:$BE$49,'ADR Raw Data'!AV$1,FALSE))/100</f>
        <v>4.0377161487733002E-2</v>
      </c>
      <c r="P63" s="90">
        <f>(VLOOKUP($A62,'ADR Raw Data'!$B$6:$BE$49,'ADR Raw Data'!AW$1,FALSE))/100</f>
        <v>7.5924117727821901E-3</v>
      </c>
      <c r="Q63" s="90">
        <f>(VLOOKUP($A62,'ADR Raw Data'!$B$6:$BE$49,'ADR Raw Data'!AX$1,FALSE))/100</f>
        <v>4.8130026848492704E-3</v>
      </c>
      <c r="R63" s="90">
        <f>(VLOOKUP($A62,'ADR Raw Data'!$B$6:$BE$49,'ADR Raw Data'!AY$1,FALSE))/100</f>
        <v>2.2671884528885099E-2</v>
      </c>
      <c r="S63" s="91">
        <f>(VLOOKUP($A62,'ADR Raw Data'!$B$6:$BE$49,'ADR Raw Data'!BA$1,FALSE))/100</f>
        <v>2.57138722077806E-2</v>
      </c>
      <c r="T63" s="91">
        <f>(VLOOKUP($A62,'ADR Raw Data'!$B$6:$BE$49,'ADR Raw Data'!BB$1,FALSE))/100</f>
        <v>5.74128342379416E-2</v>
      </c>
      <c r="U63" s="90">
        <f>(VLOOKUP($A62,'ADR Raw Data'!$B$6:$BE$49,'ADR Raw Data'!BC$1,FALSE))/100</f>
        <v>4.1633073970405103E-2</v>
      </c>
      <c r="V63" s="92">
        <f>(VLOOKUP($A62,'ADR Raw Data'!$B$6:$BE$49,'ADR Raw Data'!BE$1,FALSE))/100</f>
        <v>2.5595189263344798E-2</v>
      </c>
      <c r="X63" s="89">
        <f>(VLOOKUP($A62,'RevPAR Raw Data'!$B$6:$BE$49,'RevPAR Raw Data'!AT$1,FALSE))/100</f>
        <v>0.10381531271192801</v>
      </c>
      <c r="Y63" s="90">
        <f>(VLOOKUP($A62,'RevPAR Raw Data'!$B$6:$BE$49,'RevPAR Raw Data'!AU$1,FALSE))/100</f>
        <v>6.6211895354165606E-2</v>
      </c>
      <c r="Z63" s="90">
        <f>(VLOOKUP($A62,'RevPAR Raw Data'!$B$6:$BE$49,'RevPAR Raw Data'!AV$1,FALSE))/100</f>
        <v>3.5029972778657104E-2</v>
      </c>
      <c r="AA63" s="90">
        <f>(VLOOKUP($A62,'RevPAR Raw Data'!$B$6:$BE$49,'RevPAR Raw Data'!AW$1,FALSE))/100</f>
        <v>-5.62396228323402E-2</v>
      </c>
      <c r="AB63" s="90">
        <f>(VLOOKUP($A62,'RevPAR Raw Data'!$B$6:$BE$49,'RevPAR Raw Data'!AX$1,FALSE))/100</f>
        <v>-2.56210752746442E-2</v>
      </c>
      <c r="AC63" s="90">
        <f>(VLOOKUP($A62,'RevPAR Raw Data'!$B$6:$BE$49,'RevPAR Raw Data'!AY$1,FALSE))/100</f>
        <v>1.78892147613464E-2</v>
      </c>
      <c r="AD63" s="91">
        <f>(VLOOKUP($A62,'RevPAR Raw Data'!$B$6:$BE$49,'RevPAR Raw Data'!BA$1,FALSE))/100</f>
        <v>2.6935216864389502E-2</v>
      </c>
      <c r="AE63" s="91">
        <f>(VLOOKUP($A62,'RevPAR Raw Data'!$B$6:$BE$49,'RevPAR Raw Data'!BB$1,FALSE))/100</f>
        <v>0.10220906485638701</v>
      </c>
      <c r="AF63" s="90">
        <f>(VLOOKUP($A62,'RevPAR Raw Data'!$B$6:$BE$49,'RevPAR Raw Data'!BC$1,FALSE))/100</f>
        <v>6.4377758001805604E-2</v>
      </c>
      <c r="AG63" s="92">
        <f>(VLOOKUP($A62,'RevPAR Raw Data'!$B$6:$BE$49,'RevPAR Raw Data'!BE$1,FALSE))/100</f>
        <v>2.8450270036250599E-2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Data'!AG$3,FALSE))/100</f>
        <v>0.61518598038646699</v>
      </c>
      <c r="C65" s="118">
        <f>(VLOOKUP($A65,'Occupancy Raw Data'!$B$8:$BE$45,'Occupancy Raw Data'!AH$3,FALSE))/100</f>
        <v>0.75088493007601598</v>
      </c>
      <c r="D65" s="118">
        <f>(VLOOKUP($A65,'Occupancy Raw Data'!$B$8:$BE$45,'Occupancy Raw Data'!AI$3,FALSE))/100</f>
        <v>0.79333255962397697</v>
      </c>
      <c r="E65" s="118">
        <f>(VLOOKUP($A65,'Occupancy Raw Data'!$B$8:$BE$45,'Occupancy Raw Data'!AJ$3,FALSE))/100</f>
        <v>0.75795032497678705</v>
      </c>
      <c r="F65" s="118">
        <f>(VLOOKUP($A65,'Occupancy Raw Data'!$B$8:$BE$45,'Occupancy Raw Data'!AK$3,FALSE))/100</f>
        <v>0.71048050139275698</v>
      </c>
      <c r="G65" s="119">
        <f>(VLOOKUP($A65,'Occupancy Raw Data'!$B$8:$BE$45,'Occupancy Raw Data'!AL$3,FALSE))/100</f>
        <v>0.725566658542529</v>
      </c>
      <c r="H65" s="99">
        <f>(VLOOKUP($A65,'Occupancy Raw Data'!$B$8:$BE$45,'Occupancy Raw Data'!AN$3,FALSE))/100</f>
        <v>0.77019498607242298</v>
      </c>
      <c r="I65" s="99">
        <f>(VLOOKUP($A65,'Occupancy Raw Data'!$B$8:$BE$45,'Occupancy Raw Data'!AO$3,FALSE))/100</f>
        <v>0.81696843082636905</v>
      </c>
      <c r="J65" s="119">
        <f>(VLOOKUP($A65,'Occupancy Raw Data'!$B$8:$BE$45,'Occupancy Raw Data'!AP$3,FALSE))/100</f>
        <v>0.79358170844939591</v>
      </c>
      <c r="K65" s="120">
        <f>(VLOOKUP($A65,'Occupancy Raw Data'!$B$8:$BE$45,'Occupancy Raw Data'!AR$3,FALSE))/100</f>
        <v>0.74499904664793104</v>
      </c>
      <c r="M65" s="121">
        <f>VLOOKUP($A65,'ADR Raw Data'!$B$6:$BE$43,'ADR Raw Data'!AG$1,FALSE)</f>
        <v>154.44645097391799</v>
      </c>
      <c r="N65" s="122">
        <f>VLOOKUP($A65,'ADR Raw Data'!$B$6:$BE$43,'ADR Raw Data'!AH$1,FALSE)</f>
        <v>181.688724111282</v>
      </c>
      <c r="O65" s="122">
        <f>VLOOKUP($A65,'ADR Raw Data'!$B$6:$BE$43,'ADR Raw Data'!AI$1,FALSE)</f>
        <v>189.10845810627899</v>
      </c>
      <c r="P65" s="122">
        <f>VLOOKUP($A65,'ADR Raw Data'!$B$6:$BE$43,'ADR Raw Data'!AJ$1,FALSE)</f>
        <v>175.41588392925499</v>
      </c>
      <c r="Q65" s="122">
        <f>VLOOKUP($A65,'ADR Raw Data'!$B$6:$BE$43,'ADR Raw Data'!AK$1,FALSE)</f>
        <v>161.96335824552801</v>
      </c>
      <c r="R65" s="123">
        <f>VLOOKUP($A65,'ADR Raw Data'!$B$6:$BE$43,'ADR Raw Data'!AL$1,FALSE)</f>
        <v>173.518189932338</v>
      </c>
      <c r="S65" s="122">
        <f>VLOOKUP($A65,'ADR Raw Data'!$B$6:$BE$43,'ADR Raw Data'!AN$1,FALSE)</f>
        <v>150.96452720011999</v>
      </c>
      <c r="T65" s="122">
        <f>VLOOKUP($A65,'ADR Raw Data'!$B$6:$BE$43,'ADR Raw Data'!AO$1,FALSE)</f>
        <v>153.39853707912999</v>
      </c>
      <c r="U65" s="123">
        <f>VLOOKUP($A65,'ADR Raw Data'!$B$6:$BE$43,'ADR Raw Data'!AP$1,FALSE)</f>
        <v>152.21739707495399</v>
      </c>
      <c r="V65" s="124">
        <f>VLOOKUP($A65,'ADR Raw Data'!$B$6:$BE$43,'ADR Raw Data'!AR$1,FALSE)</f>
        <v>167.035535736143</v>
      </c>
      <c r="X65" s="121">
        <f>VLOOKUP($A65,'RevPAR Raw Data'!$B$6:$BE$43,'RevPAR Raw Data'!AG$1,FALSE)</f>
        <v>95.0132913596007</v>
      </c>
      <c r="Y65" s="122">
        <f>VLOOKUP($A65,'RevPAR Raw Data'!$B$6:$BE$43,'RevPAR Raw Data'!AH$1,FALSE)</f>
        <v>136.42732489990101</v>
      </c>
      <c r="Z65" s="122">
        <f>VLOOKUP($A65,'RevPAR Raw Data'!$B$6:$BE$43,'RevPAR Raw Data'!AI$1,FALSE)</f>
        <v>150.02589711599799</v>
      </c>
      <c r="AA65" s="122">
        <f>VLOOKUP($A65,'RevPAR Raw Data'!$B$6:$BE$43,'RevPAR Raw Data'!AJ$1,FALSE)</f>
        <v>132.95652623026899</v>
      </c>
      <c r="AB65" s="122">
        <f>VLOOKUP($A65,'RevPAR Raw Data'!$B$6:$BE$43,'RevPAR Raw Data'!AK$1,FALSE)</f>
        <v>115.07180797353701</v>
      </c>
      <c r="AC65" s="123">
        <f>VLOOKUP($A65,'RevPAR Raw Data'!$B$6:$BE$43,'RevPAR Raw Data'!AL$1,FALSE)</f>
        <v>125.899013265554</v>
      </c>
      <c r="AD65" s="122">
        <f>VLOOKUP($A65,'RevPAR Raw Data'!$B$6:$BE$43,'RevPAR Raw Data'!AN$1,FALSE)</f>
        <v>116.272121924326</v>
      </c>
      <c r="AE65" s="122">
        <f>VLOOKUP($A65,'RevPAR Raw Data'!$B$6:$BE$43,'RevPAR Raw Data'!AO$1,FALSE)</f>
        <v>125.321762128597</v>
      </c>
      <c r="AF65" s="123">
        <f>VLOOKUP($A65,'RevPAR Raw Data'!$B$6:$BE$43,'RevPAR Raw Data'!AP$1,FALSE)</f>
        <v>120.79694202646201</v>
      </c>
      <c r="AG65" s="124">
        <f>VLOOKUP($A65,'RevPAR Raw Data'!$B$6:$BE$43,'RevPAR Raw Data'!AR$1,FALSE)</f>
        <v>124.44131487975299</v>
      </c>
    </row>
    <row r="66" spans="1:33" x14ac:dyDescent="0.2">
      <c r="A66" s="101" t="s">
        <v>122</v>
      </c>
      <c r="B66" s="89">
        <f>(VLOOKUP($A65,'Occupancy Raw Data'!$B$8:$BE$51,'Occupancy Raw Data'!AT$3,FALSE))/100</f>
        <v>1.9707835422186099E-2</v>
      </c>
      <c r="C66" s="90">
        <f>(VLOOKUP($A65,'Occupancy Raw Data'!$B$8:$BE$51,'Occupancy Raw Data'!AU$3,FALSE))/100</f>
        <v>-1.0719060804962599E-2</v>
      </c>
      <c r="D66" s="90">
        <f>(VLOOKUP($A65,'Occupancy Raw Data'!$B$8:$BE$51,'Occupancy Raw Data'!AV$3,FALSE))/100</f>
        <v>-3.3067342270496597E-2</v>
      </c>
      <c r="E66" s="90">
        <f>(VLOOKUP($A65,'Occupancy Raw Data'!$B$8:$BE$51,'Occupancy Raw Data'!AW$3,FALSE))/100</f>
        <v>-7.5894190534516903E-2</v>
      </c>
      <c r="F66" s="90">
        <f>(VLOOKUP($A65,'Occupancy Raw Data'!$B$8:$BE$51,'Occupancy Raw Data'!AX$3,FALSE))/100</f>
        <v>-4.1767826917198499E-2</v>
      </c>
      <c r="G66" s="90">
        <f>(VLOOKUP($A65,'Occupancy Raw Data'!$B$8:$BE$51,'Occupancy Raw Data'!AY$3,FALSE))/100</f>
        <v>-3.1131597395136802E-2</v>
      </c>
      <c r="H66" s="91">
        <f>(VLOOKUP($A65,'Occupancy Raw Data'!$B$8:$BE$51,'Occupancy Raw Data'!BA$3,FALSE))/100</f>
        <v>3.5732238748832801E-2</v>
      </c>
      <c r="I66" s="91">
        <f>(VLOOKUP($A65,'Occupancy Raw Data'!$B$8:$BE$51,'Occupancy Raw Data'!BB$3,FALSE))/100</f>
        <v>7.0996519178852399E-2</v>
      </c>
      <c r="J66" s="90">
        <f>(VLOOKUP($A65,'Occupancy Raw Data'!$B$8:$BE$51,'Occupancy Raw Data'!BC$3,FALSE))/100</f>
        <v>5.35889637369013E-2</v>
      </c>
      <c r="K66" s="92">
        <f>(VLOOKUP($A65,'Occupancy Raw Data'!$B$8:$BE$51,'Occupancy Raw Data'!BE$3,FALSE))/100</f>
        <v>-6.8263586497184902E-3</v>
      </c>
      <c r="M66" s="89">
        <f>(VLOOKUP($A65,'ADR Raw Data'!$B$6:$BE$49,'ADR Raw Data'!AT$1,FALSE))/100</f>
        <v>-3.8789137430620603E-2</v>
      </c>
      <c r="N66" s="90">
        <f>(VLOOKUP($A65,'ADR Raw Data'!$B$6:$BE$49,'ADR Raw Data'!AU$1,FALSE))/100</f>
        <v>-1.5038393391999401E-2</v>
      </c>
      <c r="O66" s="90">
        <f>(VLOOKUP($A65,'ADR Raw Data'!$B$6:$BE$49,'ADR Raw Data'!AV$1,FALSE))/100</f>
        <v>-9.3805286900904405E-3</v>
      </c>
      <c r="P66" s="90">
        <f>(VLOOKUP($A65,'ADR Raw Data'!$B$6:$BE$49,'ADR Raw Data'!AW$1,FALSE))/100</f>
        <v>-5.8711332480495197E-2</v>
      </c>
      <c r="Q66" s="90">
        <f>(VLOOKUP($A65,'ADR Raw Data'!$B$6:$BE$49,'ADR Raw Data'!AX$1,FALSE))/100</f>
        <v>-3.6584312350107596E-2</v>
      </c>
      <c r="R66" s="90">
        <f>(VLOOKUP($A65,'ADR Raw Data'!$B$6:$BE$49,'ADR Raw Data'!AY$1,FALSE))/100</f>
        <v>-3.1804723139485701E-2</v>
      </c>
      <c r="S66" s="91">
        <f>(VLOOKUP($A65,'ADR Raw Data'!$B$6:$BE$49,'ADR Raw Data'!BA$1,FALSE))/100</f>
        <v>-1.7998693721684E-2</v>
      </c>
      <c r="T66" s="91">
        <f>(VLOOKUP($A65,'ADR Raw Data'!$B$6:$BE$49,'ADR Raw Data'!BB$1,FALSE))/100</f>
        <v>1.9452266753679798E-4</v>
      </c>
      <c r="U66" s="90">
        <f>(VLOOKUP($A65,'ADR Raw Data'!$B$6:$BE$49,'ADR Raw Data'!BC$1,FALSE))/100</f>
        <v>-8.6643435204114896E-3</v>
      </c>
      <c r="V66" s="92">
        <f>(VLOOKUP($A65,'ADR Raw Data'!$B$6:$BE$49,'ADR Raw Data'!BE$1,FALSE))/100</f>
        <v>-2.8036279111024898E-2</v>
      </c>
      <c r="X66" s="89">
        <f>(VLOOKUP($A65,'RevPAR Raw Data'!$B$6:$BE$49,'RevPAR Raw Data'!AT$1,FALSE))/100</f>
        <v>-1.9845751945085699E-2</v>
      </c>
      <c r="Y66" s="90">
        <f>(VLOOKUP($A65,'RevPAR Raw Data'!$B$6:$BE$49,'RevPAR Raw Data'!AU$1,FALSE))/100</f>
        <v>-2.5596256743784299E-2</v>
      </c>
      <c r="Z66" s="90">
        <f>(VLOOKUP($A65,'RevPAR Raw Data'!$B$6:$BE$49,'RevPAR Raw Data'!AV$1,FALSE))/100</f>
        <v>-4.2137681807713594E-2</v>
      </c>
      <c r="AA66" s="90">
        <f>(VLOOKUP($A65,'RevPAR Raw Data'!$B$6:$BE$49,'RevPAR Raw Data'!AW$1,FALSE))/100</f>
        <v>-0.130149673961202</v>
      </c>
      <c r="AB66" s="90">
        <f>(VLOOKUP($A65,'RevPAR Raw Data'!$B$6:$BE$49,'RevPAR Raw Data'!AX$1,FALSE))/100</f>
        <v>-7.6824092041182193E-2</v>
      </c>
      <c r="AC66" s="90">
        <f>(VLOOKUP($A65,'RevPAR Raw Data'!$B$6:$BE$49,'RevPAR Raw Data'!AY$1,FALSE))/100</f>
        <v>-6.1946188698580193E-2</v>
      </c>
      <c r="AD66" s="91">
        <f>(VLOOKUP($A65,'RevPAR Raw Data'!$B$6:$BE$49,'RevPAR Raw Data'!BA$1,FALSE))/100</f>
        <v>1.7090411405918399E-2</v>
      </c>
      <c r="AE66" s="91">
        <f>(VLOOKUP($A65,'RevPAR Raw Data'!$B$6:$BE$49,'RevPAR Raw Data'!BB$1,FALSE))/100</f>
        <v>7.1204852278685601E-2</v>
      </c>
      <c r="AF66" s="90">
        <f>(VLOOKUP($A65,'RevPAR Raw Data'!$B$6:$BE$49,'RevPAR Raw Data'!BC$1,FALSE))/100</f>
        <v>4.4460307025770397E-2</v>
      </c>
      <c r="AG66" s="92">
        <f>(VLOOKUP($A65,'RevPAR Raw Data'!$B$6:$BE$49,'RevPAR Raw Data'!BE$1,FALSE))/100</f>
        <v>-3.4671252064327904E-2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Data'!AG$3,FALSE))/100</f>
        <v>0.53711298521256901</v>
      </c>
      <c r="C68" s="118">
        <f>(VLOOKUP($A68,'Occupancy Raw Data'!$B$8:$BE$45,'Occupancy Raw Data'!AH$3,FALSE))/100</f>
        <v>0.72201363216266101</v>
      </c>
      <c r="D68" s="118">
        <f>(VLOOKUP($A68,'Occupancy Raw Data'!$B$8:$BE$45,'Occupancy Raw Data'!AI$3,FALSE))/100</f>
        <v>0.8284426987060991</v>
      </c>
      <c r="E68" s="118">
        <f>(VLOOKUP($A68,'Occupancy Raw Data'!$B$8:$BE$45,'Occupancy Raw Data'!AJ$3,FALSE))/100</f>
        <v>0.81960489833641403</v>
      </c>
      <c r="F68" s="118">
        <f>(VLOOKUP($A68,'Occupancy Raw Data'!$B$8:$BE$45,'Occupancy Raw Data'!AK$3,FALSE))/100</f>
        <v>0.70196973197781798</v>
      </c>
      <c r="G68" s="119">
        <f>(VLOOKUP($A68,'Occupancy Raw Data'!$B$8:$BE$45,'Occupancy Raw Data'!AL$3,FALSE))/100</f>
        <v>0.72182878927911209</v>
      </c>
      <c r="H68" s="99">
        <f>(VLOOKUP($A68,'Occupancy Raw Data'!$B$8:$BE$45,'Occupancy Raw Data'!AN$3,FALSE))/100</f>
        <v>0.71438886321626593</v>
      </c>
      <c r="I68" s="99">
        <f>(VLOOKUP($A68,'Occupancy Raw Data'!$B$8:$BE$45,'Occupancy Raw Data'!AO$3,FALSE))/100</f>
        <v>0.7608306377079479</v>
      </c>
      <c r="J68" s="119">
        <f>(VLOOKUP($A68,'Occupancy Raw Data'!$B$8:$BE$45,'Occupancy Raw Data'!AP$3,FALSE))/100</f>
        <v>0.73760975046210708</v>
      </c>
      <c r="K68" s="120">
        <f>(VLOOKUP($A68,'Occupancy Raw Data'!$B$8:$BE$45,'Occupancy Raw Data'!AR$3,FALSE))/100</f>
        <v>0.72633763533139595</v>
      </c>
      <c r="M68" s="121">
        <f>VLOOKUP($A68,'ADR Raw Data'!$B$6:$BE$43,'ADR Raw Data'!AG$1,FALSE)</f>
        <v>148.18755498198601</v>
      </c>
      <c r="N68" s="122">
        <f>VLOOKUP($A68,'ADR Raw Data'!$B$6:$BE$43,'ADR Raw Data'!AH$1,FALSE)</f>
        <v>184.162412096483</v>
      </c>
      <c r="O68" s="122">
        <f>VLOOKUP($A68,'ADR Raw Data'!$B$6:$BE$43,'ADR Raw Data'!AI$1,FALSE)</f>
        <v>206.10830985915399</v>
      </c>
      <c r="P68" s="122">
        <f>VLOOKUP($A68,'ADR Raw Data'!$B$6:$BE$43,'ADR Raw Data'!AJ$1,FALSE)</f>
        <v>199.65748044259601</v>
      </c>
      <c r="Q68" s="122">
        <f>VLOOKUP($A68,'ADR Raw Data'!$B$6:$BE$43,'ADR Raw Data'!AK$1,FALSE)</f>
        <v>161.95973050812501</v>
      </c>
      <c r="R68" s="123">
        <f>VLOOKUP($A68,'ADR Raw Data'!$B$6:$BE$43,'ADR Raw Data'!AL$1,FALSE)</f>
        <v>183.04651848947199</v>
      </c>
      <c r="S68" s="122">
        <f>VLOOKUP($A68,'ADR Raw Data'!$B$6:$BE$43,'ADR Raw Data'!AN$1,FALSE)</f>
        <v>138.031877905801</v>
      </c>
      <c r="T68" s="122">
        <f>VLOOKUP($A68,'ADR Raw Data'!$B$6:$BE$43,'ADR Raw Data'!AO$1,FALSE)</f>
        <v>138.19981740879899</v>
      </c>
      <c r="U68" s="123">
        <f>VLOOKUP($A68,'ADR Raw Data'!$B$6:$BE$43,'ADR Raw Data'!AP$1,FALSE)</f>
        <v>138.11849113121099</v>
      </c>
      <c r="V68" s="124">
        <f>VLOOKUP($A68,'ADR Raw Data'!$B$6:$BE$43,'ADR Raw Data'!AR$1,FALSE)</f>
        <v>170.01072693293</v>
      </c>
      <c r="X68" s="121">
        <f>VLOOKUP($A68,'RevPAR Raw Data'!$B$6:$BE$43,'RevPAR Raw Data'!AG$1,FALSE)</f>
        <v>79.593460027726394</v>
      </c>
      <c r="Y68" s="122">
        <f>VLOOKUP($A68,'RevPAR Raw Data'!$B$6:$BE$43,'RevPAR Raw Data'!AH$1,FALSE)</f>
        <v>132.96777206561899</v>
      </c>
      <c r="Z68" s="122">
        <f>VLOOKUP($A68,'RevPAR Raw Data'!$B$6:$BE$43,'RevPAR Raw Data'!AI$1,FALSE)</f>
        <v>170.748924445471</v>
      </c>
      <c r="AA68" s="122">
        <f>VLOOKUP($A68,'RevPAR Raw Data'!$B$6:$BE$43,'RevPAR Raw Data'!AJ$1,FALSE)</f>
        <v>163.64024896025799</v>
      </c>
      <c r="AB68" s="122">
        <f>VLOOKUP($A68,'RevPAR Raw Data'!$B$6:$BE$43,'RevPAR Raw Data'!AK$1,FALSE)</f>
        <v>113.690828615988</v>
      </c>
      <c r="AC68" s="123">
        <f>VLOOKUP($A68,'RevPAR Raw Data'!$B$6:$BE$43,'RevPAR Raw Data'!AL$1,FALSE)</f>
        <v>132.12824682301201</v>
      </c>
      <c r="AD68" s="122">
        <f>VLOOKUP($A68,'RevPAR Raw Data'!$B$6:$BE$43,'RevPAR Raw Data'!AN$1,FALSE)</f>
        <v>98.608436344731899</v>
      </c>
      <c r="AE68" s="122">
        <f>VLOOKUP($A68,'RevPAR Raw Data'!$B$6:$BE$43,'RevPAR Raw Data'!AO$1,FALSE)</f>
        <v>105.146655210258</v>
      </c>
      <c r="AF68" s="123">
        <f>VLOOKUP($A68,'RevPAR Raw Data'!$B$6:$BE$43,'RevPAR Raw Data'!AP$1,FALSE)</f>
        <v>101.877545777495</v>
      </c>
      <c r="AG68" s="124">
        <f>VLOOKUP($A68,'RevPAR Raw Data'!$B$6:$BE$43,'RevPAR Raw Data'!AR$1,FALSE)</f>
        <v>123.485189381436</v>
      </c>
    </row>
    <row r="69" spans="1:33" x14ac:dyDescent="0.2">
      <c r="A69" s="101" t="s">
        <v>122</v>
      </c>
      <c r="B69" s="89">
        <f>(VLOOKUP($A68,'Occupancy Raw Data'!$B$8:$BE$51,'Occupancy Raw Data'!AT$3,FALSE))/100</f>
        <v>4.0967277328174999E-3</v>
      </c>
      <c r="C69" s="90">
        <f>(VLOOKUP($A68,'Occupancy Raw Data'!$B$8:$BE$51,'Occupancy Raw Data'!AU$3,FALSE))/100</f>
        <v>-6.8453335315982397E-3</v>
      </c>
      <c r="D69" s="90">
        <f>(VLOOKUP($A68,'Occupancy Raw Data'!$B$8:$BE$51,'Occupancy Raw Data'!AV$3,FALSE))/100</f>
        <v>6.5656284889673297E-3</v>
      </c>
      <c r="E69" s="90">
        <f>(VLOOKUP($A68,'Occupancy Raw Data'!$B$8:$BE$51,'Occupancy Raw Data'!AW$3,FALSE))/100</f>
        <v>-8.8257817181023202E-3</v>
      </c>
      <c r="F69" s="90">
        <f>(VLOOKUP($A68,'Occupancy Raw Data'!$B$8:$BE$51,'Occupancy Raw Data'!AX$3,FALSE))/100</f>
        <v>-3.11252636668327E-2</v>
      </c>
      <c r="G69" s="90">
        <f>(VLOOKUP($A68,'Occupancy Raw Data'!$B$8:$BE$51,'Occupancy Raw Data'!AY$3,FALSE))/100</f>
        <v>-7.4882982731831402E-3</v>
      </c>
      <c r="H69" s="91">
        <f>(VLOOKUP($A68,'Occupancy Raw Data'!$B$8:$BE$51,'Occupancy Raw Data'!BA$3,FALSE))/100</f>
        <v>-1.71370744302549E-2</v>
      </c>
      <c r="I69" s="91">
        <f>(VLOOKUP($A68,'Occupancy Raw Data'!$B$8:$BE$51,'Occupancy Raw Data'!BB$3,FALSE))/100</f>
        <v>2.1324852771248303E-2</v>
      </c>
      <c r="J69" s="90">
        <f>(VLOOKUP($A68,'Occupancy Raw Data'!$B$8:$BE$51,'Occupancy Raw Data'!BC$3,FALSE))/100</f>
        <v>2.3303898973817102E-3</v>
      </c>
      <c r="K69" s="92">
        <f>(VLOOKUP($A68,'Occupancy Raw Data'!$B$8:$BE$51,'Occupancy Raw Data'!BE$3,FALSE))/100</f>
        <v>-4.6592888487469401E-3</v>
      </c>
      <c r="M69" s="89">
        <f>(VLOOKUP($A68,'ADR Raw Data'!$B$6:$BE$49,'ADR Raw Data'!AT$1,FALSE))/100</f>
        <v>5.2760971984261405E-2</v>
      </c>
      <c r="N69" s="90">
        <f>(VLOOKUP($A68,'ADR Raw Data'!$B$6:$BE$49,'ADR Raw Data'!AU$1,FALSE))/100</f>
        <v>5.2243321392862495E-2</v>
      </c>
      <c r="O69" s="90">
        <f>(VLOOKUP($A68,'ADR Raw Data'!$B$6:$BE$49,'ADR Raw Data'!AV$1,FALSE))/100</f>
        <v>8.1886051471954907E-2</v>
      </c>
      <c r="P69" s="90">
        <f>(VLOOKUP($A68,'ADR Raw Data'!$B$6:$BE$49,'ADR Raw Data'!AW$1,FALSE))/100</f>
        <v>6.2602860933068799E-2</v>
      </c>
      <c r="Q69" s="90">
        <f>(VLOOKUP($A68,'ADR Raw Data'!$B$6:$BE$49,'ADR Raw Data'!AX$1,FALSE))/100</f>
        <v>-3.4210849655398E-3</v>
      </c>
      <c r="R69" s="90">
        <f>(VLOOKUP($A68,'ADR Raw Data'!$B$6:$BE$49,'ADR Raw Data'!AY$1,FALSE))/100</f>
        <v>5.2463285160568598E-2</v>
      </c>
      <c r="S69" s="91">
        <f>(VLOOKUP($A68,'ADR Raw Data'!$B$6:$BE$49,'ADR Raw Data'!BA$1,FALSE))/100</f>
        <v>2.18759497419192E-3</v>
      </c>
      <c r="T69" s="91">
        <f>(VLOOKUP($A68,'ADR Raw Data'!$B$6:$BE$49,'ADR Raw Data'!BB$1,FALSE))/100</f>
        <v>1.2844762183167499E-2</v>
      </c>
      <c r="U69" s="90">
        <f>(VLOOKUP($A68,'ADR Raw Data'!$B$6:$BE$49,'ADR Raw Data'!BC$1,FALSE))/100</f>
        <v>7.5685197829590796E-3</v>
      </c>
      <c r="V69" s="92">
        <f>(VLOOKUP($A68,'ADR Raw Data'!$B$6:$BE$49,'ADR Raw Data'!BE$1,FALSE))/100</f>
        <v>4.1048671486064399E-2</v>
      </c>
      <c r="X69" s="89">
        <f>(VLOOKUP($A68,'RevPAR Raw Data'!$B$6:$BE$49,'RevPAR Raw Data'!AT$1,FALSE))/100</f>
        <v>5.7073847054217301E-2</v>
      </c>
      <c r="Y69" s="90">
        <f>(VLOOKUP($A68,'RevPAR Raw Data'!$B$6:$BE$49,'RevPAR Raw Data'!AU$1,FALSE))/100</f>
        <v>4.5040364901531599E-2</v>
      </c>
      <c r="Z69" s="90">
        <f>(VLOOKUP($A68,'RevPAR Raw Data'!$B$6:$BE$49,'RevPAR Raw Data'!AV$1,FALSE))/100</f>
        <v>8.8989313353315613E-2</v>
      </c>
      <c r="AA69" s="90">
        <f>(VLOOKUP($A68,'RevPAR Raw Data'!$B$6:$BE$49,'RevPAR Raw Data'!AW$1,FALSE))/100</f>
        <v>5.3224560029442501E-2</v>
      </c>
      <c r="AB69" s="90">
        <f>(VLOOKUP($A68,'RevPAR Raw Data'!$B$6:$BE$49,'RevPAR Raw Data'!AX$1,FALSE))/100</f>
        <v>-3.4439866460793403E-2</v>
      </c>
      <c r="AC69" s="90">
        <f>(VLOOKUP($A68,'RevPAR Raw Data'!$B$6:$BE$49,'RevPAR Raw Data'!AY$1,FALSE))/100</f>
        <v>4.4582126159712097E-2</v>
      </c>
      <c r="AD69" s="91">
        <f>(VLOOKUP($A68,'RevPAR Raw Data'!$B$6:$BE$49,'RevPAR Raw Data'!BA$1,FALSE))/100</f>
        <v>-1.4986968433959E-2</v>
      </c>
      <c r="AE69" s="91">
        <f>(VLOOKUP($A68,'RevPAR Raw Data'!$B$6:$BE$49,'RevPAR Raw Data'!BB$1,FALSE))/100</f>
        <v>3.4443527616853598E-2</v>
      </c>
      <c r="AF69" s="90">
        <f>(VLOOKUP($A68,'RevPAR Raw Data'!$B$6:$BE$49,'RevPAR Raw Data'!BC$1,FALSE))/100</f>
        <v>9.9165472823811388E-3</v>
      </c>
      <c r="AG69" s="92">
        <f>(VLOOKUP($A68,'RevPAR Raw Data'!$B$6:$BE$49,'RevPAR Raw Data'!BE$1,FALSE))/100</f>
        <v>3.6198125020006501E-2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Data'!AG$3,FALSE))/100</f>
        <v>0.50707855973813398</v>
      </c>
      <c r="C71" s="118">
        <f>(VLOOKUP($A71,'Occupancy Raw Data'!$B$8:$BE$45,'Occupancy Raw Data'!AH$3,FALSE))/100</f>
        <v>0.64459901800327302</v>
      </c>
      <c r="D71" s="118">
        <f>(VLOOKUP($A71,'Occupancy Raw Data'!$B$8:$BE$45,'Occupancy Raw Data'!AI$3,FALSE))/100</f>
        <v>0.71783960720130902</v>
      </c>
      <c r="E71" s="118">
        <f>(VLOOKUP($A71,'Occupancy Raw Data'!$B$8:$BE$45,'Occupancy Raw Data'!AJ$3,FALSE))/100</f>
        <v>0.71927168576104705</v>
      </c>
      <c r="F71" s="118">
        <f>(VLOOKUP($A71,'Occupancy Raw Data'!$B$8:$BE$45,'Occupancy Raw Data'!AK$3,FALSE))/100</f>
        <v>0.65646481178395999</v>
      </c>
      <c r="G71" s="119">
        <f>(VLOOKUP($A71,'Occupancy Raw Data'!$B$8:$BE$45,'Occupancy Raw Data'!AL$3,FALSE))/100</f>
        <v>0.64905073649754497</v>
      </c>
      <c r="H71" s="99">
        <f>(VLOOKUP($A71,'Occupancy Raw Data'!$B$8:$BE$45,'Occupancy Raw Data'!AN$3,FALSE))/100</f>
        <v>0.68048281505728303</v>
      </c>
      <c r="I71" s="99">
        <f>(VLOOKUP($A71,'Occupancy Raw Data'!$B$8:$BE$45,'Occupancy Raw Data'!AO$3,FALSE))/100</f>
        <v>0.71186579378068704</v>
      </c>
      <c r="J71" s="119">
        <f>(VLOOKUP($A71,'Occupancy Raw Data'!$B$8:$BE$45,'Occupancy Raw Data'!AP$3,FALSE))/100</f>
        <v>0.69617430441898509</v>
      </c>
      <c r="K71" s="120">
        <f>(VLOOKUP($A71,'Occupancy Raw Data'!$B$8:$BE$45,'Occupancy Raw Data'!AR$3,FALSE))/100</f>
        <v>0.66251461304652692</v>
      </c>
      <c r="M71" s="121">
        <f>VLOOKUP($A71,'ADR Raw Data'!$B$6:$BE$43,'ADR Raw Data'!AG$1,FALSE)</f>
        <v>141.85308399903101</v>
      </c>
      <c r="N71" s="122">
        <f>VLOOKUP($A71,'ADR Raw Data'!$B$6:$BE$43,'ADR Raw Data'!AH$1,FALSE)</f>
        <v>154.123112225466</v>
      </c>
      <c r="O71" s="122">
        <f>VLOOKUP($A71,'ADR Raw Data'!$B$6:$BE$43,'ADR Raw Data'!AI$1,FALSE)</f>
        <v>155.71884461924299</v>
      </c>
      <c r="P71" s="122">
        <f>VLOOKUP($A71,'ADR Raw Data'!$B$6:$BE$43,'ADR Raw Data'!AJ$1,FALSE)</f>
        <v>153.15340007963999</v>
      </c>
      <c r="Q71" s="122">
        <f>VLOOKUP($A71,'ADR Raw Data'!$B$6:$BE$43,'ADR Raw Data'!AK$1,FALSE)</f>
        <v>145.84717651458399</v>
      </c>
      <c r="R71" s="123">
        <f>VLOOKUP($A71,'ADR Raw Data'!$B$6:$BE$43,'ADR Raw Data'!AL$1,FALSE)</f>
        <v>150.66984277681101</v>
      </c>
      <c r="S71" s="122">
        <f>VLOOKUP($A71,'ADR Raw Data'!$B$6:$BE$43,'ADR Raw Data'!AN$1,FALSE)</f>
        <v>155.67271120197199</v>
      </c>
      <c r="T71" s="122">
        <f>VLOOKUP($A71,'ADR Raw Data'!$B$6:$BE$43,'ADR Raw Data'!AO$1,FALSE)</f>
        <v>158.46764800551699</v>
      </c>
      <c r="U71" s="123">
        <f>VLOOKUP($A71,'ADR Raw Data'!$B$6:$BE$43,'ADR Raw Data'!AP$1,FALSE)</f>
        <v>157.10167798054599</v>
      </c>
      <c r="V71" s="124">
        <f>VLOOKUP($A71,'ADR Raw Data'!$B$6:$BE$43,'ADR Raw Data'!AR$1,FALSE)</f>
        <v>152.60087442541601</v>
      </c>
      <c r="X71" s="121">
        <f>VLOOKUP($A71,'RevPAR Raw Data'!$B$6:$BE$43,'RevPAR Raw Data'!AG$1,FALSE)</f>
        <v>71.930657528641504</v>
      </c>
      <c r="Y71" s="122">
        <f>VLOOKUP($A71,'RevPAR Raw Data'!$B$6:$BE$43,'RevPAR Raw Data'!AH$1,FALSE)</f>
        <v>99.347606792144006</v>
      </c>
      <c r="Z71" s="122">
        <f>VLOOKUP($A71,'RevPAR Raw Data'!$B$6:$BE$43,'RevPAR Raw Data'!AI$1,FALSE)</f>
        <v>111.781154255319</v>
      </c>
      <c r="AA71" s="122">
        <f>VLOOKUP($A71,'RevPAR Raw Data'!$B$6:$BE$43,'RevPAR Raw Data'!AJ$1,FALSE)</f>
        <v>110.158904255319</v>
      </c>
      <c r="AB71" s="122">
        <f>VLOOKUP($A71,'RevPAR Raw Data'!$B$6:$BE$43,'RevPAR Raw Data'!AK$1,FALSE)</f>
        <v>95.743539279868997</v>
      </c>
      <c r="AC71" s="123">
        <f>VLOOKUP($A71,'RevPAR Raw Data'!$B$6:$BE$43,'RevPAR Raw Data'!AL$1,FALSE)</f>
        <v>97.792372422258495</v>
      </c>
      <c r="AD71" s="122">
        <f>VLOOKUP($A71,'RevPAR Raw Data'!$B$6:$BE$43,'RevPAR Raw Data'!AN$1,FALSE)</f>
        <v>105.932604746317</v>
      </c>
      <c r="AE71" s="122">
        <f>VLOOKUP($A71,'RevPAR Raw Data'!$B$6:$BE$43,'RevPAR Raw Data'!AO$1,FALSE)</f>
        <v>112.807698036006</v>
      </c>
      <c r="AF71" s="123">
        <f>VLOOKUP($A71,'RevPAR Raw Data'!$B$6:$BE$43,'RevPAR Raw Data'!AP$1,FALSE)</f>
        <v>109.370151391162</v>
      </c>
      <c r="AG71" s="124">
        <f>VLOOKUP($A71,'RevPAR Raw Data'!$B$6:$BE$43,'RevPAR Raw Data'!AR$1,FALSE)</f>
        <v>101.10030927051599</v>
      </c>
    </row>
    <row r="72" spans="1:33" x14ac:dyDescent="0.2">
      <c r="A72" s="101" t="s">
        <v>122</v>
      </c>
      <c r="B72" s="89">
        <f>(VLOOKUP($A71,'Occupancy Raw Data'!$B$8:$BE$51,'Occupancy Raw Data'!AT$3,FALSE))/100</f>
        <v>5.0269793695967999E-2</v>
      </c>
      <c r="C72" s="90">
        <f>(VLOOKUP($A71,'Occupancy Raw Data'!$B$8:$BE$51,'Occupancy Raw Data'!AU$3,FALSE))/100</f>
        <v>-7.3612908524614993E-3</v>
      </c>
      <c r="D72" s="90">
        <f>(VLOOKUP($A71,'Occupancy Raw Data'!$B$8:$BE$51,'Occupancy Raw Data'!AV$3,FALSE))/100</f>
        <v>7.76565390962924E-3</v>
      </c>
      <c r="E72" s="90">
        <f>(VLOOKUP($A71,'Occupancy Raw Data'!$B$8:$BE$51,'Occupancy Raw Data'!AW$3,FALSE))/100</f>
        <v>-1.4049495251304E-4</v>
      </c>
      <c r="F72" s="90">
        <f>(VLOOKUP($A71,'Occupancy Raw Data'!$B$8:$BE$51,'Occupancy Raw Data'!AX$3,FALSE))/100</f>
        <v>6.2984216819786401E-2</v>
      </c>
      <c r="G72" s="90">
        <f>(VLOOKUP($A71,'Occupancy Raw Data'!$B$8:$BE$51,'Occupancy Raw Data'!AY$3,FALSE))/100</f>
        <v>2.0059457773491596E-2</v>
      </c>
      <c r="H72" s="91">
        <f>(VLOOKUP($A71,'Occupancy Raw Data'!$B$8:$BE$51,'Occupancy Raw Data'!BA$3,FALSE))/100</f>
        <v>3.3213242505130795E-2</v>
      </c>
      <c r="I72" s="91">
        <f>(VLOOKUP($A71,'Occupancy Raw Data'!$B$8:$BE$51,'Occupancy Raw Data'!BB$3,FALSE))/100</f>
        <v>4.8362374194218898E-2</v>
      </c>
      <c r="J72" s="90">
        <f>(VLOOKUP($A71,'Occupancy Raw Data'!$B$8:$BE$51,'Occupancy Raw Data'!BC$3,FALSE))/100</f>
        <v>4.0903429393827705E-2</v>
      </c>
      <c r="K72" s="92">
        <f>(VLOOKUP($A71,'Occupancy Raw Data'!$B$8:$BE$51,'Occupancy Raw Data'!BE$3,FALSE))/100</f>
        <v>2.62292266609764E-2</v>
      </c>
      <c r="M72" s="89">
        <f>(VLOOKUP($A71,'ADR Raw Data'!$B$6:$BE$49,'ADR Raw Data'!AT$1,FALSE))/100</f>
        <v>6.6162182604779296E-2</v>
      </c>
      <c r="N72" s="90">
        <f>(VLOOKUP($A71,'ADR Raw Data'!$B$6:$BE$49,'ADR Raw Data'!AU$1,FALSE))/100</f>
        <v>5.54564987727671E-2</v>
      </c>
      <c r="O72" s="90">
        <f>(VLOOKUP($A71,'ADR Raw Data'!$B$6:$BE$49,'ADR Raw Data'!AV$1,FALSE))/100</f>
        <v>1.3540733990325699E-2</v>
      </c>
      <c r="P72" s="90">
        <f>(VLOOKUP($A71,'ADR Raw Data'!$B$6:$BE$49,'ADR Raw Data'!AW$1,FALSE))/100</f>
        <v>1.2851153969166E-2</v>
      </c>
      <c r="Q72" s="90">
        <f>(VLOOKUP($A71,'ADR Raw Data'!$B$6:$BE$49,'ADR Raw Data'!AX$1,FALSE))/100</f>
        <v>2.6354073368382101E-2</v>
      </c>
      <c r="R72" s="90">
        <f>(VLOOKUP($A71,'ADR Raw Data'!$B$6:$BE$49,'ADR Raw Data'!AY$1,FALSE))/100</f>
        <v>3.0773879039471697E-2</v>
      </c>
      <c r="S72" s="91">
        <f>(VLOOKUP($A71,'ADR Raw Data'!$B$6:$BE$49,'ADR Raw Data'!BA$1,FALSE))/100</f>
        <v>2.3270469530156199E-2</v>
      </c>
      <c r="T72" s="91">
        <f>(VLOOKUP($A71,'ADR Raw Data'!$B$6:$BE$49,'ADR Raw Data'!BB$1,FALSE))/100</f>
        <v>2.34414704557218E-2</v>
      </c>
      <c r="U72" s="90">
        <f>(VLOOKUP($A71,'ADR Raw Data'!$B$6:$BE$49,'ADR Raw Data'!BC$1,FALSE))/100</f>
        <v>2.3424259645192801E-2</v>
      </c>
      <c r="V72" s="92">
        <f>(VLOOKUP($A71,'ADR Raw Data'!$B$6:$BE$49,'ADR Raw Data'!BE$1,FALSE))/100</f>
        <v>2.8706199479929601E-2</v>
      </c>
      <c r="X72" s="89">
        <f>(VLOOKUP($A71,'RevPAR Raw Data'!$B$6:$BE$49,'RevPAR Raw Data'!AT$1,FALSE))/100</f>
        <v>0.119757935570764</v>
      </c>
      <c r="Y72" s="90">
        <f>(VLOOKUP($A71,'RevPAR Raw Data'!$B$6:$BE$49,'RevPAR Raw Data'!AU$1,FALSE))/100</f>
        <v>4.7686976503180094E-2</v>
      </c>
      <c r="Z72" s="90">
        <f>(VLOOKUP($A71,'RevPAR Raw Data'!$B$6:$BE$49,'RevPAR Raw Data'!AV$1,FALSE))/100</f>
        <v>2.1411540553806199E-2</v>
      </c>
      <c r="AA72" s="90">
        <f>(VLOOKUP($A71,'RevPAR Raw Data'!$B$6:$BE$49,'RevPAR Raw Data'!AW$1,FALSE))/100</f>
        <v>1.27088534943863E-2</v>
      </c>
      <c r="AB72" s="90">
        <f>(VLOOKUP($A71,'RevPAR Raw Data'!$B$6:$BE$49,'RevPAR Raw Data'!AX$1,FALSE))/100</f>
        <v>9.0998180859287292E-2</v>
      </c>
      <c r="AC72" s="90">
        <f>(VLOOKUP($A71,'RevPAR Raw Data'!$B$6:$BE$49,'RevPAR Raw Data'!AY$1,FALSE))/100</f>
        <v>5.1450644140082095E-2</v>
      </c>
      <c r="AD72" s="91">
        <f>(VLOOKUP($A71,'RevPAR Raw Data'!$B$6:$BE$49,'RevPAR Raw Data'!BA$1,FALSE))/100</f>
        <v>5.7256599783000295E-2</v>
      </c>
      <c r="AE72" s="91">
        <f>(VLOOKUP($A71,'RevPAR Raw Data'!$B$6:$BE$49,'RevPAR Raw Data'!BB$1,FALSE))/100</f>
        <v>7.2937529815783095E-2</v>
      </c>
      <c r="AF72" s="90">
        <f>(VLOOKUP($A71,'RevPAR Raw Data'!$B$6:$BE$49,'RevPAR Raw Data'!BC$1,FALSE))/100</f>
        <v>6.5285821589520399E-2</v>
      </c>
      <c r="AG72" s="92">
        <f>(VLOOKUP($A71,'RevPAR Raw Data'!$B$6:$BE$49,'RevPAR Raw Data'!BE$1,FALSE))/100</f>
        <v>5.5688367553640206E-2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Data'!AG$3,FALSE))/100</f>
        <v>0.52031711831164795</v>
      </c>
      <c r="C74" s="118">
        <f>(VLOOKUP($A74,'Occupancy Raw Data'!$B$8:$BE$45,'Occupancy Raw Data'!AH$3,FALSE))/100</f>
        <v>0.59595038811082501</v>
      </c>
      <c r="D74" s="118">
        <f>(VLOOKUP($A74,'Occupancy Raw Data'!$B$8:$BE$45,'Occupancy Raw Data'!AI$3,FALSE))/100</f>
        <v>0.64375310824998611</v>
      </c>
      <c r="E74" s="118">
        <f>(VLOOKUP($A74,'Occupancy Raw Data'!$B$8:$BE$45,'Occupancy Raw Data'!AJ$3,FALSE))/100</f>
        <v>0.67406199922639098</v>
      </c>
      <c r="F74" s="118">
        <f>(VLOOKUP($A74,'Occupancy Raw Data'!$B$8:$BE$45,'Occupancy Raw Data'!AK$3,FALSE))/100</f>
        <v>0.6659667348179249</v>
      </c>
      <c r="G74" s="119">
        <f>(VLOOKUP($A74,'Occupancy Raw Data'!$B$8:$BE$45,'Occupancy Raw Data'!AL$3,FALSE))/100</f>
        <v>0.62000508332228199</v>
      </c>
      <c r="H74" s="99">
        <f>(VLOOKUP($A74,'Occupancy Raw Data'!$B$8:$BE$45,'Occupancy Raw Data'!AN$3,FALSE))/100</f>
        <v>0.77421672100348105</v>
      </c>
      <c r="I74" s="99">
        <f>(VLOOKUP($A74,'Occupancy Raw Data'!$B$8:$BE$45,'Occupancy Raw Data'!AO$3,FALSE))/100</f>
        <v>0.78347239874012198</v>
      </c>
      <c r="J74" s="119">
        <f>(VLOOKUP($A74,'Occupancy Raw Data'!$B$8:$BE$45,'Occupancy Raw Data'!AP$3,FALSE))/100</f>
        <v>0.77884455987180101</v>
      </c>
      <c r="K74" s="120">
        <f>(VLOOKUP($A74,'Occupancy Raw Data'!$B$8:$BE$45,'Occupancy Raw Data'!AR$3,FALSE))/100</f>
        <v>0.66538528329886404</v>
      </c>
      <c r="M74" s="121">
        <f>VLOOKUP($A74,'ADR Raw Data'!$B$6:$BE$43,'ADR Raw Data'!AG$1,FALSE)</f>
        <v>95.068190698662093</v>
      </c>
      <c r="N74" s="122">
        <f>VLOOKUP($A74,'ADR Raw Data'!$B$6:$BE$43,'ADR Raw Data'!AH$1,FALSE)</f>
        <v>99.052867803837898</v>
      </c>
      <c r="O74" s="122">
        <f>VLOOKUP($A74,'ADR Raw Data'!$B$6:$BE$43,'ADR Raw Data'!AI$1,FALSE)</f>
        <v>101.957766952789</v>
      </c>
      <c r="P74" s="122">
        <f>VLOOKUP($A74,'ADR Raw Data'!$B$6:$BE$43,'ADR Raw Data'!AJ$1,FALSE)</f>
        <v>103.412262983153</v>
      </c>
      <c r="Q74" s="122">
        <f>VLOOKUP($A74,'ADR Raw Data'!$B$6:$BE$43,'ADR Raw Data'!AK$1,FALSE)</f>
        <v>104.630059741121</v>
      </c>
      <c r="R74" s="123">
        <f>VLOOKUP($A74,'ADR Raw Data'!$B$6:$BE$43,'ADR Raw Data'!AL$1,FALSE)</f>
        <v>101.13303437274401</v>
      </c>
      <c r="S74" s="122">
        <f>VLOOKUP($A74,'ADR Raw Data'!$B$6:$BE$43,'ADR Raw Data'!AN$1,FALSE)</f>
        <v>119.48280600956301</v>
      </c>
      <c r="T74" s="122">
        <f>VLOOKUP($A74,'ADR Raw Data'!$B$6:$BE$43,'ADR Raw Data'!AO$1,FALSE)</f>
        <v>119.50173502133499</v>
      </c>
      <c r="U74" s="123">
        <f>VLOOKUP($A74,'ADR Raw Data'!$B$6:$BE$43,'ADR Raw Data'!AP$1,FALSE)</f>
        <v>119.492326752868</v>
      </c>
      <c r="V74" s="124">
        <f>VLOOKUP($A74,'ADR Raw Data'!$B$6:$BE$43,'ADR Raw Data'!AR$1,FALSE)</f>
        <v>107.272654427902</v>
      </c>
      <c r="X74" s="121">
        <f>VLOOKUP($A74,'RevPAR Raw Data'!$B$6:$BE$43,'RevPAR Raw Data'!AG$1,FALSE)</f>
        <v>49.465607027430103</v>
      </c>
      <c r="Y74" s="122">
        <f>VLOOKUP($A74,'RevPAR Raw Data'!$B$6:$BE$43,'RevPAR Raw Data'!AH$1,FALSE)</f>
        <v>59.030595011187501</v>
      </c>
      <c r="Z74" s="122">
        <f>VLOOKUP($A74,'RevPAR Raw Data'!$B$6:$BE$43,'RevPAR Raw Data'!AI$1,FALSE)</f>
        <v>65.635629386085995</v>
      </c>
      <c r="AA74" s="122">
        <f>VLOOKUP($A74,'RevPAR Raw Data'!$B$6:$BE$43,'RevPAR Raw Data'!AJ$1,FALSE)</f>
        <v>69.706276730949796</v>
      </c>
      <c r="AB74" s="122">
        <f>VLOOKUP($A74,'RevPAR Raw Data'!$B$6:$BE$43,'RevPAR Raw Data'!AK$1,FALSE)</f>
        <v>69.680139249599307</v>
      </c>
      <c r="AC74" s="123">
        <f>VLOOKUP($A74,'RevPAR Raw Data'!$B$6:$BE$43,'RevPAR Raw Data'!AL$1,FALSE)</f>
        <v>62.702995402908499</v>
      </c>
      <c r="AD74" s="122">
        <f>VLOOKUP($A74,'RevPAR Raw Data'!$B$6:$BE$43,'RevPAR Raw Data'!AN$1,FALSE)</f>
        <v>92.505586285019604</v>
      </c>
      <c r="AE74" s="122">
        <f>VLOOKUP($A74,'RevPAR Raw Data'!$B$6:$BE$43,'RevPAR Raw Data'!AO$1,FALSE)</f>
        <v>93.626310990771898</v>
      </c>
      <c r="AF74" s="123">
        <f>VLOOKUP($A74,'RevPAR Raw Data'!$B$6:$BE$43,'RevPAR Raw Data'!AP$1,FALSE)</f>
        <v>93.065948637895701</v>
      </c>
      <c r="AG74" s="124">
        <f>VLOOKUP($A74,'RevPAR Raw Data'!$B$6:$BE$43,'RevPAR Raw Data'!AR$1,FALSE)</f>
        <v>71.377645556730798</v>
      </c>
    </row>
    <row r="75" spans="1:33" x14ac:dyDescent="0.2">
      <c r="A75" s="101" t="s">
        <v>122</v>
      </c>
      <c r="B75" s="89">
        <f>(VLOOKUP($A74,'Occupancy Raw Data'!$B$8:$BE$51,'Occupancy Raw Data'!AT$3,FALSE))/100</f>
        <v>7.9792315256057211E-4</v>
      </c>
      <c r="C75" s="90">
        <f>(VLOOKUP($A74,'Occupancy Raw Data'!$B$8:$BE$51,'Occupancy Raw Data'!AU$3,FALSE))/100</f>
        <v>-2.8675820591863597E-2</v>
      </c>
      <c r="D75" s="90">
        <f>(VLOOKUP($A74,'Occupancy Raw Data'!$B$8:$BE$51,'Occupancy Raw Data'!AV$3,FALSE))/100</f>
        <v>-3.6351381442220297E-2</v>
      </c>
      <c r="E75" s="90">
        <f>(VLOOKUP($A74,'Occupancy Raw Data'!$B$8:$BE$51,'Occupancy Raw Data'!AW$3,FALSE))/100</f>
        <v>-2.8419782614678701E-2</v>
      </c>
      <c r="F75" s="90">
        <f>(VLOOKUP($A74,'Occupancy Raw Data'!$B$8:$BE$51,'Occupancy Raw Data'!AX$3,FALSE))/100</f>
        <v>-2.3438879486702899E-2</v>
      </c>
      <c r="G75" s="90">
        <f>(VLOOKUP($A74,'Occupancy Raw Data'!$B$8:$BE$51,'Occupancy Raw Data'!AY$3,FALSE))/100</f>
        <v>-2.4294325926992898E-2</v>
      </c>
      <c r="H75" s="91">
        <f>(VLOOKUP($A74,'Occupancy Raw Data'!$B$8:$BE$51,'Occupancy Raw Data'!BA$3,FALSE))/100</f>
        <v>4.0889646455471398E-2</v>
      </c>
      <c r="I75" s="91">
        <f>(VLOOKUP($A74,'Occupancy Raw Data'!$B$8:$BE$51,'Occupancy Raw Data'!BB$3,FALSE))/100</f>
        <v>6.2955963915820201E-2</v>
      </c>
      <c r="J75" s="90">
        <f>(VLOOKUP($A74,'Occupancy Raw Data'!$B$8:$BE$51,'Occupancy Raw Data'!BC$3,FALSE))/100</f>
        <v>5.1872638320342807E-2</v>
      </c>
      <c r="K75" s="92">
        <f>(VLOOKUP($A74,'Occupancy Raw Data'!$B$8:$BE$51,'Occupancy Raw Data'!BE$3,FALSE))/100</f>
        <v>-8.3523892815119802E-5</v>
      </c>
      <c r="M75" s="89">
        <f>(VLOOKUP($A74,'ADR Raw Data'!$B$6:$BE$49,'ADR Raw Data'!AT$1,FALSE))/100</f>
        <v>6.1999309485634198E-3</v>
      </c>
      <c r="N75" s="90">
        <f>(VLOOKUP($A74,'ADR Raw Data'!$B$6:$BE$49,'ADR Raw Data'!AU$1,FALSE))/100</f>
        <v>-2.1443879639697298E-3</v>
      </c>
      <c r="O75" s="90">
        <f>(VLOOKUP($A74,'ADR Raw Data'!$B$6:$BE$49,'ADR Raw Data'!AV$1,FALSE))/100</f>
        <v>-1.6393597150692E-3</v>
      </c>
      <c r="P75" s="90">
        <f>(VLOOKUP($A74,'ADR Raw Data'!$B$6:$BE$49,'ADR Raw Data'!AW$1,FALSE))/100</f>
        <v>4.2038873930863004E-3</v>
      </c>
      <c r="Q75" s="90">
        <f>(VLOOKUP($A74,'ADR Raw Data'!$B$6:$BE$49,'ADR Raw Data'!AX$1,FALSE))/100</f>
        <v>2.2303853472369101E-2</v>
      </c>
      <c r="R75" s="90">
        <f>(VLOOKUP($A74,'ADR Raw Data'!$B$6:$BE$49,'ADR Raw Data'!AY$1,FALSE))/100</f>
        <v>5.7326934022874695E-3</v>
      </c>
      <c r="S75" s="91">
        <f>(VLOOKUP($A74,'ADR Raw Data'!$B$6:$BE$49,'ADR Raw Data'!BA$1,FALSE))/100</f>
        <v>5.8135099311247093E-2</v>
      </c>
      <c r="T75" s="91">
        <f>(VLOOKUP($A74,'ADR Raw Data'!$B$6:$BE$49,'ADR Raw Data'!BB$1,FALSE))/100</f>
        <v>5.3900240123213698E-2</v>
      </c>
      <c r="U75" s="90">
        <f>(VLOOKUP($A74,'ADR Raw Data'!$B$6:$BE$49,'ADR Raw Data'!BC$1,FALSE))/100</f>
        <v>5.6023761479823103E-2</v>
      </c>
      <c r="V75" s="92">
        <f>(VLOOKUP($A74,'ADR Raw Data'!$B$6:$BE$49,'ADR Raw Data'!BE$1,FALSE))/100</f>
        <v>2.5931943365496403E-2</v>
      </c>
      <c r="X75" s="89">
        <f>(VLOOKUP($A74,'RevPAR Raw Data'!$B$6:$BE$49,'RevPAR Raw Data'!AT$1,FALSE))/100</f>
        <v>7.0028011695721301E-3</v>
      </c>
      <c r="Y75" s="90">
        <f>(VLOOKUP($A74,'RevPAR Raw Data'!$B$6:$BE$49,'RevPAR Raw Data'!AU$1,FALSE))/100</f>
        <v>-3.0758716471299099E-2</v>
      </c>
      <c r="Z75" s="90">
        <f>(VLOOKUP($A74,'RevPAR Raw Data'!$B$6:$BE$49,'RevPAR Raw Data'!AV$1,FALSE))/100</f>
        <v>-3.7931148166966001E-2</v>
      </c>
      <c r="AA75" s="90">
        <f>(VLOOKUP($A74,'RevPAR Raw Data'!$B$6:$BE$49,'RevPAR Raw Data'!AW$1,FALSE))/100</f>
        <v>-2.4335368787440501E-2</v>
      </c>
      <c r="AB75" s="90">
        <f>(VLOOKUP($A74,'RevPAR Raw Data'!$B$6:$BE$49,'RevPAR Raw Data'!AX$1,FALSE))/100</f>
        <v>-1.6578033479617699E-3</v>
      </c>
      <c r="AC75" s="90">
        <f>(VLOOKUP($A74,'RevPAR Raw Data'!$B$6:$BE$49,'RevPAR Raw Data'!AY$1,FALSE))/100</f>
        <v>-1.8700904446660102E-2</v>
      </c>
      <c r="AD75" s="91">
        <f>(VLOOKUP($A74,'RevPAR Raw Data'!$B$6:$BE$49,'RevPAR Raw Data'!BA$1,FALSE))/100</f>
        <v>0.10140186942420901</v>
      </c>
      <c r="AE75" s="91">
        <f>(VLOOKUP($A74,'RevPAR Raw Data'!$B$6:$BE$49,'RevPAR Raw Data'!BB$1,FALSE))/100</f>
        <v>0.12024954561128499</v>
      </c>
      <c r="AF75" s="90">
        <f>(VLOOKUP($A74,'RevPAR Raw Data'!$B$6:$BE$49,'RevPAR Raw Data'!BC$1,FALSE))/100</f>
        <v>0.11080250011675301</v>
      </c>
      <c r="AG75" s="92">
        <f>(VLOOKUP($A74,'RevPAR Raw Data'!$B$6:$BE$49,'RevPAR Raw Data'!BE$1,FALSE))/100</f>
        <v>2.5846253535823198E-2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Data'!AG$3,FALSE))/100</f>
        <v>0.59673018222181096</v>
      </c>
      <c r="C77" s="118">
        <f>(VLOOKUP($A77,'Occupancy Raw Data'!$B$8:$BE$45,'Occupancy Raw Data'!AH$3,FALSE))/100</f>
        <v>0.77349458884469502</v>
      </c>
      <c r="D77" s="118">
        <f>(VLOOKUP($A77,'Occupancy Raw Data'!$B$8:$BE$45,'Occupancy Raw Data'!AI$3,FALSE))/100</f>
        <v>0.84381648321154301</v>
      </c>
      <c r="E77" s="118">
        <f>(VLOOKUP($A77,'Occupancy Raw Data'!$B$8:$BE$45,'Occupancy Raw Data'!AJ$3,FALSE))/100</f>
        <v>0.84245213208768799</v>
      </c>
      <c r="F77" s="118">
        <f>(VLOOKUP($A77,'Occupancy Raw Data'!$B$8:$BE$45,'Occupancy Raw Data'!AK$3,FALSE))/100</f>
        <v>0.76535473129220188</v>
      </c>
      <c r="G77" s="119">
        <f>(VLOOKUP($A77,'Occupancy Raw Data'!$B$8:$BE$45,'Occupancy Raw Data'!AL$3,FALSE))/100</f>
        <v>0.76436962353158799</v>
      </c>
      <c r="H77" s="99">
        <f>(VLOOKUP($A77,'Occupancy Raw Data'!$B$8:$BE$45,'Occupancy Raw Data'!AN$3,FALSE))/100</f>
        <v>0.75312182036814301</v>
      </c>
      <c r="I77" s="99">
        <f>(VLOOKUP($A77,'Occupancy Raw Data'!$B$8:$BE$45,'Occupancy Raw Data'!AO$3,FALSE))/100</f>
        <v>0.76584034779391308</v>
      </c>
      <c r="J77" s="119">
        <f>(VLOOKUP($A77,'Occupancy Raw Data'!$B$8:$BE$45,'Occupancy Raw Data'!AP$3,FALSE))/100</f>
        <v>0.75948108408102799</v>
      </c>
      <c r="K77" s="120">
        <f>(VLOOKUP($A77,'Occupancy Raw Data'!$B$8:$BE$45,'Occupancy Raw Data'!AR$3,FALSE))/100</f>
        <v>0.76297289797428502</v>
      </c>
      <c r="M77" s="121">
        <f>VLOOKUP($A77,'ADR Raw Data'!$B$6:$BE$43,'ADR Raw Data'!AG$1,FALSE)</f>
        <v>116.51222941290401</v>
      </c>
      <c r="N77" s="122">
        <f>VLOOKUP($A77,'ADR Raw Data'!$B$6:$BE$43,'ADR Raw Data'!AH$1,FALSE)</f>
        <v>146.46556040539301</v>
      </c>
      <c r="O77" s="122">
        <f>VLOOKUP($A77,'ADR Raw Data'!$B$6:$BE$43,'ADR Raw Data'!AI$1,FALSE)</f>
        <v>159.92638202247099</v>
      </c>
      <c r="P77" s="122">
        <f>VLOOKUP($A77,'ADR Raw Data'!$B$6:$BE$43,'ADR Raw Data'!AJ$1,FALSE)</f>
        <v>156.94916993768999</v>
      </c>
      <c r="Q77" s="122">
        <f>VLOOKUP($A77,'ADR Raw Data'!$B$6:$BE$43,'ADR Raw Data'!AK$1,FALSE)</f>
        <v>135.01255582076899</v>
      </c>
      <c r="R77" s="123">
        <f>VLOOKUP($A77,'ADR Raw Data'!$B$6:$BE$43,'ADR Raw Data'!AL$1,FALSE)</f>
        <v>144.77808739532401</v>
      </c>
      <c r="S77" s="122">
        <f>VLOOKUP($A77,'ADR Raw Data'!$B$6:$BE$43,'ADR Raw Data'!AN$1,FALSE)</f>
        <v>117.12671917219301</v>
      </c>
      <c r="T77" s="122">
        <f>VLOOKUP($A77,'ADR Raw Data'!$B$6:$BE$43,'ADR Raw Data'!AO$1,FALSE)</f>
        <v>113.80795821003601</v>
      </c>
      <c r="U77" s="123">
        <f>VLOOKUP($A77,'ADR Raw Data'!$B$6:$BE$43,'ADR Raw Data'!AP$1,FALSE)</f>
        <v>115.453444417379</v>
      </c>
      <c r="V77" s="124">
        <f>VLOOKUP($A77,'ADR Raw Data'!$B$6:$BE$43,'ADR Raw Data'!AR$1,FALSE)</f>
        <v>136.43796278977101</v>
      </c>
      <c r="X77" s="121">
        <f>VLOOKUP($A77,'RevPAR Raw Data'!$B$6:$BE$43,'RevPAR Raw Data'!AG$1,FALSE)</f>
        <v>69.526363888631906</v>
      </c>
      <c r="Y77" s="122">
        <f>VLOOKUP($A77,'RevPAR Raw Data'!$B$6:$BE$43,'RevPAR Raw Data'!AH$1,FALSE)</f>
        <v>113.290318425677</v>
      </c>
      <c r="Z77" s="122">
        <f>VLOOKUP($A77,'RevPAR Raw Data'!$B$6:$BE$43,'RevPAR Raw Data'!AI$1,FALSE)</f>
        <v>134.94851725094799</v>
      </c>
      <c r="AA77" s="122">
        <f>VLOOKUP($A77,'RevPAR Raw Data'!$B$6:$BE$43,'RevPAR Raw Data'!AJ$1,FALSE)</f>
        <v>132.22216284340001</v>
      </c>
      <c r="AB77" s="122">
        <f>VLOOKUP($A77,'RevPAR Raw Data'!$B$6:$BE$43,'RevPAR Raw Data'!AK$1,FALSE)</f>
        <v>103.332498381278</v>
      </c>
      <c r="AC77" s="123">
        <f>VLOOKUP($A77,'RevPAR Raw Data'!$B$6:$BE$43,'RevPAR Raw Data'!AL$1,FALSE)</f>
        <v>110.663972157987</v>
      </c>
      <c r="AD77" s="122">
        <f>VLOOKUP($A77,'RevPAR Raw Data'!$B$6:$BE$43,'RevPAR Raw Data'!AN$1,FALSE)</f>
        <v>88.2106879567107</v>
      </c>
      <c r="AE77" s="122">
        <f>VLOOKUP($A77,'RevPAR Raw Data'!$B$6:$BE$43,'RevPAR Raw Data'!AO$1,FALSE)</f>
        <v>87.158726297289704</v>
      </c>
      <c r="AF77" s="123">
        <f>VLOOKUP($A77,'RevPAR Raw Data'!$B$6:$BE$43,'RevPAR Raw Data'!AP$1,FALSE)</f>
        <v>87.684707127000195</v>
      </c>
      <c r="AG77" s="124">
        <f>VLOOKUP($A77,'RevPAR Raw Data'!$B$6:$BE$43,'RevPAR Raw Data'!AR$1,FALSE)</f>
        <v>104.098467863419</v>
      </c>
    </row>
    <row r="78" spans="1:33" x14ac:dyDescent="0.2">
      <c r="A78" s="101" t="s">
        <v>122</v>
      </c>
      <c r="B78" s="89">
        <f>(VLOOKUP($A77,'Occupancy Raw Data'!$B$8:$BE$51,'Occupancy Raw Data'!AT$3,FALSE))/100</f>
        <v>6.7718348704940395E-2</v>
      </c>
      <c r="C78" s="90">
        <f>(VLOOKUP($A77,'Occupancy Raw Data'!$B$8:$BE$51,'Occupancy Raw Data'!AU$3,FALSE))/100</f>
        <v>5.3375527141296598E-2</v>
      </c>
      <c r="D78" s="90">
        <f>(VLOOKUP($A77,'Occupancy Raw Data'!$B$8:$BE$51,'Occupancy Raw Data'!AV$3,FALSE))/100</f>
        <v>8.5044346710611302E-3</v>
      </c>
      <c r="E78" s="90">
        <f>(VLOOKUP($A77,'Occupancy Raw Data'!$B$8:$BE$51,'Occupancy Raw Data'!AW$3,FALSE))/100</f>
        <v>-2.3273445715717198E-2</v>
      </c>
      <c r="F78" s="90">
        <f>(VLOOKUP($A77,'Occupancy Raw Data'!$B$8:$BE$51,'Occupancy Raw Data'!AX$3,FALSE))/100</f>
        <v>3.7598968271913197E-2</v>
      </c>
      <c r="G78" s="90">
        <f>(VLOOKUP($A77,'Occupancy Raw Data'!$B$8:$BE$51,'Occupancy Raw Data'!AY$3,FALSE))/100</f>
        <v>2.4615300756574202E-2</v>
      </c>
      <c r="H78" s="91">
        <f>(VLOOKUP($A77,'Occupancy Raw Data'!$B$8:$BE$51,'Occupancy Raw Data'!BA$3,FALSE))/100</f>
        <v>2.9688117543735001E-2</v>
      </c>
      <c r="I78" s="91">
        <f>(VLOOKUP($A77,'Occupancy Raw Data'!$B$8:$BE$51,'Occupancy Raw Data'!BB$3,FALSE))/100</f>
        <v>4.8334873746916002E-2</v>
      </c>
      <c r="J78" s="90">
        <f>(VLOOKUP($A77,'Occupancy Raw Data'!$B$8:$BE$51,'Occupancy Raw Data'!BC$3,FALSE))/100</f>
        <v>3.9005899833854399E-2</v>
      </c>
      <c r="K78" s="92">
        <f>(VLOOKUP($A77,'Occupancy Raw Data'!$B$8:$BE$51,'Occupancy Raw Data'!BE$3,FALSE))/100</f>
        <v>2.86673584966208E-2</v>
      </c>
      <c r="M78" s="89">
        <f>(VLOOKUP($A77,'ADR Raw Data'!$B$6:$BE$49,'ADR Raw Data'!AT$1,FALSE))/100</f>
        <v>2.8843693708553299E-2</v>
      </c>
      <c r="N78" s="90">
        <f>(VLOOKUP($A77,'ADR Raw Data'!$B$6:$BE$49,'ADR Raw Data'!AU$1,FALSE))/100</f>
        <v>8.8355655504375297E-2</v>
      </c>
      <c r="O78" s="90">
        <f>(VLOOKUP($A77,'ADR Raw Data'!$B$6:$BE$49,'ADR Raw Data'!AV$1,FALSE))/100</f>
        <v>0.102409876212801</v>
      </c>
      <c r="P78" s="90">
        <f>(VLOOKUP($A77,'ADR Raw Data'!$B$6:$BE$49,'ADR Raw Data'!AW$1,FALSE))/100</f>
        <v>8.7435871344306998E-2</v>
      </c>
      <c r="Q78" s="90">
        <f>(VLOOKUP($A77,'ADR Raw Data'!$B$6:$BE$49,'ADR Raw Data'!AX$1,FALSE))/100</f>
        <v>5.9601076556657306E-2</v>
      </c>
      <c r="R78" s="90">
        <f>(VLOOKUP($A77,'ADR Raw Data'!$B$6:$BE$49,'ADR Raw Data'!AY$1,FALSE))/100</f>
        <v>7.5827431322944797E-2</v>
      </c>
      <c r="S78" s="91">
        <f>(VLOOKUP($A77,'ADR Raw Data'!$B$6:$BE$49,'ADR Raw Data'!BA$1,FALSE))/100</f>
        <v>5.5044502561980305E-2</v>
      </c>
      <c r="T78" s="91">
        <f>(VLOOKUP($A77,'ADR Raw Data'!$B$6:$BE$49,'ADR Raw Data'!BB$1,FALSE))/100</f>
        <v>3.17009248568847E-2</v>
      </c>
      <c r="U78" s="90">
        <f>(VLOOKUP($A77,'ADR Raw Data'!$B$6:$BE$49,'ADR Raw Data'!BC$1,FALSE))/100</f>
        <v>4.3282338706153903E-2</v>
      </c>
      <c r="V78" s="92">
        <f>(VLOOKUP($A77,'ADR Raw Data'!$B$6:$BE$49,'ADR Raw Data'!BE$1,FALSE))/100</f>
        <v>6.7245667637146289E-2</v>
      </c>
      <c r="X78" s="89">
        <f>(VLOOKUP($A77,'RevPAR Raw Data'!$B$6:$BE$49,'RevPAR Raw Data'!AT$1,FALSE))/100</f>
        <v>9.85152897219881E-2</v>
      </c>
      <c r="Y78" s="90">
        <f>(VLOOKUP($A77,'RevPAR Raw Data'!$B$6:$BE$49,'RevPAR Raw Data'!AU$1,FALSE))/100</f>
        <v>0.14644721233413199</v>
      </c>
      <c r="Z78" s="90">
        <f>(VLOOKUP($A77,'RevPAR Raw Data'!$B$6:$BE$49,'RevPAR Raw Data'!AV$1,FALSE))/100</f>
        <v>0.111785248985785</v>
      </c>
      <c r="AA78" s="90">
        <f>(VLOOKUP($A77,'RevPAR Raw Data'!$B$6:$BE$49,'RevPAR Raw Data'!AW$1,FALSE))/100</f>
        <v>6.2127491623251506E-2</v>
      </c>
      <c r="AB78" s="90">
        <f>(VLOOKUP($A77,'RevPAR Raw Data'!$B$6:$BE$49,'RevPAR Raw Data'!AX$1,FALSE))/100</f>
        <v>9.9440983814996192E-2</v>
      </c>
      <c r="AC78" s="90">
        <f>(VLOOKUP($A77,'RevPAR Raw Data'!$B$6:$BE$49,'RevPAR Raw Data'!AY$1,FALSE))/100</f>
        <v>0.102309247107131</v>
      </c>
      <c r="AD78" s="91">
        <f>(VLOOKUP($A77,'RevPAR Raw Data'!$B$6:$BE$49,'RevPAR Raw Data'!BA$1,FALSE))/100</f>
        <v>8.6366787767911804E-2</v>
      </c>
      <c r="AE78" s="91">
        <f>(VLOOKUP($A77,'RevPAR Raw Data'!$B$6:$BE$49,'RevPAR Raw Data'!BB$1,FALSE))/100</f>
        <v>8.1568058804418794E-2</v>
      </c>
      <c r="AF78" s="90">
        <f>(VLOOKUP($A77,'RevPAR Raw Data'!$B$6:$BE$49,'RevPAR Raw Data'!BC$1,FALSE))/100</f>
        <v>8.3976505108155505E-2</v>
      </c>
      <c r="AG78" s="92">
        <f>(VLOOKUP($A77,'RevPAR Raw Data'!$B$6:$BE$49,'RevPAR Raw Data'!BE$1,FALSE))/100</f>
        <v>9.7840781795265799E-2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Data'!AG$3,FALSE))/100</f>
        <v>0.48225037792410702</v>
      </c>
      <c r="C80" s="118">
        <f>(VLOOKUP($A80,'Occupancy Raw Data'!$B$8:$BE$45,'Occupancy Raw Data'!AH$3,FALSE))/100</f>
        <v>0.53387865433395598</v>
      </c>
      <c r="D80" s="118">
        <f>(VLOOKUP($A80,'Occupancy Raw Data'!$B$8:$BE$45,'Occupancy Raw Data'!AI$3,FALSE))/100</f>
        <v>0.56822490968254302</v>
      </c>
      <c r="E80" s="118">
        <f>(VLOOKUP($A80,'Occupancy Raw Data'!$B$8:$BE$45,'Occupancy Raw Data'!AJ$3,FALSE))/100</f>
        <v>0.58319454764405898</v>
      </c>
      <c r="F80" s="118">
        <f>(VLOOKUP($A80,'Occupancy Raw Data'!$B$8:$BE$45,'Occupancy Raw Data'!AK$3,FALSE))/100</f>
        <v>0.61307617412693094</v>
      </c>
      <c r="G80" s="119">
        <f>(VLOOKUP($A80,'Occupancy Raw Data'!$B$8:$BE$45,'Occupancy Raw Data'!AL$3,FALSE))/100</f>
        <v>0.556124932742319</v>
      </c>
      <c r="H80" s="99">
        <f>(VLOOKUP($A80,'Occupancy Raw Data'!$B$8:$BE$45,'Occupancy Raw Data'!AN$3,FALSE))/100</f>
        <v>0.72127136232032496</v>
      </c>
      <c r="I80" s="99">
        <f>(VLOOKUP($A80,'Occupancy Raw Data'!$B$8:$BE$45,'Occupancy Raw Data'!AO$3,FALSE))/100</f>
        <v>0.74901995951728195</v>
      </c>
      <c r="J80" s="119">
        <f>(VLOOKUP($A80,'Occupancy Raw Data'!$B$8:$BE$45,'Occupancy Raw Data'!AP$3,FALSE))/100</f>
        <v>0.73514566091880296</v>
      </c>
      <c r="K80" s="120">
        <f>(VLOOKUP($A80,'Occupancy Raw Data'!$B$8:$BE$45,'Occupancy Raw Data'!AR$3,FALSE))/100</f>
        <v>0.60727371222131499</v>
      </c>
      <c r="M80" s="121">
        <f>VLOOKUP($A80,'ADR Raw Data'!$B$6:$BE$43,'ADR Raw Data'!AG$1,FALSE)</f>
        <v>102.015385190006</v>
      </c>
      <c r="N80" s="122">
        <f>VLOOKUP($A80,'ADR Raw Data'!$B$6:$BE$43,'ADR Raw Data'!AH$1,FALSE)</f>
        <v>104.245932833815</v>
      </c>
      <c r="O80" s="122">
        <f>VLOOKUP($A80,'ADR Raw Data'!$B$6:$BE$43,'ADR Raw Data'!AI$1,FALSE)</f>
        <v>107.303220488338</v>
      </c>
      <c r="P80" s="122">
        <f>VLOOKUP($A80,'ADR Raw Data'!$B$6:$BE$43,'ADR Raw Data'!AJ$1,FALSE)</f>
        <v>107.33267511367799</v>
      </c>
      <c r="Q80" s="122">
        <f>VLOOKUP($A80,'ADR Raw Data'!$B$6:$BE$43,'ADR Raw Data'!AK$1,FALSE)</f>
        <v>110.185607136065</v>
      </c>
      <c r="R80" s="123">
        <f>VLOOKUP($A80,'ADR Raw Data'!$B$6:$BE$43,'ADR Raw Data'!AL$1,FALSE)</f>
        <v>106.44083123243399</v>
      </c>
      <c r="S80" s="122">
        <f>VLOOKUP($A80,'ADR Raw Data'!$B$6:$BE$43,'ADR Raw Data'!AN$1,FALSE)</f>
        <v>133.973577321894</v>
      </c>
      <c r="T80" s="122">
        <f>VLOOKUP($A80,'ADR Raw Data'!$B$6:$BE$43,'ADR Raw Data'!AO$1,FALSE)</f>
        <v>138.57001157832599</v>
      </c>
      <c r="U80" s="123">
        <f>VLOOKUP($A80,'ADR Raw Data'!$B$6:$BE$43,'ADR Raw Data'!AP$1,FALSE)</f>
        <v>136.31516837228099</v>
      </c>
      <c r="V80" s="124">
        <f>VLOOKUP($A80,'ADR Raw Data'!$B$6:$BE$43,'ADR Raw Data'!AR$1,FALSE)</f>
        <v>116.773658037689</v>
      </c>
      <c r="X80" s="121">
        <f>VLOOKUP($A80,'RevPAR Raw Data'!$B$6:$BE$43,'RevPAR Raw Data'!AG$1,FALSE)</f>
        <v>49.1969580619539</v>
      </c>
      <c r="Y80" s="122">
        <f>VLOOKUP($A80,'RevPAR Raw Data'!$B$6:$BE$43,'RevPAR Raw Data'!AH$1,FALSE)</f>
        <v>55.654678341105303</v>
      </c>
      <c r="Z80" s="122">
        <f>VLOOKUP($A80,'RevPAR Raw Data'!$B$6:$BE$43,'RevPAR Raw Data'!AI$1,FALSE)</f>
        <v>60.972362770632003</v>
      </c>
      <c r="AA80" s="122">
        <f>VLOOKUP($A80,'RevPAR Raw Data'!$B$6:$BE$43,'RevPAR Raw Data'!AJ$1,FALSE)</f>
        <v>62.595830910348703</v>
      </c>
      <c r="AB80" s="122">
        <f>VLOOKUP($A80,'RevPAR Raw Data'!$B$6:$BE$43,'RevPAR Raw Data'!AK$1,FALSE)</f>
        <v>67.552170466832294</v>
      </c>
      <c r="AC80" s="123">
        <f>VLOOKUP($A80,'RevPAR Raw Data'!$B$6:$BE$43,'RevPAR Raw Data'!AL$1,FALSE)</f>
        <v>59.194400110174399</v>
      </c>
      <c r="AD80" s="122">
        <f>VLOOKUP($A80,'RevPAR Raw Data'!$B$6:$BE$43,'RevPAR Raw Data'!AN$1,FALSE)</f>
        <v>96.631304629890494</v>
      </c>
      <c r="AE80" s="122">
        <f>VLOOKUP($A80,'RevPAR Raw Data'!$B$6:$BE$43,'RevPAR Raw Data'!AO$1,FALSE)</f>
        <v>103.791704462707</v>
      </c>
      <c r="AF80" s="123">
        <f>VLOOKUP($A80,'RevPAR Raw Data'!$B$6:$BE$43,'RevPAR Raw Data'!AP$1,FALSE)</f>
        <v>100.211504546298</v>
      </c>
      <c r="AG80" s="124">
        <f>VLOOKUP($A80,'RevPAR Raw Data'!$B$6:$BE$43,'RevPAR Raw Data'!AR$1,FALSE)</f>
        <v>70.913572806209999</v>
      </c>
    </row>
    <row r="81" spans="1:33" x14ac:dyDescent="0.2">
      <c r="A81" s="101" t="s">
        <v>122</v>
      </c>
      <c r="B81" s="89">
        <f>(VLOOKUP($A80,'Occupancy Raw Data'!$B$8:$BE$51,'Occupancy Raw Data'!AT$3,FALSE))/100</f>
        <v>-1.6413100876293701E-2</v>
      </c>
      <c r="C81" s="90">
        <f>(VLOOKUP($A80,'Occupancy Raw Data'!$B$8:$BE$51,'Occupancy Raw Data'!AU$3,FALSE))/100</f>
        <v>-5.1450862352509903E-2</v>
      </c>
      <c r="D81" s="90">
        <f>(VLOOKUP($A80,'Occupancy Raw Data'!$B$8:$BE$51,'Occupancy Raw Data'!AV$3,FALSE))/100</f>
        <v>-5.1094013014211799E-2</v>
      </c>
      <c r="E81" s="90">
        <f>(VLOOKUP($A80,'Occupancy Raw Data'!$B$8:$BE$51,'Occupancy Raw Data'!AW$3,FALSE))/100</f>
        <v>-2.7065740357411699E-2</v>
      </c>
      <c r="F81" s="90">
        <f>(VLOOKUP($A80,'Occupancy Raw Data'!$B$8:$BE$51,'Occupancy Raw Data'!AX$3,FALSE))/100</f>
        <v>-1.4593247596997001E-2</v>
      </c>
      <c r="G81" s="90">
        <f>(VLOOKUP($A80,'Occupancy Raw Data'!$B$8:$BE$51,'Occupancy Raw Data'!AY$3,FALSE))/100</f>
        <v>-3.2331283568285102E-2</v>
      </c>
      <c r="H81" s="91">
        <f>(VLOOKUP($A80,'Occupancy Raw Data'!$B$8:$BE$51,'Occupancy Raw Data'!BA$3,FALSE))/100</f>
        <v>1.22459144654658E-2</v>
      </c>
      <c r="I81" s="91">
        <f>(VLOOKUP($A80,'Occupancy Raw Data'!$B$8:$BE$51,'Occupancy Raw Data'!BB$3,FALSE))/100</f>
        <v>3.7685787367861601E-2</v>
      </c>
      <c r="J81" s="90">
        <f>(VLOOKUP($A80,'Occupancy Raw Data'!$B$8:$BE$51,'Occupancy Raw Data'!BC$3,FALSE))/100</f>
        <v>2.5048075931371799E-2</v>
      </c>
      <c r="K81" s="92">
        <f>(VLOOKUP($A80,'Occupancy Raw Data'!$B$8:$BE$51,'Occupancy Raw Data'!BE$3,FALSE))/100</f>
        <v>-1.32261550625116E-2</v>
      </c>
      <c r="M81" s="89">
        <f>(VLOOKUP($A80,'ADR Raw Data'!$B$6:$BE$49,'ADR Raw Data'!AT$1,FALSE))/100</f>
        <v>-3.62341432636447E-2</v>
      </c>
      <c r="N81" s="90">
        <f>(VLOOKUP($A80,'ADR Raw Data'!$B$6:$BE$49,'ADR Raw Data'!AU$1,FALSE))/100</f>
        <v>-5.6122036854240005E-2</v>
      </c>
      <c r="O81" s="90">
        <f>(VLOOKUP($A80,'ADR Raw Data'!$B$6:$BE$49,'ADR Raw Data'!AV$1,FALSE))/100</f>
        <v>-5.0208865289267504E-2</v>
      </c>
      <c r="P81" s="90">
        <f>(VLOOKUP($A80,'ADR Raw Data'!$B$6:$BE$49,'ADR Raw Data'!AW$1,FALSE))/100</f>
        <v>-4.28661568467762E-2</v>
      </c>
      <c r="Q81" s="90">
        <f>(VLOOKUP($A80,'ADR Raw Data'!$B$6:$BE$49,'ADR Raw Data'!AX$1,FALSE))/100</f>
        <v>-4.1900945006853797E-2</v>
      </c>
      <c r="R81" s="90">
        <f>(VLOOKUP($A80,'ADR Raw Data'!$B$6:$BE$49,'ADR Raw Data'!AY$1,FALSE))/100</f>
        <v>-4.5621983533512898E-2</v>
      </c>
      <c r="S81" s="91">
        <f>(VLOOKUP($A80,'ADR Raw Data'!$B$6:$BE$49,'ADR Raw Data'!BA$1,FALSE))/100</f>
        <v>-2.27860430919169E-2</v>
      </c>
      <c r="T81" s="91">
        <f>(VLOOKUP($A80,'ADR Raw Data'!$B$6:$BE$49,'ADR Raw Data'!BB$1,FALSE))/100</f>
        <v>-8.1787523763616199E-3</v>
      </c>
      <c r="U81" s="90">
        <f>(VLOOKUP($A80,'ADR Raw Data'!$B$6:$BE$49,'ADR Raw Data'!BC$1,FALSE))/100</f>
        <v>-1.51601578251646E-2</v>
      </c>
      <c r="V81" s="92">
        <f>(VLOOKUP($A80,'ADR Raw Data'!$B$6:$BE$49,'ADR Raw Data'!BE$1,FALSE))/100</f>
        <v>-3.07673579753278E-2</v>
      </c>
      <c r="X81" s="89">
        <f>(VLOOKUP($A80,'RevPAR Raw Data'!$B$6:$BE$49,'RevPAR Raw Data'!AT$1,FALSE))/100</f>
        <v>-5.2052529491386196E-2</v>
      </c>
      <c r="Y81" s="90">
        <f>(VLOOKUP($A80,'RevPAR Raw Data'!$B$6:$BE$49,'RevPAR Raw Data'!AU$1,FALSE))/100</f>
        <v>-0.10468537201361899</v>
      </c>
      <c r="Z81" s="90">
        <f>(VLOOKUP($A80,'RevPAR Raw Data'!$B$6:$BE$49,'RevPAR Raw Data'!AV$1,FALSE))/100</f>
        <v>-9.8737505886960703E-2</v>
      </c>
      <c r="AA81" s="90">
        <f>(VLOOKUP($A80,'RevPAR Raw Data'!$B$6:$BE$49,'RevPAR Raw Data'!AW$1,FALSE))/100</f>
        <v>-6.8771692932852999E-2</v>
      </c>
      <c r="AB81" s="90">
        <f>(VLOOKUP($A80,'RevPAR Raw Data'!$B$6:$BE$49,'RevPAR Raw Data'!AX$1,FALSE))/100</f>
        <v>-5.5882721738817594E-2</v>
      </c>
      <c r="AC81" s="90">
        <f>(VLOOKUP($A80,'RevPAR Raw Data'!$B$6:$BE$49,'RevPAR Raw Data'!AY$1,FALSE))/100</f>
        <v>-7.6478249815228397E-2</v>
      </c>
      <c r="AD81" s="91">
        <f>(VLOOKUP($A80,'RevPAR Raw Data'!$B$6:$BE$49,'RevPAR Raw Data'!BA$1,FALSE))/100</f>
        <v>-1.0819164561161101E-2</v>
      </c>
      <c r="AE81" s="91">
        <f>(VLOOKUP($A80,'RevPAR Raw Data'!$B$6:$BE$49,'RevPAR Raw Data'!BB$1,FALSE))/100</f>
        <v>2.919881226851E-2</v>
      </c>
      <c r="AF81" s="90">
        <f>(VLOOKUP($A80,'RevPAR Raw Data'!$B$6:$BE$49,'RevPAR Raw Data'!BC$1,FALSE))/100</f>
        <v>9.5081853218708604E-3</v>
      </c>
      <c r="AG81" s="92">
        <f>(VLOOKUP($A80,'RevPAR Raw Data'!$B$6:$BE$49,'RevPAR Raw Data'!BE$1,FALSE))/100</f>
        <v>-4.3586579190393999E-2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Data'!AG$3,FALSE))/100</f>
        <v>0.55651373074346899</v>
      </c>
      <c r="C83" s="118">
        <f>(VLOOKUP($A83,'Occupancy Raw Data'!$B$8:$BE$45,'Occupancy Raw Data'!AH$3,FALSE))/100</f>
        <v>0.67485766912257206</v>
      </c>
      <c r="D83" s="118">
        <f>(VLOOKUP($A83,'Occupancy Raw Data'!$B$8:$BE$45,'Occupancy Raw Data'!AI$3,FALSE))/100</f>
        <v>0.71856162089752107</v>
      </c>
      <c r="E83" s="118">
        <f>(VLOOKUP($A83,'Occupancy Raw Data'!$B$8:$BE$45,'Occupancy Raw Data'!AJ$3,FALSE))/100</f>
        <v>0.70374246483589997</v>
      </c>
      <c r="F83" s="118">
        <f>(VLOOKUP($A83,'Occupancy Raw Data'!$B$8:$BE$45,'Occupancy Raw Data'!AK$3,FALSE))/100</f>
        <v>0.67820663094440703</v>
      </c>
      <c r="G83" s="119">
        <f>(VLOOKUP($A83,'Occupancy Raw Data'!$B$8:$BE$45,'Occupancy Raw Data'!AL$3,FALSE))/100</f>
        <v>0.666376423308774</v>
      </c>
      <c r="H83" s="99">
        <f>(VLOOKUP($A83,'Occupancy Raw Data'!$B$8:$BE$45,'Occupancy Raw Data'!AN$3,FALSE))/100</f>
        <v>0.74288345612859996</v>
      </c>
      <c r="I83" s="99">
        <f>(VLOOKUP($A83,'Occupancy Raw Data'!$B$8:$BE$45,'Occupancy Raw Data'!AO$3,FALSE))/100</f>
        <v>0.76306095110515704</v>
      </c>
      <c r="J83" s="119">
        <f>(VLOOKUP($A83,'Occupancy Raw Data'!$B$8:$BE$45,'Occupancy Raw Data'!AP$3,FALSE))/100</f>
        <v>0.75297220361687811</v>
      </c>
      <c r="K83" s="120">
        <f>(VLOOKUP($A83,'Occupancy Raw Data'!$B$8:$BE$45,'Occupancy Raw Data'!AR$3,FALSE))/100</f>
        <v>0.69111807482537502</v>
      </c>
      <c r="M83" s="121">
        <f>VLOOKUP($A83,'ADR Raw Data'!$B$6:$BE$43,'ADR Raw Data'!AG$1,FALSE)</f>
        <v>86.404322754626094</v>
      </c>
      <c r="N83" s="122">
        <f>VLOOKUP($A83,'ADR Raw Data'!$B$6:$BE$43,'ADR Raw Data'!AH$1,FALSE)</f>
        <v>92.457730692884994</v>
      </c>
      <c r="O83" s="122">
        <f>VLOOKUP($A83,'ADR Raw Data'!$B$6:$BE$43,'ADR Raw Data'!AI$1,FALSE)</f>
        <v>94.923181759394097</v>
      </c>
      <c r="P83" s="122">
        <f>VLOOKUP($A83,'ADR Raw Data'!$B$6:$BE$43,'ADR Raw Data'!AJ$1,FALSE)</f>
        <v>92.999826024626699</v>
      </c>
      <c r="Q83" s="122">
        <f>VLOOKUP($A83,'ADR Raw Data'!$B$6:$BE$43,'ADR Raw Data'!AK$1,FALSE)</f>
        <v>90.902664847848797</v>
      </c>
      <c r="R83" s="123">
        <f>VLOOKUP($A83,'ADR Raw Data'!$B$6:$BE$43,'ADR Raw Data'!AL$1,FALSE)</f>
        <v>91.776318054578297</v>
      </c>
      <c r="S83" s="122">
        <f>VLOOKUP($A83,'ADR Raw Data'!$B$6:$BE$43,'ADR Raw Data'!AN$1,FALSE)</f>
        <v>99.743849577369502</v>
      </c>
      <c r="T83" s="122">
        <f>VLOOKUP($A83,'ADR Raw Data'!$B$6:$BE$43,'ADR Raw Data'!AO$1,FALSE)</f>
        <v>101.228876903664</v>
      </c>
      <c r="U83" s="123">
        <f>VLOOKUP($A83,'ADR Raw Data'!$B$6:$BE$43,'ADR Raw Data'!AP$1,FALSE)</f>
        <v>100.496311858564</v>
      </c>
      <c r="V83" s="124">
        <f>VLOOKUP($A83,'ADR Raw Data'!$B$6:$BE$43,'ADR Raw Data'!AR$1,FALSE)</f>
        <v>94.490724169738499</v>
      </c>
      <c r="X83" s="121">
        <f>VLOOKUP($A83,'RevPAR Raw Data'!$B$6:$BE$43,'RevPAR Raw Data'!AG$1,FALSE)</f>
        <v>48.085192008539799</v>
      </c>
      <c r="Y83" s="122">
        <f>VLOOKUP($A83,'RevPAR Raw Data'!$B$6:$BE$43,'RevPAR Raw Data'!AH$1,FALSE)</f>
        <v>62.395808627762797</v>
      </c>
      <c r="Z83" s="122">
        <f>VLOOKUP($A83,'RevPAR Raw Data'!$B$6:$BE$43,'RevPAR Raw Data'!AI$1,FALSE)</f>
        <v>68.208155345780298</v>
      </c>
      <c r="AA83" s="122">
        <f>VLOOKUP($A83,'RevPAR Raw Data'!$B$6:$BE$43,'RevPAR Raw Data'!AJ$1,FALSE)</f>
        <v>65.447926795880704</v>
      </c>
      <c r="AB83" s="122">
        <f>VLOOKUP($A83,'RevPAR Raw Data'!$B$6:$BE$43,'RevPAR Raw Data'!AK$1,FALSE)</f>
        <v>61.6507900703281</v>
      </c>
      <c r="AC83" s="123">
        <f>VLOOKUP($A83,'RevPAR Raw Data'!$B$6:$BE$43,'RevPAR Raw Data'!AL$1,FALSE)</f>
        <v>61.157574569658401</v>
      </c>
      <c r="AD83" s="122">
        <f>VLOOKUP($A83,'RevPAR Raw Data'!$B$6:$BE$43,'RevPAR Raw Data'!AN$1,FALSE)</f>
        <v>74.098055701607507</v>
      </c>
      <c r="AE83" s="122">
        <f>VLOOKUP($A83,'RevPAR Raw Data'!$B$6:$BE$43,'RevPAR Raw Data'!AO$1,FALSE)</f>
        <v>77.243803089417199</v>
      </c>
      <c r="AF83" s="123">
        <f>VLOOKUP($A83,'RevPAR Raw Data'!$B$6:$BE$43,'RevPAR Raw Data'!AP$1,FALSE)</f>
        <v>75.670929395512303</v>
      </c>
      <c r="AG83" s="124">
        <f>VLOOKUP($A83,'RevPAR Raw Data'!$B$6:$BE$43,'RevPAR Raw Data'!AR$1,FALSE)</f>
        <v>65.304247377045201</v>
      </c>
    </row>
    <row r="84" spans="1:33" x14ac:dyDescent="0.2">
      <c r="A84" s="101" t="s">
        <v>122</v>
      </c>
      <c r="B84" s="89">
        <f>(VLOOKUP($A83,'Occupancy Raw Data'!$B$8:$BE$51,'Occupancy Raw Data'!AT$3,FALSE))/100</f>
        <v>1.35862013227704E-2</v>
      </c>
      <c r="C84" s="90">
        <f>(VLOOKUP($A83,'Occupancy Raw Data'!$B$8:$BE$51,'Occupancy Raw Data'!AU$3,FALSE))/100</f>
        <v>6.4236317106510701E-3</v>
      </c>
      <c r="D84" s="90">
        <f>(VLOOKUP($A83,'Occupancy Raw Data'!$B$8:$BE$51,'Occupancy Raw Data'!AV$3,FALSE))/100</f>
        <v>1.36260871585622E-3</v>
      </c>
      <c r="E84" s="90">
        <f>(VLOOKUP($A83,'Occupancy Raw Data'!$B$8:$BE$51,'Occupancy Raw Data'!AW$3,FALSE))/100</f>
        <v>-1.1411418523791801E-2</v>
      </c>
      <c r="F84" s="90">
        <f>(VLOOKUP($A83,'Occupancy Raw Data'!$B$8:$BE$51,'Occupancy Raw Data'!AX$3,FALSE))/100</f>
        <v>2.6113026418528103E-3</v>
      </c>
      <c r="G84" s="90">
        <f>(VLOOKUP($A83,'Occupancy Raw Data'!$B$8:$BE$51,'Occupancy Raw Data'!AY$3,FALSE))/100</f>
        <v>1.9208288297559001E-3</v>
      </c>
      <c r="H84" s="91">
        <f>(VLOOKUP($A83,'Occupancy Raw Data'!$B$8:$BE$51,'Occupancy Raw Data'!BA$3,FALSE))/100</f>
        <v>3.3522889500044201E-2</v>
      </c>
      <c r="I84" s="91">
        <f>(VLOOKUP($A83,'Occupancy Raw Data'!$B$8:$BE$51,'Occupancy Raw Data'!BB$3,FALSE))/100</f>
        <v>5.6601840856409097E-2</v>
      </c>
      <c r="J84" s="90">
        <f>(VLOOKUP($A83,'Occupancy Raw Data'!$B$8:$BE$51,'Occupancy Raw Data'!BC$3,FALSE))/100</f>
        <v>4.5089563870787899E-2</v>
      </c>
      <c r="K84" s="92">
        <f>(VLOOKUP($A83,'Occupancy Raw Data'!$B$8:$BE$51,'Occupancy Raw Data'!BE$3,FALSE))/100</f>
        <v>1.4971361827286899E-2</v>
      </c>
      <c r="M84" s="89">
        <f>(VLOOKUP($A83,'ADR Raw Data'!$B$6:$BE$49,'ADR Raw Data'!AT$1,FALSE))/100</f>
        <v>-7.5280577443084E-3</v>
      </c>
      <c r="N84" s="90">
        <f>(VLOOKUP($A83,'ADR Raw Data'!$B$6:$BE$49,'ADR Raw Data'!AU$1,FALSE))/100</f>
        <v>-1.8672572817508799E-2</v>
      </c>
      <c r="O84" s="90">
        <f>(VLOOKUP($A83,'ADR Raw Data'!$B$6:$BE$49,'ADR Raw Data'!AV$1,FALSE))/100</f>
        <v>-2.6947092802683498E-2</v>
      </c>
      <c r="P84" s="90">
        <f>(VLOOKUP($A83,'ADR Raw Data'!$B$6:$BE$49,'ADR Raw Data'!AW$1,FALSE))/100</f>
        <v>-4.0955973611023599E-2</v>
      </c>
      <c r="Q84" s="90">
        <f>(VLOOKUP($A83,'ADR Raw Data'!$B$6:$BE$49,'ADR Raw Data'!AX$1,FALSE))/100</f>
        <v>-3.05922754918075E-2</v>
      </c>
      <c r="R84" s="90">
        <f>(VLOOKUP($A83,'ADR Raw Data'!$B$6:$BE$49,'ADR Raw Data'!AY$1,FALSE))/100</f>
        <v>-2.6286043617040299E-2</v>
      </c>
      <c r="S84" s="91">
        <f>(VLOOKUP($A83,'ADR Raw Data'!$B$6:$BE$49,'ADR Raw Data'!BA$1,FALSE))/100</f>
        <v>-2.20562867085554E-2</v>
      </c>
      <c r="T84" s="91">
        <f>(VLOOKUP($A83,'ADR Raw Data'!$B$6:$BE$49,'ADR Raw Data'!BB$1,FALSE))/100</f>
        <v>-1.8881124106205502E-2</v>
      </c>
      <c r="U84" s="90">
        <f>(VLOOKUP($A83,'ADR Raw Data'!$B$6:$BE$49,'ADR Raw Data'!BC$1,FALSE))/100</f>
        <v>-2.0375887774453497E-2</v>
      </c>
      <c r="V84" s="92">
        <f>(VLOOKUP($A83,'ADR Raw Data'!$B$6:$BE$49,'ADR Raw Data'!BE$1,FALSE))/100</f>
        <v>-2.35836367411747E-2</v>
      </c>
      <c r="X84" s="89">
        <f>(VLOOKUP($A83,'RevPAR Raw Data'!$B$6:$BE$49,'RevPAR Raw Data'!AT$1,FALSE))/100</f>
        <v>5.9558658703784094E-3</v>
      </c>
      <c r="Y84" s="90">
        <f>(VLOOKUP($A83,'RevPAR Raw Data'!$B$6:$BE$49,'RevPAR Raw Data'!AU$1,FALSE))/100</f>
        <v>-1.2368886837727699E-2</v>
      </c>
      <c r="Z84" s="90">
        <f>(VLOOKUP($A83,'RevPAR Raw Data'!$B$6:$BE$49,'RevPAR Raw Data'!AV$1,FALSE))/100</f>
        <v>-2.5621202430347201E-2</v>
      </c>
      <c r="AA84" s="90">
        <f>(VLOOKUP($A83,'RevPAR Raw Data'!$B$6:$BE$49,'RevPAR Raw Data'!AW$1,FALSE))/100</f>
        <v>-5.1900026378890705E-2</v>
      </c>
      <c r="AB84" s="90">
        <f>(VLOOKUP($A83,'RevPAR Raw Data'!$B$6:$BE$49,'RevPAR Raw Data'!AX$1,FALSE))/100</f>
        <v>-2.8060858539766798E-2</v>
      </c>
      <c r="AC84" s="90">
        <f>(VLOOKUP($A83,'RevPAR Raw Data'!$B$6:$BE$49,'RevPAR Raw Data'!AY$1,FALSE))/100</f>
        <v>-2.4415705777684198E-2</v>
      </c>
      <c r="AD84" s="91">
        <f>(VLOOKUP($A83,'RevPAR Raw Data'!$B$6:$BE$49,'RevPAR Raw Data'!BA$1,FALSE))/100</f>
        <v>1.0727212329376502E-2</v>
      </c>
      <c r="AE84" s="91">
        <f>(VLOOKUP($A83,'RevPAR Raw Data'!$B$6:$BE$49,'RevPAR Raw Data'!BB$1,FALSE))/100</f>
        <v>3.6652010368353999E-2</v>
      </c>
      <c r="AF84" s="90">
        <f>(VLOOKUP($A83,'RevPAR Raw Data'!$B$6:$BE$49,'RevPAR Raw Data'!BC$1,FALSE))/100</f>
        <v>2.3794936203104099E-2</v>
      </c>
      <c r="AG84" s="92">
        <f>(VLOOKUP($A83,'RevPAR Raw Data'!$B$6:$BE$49,'RevPAR Raw Data'!BE$1,FALSE))/100</f>
        <v>-8.9653540727432195E-3</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Data'!AG$3,FALSE))/100</f>
        <v>0.51244871976234196</v>
      </c>
      <c r="C86" s="118">
        <f>(VLOOKUP($A86,'Occupancy Raw Data'!$B$8:$BE$45,'Occupancy Raw Data'!AH$3,FALSE))/100</f>
        <v>0.56878624982317094</v>
      </c>
      <c r="D86" s="118">
        <f>(VLOOKUP($A86,'Occupancy Raw Data'!$B$8:$BE$45,'Occupancy Raw Data'!AI$3,FALSE))/100</f>
        <v>0.60065072853303103</v>
      </c>
      <c r="E86" s="118">
        <f>(VLOOKUP($A86,'Occupancy Raw Data'!$B$8:$BE$45,'Occupancy Raw Data'!AJ$3,FALSE))/100</f>
        <v>0.60592021502334104</v>
      </c>
      <c r="F86" s="118">
        <f>(VLOOKUP($A86,'Occupancy Raw Data'!$B$8:$BE$45,'Occupancy Raw Data'!AK$3,FALSE))/100</f>
        <v>0.61706040458339206</v>
      </c>
      <c r="G86" s="119">
        <f>(VLOOKUP($A86,'Occupancy Raw Data'!$B$8:$BE$45,'Occupancy Raw Data'!AL$3,FALSE))/100</f>
        <v>0.58097326354505496</v>
      </c>
      <c r="H86" s="99">
        <f>(VLOOKUP($A86,'Occupancy Raw Data'!$B$8:$BE$45,'Occupancy Raw Data'!AN$3,FALSE))/100</f>
        <v>0.70589899561465497</v>
      </c>
      <c r="I86" s="99">
        <f>(VLOOKUP($A86,'Occupancy Raw Data'!$B$8:$BE$45,'Occupancy Raw Data'!AO$3,FALSE))/100</f>
        <v>0.752440231998868</v>
      </c>
      <c r="J86" s="119">
        <f>(VLOOKUP($A86,'Occupancy Raw Data'!$B$8:$BE$45,'Occupancy Raw Data'!AP$3,FALSE))/100</f>
        <v>0.72916961380676104</v>
      </c>
      <c r="K86" s="120">
        <f>(VLOOKUP($A86,'Occupancy Raw Data'!$B$8:$BE$45,'Occupancy Raw Data'!AR$3,FALSE))/100</f>
        <v>0.62331507790554297</v>
      </c>
      <c r="M86" s="121">
        <f>VLOOKUP($A86,'ADR Raw Data'!$B$6:$BE$43,'ADR Raw Data'!AG$1,FALSE)</f>
        <v>75.723983291925407</v>
      </c>
      <c r="N86" s="122">
        <f>VLOOKUP($A86,'ADR Raw Data'!$B$6:$BE$43,'ADR Raw Data'!AH$1,FALSE)</f>
        <v>81.489860660324496</v>
      </c>
      <c r="O86" s="122">
        <f>VLOOKUP($A86,'ADR Raw Data'!$B$6:$BE$43,'ADR Raw Data'!AI$1,FALSE)</f>
        <v>84.228538059349901</v>
      </c>
      <c r="P86" s="122">
        <f>VLOOKUP($A86,'ADR Raw Data'!$B$6:$BE$43,'ADR Raw Data'!AJ$1,FALSE)</f>
        <v>83.071561075118098</v>
      </c>
      <c r="Q86" s="122">
        <f>VLOOKUP($A86,'ADR Raw Data'!$B$6:$BE$43,'ADR Raw Data'!AK$1,FALSE)</f>
        <v>83.356275630444699</v>
      </c>
      <c r="R86" s="123">
        <f>VLOOKUP($A86,'ADR Raw Data'!$B$6:$BE$43,'ADR Raw Data'!AL$1,FALSE)</f>
        <v>81.765380096909993</v>
      </c>
      <c r="S86" s="122">
        <f>VLOOKUP($A86,'ADR Raw Data'!$B$6:$BE$43,'ADR Raw Data'!AN$1,FALSE)</f>
        <v>96.908574679358694</v>
      </c>
      <c r="T86" s="122">
        <f>VLOOKUP($A86,'ADR Raw Data'!$B$6:$BE$43,'ADR Raw Data'!AO$1,FALSE)</f>
        <v>100.509582073698</v>
      </c>
      <c r="U86" s="123">
        <f>VLOOKUP($A86,'ADR Raw Data'!$B$6:$BE$43,'ADR Raw Data'!AP$1,FALSE)</f>
        <v>98.766539402463806</v>
      </c>
      <c r="V86" s="124">
        <f>VLOOKUP($A86,'ADR Raw Data'!$B$6:$BE$43,'ADR Raw Data'!AR$1,FALSE)</f>
        <v>87.447775132523802</v>
      </c>
      <c r="X86" s="121">
        <f>VLOOKUP($A86,'RevPAR Raw Data'!$B$6:$BE$43,'RevPAR Raw Data'!AG$1,FALSE)</f>
        <v>38.804658293252203</v>
      </c>
      <c r="Y86" s="122">
        <f>VLOOKUP($A86,'RevPAR Raw Data'!$B$6:$BE$43,'RevPAR Raw Data'!AH$1,FALSE)</f>
        <v>46.3503122435988</v>
      </c>
      <c r="Z86" s="122">
        <f>VLOOKUP($A86,'RevPAR Raw Data'!$B$6:$BE$43,'RevPAR Raw Data'!AI$1,FALSE)</f>
        <v>50.5919327486207</v>
      </c>
      <c r="AA86" s="122">
        <f>VLOOKUP($A86,'RevPAR Raw Data'!$B$6:$BE$43,'RevPAR Raw Data'!AJ$1,FALSE)</f>
        <v>50.334738148960199</v>
      </c>
      <c r="AB86" s="122">
        <f>VLOOKUP($A86,'RevPAR Raw Data'!$B$6:$BE$43,'RevPAR Raw Data'!AK$1,FALSE)</f>
        <v>51.435857165086901</v>
      </c>
      <c r="AC86" s="123">
        <f>VLOOKUP($A86,'RevPAR Raw Data'!$B$6:$BE$43,'RevPAR Raw Data'!AL$1,FALSE)</f>
        <v>47.5034997199038</v>
      </c>
      <c r="AD86" s="122">
        <f>VLOOKUP($A86,'RevPAR Raw Data'!$B$6:$BE$43,'RevPAR Raw Data'!AN$1,FALSE)</f>
        <v>68.407665532607098</v>
      </c>
      <c r="AE86" s="122">
        <f>VLOOKUP($A86,'RevPAR Raw Data'!$B$6:$BE$43,'RevPAR Raw Data'!AO$1,FALSE)</f>
        <v>75.627453253642599</v>
      </c>
      <c r="AF86" s="123">
        <f>VLOOKUP($A86,'RevPAR Raw Data'!$B$6:$BE$43,'RevPAR Raw Data'!AP$1,FALSE)</f>
        <v>72.017559393124898</v>
      </c>
      <c r="AG86" s="124">
        <f>VLOOKUP($A86,'RevPAR Raw Data'!$B$6:$BE$43,'RevPAR Raw Data'!AR$1,FALSE)</f>
        <v>54.507516769395501</v>
      </c>
    </row>
    <row r="87" spans="1:33" x14ac:dyDescent="0.2">
      <c r="A87" s="101" t="s">
        <v>122</v>
      </c>
      <c r="B87" s="89">
        <f>(VLOOKUP($A86,'Occupancy Raw Data'!$B$8:$BE$51,'Occupancy Raw Data'!AT$3,FALSE))/100</f>
        <v>-5.1493305870236802E-3</v>
      </c>
      <c r="C87" s="90">
        <f>(VLOOKUP($A86,'Occupancy Raw Data'!$B$8:$BE$51,'Occupancy Raw Data'!AU$3,FALSE))/100</f>
        <v>-5.6051179715929003E-2</v>
      </c>
      <c r="D87" s="90">
        <f>(VLOOKUP($A86,'Occupancy Raw Data'!$B$8:$BE$51,'Occupancy Raw Data'!AV$3,FALSE))/100</f>
        <v>-4.95803021824286E-2</v>
      </c>
      <c r="E87" s="90">
        <f>(VLOOKUP($A86,'Occupancy Raw Data'!$B$8:$BE$51,'Occupancy Raw Data'!AW$3,FALSE))/100</f>
        <v>-6.6677561693087098E-2</v>
      </c>
      <c r="F87" s="90">
        <f>(VLOOKUP($A86,'Occupancy Raw Data'!$B$8:$BE$51,'Occupancy Raw Data'!AX$3,FALSE))/100</f>
        <v>-5.5588633288227295E-2</v>
      </c>
      <c r="G87" s="90">
        <f>(VLOOKUP($A86,'Occupancy Raw Data'!$B$8:$BE$51,'Occupancy Raw Data'!AY$3,FALSE))/100</f>
        <v>-4.8282254794044299E-2</v>
      </c>
      <c r="H87" s="91">
        <f>(VLOOKUP($A86,'Occupancy Raw Data'!$B$8:$BE$51,'Occupancy Raw Data'!BA$3,FALSE))/100</f>
        <v>-1.90200029488376E-2</v>
      </c>
      <c r="I87" s="91">
        <f>(VLOOKUP($A86,'Occupancy Raw Data'!$B$8:$BE$51,'Occupancy Raw Data'!BB$3,FALSE))/100</f>
        <v>2.9566900556496401E-2</v>
      </c>
      <c r="J87" s="90">
        <f>(VLOOKUP($A86,'Occupancy Raw Data'!$B$8:$BE$51,'Occupancy Raw Data'!BC$3,FALSE))/100</f>
        <v>5.4618160538378998E-3</v>
      </c>
      <c r="K87" s="92">
        <f>(VLOOKUP($A86,'Occupancy Raw Data'!$B$8:$BE$51,'Occupancy Raw Data'!BE$3,FALSE))/100</f>
        <v>-3.0969941170464203E-2</v>
      </c>
      <c r="M87" s="89">
        <f>(VLOOKUP($A86,'ADR Raw Data'!$B$6:$BE$49,'ADR Raw Data'!AT$1,FALSE))/100</f>
        <v>-7.29751921470881E-2</v>
      </c>
      <c r="N87" s="90">
        <f>(VLOOKUP($A86,'ADR Raw Data'!$B$6:$BE$49,'ADR Raw Data'!AU$1,FALSE))/100</f>
        <v>-5.8789282489010698E-2</v>
      </c>
      <c r="O87" s="90">
        <f>(VLOOKUP($A86,'ADR Raw Data'!$B$6:$BE$49,'ADR Raw Data'!AV$1,FALSE))/100</f>
        <v>-4.9962134072506298E-2</v>
      </c>
      <c r="P87" s="90">
        <f>(VLOOKUP($A86,'ADR Raw Data'!$B$6:$BE$49,'ADR Raw Data'!AW$1,FALSE))/100</f>
        <v>-9.15733158207898E-2</v>
      </c>
      <c r="Q87" s="90">
        <f>(VLOOKUP($A86,'ADR Raw Data'!$B$6:$BE$49,'ADR Raw Data'!AX$1,FALSE))/100</f>
        <v>-0.109661419935496</v>
      </c>
      <c r="R87" s="90">
        <f>(VLOOKUP($A86,'ADR Raw Data'!$B$6:$BE$49,'ADR Raw Data'!AY$1,FALSE))/100</f>
        <v>-7.8458416142210594E-2</v>
      </c>
      <c r="S87" s="91">
        <f>(VLOOKUP($A86,'ADR Raw Data'!$B$6:$BE$49,'ADR Raw Data'!BA$1,FALSE))/100</f>
        <v>-0.103988139316593</v>
      </c>
      <c r="T87" s="91">
        <f>(VLOOKUP($A86,'ADR Raw Data'!$B$6:$BE$49,'ADR Raw Data'!BB$1,FALSE))/100</f>
        <v>-8.4368133891312896E-2</v>
      </c>
      <c r="U87" s="90">
        <f>(VLOOKUP($A86,'ADR Raw Data'!$B$6:$BE$49,'ADR Raw Data'!BC$1,FALSE))/100</f>
        <v>-9.36301712006955E-2</v>
      </c>
      <c r="V87" s="92">
        <f>(VLOOKUP($A86,'ADR Raw Data'!$B$6:$BE$49,'ADR Raw Data'!BE$1,FALSE))/100</f>
        <v>-8.1888014378285995E-2</v>
      </c>
      <c r="X87" s="89">
        <f>(VLOOKUP($A86,'RevPAR Raw Data'!$B$6:$BE$49,'RevPAR Raw Data'!AT$1,FALSE))/100</f>
        <v>-7.7748749345094806E-2</v>
      </c>
      <c r="Y87" s="90">
        <f>(VLOOKUP($A86,'RevPAR Raw Data'!$B$6:$BE$49,'RevPAR Raw Data'!AU$1,FALSE))/100</f>
        <v>-0.111545253566777</v>
      </c>
      <c r="Z87" s="90">
        <f>(VLOOKUP($A86,'RevPAR Raw Data'!$B$6:$BE$49,'RevPAR Raw Data'!AV$1,FALSE))/100</f>
        <v>-9.7065298549941115E-2</v>
      </c>
      <c r="AA87" s="90">
        <f>(VLOOKUP($A86,'RevPAR Raw Data'!$B$6:$BE$49,'RevPAR Raw Data'!AW$1,FALSE))/100</f>
        <v>-0.15214499209879501</v>
      </c>
      <c r="AB87" s="90">
        <f>(VLOOKUP($A86,'RevPAR Raw Data'!$B$6:$BE$49,'RevPAR Raw Data'!AX$1,FALSE))/100</f>
        <v>-0.15915412476506199</v>
      </c>
      <c r="AC87" s="90">
        <f>(VLOOKUP($A86,'RevPAR Raw Data'!$B$6:$BE$49,'RevPAR Raw Data'!AY$1,FALSE))/100</f>
        <v>-0.122952521697339</v>
      </c>
      <c r="AD87" s="91">
        <f>(VLOOKUP($A86,'RevPAR Raw Data'!$B$6:$BE$49,'RevPAR Raw Data'!BA$1,FALSE))/100</f>
        <v>-0.121030287548985</v>
      </c>
      <c r="AE87" s="91">
        <f>(VLOOKUP($A86,'RevPAR Raw Data'!$B$6:$BE$49,'RevPAR Raw Data'!BB$1,FALSE))/100</f>
        <v>-5.7295737559718E-2</v>
      </c>
      <c r="AF87" s="90">
        <f>(VLOOKUP($A86,'RevPAR Raw Data'!$B$6:$BE$49,'RevPAR Raw Data'!BC$1,FALSE))/100</f>
        <v>-8.8679745919045205E-2</v>
      </c>
      <c r="AG87" s="92">
        <f>(VLOOKUP($A86,'RevPAR Raw Data'!$B$6:$BE$49,'RevPAR Raw Data'!BE$1,FALSE))/100</f>
        <v>-0.110321888560888</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Data'!AG$3,FALSE))/100</f>
        <v>0.55953843453843399</v>
      </c>
      <c r="C89" s="118">
        <f>(VLOOKUP($A89,'Occupancy Raw Data'!$B$8:$BE$45,'Occupancy Raw Data'!AH$3,FALSE))/100</f>
        <v>0.60723060723060696</v>
      </c>
      <c r="D89" s="118">
        <f>(VLOOKUP($A89,'Occupancy Raw Data'!$B$8:$BE$45,'Occupancy Raw Data'!AI$3,FALSE))/100</f>
        <v>0.64465601965601904</v>
      </c>
      <c r="E89" s="118">
        <f>(VLOOKUP($A89,'Occupancy Raw Data'!$B$8:$BE$45,'Occupancy Raw Data'!AJ$3,FALSE))/100</f>
        <v>0.64777114777114708</v>
      </c>
      <c r="F89" s="118">
        <f>(VLOOKUP($A89,'Occupancy Raw Data'!$B$8:$BE$45,'Occupancy Raw Data'!AK$3,FALSE))/100</f>
        <v>0.65079852579852504</v>
      </c>
      <c r="G89" s="119">
        <f>(VLOOKUP($A89,'Occupancy Raw Data'!$B$8:$BE$45,'Occupancy Raw Data'!AL$3,FALSE))/100</f>
        <v>0.62199894699894598</v>
      </c>
      <c r="H89" s="99">
        <f>(VLOOKUP($A89,'Occupancy Raw Data'!$B$8:$BE$45,'Occupancy Raw Data'!AN$3,FALSE))/100</f>
        <v>0.72709722709722702</v>
      </c>
      <c r="I89" s="99">
        <f>(VLOOKUP($A89,'Occupancy Raw Data'!$B$8:$BE$45,'Occupancy Raw Data'!AO$3,FALSE))/100</f>
        <v>0.70897683397683298</v>
      </c>
      <c r="J89" s="119">
        <f>(VLOOKUP($A89,'Occupancy Raw Data'!$B$8:$BE$45,'Occupancy Raw Data'!AP$3,FALSE))/100</f>
        <v>0.71803703053703005</v>
      </c>
      <c r="K89" s="120">
        <f>(VLOOKUP($A89,'Occupancy Raw Data'!$B$8:$BE$45,'Occupancy Raw Data'!AR$3,FALSE))/100</f>
        <v>0.64943839943839909</v>
      </c>
      <c r="M89" s="121">
        <f>VLOOKUP($A89,'ADR Raw Data'!$B$6:$BE$43,'ADR Raw Data'!AG$1,FALSE)</f>
        <v>105.683305630047</v>
      </c>
      <c r="N89" s="122">
        <f>VLOOKUP($A89,'ADR Raw Data'!$B$6:$BE$43,'ADR Raw Data'!AH$1,FALSE)</f>
        <v>112.080796517341</v>
      </c>
      <c r="O89" s="122">
        <f>VLOOKUP($A89,'ADR Raw Data'!$B$6:$BE$43,'ADR Raw Data'!AI$1,FALSE)</f>
        <v>116.853997005376</v>
      </c>
      <c r="P89" s="122">
        <f>VLOOKUP($A89,'ADR Raw Data'!$B$6:$BE$43,'ADR Raw Data'!AJ$1,FALSE)</f>
        <v>116.650565158493</v>
      </c>
      <c r="Q89" s="122">
        <f>VLOOKUP($A89,'ADR Raw Data'!$B$6:$BE$43,'ADR Raw Data'!AK$1,FALSE)</f>
        <v>114.25500608777701</v>
      </c>
      <c r="R89" s="123">
        <f>VLOOKUP($A89,'ADR Raw Data'!$B$6:$BE$43,'ADR Raw Data'!AL$1,FALSE)</f>
        <v>113.325997034549</v>
      </c>
      <c r="S89" s="122">
        <f>VLOOKUP($A89,'ADR Raw Data'!$B$6:$BE$43,'ADR Raw Data'!AN$1,FALSE)</f>
        <v>125.678839246922</v>
      </c>
      <c r="T89" s="122">
        <f>VLOOKUP($A89,'ADR Raw Data'!$B$6:$BE$43,'ADR Raw Data'!AO$1,FALSE)</f>
        <v>123.16233496503401</v>
      </c>
      <c r="U89" s="123">
        <f>VLOOKUP($A89,'ADR Raw Data'!$B$6:$BE$43,'ADR Raw Data'!AP$1,FALSE)</f>
        <v>124.436463740796</v>
      </c>
      <c r="V89" s="124">
        <f>VLOOKUP($A89,'ADR Raw Data'!$B$6:$BE$43,'ADR Raw Data'!AR$1,FALSE)</f>
        <v>116.835722416854</v>
      </c>
      <c r="X89" s="121">
        <f>VLOOKUP($A89,'RevPAR Raw Data'!$B$6:$BE$43,'RevPAR Raw Data'!AG$1,FALSE)</f>
        <v>59.133871389083801</v>
      </c>
      <c r="Y89" s="122">
        <f>VLOOKUP($A89,'RevPAR Raw Data'!$B$6:$BE$43,'RevPAR Raw Data'!AH$1,FALSE)</f>
        <v>68.058890128115095</v>
      </c>
      <c r="Z89" s="122">
        <f>VLOOKUP($A89,'RevPAR Raw Data'!$B$6:$BE$43,'RevPAR Raw Data'!AI$1,FALSE)</f>
        <v>75.330632590382507</v>
      </c>
      <c r="AA89" s="122">
        <f>VLOOKUP($A89,'RevPAR Raw Data'!$B$6:$BE$43,'RevPAR Raw Data'!AJ$1,FALSE)</f>
        <v>75.562870480870401</v>
      </c>
      <c r="AB89" s="122">
        <f>VLOOKUP($A89,'RevPAR Raw Data'!$B$6:$BE$43,'RevPAR Raw Data'!AK$1,FALSE)</f>
        <v>74.356989527026997</v>
      </c>
      <c r="AC89" s="123">
        <f>VLOOKUP($A89,'RevPAR Raw Data'!$B$6:$BE$43,'RevPAR Raw Data'!AL$1,FALSE)</f>
        <v>70.488650823095796</v>
      </c>
      <c r="AD89" s="122">
        <f>VLOOKUP($A89,'RevPAR Raw Data'!$B$6:$BE$43,'RevPAR Raw Data'!AN$1,FALSE)</f>
        <v>91.380735521235493</v>
      </c>
      <c r="AE89" s="122">
        <f>VLOOKUP($A89,'RevPAR Raw Data'!$B$6:$BE$43,'RevPAR Raw Data'!AO$1,FALSE)</f>
        <v>87.319242308704801</v>
      </c>
      <c r="AF89" s="123">
        <f>VLOOKUP($A89,'RevPAR Raw Data'!$B$6:$BE$43,'RevPAR Raw Data'!AP$1,FALSE)</f>
        <v>89.349988914970098</v>
      </c>
      <c r="AG89" s="124">
        <f>VLOOKUP($A89,'RevPAR Raw Data'!$B$6:$BE$43,'RevPAR Raw Data'!AR$1,FALSE)</f>
        <v>75.877604563631294</v>
      </c>
    </row>
    <row r="90" spans="1:33" x14ac:dyDescent="0.2">
      <c r="A90" s="101" t="s">
        <v>122</v>
      </c>
      <c r="B90" s="89">
        <f>(VLOOKUP($A89,'Occupancy Raw Data'!$B$8:$BE$51,'Occupancy Raw Data'!AT$3,FALSE))/100</f>
        <v>7.9885929796893893E-2</v>
      </c>
      <c r="C90" s="90">
        <f>(VLOOKUP($A89,'Occupancy Raw Data'!$B$8:$BE$51,'Occupancy Raw Data'!AU$3,FALSE))/100</f>
        <v>4.83994623881202E-3</v>
      </c>
      <c r="D90" s="90">
        <f>(VLOOKUP($A89,'Occupancy Raw Data'!$B$8:$BE$51,'Occupancy Raw Data'!AV$3,FALSE))/100</f>
        <v>-1.96852403707484E-2</v>
      </c>
      <c r="E90" s="90">
        <f>(VLOOKUP($A89,'Occupancy Raw Data'!$B$8:$BE$51,'Occupancy Raw Data'!AW$3,FALSE))/100</f>
        <v>-4.5618147313062496E-4</v>
      </c>
      <c r="F90" s="90">
        <f>(VLOOKUP($A89,'Occupancy Raw Data'!$B$8:$BE$51,'Occupancy Raw Data'!AX$3,FALSE))/100</f>
        <v>6.1976945041188698E-4</v>
      </c>
      <c r="G90" s="90">
        <f>(VLOOKUP($A89,'Occupancy Raw Data'!$B$8:$BE$51,'Occupancy Raw Data'!AY$3,FALSE))/100</f>
        <v>1.02256435765791E-2</v>
      </c>
      <c r="H90" s="91">
        <f>(VLOOKUP($A89,'Occupancy Raw Data'!$B$8:$BE$51,'Occupancy Raw Data'!BA$3,FALSE))/100</f>
        <v>2.58326858872358E-2</v>
      </c>
      <c r="I90" s="91">
        <f>(VLOOKUP($A89,'Occupancy Raw Data'!$B$8:$BE$51,'Occupancy Raw Data'!BB$3,FALSE))/100</f>
        <v>-2.5151300418655297E-3</v>
      </c>
      <c r="J90" s="90">
        <f>(VLOOKUP($A89,'Occupancy Raw Data'!$B$8:$BE$51,'Occupancy Raw Data'!BC$3,FALSE))/100</f>
        <v>1.1639036492792401E-2</v>
      </c>
      <c r="K90" s="92">
        <f>(VLOOKUP($A89,'Occupancy Raw Data'!$B$8:$BE$51,'Occupancy Raw Data'!BE$3,FALSE))/100</f>
        <v>1.0671698430548099E-2</v>
      </c>
      <c r="M90" s="89">
        <f>(VLOOKUP($A89,'ADR Raw Data'!$B$6:$BE$49,'ADR Raw Data'!AT$1,FALSE))/100</f>
        <v>3.1517110804614099E-2</v>
      </c>
      <c r="N90" s="90">
        <f>(VLOOKUP($A89,'ADR Raw Data'!$B$6:$BE$49,'ADR Raw Data'!AU$1,FALSE))/100</f>
        <v>1.0361851335336601E-2</v>
      </c>
      <c r="O90" s="90">
        <f>(VLOOKUP($A89,'ADR Raw Data'!$B$6:$BE$49,'ADR Raw Data'!AV$1,FALSE))/100</f>
        <v>1.55691248423217E-2</v>
      </c>
      <c r="P90" s="90">
        <f>(VLOOKUP($A89,'ADR Raw Data'!$B$6:$BE$49,'ADR Raw Data'!AW$1,FALSE))/100</f>
        <v>1.5375927033541702E-2</v>
      </c>
      <c r="Q90" s="90">
        <f>(VLOOKUP($A89,'ADR Raw Data'!$B$6:$BE$49,'ADR Raw Data'!AX$1,FALSE))/100</f>
        <v>2.4510790788437601E-2</v>
      </c>
      <c r="R90" s="90">
        <f>(VLOOKUP($A89,'ADR Raw Data'!$B$6:$BE$49,'ADR Raw Data'!AY$1,FALSE))/100</f>
        <v>1.7802240194359002E-2</v>
      </c>
      <c r="S90" s="91">
        <f>(VLOOKUP($A89,'ADR Raw Data'!$B$6:$BE$49,'ADR Raw Data'!BA$1,FALSE))/100</f>
        <v>7.7895485416234703E-3</v>
      </c>
      <c r="T90" s="91">
        <f>(VLOOKUP($A89,'ADR Raw Data'!$B$6:$BE$49,'ADR Raw Data'!BB$1,FALSE))/100</f>
        <v>-2.2550677415841398E-2</v>
      </c>
      <c r="U90" s="90">
        <f>(VLOOKUP($A89,'ADR Raw Data'!$B$6:$BE$49,'ADR Raw Data'!BC$1,FALSE))/100</f>
        <v>-7.3395025835724303E-3</v>
      </c>
      <c r="V90" s="92">
        <f>(VLOOKUP($A89,'ADR Raw Data'!$B$6:$BE$49,'ADR Raw Data'!BE$1,FALSE))/100</f>
        <v>9.2393894932420294E-3</v>
      </c>
      <c r="X90" s="89">
        <f>(VLOOKUP($A89,'RevPAR Raw Data'!$B$6:$BE$49,'RevPAR Raw Data'!AT$1,FALSE))/100</f>
        <v>0.113920814302646</v>
      </c>
      <c r="Y90" s="90">
        <f>(VLOOKUP($A89,'RevPAR Raw Data'!$B$6:$BE$49,'RevPAR Raw Data'!AU$1,FALSE))/100</f>
        <v>1.52519483775462E-2</v>
      </c>
      <c r="Z90" s="90">
        <f>(VLOOKUP($A89,'RevPAR Raw Data'!$B$6:$BE$49,'RevPAR Raw Data'!AV$1,FALSE))/100</f>
        <v>-4.4225974933100199E-3</v>
      </c>
      <c r="AA90" s="90">
        <f>(VLOOKUP($A89,'RevPAR Raw Data'!$B$6:$BE$49,'RevPAR Raw Data'!AW$1,FALSE))/100</f>
        <v>1.4912731347366199E-2</v>
      </c>
      <c r="AB90" s="90">
        <f>(VLOOKUP($A89,'RevPAR Raw Data'!$B$6:$BE$49,'RevPAR Raw Data'!AX$1,FALSE))/100</f>
        <v>2.51457512781856E-2</v>
      </c>
      <c r="AC90" s="90">
        <f>(VLOOKUP($A89,'RevPAR Raw Data'!$B$6:$BE$49,'RevPAR Raw Data'!AY$1,FALSE))/100</f>
        <v>2.8209923134030302E-2</v>
      </c>
      <c r="AD90" s="91">
        <f>(VLOOKUP($A89,'RevPAR Raw Data'!$B$6:$BE$49,'RevPAR Raw Data'!BA$1,FALSE))/100</f>
        <v>3.3823459389538402E-2</v>
      </c>
      <c r="AE90" s="91">
        <f>(VLOOKUP($A89,'RevPAR Raw Data'!$B$6:$BE$49,'RevPAR Raw Data'!BB$1,FALSE))/100</f>
        <v>-2.5009089571473901E-2</v>
      </c>
      <c r="AF90" s="90">
        <f>(VLOOKUP($A89,'RevPAR Raw Data'!$B$6:$BE$49,'RevPAR Raw Data'!BC$1,FALSE))/100</f>
        <v>4.2141091708108305E-3</v>
      </c>
      <c r="AG90" s="92">
        <f>(VLOOKUP($A89,'RevPAR Raw Data'!$B$6:$BE$49,'RevPAR Raw Data'!BE$1,FALSE))/100</f>
        <v>2.0009687902144399E-2</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Data'!AG$3,FALSE))/100</f>
        <v>0.44036101934874899</v>
      </c>
      <c r="C92" s="118">
        <f>(VLOOKUP($A92,'Occupancy Raw Data'!$B$8:$BE$45,'Occupancy Raw Data'!AH$3,FALSE))/100</f>
        <v>0.46002438257039402</v>
      </c>
      <c r="D92" s="118">
        <f>(VLOOKUP($A92,'Occupancy Raw Data'!$B$8:$BE$45,'Occupancy Raw Data'!AI$3,FALSE))/100</f>
        <v>0.50770803838288503</v>
      </c>
      <c r="E92" s="118">
        <f>(VLOOKUP($A92,'Occupancy Raw Data'!$B$8:$BE$45,'Occupancy Raw Data'!AJ$3,FALSE))/100</f>
        <v>0.53812726128677002</v>
      </c>
      <c r="F92" s="118">
        <f>(VLOOKUP($A92,'Occupancy Raw Data'!$B$8:$BE$45,'Occupancy Raw Data'!AK$3,FALSE))/100</f>
        <v>0.59998820198206704</v>
      </c>
      <c r="G92" s="119">
        <f>(VLOOKUP($A92,'Occupancy Raw Data'!$B$8:$BE$45,'Occupancy Raw Data'!AL$3,FALSE))/100</f>
        <v>0.50924178071417303</v>
      </c>
      <c r="H92" s="99">
        <f>(VLOOKUP($A92,'Occupancy Raw Data'!$B$8:$BE$45,'Occupancy Raw Data'!AN$3,FALSE))/100</f>
        <v>0.74838760421582506</v>
      </c>
      <c r="I92" s="99">
        <f>(VLOOKUP($A92,'Occupancy Raw Data'!$B$8:$BE$45,'Occupancy Raw Data'!AO$3,FALSE))/100</f>
        <v>0.79654318074563402</v>
      </c>
      <c r="J92" s="119">
        <f>(VLOOKUP($A92,'Occupancy Raw Data'!$B$8:$BE$45,'Occupancy Raw Data'!AP$3,FALSE))/100</f>
        <v>0.7724653924807291</v>
      </c>
      <c r="K92" s="120">
        <f>(VLOOKUP($A92,'Occupancy Raw Data'!$B$8:$BE$45,'Occupancy Raw Data'!AR$3,FALSE))/100</f>
        <v>0.58444852693318905</v>
      </c>
      <c r="M92" s="121">
        <f>VLOOKUP($A92,'ADR Raw Data'!$B$6:$BE$43,'ADR Raw Data'!AG$1,FALSE)</f>
        <v>114.80061279303401</v>
      </c>
      <c r="N92" s="122">
        <f>VLOOKUP($A92,'ADR Raw Data'!$B$6:$BE$43,'ADR Raw Data'!AH$1,FALSE)</f>
        <v>112.714367369095</v>
      </c>
      <c r="O92" s="122">
        <f>VLOOKUP($A92,'ADR Raw Data'!$B$6:$BE$43,'ADR Raw Data'!AI$1,FALSE)</f>
        <v>117.164537296669</v>
      </c>
      <c r="P92" s="122">
        <f>VLOOKUP($A92,'ADR Raw Data'!$B$6:$BE$43,'ADR Raw Data'!AJ$1,FALSE)</f>
        <v>117.62466303211799</v>
      </c>
      <c r="Q92" s="122">
        <f>VLOOKUP($A92,'ADR Raw Data'!$B$6:$BE$43,'ADR Raw Data'!AK$1,FALSE)</f>
        <v>121.88709661128</v>
      </c>
      <c r="R92" s="123">
        <f>VLOOKUP($A92,'ADR Raw Data'!$B$6:$BE$43,'ADR Raw Data'!AL$1,FALSE)</f>
        <v>117.161756376554</v>
      </c>
      <c r="S92" s="122">
        <f>VLOOKUP($A92,'ADR Raw Data'!$B$6:$BE$43,'ADR Raw Data'!AN$1,FALSE)</f>
        <v>154.33627074093499</v>
      </c>
      <c r="T92" s="122">
        <f>VLOOKUP($A92,'ADR Raw Data'!$B$6:$BE$43,'ADR Raw Data'!AO$1,FALSE)</f>
        <v>159.46263489101099</v>
      </c>
      <c r="U92" s="123">
        <f>VLOOKUP($A92,'ADR Raw Data'!$B$6:$BE$43,'ADR Raw Data'!AP$1,FALSE)</f>
        <v>156.979347340554</v>
      </c>
      <c r="V92" s="124">
        <f>VLOOKUP($A92,'ADR Raw Data'!$B$6:$BE$43,'ADR Raw Data'!AR$1,FALSE)</f>
        <v>132.19801197929399</v>
      </c>
      <c r="X92" s="121">
        <f>VLOOKUP($A92,'RevPAR Raw Data'!$B$6:$BE$43,'RevPAR Raw Data'!AG$1,FALSE)</f>
        <v>50.553714871401603</v>
      </c>
      <c r="Y92" s="122">
        <f>VLOOKUP($A92,'RevPAR Raw Data'!$B$6:$BE$43,'RevPAR Raw Data'!AH$1,FALSE)</f>
        <v>51.851357255780997</v>
      </c>
      <c r="Z92" s="122">
        <f>VLOOKUP($A92,'RevPAR Raw Data'!$B$6:$BE$43,'RevPAR Raw Data'!AI$1,FALSE)</f>
        <v>59.485377398930297</v>
      </c>
      <c r="AA92" s="122">
        <f>VLOOKUP($A92,'RevPAR Raw Data'!$B$6:$BE$43,'RevPAR Raw Data'!AJ$1,FALSE)</f>
        <v>63.297037777253401</v>
      </c>
      <c r="AB92" s="122">
        <f>VLOOKUP($A92,'RevPAR Raw Data'!$B$6:$BE$43,'RevPAR Raw Data'!AK$1,FALSE)</f>
        <v>73.130819940616604</v>
      </c>
      <c r="AC92" s="123">
        <f>VLOOKUP($A92,'RevPAR Raw Data'!$B$6:$BE$43,'RevPAR Raw Data'!AL$1,FALSE)</f>
        <v>59.663661448796603</v>
      </c>
      <c r="AD92" s="122">
        <f>VLOOKUP($A92,'RevPAR Raw Data'!$B$6:$BE$43,'RevPAR Raw Data'!AN$1,FALSE)</f>
        <v>115.50335190341301</v>
      </c>
      <c r="AE92" s="122">
        <f>VLOOKUP($A92,'RevPAR Raw Data'!$B$6:$BE$43,'RevPAR Raw Data'!AO$1,FALSE)</f>
        <v>127.01887440616601</v>
      </c>
      <c r="AF92" s="123">
        <f>VLOOKUP($A92,'RevPAR Raw Data'!$B$6:$BE$43,'RevPAR Raw Data'!AP$1,FALSE)</f>
        <v>121.261113154789</v>
      </c>
      <c r="AG92" s="124">
        <f>VLOOKUP($A92,'RevPAR Raw Data'!$B$6:$BE$43,'RevPAR Raw Data'!AR$1,FALSE)</f>
        <v>77.262933364794705</v>
      </c>
    </row>
    <row r="93" spans="1:33" x14ac:dyDescent="0.2">
      <c r="A93" s="101" t="s">
        <v>122</v>
      </c>
      <c r="B93" s="89">
        <f>(VLOOKUP($A92,'Occupancy Raw Data'!$B$8:$BE$51,'Occupancy Raw Data'!AT$3,FALSE))/100</f>
        <v>-7.6211401646558499E-2</v>
      </c>
      <c r="C93" s="90">
        <f>(VLOOKUP($A92,'Occupancy Raw Data'!$B$8:$BE$51,'Occupancy Raw Data'!AU$3,FALSE))/100</f>
        <v>-0.11391101324316899</v>
      </c>
      <c r="D93" s="90">
        <f>(VLOOKUP($A92,'Occupancy Raw Data'!$B$8:$BE$51,'Occupancy Raw Data'!AV$3,FALSE))/100</f>
        <v>-9.4147876953354498E-2</v>
      </c>
      <c r="E93" s="90">
        <f>(VLOOKUP($A92,'Occupancy Raw Data'!$B$8:$BE$51,'Occupancy Raw Data'!AW$3,FALSE))/100</f>
        <v>-3.38432882504364E-2</v>
      </c>
      <c r="F93" s="90">
        <f>(VLOOKUP($A92,'Occupancy Raw Data'!$B$8:$BE$51,'Occupancy Raw Data'!AX$3,FALSE))/100</f>
        <v>1.48939429327372E-3</v>
      </c>
      <c r="G93" s="90">
        <f>(VLOOKUP($A92,'Occupancy Raw Data'!$B$8:$BE$51,'Occupancy Raw Data'!AY$3,FALSE))/100</f>
        <v>-6.1271464391764896E-2</v>
      </c>
      <c r="H93" s="91">
        <f>(VLOOKUP($A92,'Occupancy Raw Data'!$B$8:$BE$51,'Occupancy Raw Data'!BA$3,FALSE))/100</f>
        <v>3.9699686066545899E-2</v>
      </c>
      <c r="I93" s="91">
        <f>(VLOOKUP($A92,'Occupancy Raw Data'!$B$8:$BE$51,'Occupancy Raw Data'!BB$3,FALSE))/100</f>
        <v>5.1722253440713503E-2</v>
      </c>
      <c r="J93" s="90">
        <f>(VLOOKUP($A92,'Occupancy Raw Data'!$B$8:$BE$51,'Occupancy Raw Data'!BC$3,FALSE))/100</f>
        <v>4.5863813233798602E-2</v>
      </c>
      <c r="K93" s="92">
        <f>(VLOOKUP($A92,'Occupancy Raw Data'!$B$8:$BE$51,'Occupancy Raw Data'!BE$3,FALSE))/100</f>
        <v>-2.3497239932612199E-2</v>
      </c>
      <c r="M93" s="89">
        <f>(VLOOKUP($A92,'ADR Raw Data'!$B$6:$BE$49,'ADR Raw Data'!AT$1,FALSE))/100</f>
        <v>-8.19475540005387E-3</v>
      </c>
      <c r="N93" s="90">
        <f>(VLOOKUP($A92,'ADR Raw Data'!$B$6:$BE$49,'ADR Raw Data'!AU$1,FALSE))/100</f>
        <v>-3.8728336104660199E-2</v>
      </c>
      <c r="O93" s="90">
        <f>(VLOOKUP($A92,'ADR Raw Data'!$B$6:$BE$49,'ADR Raw Data'!AV$1,FALSE))/100</f>
        <v>-2.4249197409123398E-2</v>
      </c>
      <c r="P93" s="90">
        <f>(VLOOKUP($A92,'ADR Raw Data'!$B$6:$BE$49,'ADR Raw Data'!AW$1,FALSE))/100</f>
        <v>-7.7518240016603704E-4</v>
      </c>
      <c r="Q93" s="90">
        <f>(VLOOKUP($A92,'ADR Raw Data'!$B$6:$BE$49,'ADR Raw Data'!AX$1,FALSE))/100</f>
        <v>8.1974893118676694E-3</v>
      </c>
      <c r="R93" s="90">
        <f>(VLOOKUP($A92,'ADR Raw Data'!$B$6:$BE$49,'ADR Raw Data'!AY$1,FALSE))/100</f>
        <v>-1.10618399041104E-2</v>
      </c>
      <c r="S93" s="91">
        <f>(VLOOKUP($A92,'ADR Raw Data'!$B$6:$BE$49,'ADR Raw Data'!BA$1,FALSE))/100</f>
        <v>1.0635324710699601E-2</v>
      </c>
      <c r="T93" s="91">
        <f>(VLOOKUP($A92,'ADR Raw Data'!$B$6:$BE$49,'ADR Raw Data'!BB$1,FALSE))/100</f>
        <v>1.45395601459706E-2</v>
      </c>
      <c r="U93" s="90">
        <f>(VLOOKUP($A92,'ADR Raw Data'!$B$6:$BE$49,'ADR Raw Data'!BC$1,FALSE))/100</f>
        <v>1.2760161820768301E-2</v>
      </c>
      <c r="V93" s="92">
        <f>(VLOOKUP($A92,'ADR Raw Data'!$B$6:$BE$49,'ADR Raw Data'!BE$1,FALSE))/100</f>
        <v>6.4414768712651102E-3</v>
      </c>
      <c r="X93" s="89">
        <f>(VLOOKUP($A92,'RevPAR Raw Data'!$B$6:$BE$49,'RevPAR Raw Data'!AT$1,FALSE))/100</f>
        <v>-8.3781623251423507E-2</v>
      </c>
      <c r="Y93" s="90">
        <f>(VLOOKUP($A92,'RevPAR Raw Data'!$B$6:$BE$49,'RevPAR Raw Data'!AU$1,FALSE))/100</f>
        <v>-0.14822776534092499</v>
      </c>
      <c r="Z93" s="90">
        <f>(VLOOKUP($A92,'RevPAR Raw Data'!$B$6:$BE$49,'RevPAR Raw Data'!AV$1,FALSE))/100</f>
        <v>-0.11611406390858599</v>
      </c>
      <c r="AA93" s="90">
        <f>(VLOOKUP($A92,'RevPAR Raw Data'!$B$6:$BE$49,'RevPAR Raw Data'!AW$1,FALSE))/100</f>
        <v>-3.45922359291869E-2</v>
      </c>
      <c r="AB93" s="90">
        <f>(VLOOKUP($A92,'RevPAR Raw Data'!$B$6:$BE$49,'RevPAR Raw Data'!AX$1,FALSE))/100</f>
        <v>9.6990928989416601E-3</v>
      </c>
      <c r="AC93" s="90">
        <f>(VLOOKUP($A92,'RevPAR Raw Data'!$B$6:$BE$49,'RevPAR Raw Data'!AY$1,FALSE))/100</f>
        <v>-7.1655529166083198E-2</v>
      </c>
      <c r="AD93" s="91">
        <f>(VLOOKUP($A92,'RevPAR Raw Data'!$B$6:$BE$49,'RevPAR Raw Data'!BA$1,FALSE))/100</f>
        <v>5.07572298294761E-2</v>
      </c>
      <c r="AE93" s="91">
        <f>(VLOOKUP($A92,'RevPAR Raw Data'!$B$6:$BE$49,'RevPAR Raw Data'!BB$1,FALSE))/100</f>
        <v>6.7013832401470491E-2</v>
      </c>
      <c r="AF93" s="90">
        <f>(VLOOKUP($A92,'RevPAR Raw Data'!$B$6:$BE$49,'RevPAR Raw Data'!BC$1,FALSE))/100</f>
        <v>5.9209204733147801E-2</v>
      </c>
      <c r="AG93" s="92">
        <f>(VLOOKUP($A92,'RevPAR Raw Data'!$B$6:$BE$49,'RevPAR Raw Data'!BE$1,FALSE))/100</f>
        <v>-1.7207119988911602E-2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Data'!AG$3,FALSE))/100</f>
        <v>0.40770195353748595</v>
      </c>
      <c r="C95" s="118">
        <f>(VLOOKUP($A95,'Occupancy Raw Data'!$B$8:$BE$45,'Occupancy Raw Data'!AH$3,FALSE))/100</f>
        <v>0.45894931362196401</v>
      </c>
      <c r="D95" s="118">
        <f>(VLOOKUP($A95,'Occupancy Raw Data'!$B$8:$BE$45,'Occupancy Raw Data'!AI$3,FALSE))/100</f>
        <v>0.46353616684266102</v>
      </c>
      <c r="E95" s="118">
        <f>(VLOOKUP($A95,'Occupancy Raw Data'!$B$8:$BE$45,'Occupancy Raw Data'!AJ$3,FALSE))/100</f>
        <v>0.49402719112988303</v>
      </c>
      <c r="F95" s="118">
        <f>(VLOOKUP($A95,'Occupancy Raw Data'!$B$8:$BE$45,'Occupancy Raw Data'!AK$3,FALSE))/100</f>
        <v>0.55161034846884804</v>
      </c>
      <c r="G95" s="119">
        <f>(VLOOKUP($A95,'Occupancy Raw Data'!$B$8:$BE$45,'Occupancy Raw Data'!AL$3,FALSE))/100</f>
        <v>0.47516499472016799</v>
      </c>
      <c r="H95" s="99">
        <f>(VLOOKUP($A95,'Occupancy Raw Data'!$B$8:$BE$45,'Occupancy Raw Data'!AN$3,FALSE))/100</f>
        <v>0.66869060190073892</v>
      </c>
      <c r="I95" s="99">
        <f>(VLOOKUP($A95,'Occupancy Raw Data'!$B$8:$BE$45,'Occupancy Raw Data'!AO$3,FALSE))/100</f>
        <v>0.68512407602956704</v>
      </c>
      <c r="J95" s="119">
        <f>(VLOOKUP($A95,'Occupancy Raw Data'!$B$8:$BE$45,'Occupancy Raw Data'!AP$3,FALSE))/100</f>
        <v>0.67690733896515298</v>
      </c>
      <c r="K95" s="120">
        <f>(VLOOKUP($A95,'Occupancy Raw Data'!$B$8:$BE$45,'Occupancy Raw Data'!AR$3,FALSE))/100</f>
        <v>0.53280566450444999</v>
      </c>
      <c r="M95" s="121">
        <f>VLOOKUP($A95,'ADR Raw Data'!$B$6:$BE$43,'ADR Raw Data'!AG$1,FALSE)</f>
        <v>122.686669364629</v>
      </c>
      <c r="N95" s="122">
        <f>VLOOKUP($A95,'ADR Raw Data'!$B$6:$BE$43,'ADR Raw Data'!AH$1,FALSE)</f>
        <v>122.183089588725</v>
      </c>
      <c r="O95" s="122">
        <f>VLOOKUP($A95,'ADR Raw Data'!$B$6:$BE$43,'ADR Raw Data'!AI$1,FALSE)</f>
        <v>122.21423435609</v>
      </c>
      <c r="P95" s="122">
        <f>VLOOKUP($A95,'ADR Raw Data'!$B$6:$BE$43,'ADR Raw Data'!AJ$1,FALSE)</f>
        <v>123.188999398837</v>
      </c>
      <c r="Q95" s="122">
        <f>VLOOKUP($A95,'ADR Raw Data'!$B$6:$BE$43,'ADR Raw Data'!AK$1,FALSE)</f>
        <v>131.90803960277501</v>
      </c>
      <c r="R95" s="123">
        <f>VLOOKUP($A95,'ADR Raw Data'!$B$6:$BE$43,'ADR Raw Data'!AL$1,FALSE)</f>
        <v>124.742653999472</v>
      </c>
      <c r="S95" s="122">
        <f>VLOOKUP($A95,'ADR Raw Data'!$B$6:$BE$43,'ADR Raw Data'!AN$1,FALSE)</f>
        <v>168.99699269640701</v>
      </c>
      <c r="T95" s="122">
        <f>VLOOKUP($A95,'ADR Raw Data'!$B$6:$BE$43,'ADR Raw Data'!AO$1,FALSE)</f>
        <v>181.58423321452599</v>
      </c>
      <c r="U95" s="123">
        <f>VLOOKUP($A95,'ADR Raw Data'!$B$6:$BE$43,'ADR Raw Data'!AP$1,FALSE)</f>
        <v>175.36700896992099</v>
      </c>
      <c r="V95" s="124">
        <f>VLOOKUP($A95,'ADR Raw Data'!$B$6:$BE$43,'ADR Raw Data'!AR$1,FALSE)</f>
        <v>143.118690620493</v>
      </c>
      <c r="X95" s="121">
        <f>VLOOKUP($A95,'RevPAR Raw Data'!$B$6:$BE$43,'RevPAR Raw Data'!AG$1,FALSE)</f>
        <v>50.019594772967203</v>
      </c>
      <c r="Y95" s="122">
        <f>VLOOKUP($A95,'RevPAR Raw Data'!$B$6:$BE$43,'RevPAR Raw Data'!AH$1,FALSE)</f>
        <v>56.075845102956698</v>
      </c>
      <c r="Z95" s="122">
        <f>VLOOKUP($A95,'RevPAR Raw Data'!$B$6:$BE$43,'RevPAR Raw Data'!AI$1,FALSE)</f>
        <v>56.650717727032699</v>
      </c>
      <c r="AA95" s="122">
        <f>VLOOKUP($A95,'RevPAR Raw Data'!$B$6:$BE$43,'RevPAR Raw Data'!AJ$1,FALSE)</f>
        <v>60.8587153511087</v>
      </c>
      <c r="AB95" s="122">
        <f>VLOOKUP($A95,'RevPAR Raw Data'!$B$6:$BE$43,'RevPAR Raw Data'!AK$1,FALSE)</f>
        <v>72.761839691129794</v>
      </c>
      <c r="AC95" s="123">
        <f>VLOOKUP($A95,'RevPAR Raw Data'!$B$6:$BE$43,'RevPAR Raw Data'!AL$1,FALSE)</f>
        <v>59.273342529038999</v>
      </c>
      <c r="AD95" s="122">
        <f>VLOOKUP($A95,'RevPAR Raw Data'!$B$6:$BE$43,'RevPAR Raw Data'!AN$1,FALSE)</f>
        <v>113.006700765575</v>
      </c>
      <c r="AE95" s="122">
        <f>VLOOKUP($A95,'RevPAR Raw Data'!$B$6:$BE$43,'RevPAR Raw Data'!AO$1,FALSE)</f>
        <v>124.407730002639</v>
      </c>
      <c r="AF95" s="123">
        <f>VLOOKUP($A95,'RevPAR Raw Data'!$B$6:$BE$43,'RevPAR Raw Data'!AP$1,FALSE)</f>
        <v>118.707215384107</v>
      </c>
      <c r="AG95" s="124">
        <f>VLOOKUP($A95,'RevPAR Raw Data'!$B$6:$BE$43,'RevPAR Raw Data'!AR$1,FALSE)</f>
        <v>76.254449059058601</v>
      </c>
    </row>
    <row r="96" spans="1:33" x14ac:dyDescent="0.2">
      <c r="A96" s="101" t="s">
        <v>122</v>
      </c>
      <c r="B96" s="89">
        <f>(VLOOKUP($A95,'Occupancy Raw Data'!$B$8:$BE$51,'Occupancy Raw Data'!AT$3,FALSE))/100</f>
        <v>-3.9666124548666797E-2</v>
      </c>
      <c r="C96" s="90">
        <f>(VLOOKUP($A95,'Occupancy Raw Data'!$B$8:$BE$51,'Occupancy Raw Data'!AU$3,FALSE))/100</f>
        <v>-5.5522489946988295E-2</v>
      </c>
      <c r="D96" s="90">
        <f>(VLOOKUP($A95,'Occupancy Raw Data'!$B$8:$BE$51,'Occupancy Raw Data'!AV$3,FALSE))/100</f>
        <v>-6.8844721047017596E-2</v>
      </c>
      <c r="E96" s="90">
        <f>(VLOOKUP($A95,'Occupancy Raw Data'!$B$8:$BE$51,'Occupancy Raw Data'!AW$3,FALSE))/100</f>
        <v>-1.6259141139685199E-2</v>
      </c>
      <c r="F96" s="90">
        <f>(VLOOKUP($A95,'Occupancy Raw Data'!$B$8:$BE$51,'Occupancy Raw Data'!AX$3,FALSE))/100</f>
        <v>-3.1083328589031699E-2</v>
      </c>
      <c r="G96" s="90">
        <f>(VLOOKUP($A95,'Occupancy Raw Data'!$B$8:$BE$51,'Occupancy Raw Data'!AY$3,FALSE))/100</f>
        <v>-4.1920097209867502E-2</v>
      </c>
      <c r="H96" s="91">
        <f>(VLOOKUP($A95,'Occupancy Raw Data'!$B$8:$BE$51,'Occupancy Raw Data'!BA$3,FALSE))/100</f>
        <v>-3.3660339807698995E-2</v>
      </c>
      <c r="I96" s="91">
        <f>(VLOOKUP($A95,'Occupancy Raw Data'!$B$8:$BE$51,'Occupancy Raw Data'!BB$3,FALSE))/100</f>
        <v>3.4558343880994602E-2</v>
      </c>
      <c r="J96" s="90">
        <f>(VLOOKUP($A95,'Occupancy Raw Data'!$B$8:$BE$51,'Occupancy Raw Data'!BC$3,FALSE))/100</f>
        <v>-3.0019191614936801E-4</v>
      </c>
      <c r="K96" s="92">
        <f>(VLOOKUP($A95,'Occupancy Raw Data'!$B$8:$BE$51,'Occupancy Raw Data'!BE$3,FALSE))/100</f>
        <v>-2.7219372768851498E-2</v>
      </c>
      <c r="M96" s="89">
        <f>(VLOOKUP($A95,'ADR Raw Data'!$B$6:$BE$49,'ADR Raw Data'!AT$1,FALSE))/100</f>
        <v>-9.8291574666699411E-2</v>
      </c>
      <c r="N96" s="90">
        <f>(VLOOKUP($A95,'ADR Raw Data'!$B$6:$BE$49,'ADR Raw Data'!AU$1,FALSE))/100</f>
        <v>-0.14138032381304899</v>
      </c>
      <c r="O96" s="90">
        <f>(VLOOKUP($A95,'ADR Raw Data'!$B$6:$BE$49,'ADR Raw Data'!AV$1,FALSE))/100</f>
        <v>-0.145945053546961</v>
      </c>
      <c r="P96" s="90">
        <f>(VLOOKUP($A95,'ADR Raw Data'!$B$6:$BE$49,'ADR Raw Data'!AW$1,FALSE))/100</f>
        <v>-0.122105490638708</v>
      </c>
      <c r="Q96" s="90">
        <f>(VLOOKUP($A95,'ADR Raw Data'!$B$6:$BE$49,'ADR Raw Data'!AX$1,FALSE))/100</f>
        <v>-0.117981672390346</v>
      </c>
      <c r="R96" s="90">
        <f>(VLOOKUP($A95,'ADR Raw Data'!$B$6:$BE$49,'ADR Raw Data'!AY$1,FALSE))/100</f>
        <v>-0.12557723821425601</v>
      </c>
      <c r="S96" s="91">
        <f>(VLOOKUP($A95,'ADR Raw Data'!$B$6:$BE$49,'ADR Raw Data'!BA$1,FALSE))/100</f>
        <v>-3.4894700255673101E-2</v>
      </c>
      <c r="T96" s="91">
        <f>(VLOOKUP($A95,'ADR Raw Data'!$B$6:$BE$49,'ADR Raw Data'!BB$1,FALSE))/100</f>
        <v>1.8330729291497601E-2</v>
      </c>
      <c r="U96" s="90">
        <f>(VLOOKUP($A95,'ADR Raw Data'!$B$6:$BE$49,'ADR Raw Data'!BC$1,FALSE))/100</f>
        <v>-7.4101728214270406E-3</v>
      </c>
      <c r="V96" s="92">
        <f>(VLOOKUP($A95,'ADR Raw Data'!$B$6:$BE$49,'ADR Raw Data'!BE$1,FALSE))/100</f>
        <v>-7.4702409322834298E-2</v>
      </c>
      <c r="X96" s="89">
        <f>(VLOOKUP($A95,'RevPAR Raw Data'!$B$6:$BE$49,'RevPAR Raw Data'!AT$1,FALSE))/100</f>
        <v>-0.13405885337255199</v>
      </c>
      <c r="Y96" s="90">
        <f>(VLOOKUP($A95,'RevPAR Raw Data'!$B$6:$BE$49,'RevPAR Raw Data'!AU$1,FALSE))/100</f>
        <v>-0.189053026152426</v>
      </c>
      <c r="Z96" s="90">
        <f>(VLOOKUP($A95,'RevPAR Raw Data'!$B$6:$BE$49,'RevPAR Raw Data'!AV$1,FALSE))/100</f>
        <v>-0.204742228094346</v>
      </c>
      <c r="AA96" s="90">
        <f>(VLOOKUP($A95,'RevPAR Raw Data'!$B$6:$BE$49,'RevPAR Raw Data'!AW$1,FALSE))/100</f>
        <v>-0.136379301372168</v>
      </c>
      <c r="AB96" s="90">
        <f>(VLOOKUP($A95,'RevPAR Raw Data'!$B$6:$BE$49,'RevPAR Raw Data'!AX$1,FALSE))/100</f>
        <v>-0.145397737888985</v>
      </c>
      <c r="AC96" s="90">
        <f>(VLOOKUP($A95,'RevPAR Raw Data'!$B$6:$BE$49,'RevPAR Raw Data'!AY$1,FALSE))/100</f>
        <v>-0.16223312539083601</v>
      </c>
      <c r="AD96" s="91">
        <f>(VLOOKUP($A95,'RevPAR Raw Data'!$B$6:$BE$49,'RevPAR Raw Data'!BA$1,FALSE))/100</f>
        <v>-6.7380472595278407E-2</v>
      </c>
      <c r="AE96" s="91">
        <f>(VLOOKUP($A95,'RevPAR Raw Data'!$B$6:$BE$49,'RevPAR Raw Data'!BB$1,FALSE))/100</f>
        <v>5.3522552818937204E-2</v>
      </c>
      <c r="AF96" s="90">
        <f>(VLOOKUP($A95,'RevPAR Raw Data'!$B$6:$BE$49,'RevPAR Raw Data'!BC$1,FALSE))/100</f>
        <v>-7.7081402635981499E-3</v>
      </c>
      <c r="AG96" s="92">
        <f>(VLOOKUP($A95,'RevPAR Raw Data'!$B$6:$BE$49,'RevPAR Raw Data'!BE$1,FALSE))/100</f>
        <v>-9.9888429365596304E-2</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Data'!AG$3,FALSE))/100</f>
        <v>0.42512712557919002</v>
      </c>
      <c r="C98" s="118">
        <f>(VLOOKUP($A98,'Occupancy Raw Data'!$B$8:$BE$45,'Occupancy Raw Data'!AH$3,FALSE))/100</f>
        <v>0.52611647581368803</v>
      </c>
      <c r="D98" s="118">
        <f>(VLOOKUP($A98,'Occupancy Raw Data'!$B$8:$BE$45,'Occupancy Raw Data'!AI$3,FALSE))/100</f>
        <v>0.57121359852562403</v>
      </c>
      <c r="E98" s="118">
        <f>(VLOOKUP($A98,'Occupancy Raw Data'!$B$8:$BE$45,'Occupancy Raw Data'!AJ$3,FALSE))/100</f>
        <v>0.58453708765660994</v>
      </c>
      <c r="F98" s="118">
        <f>(VLOOKUP($A98,'Occupancy Raw Data'!$B$8:$BE$45,'Occupancy Raw Data'!AK$3,FALSE))/100</f>
        <v>0.59832499210965306</v>
      </c>
      <c r="G98" s="119">
        <f>(VLOOKUP($A98,'Occupancy Raw Data'!$B$8:$BE$45,'Occupancy Raw Data'!AL$3,FALSE))/100</f>
        <v>0.541099938195581</v>
      </c>
      <c r="H98" s="99">
        <f>(VLOOKUP($A98,'Occupancy Raw Data'!$B$8:$BE$45,'Occupancy Raw Data'!AN$3,FALSE))/100</f>
        <v>0.71724378916993503</v>
      </c>
      <c r="I98" s="99">
        <f>(VLOOKUP($A98,'Occupancy Raw Data'!$B$8:$BE$45,'Occupancy Raw Data'!AO$3,FALSE))/100</f>
        <v>0.70990013075431702</v>
      </c>
      <c r="J98" s="119">
        <f>(VLOOKUP($A98,'Occupancy Raw Data'!$B$8:$BE$45,'Occupancy Raw Data'!AP$3,FALSE))/100</f>
        <v>0.71357195996212597</v>
      </c>
      <c r="K98" s="120">
        <f>(VLOOKUP($A98,'Occupancy Raw Data'!$B$8:$BE$45,'Occupancy Raw Data'!AR$3,FALSE))/100</f>
        <v>0.59039718670159091</v>
      </c>
      <c r="M98" s="121">
        <f>VLOOKUP($A98,'ADR Raw Data'!$B$6:$BE$43,'ADR Raw Data'!AG$1,FALSE)</f>
        <v>101.712977152946</v>
      </c>
      <c r="N98" s="122">
        <f>VLOOKUP($A98,'ADR Raw Data'!$B$6:$BE$43,'ADR Raw Data'!AH$1,FALSE)</f>
        <v>105.311739200394</v>
      </c>
      <c r="O98" s="122">
        <f>VLOOKUP($A98,'ADR Raw Data'!$B$6:$BE$43,'ADR Raw Data'!AI$1,FALSE)</f>
        <v>107.140655740939</v>
      </c>
      <c r="P98" s="122">
        <f>VLOOKUP($A98,'ADR Raw Data'!$B$6:$BE$43,'ADR Raw Data'!AJ$1,FALSE)</f>
        <v>108.992181073133</v>
      </c>
      <c r="Q98" s="122">
        <f>VLOOKUP($A98,'ADR Raw Data'!$B$6:$BE$43,'ADR Raw Data'!AK$1,FALSE)</f>
        <v>114.74807756070901</v>
      </c>
      <c r="R98" s="123">
        <f>VLOOKUP($A98,'ADR Raw Data'!$B$6:$BE$43,'ADR Raw Data'!AL$1,FALSE)</f>
        <v>108.016701835856</v>
      </c>
      <c r="S98" s="122">
        <f>VLOOKUP($A98,'ADR Raw Data'!$B$6:$BE$43,'ADR Raw Data'!AN$1,FALSE)</f>
        <v>142.705696594427</v>
      </c>
      <c r="T98" s="122">
        <f>VLOOKUP($A98,'ADR Raw Data'!$B$6:$BE$43,'ADR Raw Data'!AO$1,FALSE)</f>
        <v>143.830967616446</v>
      </c>
      <c r="U98" s="123">
        <f>VLOOKUP($A98,'ADR Raw Data'!$B$6:$BE$43,'ADR Raw Data'!AP$1,FALSE)</f>
        <v>143.26543695033101</v>
      </c>
      <c r="V98" s="124">
        <f>VLOOKUP($A98,'ADR Raw Data'!$B$6:$BE$43,'ADR Raw Data'!AR$1,FALSE)</f>
        <v>120.193722962031</v>
      </c>
      <c r="X98" s="121">
        <f>VLOOKUP($A98,'RevPAR Raw Data'!$B$6:$BE$43,'RevPAR Raw Data'!AG$1,FALSE)</f>
        <v>43.240945611133903</v>
      </c>
      <c r="Y98" s="122">
        <f>VLOOKUP($A98,'RevPAR Raw Data'!$B$6:$BE$43,'RevPAR Raw Data'!AH$1,FALSE)</f>
        <v>55.406241089921899</v>
      </c>
      <c r="Z98" s="122">
        <f>VLOOKUP($A98,'RevPAR Raw Data'!$B$6:$BE$43,'RevPAR Raw Data'!AI$1,FALSE)</f>
        <v>61.200199514177299</v>
      </c>
      <c r="AA98" s="122">
        <f>VLOOKUP($A98,'RevPAR Raw Data'!$B$6:$BE$43,'RevPAR Raw Data'!AJ$1,FALSE)</f>
        <v>63.709972101831099</v>
      </c>
      <c r="AB98" s="122">
        <f>VLOOKUP($A98,'RevPAR Raw Data'!$B$6:$BE$43,'RevPAR Raw Data'!AK$1,FALSE)</f>
        <v>68.656642601109098</v>
      </c>
      <c r="AC98" s="123">
        <f>VLOOKUP($A98,'RevPAR Raw Data'!$B$6:$BE$43,'RevPAR Raw Data'!AL$1,FALSE)</f>
        <v>58.447830687472603</v>
      </c>
      <c r="AD98" s="122">
        <f>VLOOKUP($A98,'RevPAR Raw Data'!$B$6:$BE$43,'RevPAR Raw Data'!AN$1,FALSE)</f>
        <v>102.35477456152201</v>
      </c>
      <c r="AE98" s="122">
        <f>VLOOKUP($A98,'RevPAR Raw Data'!$B$6:$BE$43,'RevPAR Raw Data'!AO$1,FALSE)</f>
        <v>102.105622717435</v>
      </c>
      <c r="AF98" s="123">
        <f>VLOOKUP($A98,'RevPAR Raw Data'!$B$6:$BE$43,'RevPAR Raw Data'!AP$1,FALSE)</f>
        <v>102.230198639478</v>
      </c>
      <c r="AG98" s="124">
        <f>VLOOKUP($A98,'RevPAR Raw Data'!$B$6:$BE$43,'RevPAR Raw Data'!AR$1,FALSE)</f>
        <v>70.9620358959736</v>
      </c>
    </row>
    <row r="99" spans="1:33" x14ac:dyDescent="0.2">
      <c r="A99" s="101" t="s">
        <v>122</v>
      </c>
      <c r="B99" s="89">
        <f>(VLOOKUP($A98,'Occupancy Raw Data'!$B$8:$BE$51,'Occupancy Raw Data'!AT$3,FALSE))/100</f>
        <v>-2.63654099379073E-2</v>
      </c>
      <c r="C99" s="90">
        <f>(VLOOKUP($A98,'Occupancy Raw Data'!$B$8:$BE$51,'Occupancy Raw Data'!AU$3,FALSE))/100</f>
        <v>-5.0029209674993205E-2</v>
      </c>
      <c r="D99" s="90">
        <f>(VLOOKUP($A98,'Occupancy Raw Data'!$B$8:$BE$51,'Occupancy Raw Data'!AV$3,FALSE))/100</f>
        <v>-2.6975991713095299E-2</v>
      </c>
      <c r="E99" s="90">
        <f>(VLOOKUP($A98,'Occupancy Raw Data'!$B$8:$BE$51,'Occupancy Raw Data'!AW$3,FALSE))/100</f>
        <v>-1.7598111545493601E-2</v>
      </c>
      <c r="F99" s="90">
        <f>(VLOOKUP($A98,'Occupancy Raw Data'!$B$8:$BE$51,'Occupancy Raw Data'!AX$3,FALSE))/100</f>
        <v>-2.0202691342152499E-2</v>
      </c>
      <c r="G99" s="90">
        <f>(VLOOKUP($A98,'Occupancy Raw Data'!$B$8:$BE$51,'Occupancy Raw Data'!AY$3,FALSE))/100</f>
        <v>-2.8002431539929901E-2</v>
      </c>
      <c r="H99" s="91">
        <f>(VLOOKUP($A98,'Occupancy Raw Data'!$B$8:$BE$51,'Occupancy Raw Data'!BA$3,FALSE))/100</f>
        <v>6.2095621660009995E-2</v>
      </c>
      <c r="I99" s="91">
        <f>(VLOOKUP($A98,'Occupancy Raw Data'!$B$8:$BE$51,'Occupancy Raw Data'!BB$3,FALSE))/100</f>
        <v>9.9508789101633202E-2</v>
      </c>
      <c r="J99" s="90">
        <f>(VLOOKUP($A98,'Occupancy Raw Data'!$B$8:$BE$51,'Occupancy Raw Data'!BC$3,FALSE))/100</f>
        <v>8.0382209692122591E-2</v>
      </c>
      <c r="K99" s="92">
        <f>(VLOOKUP($A98,'Occupancy Raw Data'!$B$8:$BE$51,'Occupancy Raw Data'!BE$3,FALSE))/100</f>
        <v>6.8976506519428105E-3</v>
      </c>
      <c r="M99" s="89">
        <f>(VLOOKUP($A98,'ADR Raw Data'!$B$6:$BE$49,'ADR Raw Data'!AT$1,FALSE))/100</f>
        <v>-8.8063889937899896E-3</v>
      </c>
      <c r="N99" s="90">
        <f>(VLOOKUP($A98,'ADR Raw Data'!$B$6:$BE$49,'ADR Raw Data'!AU$1,FALSE))/100</f>
        <v>-3.9141788517534498E-3</v>
      </c>
      <c r="O99" s="90">
        <f>(VLOOKUP($A98,'ADR Raw Data'!$B$6:$BE$49,'ADR Raw Data'!AV$1,FALSE))/100</f>
        <v>-5.5603770777300898E-3</v>
      </c>
      <c r="P99" s="90">
        <f>(VLOOKUP($A98,'ADR Raw Data'!$B$6:$BE$49,'ADR Raw Data'!AW$1,FALSE))/100</f>
        <v>1.1003080417070401E-2</v>
      </c>
      <c r="Q99" s="90">
        <f>(VLOOKUP($A98,'ADR Raw Data'!$B$6:$BE$49,'ADR Raw Data'!AX$1,FALSE))/100</f>
        <v>1.8248051544912401E-2</v>
      </c>
      <c r="R99" s="90">
        <f>(VLOOKUP($A98,'ADR Raw Data'!$B$6:$BE$49,'ADR Raw Data'!AY$1,FALSE))/100</f>
        <v>3.5221881934066803E-3</v>
      </c>
      <c r="S99" s="91">
        <f>(VLOOKUP($A98,'ADR Raw Data'!$B$6:$BE$49,'ADR Raw Data'!BA$1,FALSE))/100</f>
        <v>4.5831443144295901E-2</v>
      </c>
      <c r="T99" s="91">
        <f>(VLOOKUP($A98,'ADR Raw Data'!$B$6:$BE$49,'ADR Raw Data'!BB$1,FALSE))/100</f>
        <v>5.0522225123262599E-2</v>
      </c>
      <c r="U99" s="90">
        <f>(VLOOKUP($A98,'ADR Raw Data'!$B$6:$BE$49,'ADR Raw Data'!BC$1,FALSE))/100</f>
        <v>4.8199377455564303E-2</v>
      </c>
      <c r="V99" s="92">
        <f>(VLOOKUP($A98,'ADR Raw Data'!$B$6:$BE$49,'ADR Raw Data'!BE$1,FALSE))/100</f>
        <v>2.7414563930541501E-2</v>
      </c>
      <c r="X99" s="89">
        <f>(VLOOKUP($A98,'RevPAR Raw Data'!$B$6:$BE$49,'RevPAR Raw Data'!AT$1,FALSE))/100</f>
        <v>-3.4939614875803403E-2</v>
      </c>
      <c r="Y99" s="90">
        <f>(VLOOKUP($A98,'RevPAR Raw Data'!$B$6:$BE$49,'RevPAR Raw Data'!AU$1,FALSE))/100</f>
        <v>-5.3747565252266795E-2</v>
      </c>
      <c r="Z99" s="90">
        <f>(VLOOKUP($A98,'RevPAR Raw Data'!$B$6:$BE$49,'RevPAR Raw Data'!AV$1,FALSE))/100</f>
        <v>-3.2386372104854802E-2</v>
      </c>
      <c r="AA99" s="90">
        <f>(VLOOKUP($A98,'RevPAR Raw Data'!$B$6:$BE$49,'RevPAR Raw Data'!AW$1,FALSE))/100</f>
        <v>-6.7886645649468703E-3</v>
      </c>
      <c r="AB99" s="90">
        <f>(VLOOKUP($A98,'RevPAR Raw Data'!$B$6:$BE$49,'RevPAR Raw Data'!AX$1,FALSE))/100</f>
        <v>-2.3232995501976401E-3</v>
      </c>
      <c r="AC99" s="90">
        <f>(VLOOKUP($A98,'RevPAR Raw Data'!$B$6:$BE$49,'RevPAR Raw Data'!AY$1,FALSE))/100</f>
        <v>-2.45788731802799E-2</v>
      </c>
      <c r="AD99" s="91">
        <f>(VLOOKUP($A98,'RevPAR Raw Data'!$B$6:$BE$49,'RevPAR Raw Data'!BA$1,FALSE))/100</f>
        <v>0.11077299675792601</v>
      </c>
      <c r="AE99" s="91">
        <f>(VLOOKUP($A98,'RevPAR Raw Data'!$B$6:$BE$49,'RevPAR Raw Data'!BB$1,FALSE))/100</f>
        <v>0.15505841966963099</v>
      </c>
      <c r="AF99" s="90">
        <f>(VLOOKUP($A98,'RevPAR Raw Data'!$B$6:$BE$49,'RevPAR Raw Data'!BC$1,FALSE))/100</f>
        <v>0.13245595961334899</v>
      </c>
      <c r="AG99" s="92">
        <f>(VLOOKUP($A98,'RevPAR Raw Data'!$B$6:$BE$49,'RevPAR Raw Data'!BE$1,FALSE))/100</f>
        <v>3.4501310667252601E-2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Data'!AG$3,FALSE))/100</f>
        <v>0.41313400408659395</v>
      </c>
      <c r="C101" s="118">
        <f>(VLOOKUP($A101,'Occupancy Raw Data'!$B$8:$BE$45,'Occupancy Raw Data'!AH$3,FALSE))/100</f>
        <v>0.50417712024416095</v>
      </c>
      <c r="D101" s="118">
        <f>(VLOOKUP($A101,'Occupancy Raw Data'!$B$8:$BE$45,'Occupancy Raw Data'!AI$3,FALSE))/100</f>
        <v>0.53392884724295897</v>
      </c>
      <c r="E101" s="118">
        <f>(VLOOKUP($A101,'Occupancy Raw Data'!$B$8:$BE$45,'Occupancy Raw Data'!AJ$3,FALSE))/100</f>
        <v>0.54512691139370806</v>
      </c>
      <c r="F101" s="118">
        <f>(VLOOKUP($A101,'Occupancy Raw Data'!$B$8:$BE$45,'Occupancy Raw Data'!AK$3,FALSE))/100</f>
        <v>0.53688925500694995</v>
      </c>
      <c r="G101" s="119">
        <f>(VLOOKUP($A101,'Occupancy Raw Data'!$B$8:$BE$45,'Occupancy Raw Data'!AL$3,FALSE))/100</f>
        <v>0.50674183964016006</v>
      </c>
      <c r="H101" s="99">
        <f>(VLOOKUP($A101,'Occupancy Raw Data'!$B$8:$BE$45,'Occupancy Raw Data'!AN$3,FALSE))/100</f>
        <v>0.62240642537198099</v>
      </c>
      <c r="I101" s="99">
        <f>(VLOOKUP($A101,'Occupancy Raw Data'!$B$8:$BE$45,'Occupancy Raw Data'!AO$3,FALSE))/100</f>
        <v>0.62065592338979503</v>
      </c>
      <c r="J101" s="119">
        <f>(VLOOKUP($A101,'Occupancy Raw Data'!$B$8:$BE$45,'Occupancy Raw Data'!AP$3,FALSE))/100</f>
        <v>0.62153117438088801</v>
      </c>
      <c r="K101" s="120">
        <f>(VLOOKUP($A101,'Occupancy Raw Data'!$B$8:$BE$45,'Occupancy Raw Data'!AR$3,FALSE))/100</f>
        <v>0.53958299577251101</v>
      </c>
      <c r="M101" s="121">
        <f>VLOOKUP($A101,'ADR Raw Data'!$B$6:$BE$43,'ADR Raw Data'!AG$1,FALSE)</f>
        <v>98.769425906216696</v>
      </c>
      <c r="N101" s="122">
        <f>VLOOKUP($A101,'ADR Raw Data'!$B$6:$BE$43,'ADR Raw Data'!AH$1,FALSE)</f>
        <v>100.390922382393</v>
      </c>
      <c r="O101" s="122">
        <f>VLOOKUP($A101,'ADR Raw Data'!$B$6:$BE$43,'ADR Raw Data'!AI$1,FALSE)</f>
        <v>99.210845185863704</v>
      </c>
      <c r="P101" s="122">
        <f>VLOOKUP($A101,'ADR Raw Data'!$B$6:$BE$43,'ADR Raw Data'!AJ$1,FALSE)</f>
        <v>104.319848413298</v>
      </c>
      <c r="Q101" s="122">
        <f>VLOOKUP($A101,'ADR Raw Data'!$B$6:$BE$43,'ADR Raw Data'!AK$1,FALSE)</f>
        <v>108.293946586114</v>
      </c>
      <c r="R101" s="123">
        <f>VLOOKUP($A101,'ADR Raw Data'!$B$6:$BE$43,'ADR Raw Data'!AL$1,FALSE)</f>
        <v>102.402834821201</v>
      </c>
      <c r="S101" s="122">
        <f>VLOOKUP($A101,'ADR Raw Data'!$B$6:$BE$43,'ADR Raw Data'!AN$1,FALSE)</f>
        <v>126.145512862933</v>
      </c>
      <c r="T101" s="122">
        <f>VLOOKUP($A101,'ADR Raw Data'!$B$6:$BE$43,'ADR Raw Data'!AO$1,FALSE)</f>
        <v>126.24396433015301</v>
      </c>
      <c r="U101" s="123">
        <f>VLOOKUP($A101,'ADR Raw Data'!$B$6:$BE$43,'ADR Raw Data'!AP$1,FALSE)</f>
        <v>126.19466927601</v>
      </c>
      <c r="V101" s="124">
        <f>VLOOKUP($A101,'ADR Raw Data'!$B$6:$BE$43,'ADR Raw Data'!AR$1,FALSE)</f>
        <v>110.243438274174</v>
      </c>
      <c r="X101" s="121">
        <f>VLOOKUP($A101,'RevPAR Raw Data'!$B$6:$BE$43,'RevPAR Raw Data'!AG$1,FALSE)</f>
        <v>40.805008405969502</v>
      </c>
      <c r="Y101" s="122">
        <f>VLOOKUP($A101,'RevPAR Raw Data'!$B$6:$BE$43,'RevPAR Raw Data'!AH$1,FALSE)</f>
        <v>50.614806145410299</v>
      </c>
      <c r="Z101" s="122">
        <f>VLOOKUP($A101,'RevPAR Raw Data'!$B$6:$BE$43,'RevPAR Raw Data'!AI$1,FALSE)</f>
        <v>52.9715322040879</v>
      </c>
      <c r="AA101" s="122">
        <f>VLOOKUP($A101,'RevPAR Raw Data'!$B$6:$BE$43,'RevPAR Raw Data'!AJ$1,FALSE)</f>
        <v>56.867556762600998</v>
      </c>
      <c r="AB101" s="122">
        <f>VLOOKUP($A101,'RevPAR Raw Data'!$B$6:$BE$43,'RevPAR Raw Data'!AK$1,FALSE)</f>
        <v>58.141856304381399</v>
      </c>
      <c r="AC101" s="123">
        <f>VLOOKUP($A101,'RevPAR Raw Data'!$B$6:$BE$43,'RevPAR Raw Data'!AL$1,FALSE)</f>
        <v>51.891800901662997</v>
      </c>
      <c r="AD101" s="122">
        <f>VLOOKUP($A101,'RevPAR Raw Data'!$B$6:$BE$43,'RevPAR Raw Data'!AN$1,FALSE)</f>
        <v>78.513777737733605</v>
      </c>
      <c r="AE101" s="122">
        <f>VLOOKUP($A101,'RevPAR Raw Data'!$B$6:$BE$43,'RevPAR Raw Data'!AO$1,FALSE)</f>
        <v>78.354064253719798</v>
      </c>
      <c r="AF101" s="123">
        <f>VLOOKUP($A101,'RevPAR Raw Data'!$B$6:$BE$43,'RevPAR Raw Data'!AP$1,FALSE)</f>
        <v>78.433920995726695</v>
      </c>
      <c r="AG101" s="124">
        <f>VLOOKUP($A101,'RevPAR Raw Data'!$B$6:$BE$43,'RevPAR Raw Data'!AR$1,FALSE)</f>
        <v>59.485484688241002</v>
      </c>
    </row>
    <row r="102" spans="1:33" x14ac:dyDescent="0.2">
      <c r="A102" s="101" t="s">
        <v>122</v>
      </c>
      <c r="B102" s="89">
        <f>(VLOOKUP($A101,'Occupancy Raw Data'!$B$8:$BE$51,'Occupancy Raw Data'!AT$3,FALSE))/100</f>
        <v>-4.8278134300261295E-3</v>
      </c>
      <c r="C102" s="90">
        <f>(VLOOKUP($A101,'Occupancy Raw Data'!$B$8:$BE$51,'Occupancy Raw Data'!AU$3,FALSE))/100</f>
        <v>-3.2470021127982002E-2</v>
      </c>
      <c r="D102" s="90">
        <f>(VLOOKUP($A101,'Occupancy Raw Data'!$B$8:$BE$51,'Occupancy Raw Data'!AV$3,FALSE))/100</f>
        <v>7.5301835382697395E-4</v>
      </c>
      <c r="E102" s="90">
        <f>(VLOOKUP($A101,'Occupancy Raw Data'!$B$8:$BE$51,'Occupancy Raw Data'!AW$3,FALSE))/100</f>
        <v>9.37010654756632E-3</v>
      </c>
      <c r="F102" s="90">
        <f>(VLOOKUP($A101,'Occupancy Raw Data'!$B$8:$BE$51,'Occupancy Raw Data'!AX$3,FALSE))/100</f>
        <v>1.15662411845619E-2</v>
      </c>
      <c r="G102" s="90">
        <f>(VLOOKUP($A101,'Occupancy Raw Data'!$B$8:$BE$51,'Occupancy Raw Data'!AY$3,FALSE))/100</f>
        <v>-2.9525916470133501E-3</v>
      </c>
      <c r="H102" s="91">
        <f>(VLOOKUP($A101,'Occupancy Raw Data'!$B$8:$BE$51,'Occupancy Raw Data'!BA$3,FALSE))/100</f>
        <v>5.09619668799704E-2</v>
      </c>
      <c r="I102" s="91">
        <f>(VLOOKUP($A101,'Occupancy Raw Data'!$B$8:$BE$51,'Occupancy Raw Data'!BB$3,FALSE))/100</f>
        <v>8.0435319318298004E-2</v>
      </c>
      <c r="J102" s="90">
        <f>(VLOOKUP($A101,'Occupancy Raw Data'!$B$8:$BE$51,'Occupancy Raw Data'!BC$3,FALSE))/100</f>
        <v>6.5474113567558098E-2</v>
      </c>
      <c r="K102" s="92">
        <f>(VLOOKUP($A101,'Occupancy Raw Data'!$B$8:$BE$51,'Occupancy Raw Data'!BE$3,FALSE))/100</f>
        <v>1.8620995073581E-2</v>
      </c>
      <c r="M102" s="89">
        <f>(VLOOKUP($A101,'ADR Raw Data'!$B$6:$BE$49,'ADR Raw Data'!AT$1,FALSE))/100</f>
        <v>-2.99435198154823E-3</v>
      </c>
      <c r="N102" s="90">
        <f>(VLOOKUP($A101,'ADR Raw Data'!$B$6:$BE$49,'ADR Raw Data'!AU$1,FALSE))/100</f>
        <v>-6.27906570803768E-3</v>
      </c>
      <c r="O102" s="90">
        <f>(VLOOKUP($A101,'ADR Raw Data'!$B$6:$BE$49,'ADR Raw Data'!AV$1,FALSE))/100</f>
        <v>-6.2512198107245003E-3</v>
      </c>
      <c r="P102" s="90">
        <f>(VLOOKUP($A101,'ADR Raw Data'!$B$6:$BE$49,'ADR Raw Data'!AW$1,FALSE))/100</f>
        <v>3.8984928978543797E-2</v>
      </c>
      <c r="Q102" s="90">
        <f>(VLOOKUP($A101,'ADR Raw Data'!$B$6:$BE$49,'ADR Raw Data'!AX$1,FALSE))/100</f>
        <v>5.0970543086594704E-2</v>
      </c>
      <c r="R102" s="90">
        <f>(VLOOKUP($A101,'ADR Raw Data'!$B$6:$BE$49,'ADR Raw Data'!AY$1,FALSE))/100</f>
        <v>1.6439948156623099E-2</v>
      </c>
      <c r="S102" s="91">
        <f>(VLOOKUP($A101,'ADR Raw Data'!$B$6:$BE$49,'ADR Raw Data'!BA$1,FALSE))/100</f>
        <v>3.6369705913148101E-2</v>
      </c>
      <c r="T102" s="91">
        <f>(VLOOKUP($A101,'ADR Raw Data'!$B$6:$BE$49,'ADR Raw Data'!BB$1,FALSE))/100</f>
        <v>2.2808150190885498E-2</v>
      </c>
      <c r="U102" s="90">
        <f>(VLOOKUP($A101,'ADR Raw Data'!$B$6:$BE$49,'ADR Raw Data'!BC$1,FALSE))/100</f>
        <v>2.9650498040683999E-2</v>
      </c>
      <c r="V102" s="92">
        <f>(VLOOKUP($A101,'ADR Raw Data'!$B$6:$BE$49,'ADR Raw Data'!BE$1,FALSE))/100</f>
        <v>2.4408152897275302E-2</v>
      </c>
      <c r="X102" s="89">
        <f>(VLOOKUP($A101,'RevPAR Raw Data'!$B$6:$BE$49,'RevPAR Raw Data'!AT$1,FALSE))/100</f>
        <v>-7.8077092388636202E-3</v>
      </c>
      <c r="Y102" s="90">
        <f>(VLOOKUP($A101,'RevPAR Raw Data'!$B$6:$BE$49,'RevPAR Raw Data'!AU$1,FALSE))/100</f>
        <v>-3.8545205439815801E-2</v>
      </c>
      <c r="Z102" s="90">
        <f>(VLOOKUP($A101,'RevPAR Raw Data'!$B$6:$BE$49,'RevPAR Raw Data'!AV$1,FALSE))/100</f>
        <v>-5.5029087401488094E-3</v>
      </c>
      <c r="AA102" s="90">
        <f>(VLOOKUP($A101,'RevPAR Raw Data'!$B$6:$BE$49,'RevPAR Raw Data'!AW$1,FALSE))/100</f>
        <v>4.8720328464388396E-2</v>
      </c>
      <c r="AB102" s="90">
        <f>(VLOOKUP($A101,'RevPAR Raw Data'!$B$6:$BE$49,'RevPAR Raw Data'!AX$1,FALSE))/100</f>
        <v>6.3126321865804302E-2</v>
      </c>
      <c r="AC102" s="90">
        <f>(VLOOKUP($A101,'RevPAR Raw Data'!$B$6:$BE$49,'RevPAR Raw Data'!AY$1,FALSE))/100</f>
        <v>1.3438816056005101E-2</v>
      </c>
      <c r="AD102" s="91">
        <f>(VLOOKUP($A101,'RevPAR Raw Data'!$B$6:$BE$49,'RevPAR Raw Data'!BA$1,FALSE))/100</f>
        <v>8.9185144541298694E-2</v>
      </c>
      <c r="AE102" s="91">
        <f>(VLOOKUP($A101,'RevPAR Raw Data'!$B$6:$BE$49,'RevPAR Raw Data'!BB$1,FALSE))/100</f>
        <v>0.10507805035284701</v>
      </c>
      <c r="AF102" s="90">
        <f>(VLOOKUP($A101,'RevPAR Raw Data'!$B$6:$BE$49,'RevPAR Raw Data'!BC$1,FALSE))/100</f>
        <v>9.7065951684292606E-2</v>
      </c>
      <c r="AG102" s="92">
        <f>(VLOOKUP($A101,'RevPAR Raw Data'!$B$6:$BE$49,'RevPAR Raw Data'!BE$1,FALSE))/100</f>
        <v>4.3483652065711802E-2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Data'!AG$3,FALSE))/100</f>
        <v>0.38817669035235497</v>
      </c>
      <c r="C104" s="118">
        <f>(VLOOKUP($A104,'Occupancy Raw Data'!$B$8:$BE$45,'Occupancy Raw Data'!AH$3,FALSE))/100</f>
        <v>0.51820379459380195</v>
      </c>
      <c r="D104" s="118">
        <f>(VLOOKUP($A104,'Occupancy Raw Data'!$B$8:$BE$45,'Occupancy Raw Data'!AI$3,FALSE))/100</f>
        <v>0.58376675701413805</v>
      </c>
      <c r="E104" s="118">
        <f>(VLOOKUP($A104,'Occupancy Raw Data'!$B$8:$BE$45,'Occupancy Raw Data'!AJ$3,FALSE))/100</f>
        <v>0.57981100285693299</v>
      </c>
      <c r="F104" s="118">
        <f>(VLOOKUP($A104,'Occupancy Raw Data'!$B$8:$BE$45,'Occupancy Raw Data'!AK$3,FALSE))/100</f>
        <v>0.61295048344564795</v>
      </c>
      <c r="G104" s="119">
        <f>(VLOOKUP($A104,'Occupancy Raw Data'!$B$8:$BE$45,'Occupancy Raw Data'!AL$3,FALSE))/100</f>
        <v>0.53658286451007908</v>
      </c>
      <c r="H104" s="99">
        <f>(VLOOKUP($A104,'Occupancy Raw Data'!$B$8:$BE$45,'Occupancy Raw Data'!AN$3,FALSE))/100</f>
        <v>0.72597421623205305</v>
      </c>
      <c r="I104" s="99">
        <f>(VLOOKUP($A104,'Occupancy Raw Data'!$B$8:$BE$45,'Occupancy Raw Data'!AO$3,FALSE))/100</f>
        <v>0.6699384705537651</v>
      </c>
      <c r="J104" s="119">
        <f>(VLOOKUP($A104,'Occupancy Raw Data'!$B$8:$BE$45,'Occupancy Raw Data'!AP$3,FALSE))/100</f>
        <v>0.69795634339290902</v>
      </c>
      <c r="K104" s="120">
        <f>(VLOOKUP($A104,'Occupancy Raw Data'!$B$8:$BE$45,'Occupancy Raw Data'!AR$3,FALSE))/100</f>
        <v>0.58269150272080306</v>
      </c>
      <c r="M104" s="121">
        <f>VLOOKUP($A104,'ADR Raw Data'!$B$6:$BE$43,'ADR Raw Data'!AG$1,FALSE)</f>
        <v>97.370577467446594</v>
      </c>
      <c r="N104" s="122">
        <f>VLOOKUP($A104,'ADR Raw Data'!$B$6:$BE$43,'ADR Raw Data'!AH$1,FALSE)</f>
        <v>106.99682357930401</v>
      </c>
      <c r="O104" s="122">
        <f>VLOOKUP($A104,'ADR Raw Data'!$B$6:$BE$43,'ADR Raw Data'!AI$1,FALSE)</f>
        <v>105.829141673986</v>
      </c>
      <c r="P104" s="122">
        <f>VLOOKUP($A104,'ADR Raw Data'!$B$6:$BE$43,'ADR Raw Data'!AJ$1,FALSE)</f>
        <v>106.942207201516</v>
      </c>
      <c r="Q104" s="122">
        <f>VLOOKUP($A104,'ADR Raw Data'!$B$6:$BE$43,'ADR Raw Data'!AK$1,FALSE)</f>
        <v>118.432088910133</v>
      </c>
      <c r="R104" s="123">
        <f>VLOOKUP($A104,'ADR Raw Data'!$B$6:$BE$43,'ADR Raw Data'!AL$1,FALSE)</f>
        <v>107.95090621160401</v>
      </c>
      <c r="S104" s="122">
        <f>VLOOKUP($A104,'ADR Raw Data'!$B$6:$BE$43,'ADR Raw Data'!AN$1,FALSE)</f>
        <v>138.348618706487</v>
      </c>
      <c r="T104" s="122">
        <f>VLOOKUP($A104,'ADR Raw Data'!$B$6:$BE$43,'ADR Raw Data'!AO$1,FALSE)</f>
        <v>135.23073584080399</v>
      </c>
      <c r="U104" s="123">
        <f>VLOOKUP($A104,'ADR Raw Data'!$B$6:$BE$43,'ADR Raw Data'!AP$1,FALSE)</f>
        <v>136.85225743821101</v>
      </c>
      <c r="V104" s="124">
        <f>VLOOKUP($A104,'ADR Raw Data'!$B$6:$BE$43,'ADR Raw Data'!AR$1,FALSE)</f>
        <v>117.84230828634</v>
      </c>
      <c r="X104" s="121">
        <f>VLOOKUP($A104,'RevPAR Raw Data'!$B$6:$BE$43,'RevPAR Raw Data'!AG$1,FALSE)</f>
        <v>37.796988499011</v>
      </c>
      <c r="Y104" s="122">
        <f>VLOOKUP($A104,'RevPAR Raw Data'!$B$6:$BE$43,'RevPAR Raw Data'!AH$1,FALSE)</f>
        <v>55.446159988279199</v>
      </c>
      <c r="Z104" s="122">
        <f>VLOOKUP($A104,'RevPAR Raw Data'!$B$6:$BE$43,'RevPAR Raw Data'!AI$1,FALSE)</f>
        <v>61.779534832612903</v>
      </c>
      <c r="AA104" s="122">
        <f>VLOOKUP($A104,'RevPAR Raw Data'!$B$6:$BE$43,'RevPAR Raw Data'!AJ$1,FALSE)</f>
        <v>62.006268405245002</v>
      </c>
      <c r="AB104" s="122">
        <f>VLOOKUP($A104,'RevPAR Raw Data'!$B$6:$BE$43,'RevPAR Raw Data'!AK$1,FALSE)</f>
        <v>72.593006152944596</v>
      </c>
      <c r="AC104" s="123">
        <f>VLOOKUP($A104,'RevPAR Raw Data'!$B$6:$BE$43,'RevPAR Raw Data'!AL$1,FALSE)</f>
        <v>57.924606481481398</v>
      </c>
      <c r="AD104" s="122">
        <f>VLOOKUP($A104,'RevPAR Raw Data'!$B$6:$BE$43,'RevPAR Raw Data'!AN$1,FALSE)</f>
        <v>100.43753003222901</v>
      </c>
      <c r="AE104" s="122">
        <f>VLOOKUP($A104,'RevPAR Raw Data'!$B$6:$BE$43,'RevPAR Raw Data'!AO$1,FALSE)</f>
        <v>90.596272341048902</v>
      </c>
      <c r="AF104" s="123">
        <f>VLOOKUP($A104,'RevPAR Raw Data'!$B$6:$BE$43,'RevPAR Raw Data'!AP$1,FALSE)</f>
        <v>95.516901186639302</v>
      </c>
      <c r="AG104" s="124">
        <f>VLOOKUP($A104,'RevPAR Raw Data'!$B$6:$BE$43,'RevPAR Raw Data'!AR$1,FALSE)</f>
        <v>68.665711699455798</v>
      </c>
    </row>
    <row r="105" spans="1:33" x14ac:dyDescent="0.2">
      <c r="A105" s="101" t="s">
        <v>122</v>
      </c>
      <c r="B105" s="89">
        <f>(VLOOKUP($A104,'Occupancy Raw Data'!$B$8:$BE$51,'Occupancy Raw Data'!AT$3,FALSE))/100</f>
        <v>2.01888698979691E-2</v>
      </c>
      <c r="C105" s="90">
        <f>(VLOOKUP($A104,'Occupancy Raw Data'!$B$8:$BE$51,'Occupancy Raw Data'!AU$3,FALSE))/100</f>
        <v>-4.4378149765510105E-2</v>
      </c>
      <c r="D105" s="90">
        <f>(VLOOKUP($A104,'Occupancy Raw Data'!$B$8:$BE$51,'Occupancy Raw Data'!AV$3,FALSE))/100</f>
        <v>-2.11374945530972E-2</v>
      </c>
      <c r="E105" s="90">
        <f>(VLOOKUP($A104,'Occupancy Raw Data'!$B$8:$BE$51,'Occupancy Raw Data'!AW$3,FALSE))/100</f>
        <v>-2.83965525853935E-2</v>
      </c>
      <c r="F105" s="90">
        <f>(VLOOKUP($A104,'Occupancy Raw Data'!$B$8:$BE$51,'Occupancy Raw Data'!AX$3,FALSE))/100</f>
        <v>1.26601943365648E-2</v>
      </c>
      <c r="G105" s="90">
        <f>(VLOOKUP($A104,'Occupancy Raw Data'!$B$8:$BE$51,'Occupancy Raw Data'!AY$3,FALSE))/100</f>
        <v>-1.4062325886077E-2</v>
      </c>
      <c r="H105" s="91">
        <f>(VLOOKUP($A104,'Occupancy Raw Data'!$B$8:$BE$51,'Occupancy Raw Data'!BA$3,FALSE))/100</f>
        <v>0.11487979483199399</v>
      </c>
      <c r="I105" s="91">
        <f>(VLOOKUP($A104,'Occupancy Raw Data'!$B$8:$BE$51,'Occupancy Raw Data'!BB$3,FALSE))/100</f>
        <v>0.18893062995711801</v>
      </c>
      <c r="J105" s="90">
        <f>(VLOOKUP($A104,'Occupancy Raw Data'!$B$8:$BE$51,'Occupancy Raw Data'!BC$3,FALSE))/100</f>
        <v>0.14923226070591999</v>
      </c>
      <c r="K105" s="92">
        <f>(VLOOKUP($A104,'Occupancy Raw Data'!$B$8:$BE$51,'Occupancy Raw Data'!BE$3,FALSE))/100</f>
        <v>3.6335946611635299E-2</v>
      </c>
      <c r="M105" s="89">
        <f>(VLOOKUP($A104,'ADR Raw Data'!$B$6:$BE$49,'ADR Raw Data'!AT$1,FALSE))/100</f>
        <v>2.2985557280202799E-2</v>
      </c>
      <c r="N105" s="90">
        <f>(VLOOKUP($A104,'ADR Raw Data'!$B$6:$BE$49,'ADR Raw Data'!AU$1,FALSE))/100</f>
        <v>5.8626514008124506E-2</v>
      </c>
      <c r="O105" s="90">
        <f>(VLOOKUP($A104,'ADR Raw Data'!$B$6:$BE$49,'ADR Raw Data'!AV$1,FALSE))/100</f>
        <v>1.4064484003941899E-2</v>
      </c>
      <c r="P105" s="90">
        <f>(VLOOKUP($A104,'ADR Raw Data'!$B$6:$BE$49,'ADR Raw Data'!AW$1,FALSE))/100</f>
        <v>1.9218230289318801E-2</v>
      </c>
      <c r="Q105" s="90">
        <f>(VLOOKUP($A104,'ADR Raw Data'!$B$6:$BE$49,'ADR Raw Data'!AX$1,FALSE))/100</f>
        <v>4.7028317252320199E-2</v>
      </c>
      <c r="R105" s="90">
        <f>(VLOOKUP($A104,'ADR Raw Data'!$B$6:$BE$49,'ADR Raw Data'!AY$1,FALSE))/100</f>
        <v>3.3095499121974098E-2</v>
      </c>
      <c r="S105" s="91">
        <f>(VLOOKUP($A104,'ADR Raw Data'!$B$6:$BE$49,'ADR Raw Data'!BA$1,FALSE))/100</f>
        <v>5.3101206335582497E-2</v>
      </c>
      <c r="T105" s="91">
        <f>(VLOOKUP($A104,'ADR Raw Data'!$B$6:$BE$49,'ADR Raw Data'!BB$1,FALSE))/100</f>
        <v>7.2242629035495401E-2</v>
      </c>
      <c r="U105" s="90">
        <f>(VLOOKUP($A104,'ADR Raw Data'!$B$6:$BE$49,'ADR Raw Data'!BC$1,FALSE))/100</f>
        <v>6.1399531603768001E-2</v>
      </c>
      <c r="V105" s="92">
        <f>(VLOOKUP($A104,'ADR Raw Data'!$B$6:$BE$49,'ADR Raw Data'!BE$1,FALSE))/100</f>
        <v>5.1824464988817501E-2</v>
      </c>
      <c r="X105" s="89">
        <f>(VLOOKUP($A104,'RevPAR Raw Data'!$B$6:$BE$49,'RevPAR Raw Data'!AT$1,FALSE))/100</f>
        <v>4.3638479603634199E-2</v>
      </c>
      <c r="Y105" s="90">
        <f>(VLOOKUP($A104,'RevPAR Raw Data'!$B$6:$BE$49,'RevPAR Raw Data'!AU$1,FALSE))/100</f>
        <v>1.1646628023732E-2</v>
      </c>
      <c r="Z105" s="90">
        <f>(VLOOKUP($A104,'RevPAR Raw Data'!$B$6:$BE$49,'RevPAR Raw Data'!AV$1,FALSE))/100</f>
        <v>-7.3702985031806698E-3</v>
      </c>
      <c r="AA105" s="90">
        <f>(VLOOKUP($A104,'RevPAR Raw Data'!$B$6:$BE$49,'RevPAR Raw Data'!AW$1,FALSE))/100</f>
        <v>-9.7240537830835302E-3</v>
      </c>
      <c r="AB105" s="90">
        <f>(VLOOKUP($A104,'RevPAR Raw Data'!$B$6:$BE$49,'RevPAR Raw Data'!AX$1,FALSE))/100</f>
        <v>6.0283899224621004E-2</v>
      </c>
      <c r="AC105" s="90">
        <f>(VLOOKUP($A104,'RevPAR Raw Data'!$B$6:$BE$49,'RevPAR Raw Data'!AY$1,FALSE))/100</f>
        <v>1.8567773541881501E-2</v>
      </c>
      <c r="AD105" s="91">
        <f>(VLOOKUP($A104,'RevPAR Raw Data'!$B$6:$BE$49,'RevPAR Raw Data'!BA$1,FALSE))/100</f>
        <v>0.17408125685673903</v>
      </c>
      <c r="AE105" s="91">
        <f>(VLOOKUP($A104,'RevPAR Raw Data'!$B$6:$BE$49,'RevPAR Raw Data'!BB$1,FALSE))/100</f>
        <v>0.27482210440604798</v>
      </c>
      <c r="AF105" s="90">
        <f>(VLOOKUP($A104,'RevPAR Raw Data'!$B$6:$BE$49,'RevPAR Raw Data'!BC$1,FALSE))/100</f>
        <v>0.21979458321720302</v>
      </c>
      <c r="AG105" s="92">
        <f>(VLOOKUP($A104,'RevPAR Raw Data'!$B$6:$BE$49,'RevPAR Raw Data'!BE$1,FALSE))/100</f>
        <v>9.0043502593463109E-2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Data'!AG$3,FALSE))/100</f>
        <v>0.45516802817590302</v>
      </c>
      <c r="C107" s="118">
        <f>(VLOOKUP($A107,'Occupancy Raw Data'!$B$8:$BE$45,'Occupancy Raw Data'!AH$3,FALSE))/100</f>
        <v>0.51254708213080202</v>
      </c>
      <c r="D107" s="118">
        <f>(VLOOKUP($A107,'Occupancy Raw Data'!$B$8:$BE$45,'Occupancy Raw Data'!AI$3,FALSE))/100</f>
        <v>0.54708255436386799</v>
      </c>
      <c r="E107" s="118">
        <f>(VLOOKUP($A107,'Occupancy Raw Data'!$B$8:$BE$45,'Occupancy Raw Data'!AJ$3,FALSE))/100</f>
        <v>0.56981206336711598</v>
      </c>
      <c r="F107" s="118">
        <f>(VLOOKUP($A107,'Occupancy Raw Data'!$B$8:$BE$45,'Occupancy Raw Data'!AK$3,FALSE))/100</f>
        <v>0.60243038472891797</v>
      </c>
      <c r="G107" s="119">
        <f>(VLOOKUP($A107,'Occupancy Raw Data'!$B$8:$BE$45,'Occupancy Raw Data'!AL$3,FALSE))/100</f>
        <v>0.537285007460928</v>
      </c>
      <c r="H107" s="99">
        <f>(VLOOKUP($A107,'Occupancy Raw Data'!$B$8:$BE$45,'Occupancy Raw Data'!AN$3,FALSE))/100</f>
        <v>0.79671356882810107</v>
      </c>
      <c r="I107" s="99">
        <f>(VLOOKUP($A107,'Occupancy Raw Data'!$B$8:$BE$45,'Occupancy Raw Data'!AO$3,FALSE))/100</f>
        <v>0.77841188625405811</v>
      </c>
      <c r="J107" s="119">
        <f>(VLOOKUP($A107,'Occupancy Raw Data'!$B$8:$BE$45,'Occupancy Raw Data'!AP$3,FALSE))/100</f>
        <v>0.78756272754107992</v>
      </c>
      <c r="K107" s="120">
        <f>(VLOOKUP($A107,'Occupancy Raw Data'!$B$8:$BE$45,'Occupancy Raw Data'!AR$3,FALSE))/100</f>
        <v>0.60867551713491796</v>
      </c>
      <c r="M107" s="121">
        <f>VLOOKUP($A107,'ADR Raw Data'!$B$6:$BE$43,'ADR Raw Data'!AG$1,FALSE)</f>
        <v>94.512625470177298</v>
      </c>
      <c r="N107" s="122">
        <f>VLOOKUP($A107,'ADR Raw Data'!$B$6:$BE$43,'ADR Raw Data'!AH$1,FALSE)</f>
        <v>94.678633326970697</v>
      </c>
      <c r="O107" s="122">
        <f>VLOOKUP($A107,'ADR Raw Data'!$B$6:$BE$43,'ADR Raw Data'!AI$1,FALSE)</f>
        <v>96.991032374100698</v>
      </c>
      <c r="P107" s="122">
        <f>VLOOKUP($A107,'ADR Raw Data'!$B$6:$BE$43,'ADR Raw Data'!AJ$1,FALSE)</f>
        <v>99.763730789155503</v>
      </c>
      <c r="Q107" s="122">
        <f>VLOOKUP($A107,'ADR Raw Data'!$B$6:$BE$43,'ADR Raw Data'!AK$1,FALSE)</f>
        <v>105.435482237648</v>
      </c>
      <c r="R107" s="123">
        <f>VLOOKUP($A107,'ADR Raw Data'!$B$6:$BE$43,'ADR Raw Data'!AL$1,FALSE)</f>
        <v>98.603032888726403</v>
      </c>
      <c r="S107" s="122">
        <f>VLOOKUP($A107,'ADR Raw Data'!$B$6:$BE$43,'ADR Raw Data'!AN$1,FALSE)</f>
        <v>154.97802766456701</v>
      </c>
      <c r="T107" s="122">
        <f>VLOOKUP($A107,'ADR Raw Data'!$B$6:$BE$43,'ADR Raw Data'!AO$1,FALSE)</f>
        <v>157.06773227151999</v>
      </c>
      <c r="U107" s="123">
        <f>VLOOKUP($A107,'ADR Raw Data'!$B$6:$BE$43,'ADR Raw Data'!AP$1,FALSE)</f>
        <v>156.01073963018399</v>
      </c>
      <c r="V107" s="124">
        <f>VLOOKUP($A107,'ADR Raw Data'!$B$6:$BE$43,'ADR Raw Data'!AR$1,FALSE)</f>
        <v>119.79092788139999</v>
      </c>
      <c r="X107" s="121">
        <f>VLOOKUP($A107,'RevPAR Raw Data'!$B$6:$BE$43,'RevPAR Raw Data'!AG$1,FALSE)</f>
        <v>43.019125372988299</v>
      </c>
      <c r="Y107" s="122">
        <f>VLOOKUP($A107,'RevPAR Raw Data'!$B$6:$BE$43,'RevPAR Raw Data'!AH$1,FALSE)</f>
        <v>48.527257251870999</v>
      </c>
      <c r="Z107" s="122">
        <f>VLOOKUP($A107,'RevPAR Raw Data'!$B$6:$BE$43,'RevPAR Raw Data'!AI$1,FALSE)</f>
        <v>53.062101741611698</v>
      </c>
      <c r="AA107" s="122">
        <f>VLOOKUP($A107,'RevPAR Raw Data'!$B$6:$BE$43,'RevPAR Raw Data'!AJ$1,FALSE)</f>
        <v>56.846577290170202</v>
      </c>
      <c r="AB107" s="122">
        <f>VLOOKUP($A107,'RevPAR Raw Data'!$B$6:$BE$43,'RevPAR Raw Data'!AK$1,FALSE)</f>
        <v>63.517538128505301</v>
      </c>
      <c r="AC107" s="123">
        <f>VLOOKUP($A107,'RevPAR Raw Data'!$B$6:$BE$43,'RevPAR Raw Data'!AL$1,FALSE)</f>
        <v>52.977931261289498</v>
      </c>
      <c r="AD107" s="122">
        <f>VLOOKUP($A107,'RevPAR Raw Data'!$B$6:$BE$43,'RevPAR Raw Data'!AN$1,FALSE)</f>
        <v>123.47309751057701</v>
      </c>
      <c r="AE107" s="122">
        <f>VLOOKUP($A107,'RevPAR Raw Data'!$B$6:$BE$43,'RevPAR Raw Data'!AO$1,FALSE)</f>
        <v>122.263389747121</v>
      </c>
      <c r="AF107" s="123">
        <f>VLOOKUP($A107,'RevPAR Raw Data'!$B$6:$BE$43,'RevPAR Raw Data'!AP$1,FALSE)</f>
        <v>122.868243628849</v>
      </c>
      <c r="AG107" s="124">
        <f>VLOOKUP($A107,'RevPAR Raw Data'!$B$6:$BE$43,'RevPAR Raw Data'!AR$1,FALSE)</f>
        <v>72.913804976283302</v>
      </c>
    </row>
    <row r="108" spans="1:33" x14ac:dyDescent="0.2">
      <c r="A108" s="101" t="s">
        <v>122</v>
      </c>
      <c r="B108" s="89">
        <f>(VLOOKUP($A107,'Occupancy Raw Data'!$B$8:$BE$51,'Occupancy Raw Data'!AT$3,FALSE))/100</f>
        <v>5.0274128190396603E-2</v>
      </c>
      <c r="C108" s="90">
        <f>(VLOOKUP($A107,'Occupancy Raw Data'!$B$8:$BE$51,'Occupancy Raw Data'!AU$3,FALSE))/100</f>
        <v>-1.0523277896808301E-2</v>
      </c>
      <c r="D108" s="90">
        <f>(VLOOKUP($A107,'Occupancy Raw Data'!$B$8:$BE$51,'Occupancy Raw Data'!AV$3,FALSE))/100</f>
        <v>6.8249378935510592E-3</v>
      </c>
      <c r="E108" s="90">
        <f>(VLOOKUP($A107,'Occupancy Raw Data'!$B$8:$BE$51,'Occupancy Raw Data'!AW$3,FALSE))/100</f>
        <v>-1.8438666074885801E-3</v>
      </c>
      <c r="F108" s="90">
        <f>(VLOOKUP($A107,'Occupancy Raw Data'!$B$8:$BE$51,'Occupancy Raw Data'!AX$3,FALSE))/100</f>
        <v>-2.0049030191760502E-2</v>
      </c>
      <c r="G108" s="90">
        <f>(VLOOKUP($A107,'Occupancy Raw Data'!$B$8:$BE$51,'Occupancy Raw Data'!AY$3,FALSE))/100</f>
        <v>2.3482131828919898E-3</v>
      </c>
      <c r="H108" s="91">
        <f>(VLOOKUP($A107,'Occupancy Raw Data'!$B$8:$BE$51,'Occupancy Raw Data'!BA$3,FALSE))/100</f>
        <v>5.1740989122953399E-2</v>
      </c>
      <c r="I108" s="91">
        <f>(VLOOKUP($A107,'Occupancy Raw Data'!$B$8:$BE$51,'Occupancy Raw Data'!BB$3,FALSE))/100</f>
        <v>0.107778033805013</v>
      </c>
      <c r="J108" s="90">
        <f>(VLOOKUP($A107,'Occupancy Raw Data'!$B$8:$BE$51,'Occupancy Raw Data'!BC$3,FALSE))/100</f>
        <v>7.8707227630044702E-2</v>
      </c>
      <c r="K108" s="92">
        <f>(VLOOKUP($A107,'Occupancy Raw Data'!$B$8:$BE$51,'Occupancy Raw Data'!BE$3,FALSE))/100</f>
        <v>2.9112123815984398E-2</v>
      </c>
      <c r="M108" s="89">
        <f>(VLOOKUP($A107,'ADR Raw Data'!$B$6:$BE$49,'ADR Raw Data'!AT$1,FALSE))/100</f>
        <v>-1.0755159030813099E-2</v>
      </c>
      <c r="N108" s="90">
        <f>(VLOOKUP($A107,'ADR Raw Data'!$B$6:$BE$49,'ADR Raw Data'!AU$1,FALSE))/100</f>
        <v>-4.96566080590247E-2</v>
      </c>
      <c r="O108" s="90">
        <f>(VLOOKUP($A107,'ADR Raw Data'!$B$6:$BE$49,'ADR Raw Data'!AV$1,FALSE))/100</f>
        <v>-3.25499344896715E-2</v>
      </c>
      <c r="P108" s="90">
        <f>(VLOOKUP($A107,'ADR Raw Data'!$B$6:$BE$49,'ADR Raw Data'!AW$1,FALSE))/100</f>
        <v>-3.4706608063170802E-2</v>
      </c>
      <c r="Q108" s="90">
        <f>(VLOOKUP($A107,'ADR Raw Data'!$B$6:$BE$49,'ADR Raw Data'!AX$1,FALSE))/100</f>
        <v>-2.2122792274776901E-2</v>
      </c>
      <c r="R108" s="90">
        <f>(VLOOKUP($A107,'ADR Raw Data'!$B$6:$BE$49,'ADR Raw Data'!AY$1,FALSE))/100</f>
        <v>-3.1053356850431601E-2</v>
      </c>
      <c r="S108" s="91">
        <f>(VLOOKUP($A107,'ADR Raw Data'!$B$6:$BE$49,'ADR Raw Data'!BA$1,FALSE))/100</f>
        <v>3.0795550362575298E-2</v>
      </c>
      <c r="T108" s="91">
        <f>(VLOOKUP($A107,'ADR Raw Data'!$B$6:$BE$49,'ADR Raw Data'!BB$1,FALSE))/100</f>
        <v>2.8944192171400197E-2</v>
      </c>
      <c r="U108" s="90">
        <f>(VLOOKUP($A107,'ADR Raw Data'!$B$6:$BE$49,'ADR Raw Data'!BC$1,FALSE))/100</f>
        <v>3.0076549924125603E-2</v>
      </c>
      <c r="V108" s="92">
        <f>(VLOOKUP($A107,'ADR Raw Data'!$B$6:$BE$49,'ADR Raw Data'!BE$1,FALSE))/100</f>
        <v>4.2571125804221101E-3</v>
      </c>
      <c r="X108" s="89">
        <f>(VLOOKUP($A107,'RevPAR Raw Data'!$B$6:$BE$49,'RevPAR Raw Data'!AT$1,FALSE))/100</f>
        <v>3.8978262915760203E-2</v>
      </c>
      <c r="Y108" s="90">
        <f>(VLOOKUP($A107,'RevPAR Raw Data'!$B$6:$BE$49,'RevPAR Raw Data'!AU$1,FALSE))/100</f>
        <v>-5.9657335669815001E-2</v>
      </c>
      <c r="Z108" s="90">
        <f>(VLOOKUP($A107,'RevPAR Raw Data'!$B$6:$BE$49,'RevPAR Raw Data'!AV$1,FALSE))/100</f>
        <v>-2.5947147877451601E-2</v>
      </c>
      <c r="AA108" s="90">
        <f>(VLOOKUP($A107,'RevPAR Raw Data'!$B$6:$BE$49,'RevPAR Raw Data'!AW$1,FALSE))/100</f>
        <v>-3.6486480314992499E-2</v>
      </c>
      <c r="AB108" s="90">
        <f>(VLOOKUP($A107,'RevPAR Raw Data'!$B$6:$BE$49,'RevPAR Raw Data'!AX$1,FALSE))/100</f>
        <v>-4.1728281936294395E-2</v>
      </c>
      <c r="AC108" s="90">
        <f>(VLOOKUP($A107,'RevPAR Raw Data'!$B$6:$BE$49,'RevPAR Raw Data'!AY$1,FALSE))/100</f>
        <v>-2.8778063569468802E-2</v>
      </c>
      <c r="AD108" s="91">
        <f>(VLOOKUP($A107,'RevPAR Raw Data'!$B$6:$BE$49,'RevPAR Raw Data'!BA$1,FALSE))/100</f>
        <v>8.4129931721874093E-2</v>
      </c>
      <c r="AE108" s="91">
        <f>(VLOOKUP($A107,'RevPAR Raw Data'!$B$6:$BE$49,'RevPAR Raw Data'!BB$1,FALSE))/100</f>
        <v>0.139841774098722</v>
      </c>
      <c r="AF108" s="90">
        <f>(VLOOKUP($A107,'RevPAR Raw Data'!$B$6:$BE$49,'RevPAR Raw Data'!BC$1,FALSE))/100</f>
        <v>0.111151019415375</v>
      </c>
      <c r="AG108" s="92">
        <f>(VLOOKUP($A107,'RevPAR Raw Data'!$B$6:$BE$49,'RevPAR Raw Data'!BE$1,FALSE))/100</f>
        <v>3.3493169984946398E-2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Data'!AG$3,FALSE))/100</f>
        <v>0.41496598639455695</v>
      </c>
      <c r="C110" s="118">
        <f>(VLOOKUP($A110,'Occupancy Raw Data'!$B$8:$BE$45,'Occupancy Raw Data'!AH$3,FALSE))/100</f>
        <v>0.51991586108127397</v>
      </c>
      <c r="D110" s="118">
        <f>(VLOOKUP($A110,'Occupancy Raw Data'!$B$8:$BE$45,'Occupancy Raw Data'!AI$3,FALSE))/100</f>
        <v>0.56238811313999204</v>
      </c>
      <c r="E110" s="118">
        <f>(VLOOKUP($A110,'Occupancy Raw Data'!$B$8:$BE$45,'Occupancy Raw Data'!AJ$3,FALSE))/100</f>
        <v>0.58691371285356198</v>
      </c>
      <c r="F110" s="118">
        <f>(VLOOKUP($A110,'Occupancy Raw Data'!$B$8:$BE$45,'Occupancy Raw Data'!AK$3,FALSE))/100</f>
        <v>0.610454708199069</v>
      </c>
      <c r="G110" s="119">
        <f>(VLOOKUP($A110,'Occupancy Raw Data'!$B$8:$BE$45,'Occupancy Raw Data'!AL$3,FALSE))/100</f>
        <v>0.53892767633369099</v>
      </c>
      <c r="H110" s="99">
        <f>(VLOOKUP($A110,'Occupancy Raw Data'!$B$8:$BE$45,'Occupancy Raw Data'!AN$3,FALSE))/100</f>
        <v>0.68318116720372302</v>
      </c>
      <c r="I110" s="99">
        <f>(VLOOKUP($A110,'Occupancy Raw Data'!$B$8:$BE$45,'Occupancy Raw Data'!AO$3,FALSE))/100</f>
        <v>0.6950859291084851</v>
      </c>
      <c r="J110" s="119">
        <f>(VLOOKUP($A110,'Occupancy Raw Data'!$B$8:$BE$45,'Occupancy Raw Data'!AP$3,FALSE))/100</f>
        <v>0.68913354815610406</v>
      </c>
      <c r="K110" s="120">
        <f>(VLOOKUP($A110,'Occupancy Raw Data'!$B$8:$BE$45,'Occupancy Raw Data'!AR$3,FALSE))/100</f>
        <v>0.58184363971152298</v>
      </c>
      <c r="M110" s="121">
        <f>VLOOKUP($A110,'ADR Raw Data'!$B$6:$BE$43,'ADR Raw Data'!AG$1,FALSE)</f>
        <v>90.448699309749699</v>
      </c>
      <c r="N110" s="122">
        <f>VLOOKUP($A110,'ADR Raw Data'!$B$6:$BE$43,'ADR Raw Data'!AH$1,FALSE)</f>
        <v>92.849797710252204</v>
      </c>
      <c r="O110" s="122">
        <f>VLOOKUP($A110,'ADR Raw Data'!$B$6:$BE$43,'ADR Raw Data'!AI$1,FALSE)</f>
        <v>94.800549896546201</v>
      </c>
      <c r="P110" s="122">
        <f>VLOOKUP($A110,'ADR Raw Data'!$B$6:$BE$43,'ADR Raw Data'!AJ$1,FALSE)</f>
        <v>96.198019673631194</v>
      </c>
      <c r="Q110" s="122">
        <f>VLOOKUP($A110,'ADR Raw Data'!$B$6:$BE$43,'ADR Raw Data'!AK$1,FALSE)</f>
        <v>101.124975806451</v>
      </c>
      <c r="R110" s="123">
        <f>VLOOKUP($A110,'ADR Raw Data'!$B$6:$BE$43,'ADR Raw Data'!AL$1,FALSE)</f>
        <v>95.491133385374198</v>
      </c>
      <c r="S110" s="122">
        <f>VLOOKUP($A110,'ADR Raw Data'!$B$6:$BE$43,'ADR Raw Data'!AN$1,FALSE)</f>
        <v>114.535249263019</v>
      </c>
      <c r="T110" s="122">
        <f>VLOOKUP($A110,'ADR Raw Data'!$B$6:$BE$43,'ADR Raw Data'!AO$1,FALSE)</f>
        <v>114.289675487734</v>
      </c>
      <c r="U110" s="123">
        <f>VLOOKUP($A110,'ADR Raw Data'!$B$6:$BE$43,'ADR Raw Data'!AP$1,FALSE)</f>
        <v>114.41140180542899</v>
      </c>
      <c r="V110" s="124">
        <f>VLOOKUP($A110,'ADR Raw Data'!$B$6:$BE$43,'ADR Raw Data'!AR$1,FALSE)</f>
        <v>101.893733091588</v>
      </c>
      <c r="X110" s="121">
        <f>VLOOKUP($A110,'RevPAR Raw Data'!$B$6:$BE$43,'RevPAR Raw Data'!AG$1,FALSE)</f>
        <v>37.533133727174999</v>
      </c>
      <c r="Y110" s="122">
        <f>VLOOKUP($A110,'RevPAR Raw Data'!$B$6:$BE$43,'RevPAR Raw Data'!AH$1,FALSE)</f>
        <v>48.2740825277479</v>
      </c>
      <c r="Z110" s="122">
        <f>VLOOKUP($A110,'RevPAR Raw Data'!$B$6:$BE$43,'RevPAR Raw Data'!AI$1,FALSE)</f>
        <v>53.314702380952298</v>
      </c>
      <c r="AA110" s="122">
        <f>VLOOKUP($A110,'RevPAR Raw Data'!$B$6:$BE$43,'RevPAR Raw Data'!AJ$1,FALSE)</f>
        <v>56.459936895810898</v>
      </c>
      <c r="AB110" s="122">
        <f>VLOOKUP($A110,'RevPAR Raw Data'!$B$6:$BE$43,'RevPAR Raw Data'!AK$1,FALSE)</f>
        <v>61.732217597565302</v>
      </c>
      <c r="AC110" s="123">
        <f>VLOOKUP($A110,'RevPAR Raw Data'!$B$6:$BE$43,'RevPAR Raw Data'!AL$1,FALSE)</f>
        <v>51.462814625850299</v>
      </c>
      <c r="AD110" s="122">
        <f>VLOOKUP($A110,'RevPAR Raw Data'!$B$6:$BE$43,'RevPAR Raw Data'!AN$1,FALSE)</f>
        <v>78.248325277479395</v>
      </c>
      <c r="AE110" s="122">
        <f>VLOOKUP($A110,'RevPAR Raw Data'!$B$6:$BE$43,'RevPAR Raw Data'!AO$1,FALSE)</f>
        <v>79.441145273898996</v>
      </c>
      <c r="AF110" s="123">
        <f>VLOOKUP($A110,'RevPAR Raw Data'!$B$6:$BE$43,'RevPAR Raw Data'!AP$1,FALSE)</f>
        <v>78.844735275689203</v>
      </c>
      <c r="AG110" s="124">
        <f>VLOOKUP($A110,'RevPAR Raw Data'!$B$6:$BE$43,'RevPAR Raw Data'!AR$1,FALSE)</f>
        <v>59.286220525804303</v>
      </c>
    </row>
    <row r="111" spans="1:33" x14ac:dyDescent="0.2">
      <c r="A111" s="101" t="s">
        <v>122</v>
      </c>
      <c r="B111" s="89">
        <f>(VLOOKUP($A110,'Occupancy Raw Data'!$B$8:$BE$51,'Occupancy Raw Data'!AT$3,FALSE))/100</f>
        <v>4.2995202198335102E-3</v>
      </c>
      <c r="C111" s="90">
        <f>(VLOOKUP($A110,'Occupancy Raw Data'!$B$8:$BE$51,'Occupancy Raw Data'!AU$3,FALSE))/100</f>
        <v>-2.7198062057938997E-4</v>
      </c>
      <c r="D111" s="90">
        <f>(VLOOKUP($A110,'Occupancy Raw Data'!$B$8:$BE$51,'Occupancy Raw Data'!AV$3,FALSE))/100</f>
        <v>2.0845257626564799E-2</v>
      </c>
      <c r="E111" s="90">
        <f>(VLOOKUP($A110,'Occupancy Raw Data'!$B$8:$BE$51,'Occupancy Raw Data'!AW$3,FALSE))/100</f>
        <v>2.15307948489964E-2</v>
      </c>
      <c r="F111" s="90">
        <f>(VLOOKUP($A110,'Occupancy Raw Data'!$B$8:$BE$51,'Occupancy Raw Data'!AX$3,FALSE))/100</f>
        <v>-1.9126943217436999E-2</v>
      </c>
      <c r="G111" s="90">
        <f>(VLOOKUP($A110,'Occupancy Raw Data'!$B$8:$BE$51,'Occupancy Raw Data'!AY$3,FALSE))/100</f>
        <v>5.0671780934248203E-3</v>
      </c>
      <c r="H111" s="91">
        <f>(VLOOKUP($A110,'Occupancy Raw Data'!$B$8:$BE$51,'Occupancy Raw Data'!BA$3,FALSE))/100</f>
        <v>1.42595248030821E-2</v>
      </c>
      <c r="I111" s="91">
        <f>(VLOOKUP($A110,'Occupancy Raw Data'!$B$8:$BE$51,'Occupancy Raw Data'!BB$3,FALSE))/100</f>
        <v>7.8679866085397898E-2</v>
      </c>
      <c r="J111" s="90">
        <f>(VLOOKUP($A110,'Occupancy Raw Data'!$B$8:$BE$51,'Occupancy Raw Data'!BC$3,FALSE))/100</f>
        <v>4.5756296733117097E-2</v>
      </c>
      <c r="K111" s="92">
        <f>(VLOOKUP($A110,'Occupancy Raw Data'!$B$8:$BE$51,'Occupancy Raw Data'!BE$3,FALSE))/100</f>
        <v>1.8477158551937399E-2</v>
      </c>
      <c r="M111" s="89">
        <f>(VLOOKUP($A110,'ADR Raw Data'!$B$6:$BE$49,'ADR Raw Data'!AT$1,FALSE))/100</f>
        <v>-5.1300948124290702E-2</v>
      </c>
      <c r="N111" s="90">
        <f>(VLOOKUP($A110,'ADR Raw Data'!$B$6:$BE$49,'ADR Raw Data'!AU$1,FALSE))/100</f>
        <v>-3.7847775242858005E-2</v>
      </c>
      <c r="O111" s="90">
        <f>(VLOOKUP($A110,'ADR Raw Data'!$B$6:$BE$49,'ADR Raw Data'!AV$1,FALSE))/100</f>
        <v>-2.81180913917136E-2</v>
      </c>
      <c r="P111" s="90">
        <f>(VLOOKUP($A110,'ADR Raw Data'!$B$6:$BE$49,'ADR Raw Data'!AW$1,FALSE))/100</f>
        <v>-2.7940019226006699E-2</v>
      </c>
      <c r="Q111" s="90">
        <f>(VLOOKUP($A110,'ADR Raw Data'!$B$6:$BE$49,'ADR Raw Data'!AX$1,FALSE))/100</f>
        <v>-2.9831299604591001E-2</v>
      </c>
      <c r="R111" s="90">
        <f>(VLOOKUP($A110,'ADR Raw Data'!$B$6:$BE$49,'ADR Raw Data'!AY$1,FALSE))/100</f>
        <v>-3.4069488493612E-2</v>
      </c>
      <c r="S111" s="91">
        <f>(VLOOKUP($A110,'ADR Raw Data'!$B$6:$BE$49,'ADR Raw Data'!BA$1,FALSE))/100</f>
        <v>-8.4462753194342304E-3</v>
      </c>
      <c r="T111" s="91">
        <f>(VLOOKUP($A110,'ADR Raw Data'!$B$6:$BE$49,'ADR Raw Data'!BB$1,FALSE))/100</f>
        <v>3.7430440430474897E-3</v>
      </c>
      <c r="U111" s="90">
        <f>(VLOOKUP($A110,'ADR Raw Data'!$B$6:$BE$49,'ADR Raw Data'!BC$1,FALSE))/100</f>
        <v>-2.56330082827977E-3</v>
      </c>
      <c r="V111" s="92">
        <f>(VLOOKUP($A110,'ADR Raw Data'!$B$6:$BE$49,'ADR Raw Data'!BE$1,FALSE))/100</f>
        <v>-2.1021423123377E-2</v>
      </c>
      <c r="X111" s="89">
        <f>(VLOOKUP($A110,'RevPAR Raw Data'!$B$6:$BE$49,'RevPAR Raw Data'!AT$1,FALSE))/100</f>
        <v>-4.7221997368214197E-2</v>
      </c>
      <c r="Y111" s="90">
        <f>(VLOOKUP($A110,'RevPAR Raw Data'!$B$6:$BE$49,'RevPAR Raw Data'!AU$1,FALSE))/100</f>
        <v>-3.8109462002039296E-2</v>
      </c>
      <c r="Z111" s="90">
        <f>(VLOOKUP($A110,'RevPAR Raw Data'!$B$6:$BE$49,'RevPAR Raw Data'!AV$1,FALSE))/100</f>
        <v>-7.8589626241764195E-3</v>
      </c>
      <c r="AA111" s="90">
        <f>(VLOOKUP($A110,'RevPAR Raw Data'!$B$6:$BE$49,'RevPAR Raw Data'!AW$1,FALSE))/100</f>
        <v>-7.0107951990424902E-3</v>
      </c>
      <c r="AB111" s="90">
        <f>(VLOOKUP($A110,'RevPAR Raw Data'!$B$6:$BE$49,'RevPAR Raw Data'!AX$1,FALSE))/100</f>
        <v>-4.8387661248388697E-2</v>
      </c>
      <c r="AC111" s="90">
        <f>(VLOOKUP($A110,'RevPAR Raw Data'!$B$6:$BE$49,'RevPAR Raw Data'!AY$1,FALSE))/100</f>
        <v>-2.9174946565936201E-2</v>
      </c>
      <c r="AD111" s="91">
        <f>(VLOOKUP($A110,'RevPAR Raw Data'!$B$6:$BE$49,'RevPAR Raw Data'!BA$1,FALSE))/100</f>
        <v>5.6928096112367202E-3</v>
      </c>
      <c r="AE111" s="91">
        <f>(VLOOKUP($A110,'RevPAR Raw Data'!$B$6:$BE$49,'RevPAR Raw Data'!BB$1,FALSE))/100</f>
        <v>8.2717412332504098E-2</v>
      </c>
      <c r="AF111" s="90">
        <f>(VLOOKUP($A110,'RevPAR Raw Data'!$B$6:$BE$49,'RevPAR Raw Data'!BC$1,FALSE))/100</f>
        <v>4.30757087515223E-2</v>
      </c>
      <c r="AG111" s="92">
        <f>(VLOOKUP($A110,'RevPAR Raw Data'!$B$6:$BE$49,'RevPAR Raw Data'!BE$1,FALSE))/100</f>
        <v>-2.9326807394775699E-3</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
      <c r="A113" s="116" t="s">
        <v>47</v>
      </c>
      <c r="B113" s="117">
        <f>(VLOOKUP($A113,'Occupancy Raw Data'!$B$8:$BE$45,'Occupancy Raw Data'!AG$3,FALSE))/100</f>
        <v>0.41971580817051501</v>
      </c>
      <c r="C113" s="118">
        <f>(VLOOKUP($A113,'Occupancy Raw Data'!$B$8:$BE$45,'Occupancy Raw Data'!AH$3,FALSE))/100</f>
        <v>0.54063055062166898</v>
      </c>
      <c r="D113" s="118">
        <f>(VLOOKUP($A113,'Occupancy Raw Data'!$B$8:$BE$45,'Occupancy Raw Data'!AI$3,FALSE))/100</f>
        <v>0.59924511545293002</v>
      </c>
      <c r="E113" s="118">
        <f>(VLOOKUP($A113,'Occupancy Raw Data'!$B$8:$BE$45,'Occupancy Raw Data'!AJ$3,FALSE))/100</f>
        <v>0.62215808170514997</v>
      </c>
      <c r="F113" s="118">
        <f>(VLOOKUP($A113,'Occupancy Raw Data'!$B$8:$BE$45,'Occupancy Raw Data'!AK$3,FALSE))/100</f>
        <v>0.62921847246891605</v>
      </c>
      <c r="G113" s="119">
        <f>(VLOOKUP($A113,'Occupancy Raw Data'!$B$8:$BE$45,'Occupancy Raw Data'!AL$3,FALSE))/100</f>
        <v>0.56219360568383603</v>
      </c>
      <c r="H113" s="99">
        <f>(VLOOKUP($A113,'Occupancy Raw Data'!$B$8:$BE$45,'Occupancy Raw Data'!AN$3,FALSE))/100</f>
        <v>0.77131438721136703</v>
      </c>
      <c r="I113" s="99">
        <f>(VLOOKUP($A113,'Occupancy Raw Data'!$B$8:$BE$45,'Occupancy Raw Data'!AO$3,FALSE))/100</f>
        <v>0.742584369449378</v>
      </c>
      <c r="J113" s="119">
        <f>(VLOOKUP($A113,'Occupancy Raw Data'!$B$8:$BE$45,'Occupancy Raw Data'!AP$3,FALSE))/100</f>
        <v>0.75694937833037301</v>
      </c>
      <c r="K113" s="120">
        <f>(VLOOKUP($A113,'Occupancy Raw Data'!$B$8:$BE$45,'Occupancy Raw Data'!AR$3,FALSE))/100</f>
        <v>0.61783811215427498</v>
      </c>
      <c r="M113" s="121">
        <f>VLOOKUP($A113,'ADR Raw Data'!$B$6:$BE$43,'ADR Raw Data'!AG$1,FALSE)</f>
        <v>92.168958950486598</v>
      </c>
      <c r="N113" s="122">
        <f>VLOOKUP($A113,'ADR Raw Data'!$B$6:$BE$43,'ADR Raw Data'!AH$1,FALSE)</f>
        <v>103.108832854209</v>
      </c>
      <c r="O113" s="122">
        <f>VLOOKUP($A113,'ADR Raw Data'!$B$6:$BE$43,'ADR Raw Data'!AI$1,FALSE)</f>
        <v>107.591247869581</v>
      </c>
      <c r="P113" s="122">
        <f>VLOOKUP($A113,'ADR Raw Data'!$B$6:$BE$43,'ADR Raw Data'!AJ$1,FALSE)</f>
        <v>108.107518378416</v>
      </c>
      <c r="Q113" s="122">
        <f>VLOOKUP($A113,'ADR Raw Data'!$B$6:$BE$43,'ADR Raw Data'!AK$1,FALSE)</f>
        <v>104.295749470712</v>
      </c>
      <c r="R113" s="123">
        <f>VLOOKUP($A113,'ADR Raw Data'!$B$6:$BE$43,'ADR Raw Data'!AL$1,FALSE)</f>
        <v>103.80298153326</v>
      </c>
      <c r="S113" s="122">
        <f>VLOOKUP($A113,'ADR Raw Data'!$B$6:$BE$43,'ADR Raw Data'!AN$1,FALSE)</f>
        <v>119.24921185952699</v>
      </c>
      <c r="T113" s="122">
        <f>VLOOKUP($A113,'ADR Raw Data'!$B$6:$BE$43,'ADR Raw Data'!AO$1,FALSE)</f>
        <v>119.10495844047099</v>
      </c>
      <c r="U113" s="123">
        <f>VLOOKUP($A113,'ADR Raw Data'!$B$6:$BE$43,'ADR Raw Data'!AP$1,FALSE)</f>
        <v>119.178453934825</v>
      </c>
      <c r="V113" s="124">
        <f>VLOOKUP($A113,'ADR Raw Data'!$B$6:$BE$43,'ADR Raw Data'!AR$1,FALSE)</f>
        <v>109.185091482196</v>
      </c>
      <c r="X113" s="121">
        <f>VLOOKUP($A113,'RevPAR Raw Data'!$B$6:$BE$43,'RevPAR Raw Data'!AG$1,FALSE)</f>
        <v>38.684769094138503</v>
      </c>
      <c r="Y113" s="122">
        <f>VLOOKUP($A113,'RevPAR Raw Data'!$B$6:$BE$43,'RevPAR Raw Data'!AH$1,FALSE)</f>
        <v>55.743785079928898</v>
      </c>
      <c r="Z113" s="122">
        <f>VLOOKUP($A113,'RevPAR Raw Data'!$B$6:$BE$43,'RevPAR Raw Data'!AI$1,FALSE)</f>
        <v>64.473529751332094</v>
      </c>
      <c r="AA113" s="122">
        <f>VLOOKUP($A113,'RevPAR Raw Data'!$B$6:$BE$43,'RevPAR Raw Data'!AJ$1,FALSE)</f>
        <v>67.259966252220195</v>
      </c>
      <c r="AB113" s="122">
        <f>VLOOKUP($A113,'RevPAR Raw Data'!$B$6:$BE$43,'RevPAR Raw Data'!AK$1,FALSE)</f>
        <v>65.624812166962599</v>
      </c>
      <c r="AC113" s="123">
        <f>VLOOKUP($A113,'RevPAR Raw Data'!$B$6:$BE$43,'RevPAR Raw Data'!AL$1,FALSE)</f>
        <v>58.357372468916502</v>
      </c>
      <c r="AD113" s="122">
        <f>VLOOKUP($A113,'RevPAR Raw Data'!$B$6:$BE$43,'RevPAR Raw Data'!AN$1,FALSE)</f>
        <v>91.978632770870306</v>
      </c>
      <c r="AE113" s="122">
        <f>VLOOKUP($A113,'RevPAR Raw Data'!$B$6:$BE$43,'RevPAR Raw Data'!AO$1,FALSE)</f>
        <v>88.445480461811698</v>
      </c>
      <c r="AF113" s="123">
        <f>VLOOKUP($A113,'RevPAR Raw Data'!$B$6:$BE$43,'RevPAR Raw Data'!AP$1,FALSE)</f>
        <v>90.212056616341002</v>
      </c>
      <c r="AG113" s="124">
        <f>VLOOKUP($A113,'RevPAR Raw Data'!$B$6:$BE$43,'RevPAR Raw Data'!AR$1,FALSE)</f>
        <v>67.458710796752001</v>
      </c>
    </row>
    <row r="114" spans="1:33" x14ac:dyDescent="0.2">
      <c r="A114" s="101" t="s">
        <v>122</v>
      </c>
      <c r="B114" s="89">
        <f>(VLOOKUP($A113,'Occupancy Raw Data'!$B$8:$BE$51,'Occupancy Raw Data'!AT$3,FALSE))/100</f>
        <v>-9.0477338527209794E-2</v>
      </c>
      <c r="C114" s="90">
        <f>(VLOOKUP($A113,'Occupancy Raw Data'!$B$8:$BE$51,'Occupancy Raw Data'!AU$3,FALSE))/100</f>
        <v>-7.4556769239055007E-2</v>
      </c>
      <c r="D114" s="90">
        <f>(VLOOKUP($A113,'Occupancy Raw Data'!$B$8:$BE$51,'Occupancy Raw Data'!AV$3,FALSE))/100</f>
        <v>-4.4835903880003206E-2</v>
      </c>
      <c r="E114" s="90">
        <f>(VLOOKUP($A113,'Occupancy Raw Data'!$B$8:$BE$51,'Occupancy Raw Data'!AW$3,FALSE))/100</f>
        <v>-1.12638306849287E-2</v>
      </c>
      <c r="F114" s="90">
        <f>(VLOOKUP($A113,'Occupancy Raw Data'!$B$8:$BE$51,'Occupancy Raw Data'!AX$3,FALSE))/100</f>
        <v>1.0514071483184E-2</v>
      </c>
      <c r="G114" s="90">
        <f>(VLOOKUP($A113,'Occupancy Raw Data'!$B$8:$BE$51,'Occupancy Raw Data'!AY$3,FALSE))/100</f>
        <v>-3.8967289528410595E-2</v>
      </c>
      <c r="H114" s="91">
        <f>(VLOOKUP($A113,'Occupancy Raw Data'!$B$8:$BE$51,'Occupancy Raw Data'!BA$3,FALSE))/100</f>
        <v>0.130242864428538</v>
      </c>
      <c r="I114" s="91">
        <f>(VLOOKUP($A113,'Occupancy Raw Data'!$B$8:$BE$51,'Occupancy Raw Data'!BB$3,FALSE))/100</f>
        <v>0.116373920962195</v>
      </c>
      <c r="J114" s="90">
        <f>(VLOOKUP($A113,'Occupancy Raw Data'!$B$8:$BE$51,'Occupancy Raw Data'!BC$3,FALSE))/100</f>
        <v>0.123397193776576</v>
      </c>
      <c r="K114" s="92">
        <f>(VLOOKUP($A113,'Occupancy Raw Data'!$B$8:$BE$51,'Occupancy Raw Data'!BE$3,FALSE))/100</f>
        <v>1.22441610966465E-2</v>
      </c>
      <c r="M114" s="89">
        <f>(VLOOKUP($A113,'ADR Raw Data'!$B$6:$BE$49,'ADR Raw Data'!AT$1,FALSE))/100</f>
        <v>-2.1475983558453399E-3</v>
      </c>
      <c r="N114" s="90">
        <f>(VLOOKUP($A113,'ADR Raw Data'!$B$6:$BE$49,'ADR Raw Data'!AU$1,FALSE))/100</f>
        <v>1.9528472363722502E-2</v>
      </c>
      <c r="O114" s="90">
        <f>(VLOOKUP($A113,'ADR Raw Data'!$B$6:$BE$49,'ADR Raw Data'!AV$1,FALSE))/100</f>
        <v>3.9009481002671001E-2</v>
      </c>
      <c r="P114" s="90">
        <f>(VLOOKUP($A113,'ADR Raw Data'!$B$6:$BE$49,'ADR Raw Data'!AW$1,FALSE))/100</f>
        <v>6.0779704302975003E-2</v>
      </c>
      <c r="Q114" s="90">
        <f>(VLOOKUP($A113,'ADR Raw Data'!$B$6:$BE$49,'ADR Raw Data'!AX$1,FALSE))/100</f>
        <v>3.4365639173175901E-2</v>
      </c>
      <c r="R114" s="90">
        <f>(VLOOKUP($A113,'ADR Raw Data'!$B$6:$BE$49,'ADR Raw Data'!AY$1,FALSE))/100</f>
        <v>3.4177510562510401E-2</v>
      </c>
      <c r="S114" s="91">
        <f>(VLOOKUP($A113,'ADR Raw Data'!$B$6:$BE$49,'ADR Raw Data'!BA$1,FALSE))/100</f>
        <v>8.8518270482393593E-2</v>
      </c>
      <c r="T114" s="91">
        <f>(VLOOKUP($A113,'ADR Raw Data'!$B$6:$BE$49,'ADR Raw Data'!BB$1,FALSE))/100</f>
        <v>8.1708580489040408E-2</v>
      </c>
      <c r="U114" s="90">
        <f>(VLOOKUP($A113,'ADR Raw Data'!$B$6:$BE$49,'ADR Raw Data'!BC$1,FALSE))/100</f>
        <v>8.5152458367694403E-2</v>
      </c>
      <c r="V114" s="92">
        <f>(VLOOKUP($A113,'ADR Raw Data'!$B$6:$BE$49,'ADR Raw Data'!BE$1,FALSE))/100</f>
        <v>5.6414776681572895E-2</v>
      </c>
      <c r="X114" s="89">
        <f>(VLOOKUP($A113,'RevPAR Raw Data'!$B$6:$BE$49,'RevPAR Raw Data'!AT$1,FALSE))/100</f>
        <v>-9.2430627899592888E-2</v>
      </c>
      <c r="Y114" s="90">
        <f>(VLOOKUP($A113,'RevPAR Raw Data'!$B$6:$BE$49,'RevPAR Raw Data'!AU$1,FALSE))/100</f>
        <v>-5.6484276682945804E-2</v>
      </c>
      <c r="Z114" s="90">
        <f>(VLOOKUP($A113,'RevPAR Raw Data'!$B$6:$BE$49,'RevPAR Raw Data'!AV$1,FALSE))/100</f>
        <v>-7.5754482179768599E-3</v>
      </c>
      <c r="AA114" s="90">
        <f>(VLOOKUP($A113,'RevPAR Raw Data'!$B$6:$BE$49,'RevPAR Raw Data'!AW$1,FALSE))/100</f>
        <v>4.8831261319697498E-2</v>
      </c>
      <c r="AB114" s="90">
        <f>(VLOOKUP($A113,'RevPAR Raw Data'!$B$6:$BE$49,'RevPAR Raw Data'!AX$1,FALSE))/100</f>
        <v>4.5241033443192101E-2</v>
      </c>
      <c r="AC114" s="90">
        <f>(VLOOKUP($A113,'RevPAR Raw Data'!$B$6:$BE$49,'RevPAR Raw Data'!AY$1,FALSE))/100</f>
        <v>-6.1215839153498895E-3</v>
      </c>
      <c r="AD114" s="91">
        <f>(VLOOKUP($A113,'RevPAR Raw Data'!$B$6:$BE$49,'RevPAR Raw Data'!BA$1,FALSE))/100</f>
        <v>0.23029000801281899</v>
      </c>
      <c r="AE114" s="91">
        <f>(VLOOKUP($A113,'RevPAR Raw Data'!$B$6:$BE$49,'RevPAR Raw Data'!BB$1,FALSE))/100</f>
        <v>0.207591249339</v>
      </c>
      <c r="AF114" s="90">
        <f>(VLOOKUP($A113,'RevPAR Raw Data'!$B$6:$BE$49,'RevPAR Raw Data'!BC$1,FALSE))/100</f>
        <v>0.21905722655002</v>
      </c>
      <c r="AG114" s="92">
        <f>(VLOOKUP($A113,'RevPAR Raw Data'!$B$6:$BE$49,'RevPAR Raw Data'!BE$1,FALSE))/100</f>
        <v>6.9349689392140007E-2</v>
      </c>
    </row>
    <row r="115" spans="1:33"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
      <c r="A116" s="116" t="s">
        <v>48</v>
      </c>
      <c r="B116" s="117">
        <f>(VLOOKUP($A116,'Occupancy Raw Data'!$B$8:$BE$45,'Occupancy Raw Data'!AG$3,FALSE))/100</f>
        <v>0.46733039823894301</v>
      </c>
      <c r="C116" s="118">
        <f>(VLOOKUP($A116,'Occupancy Raw Data'!$B$8:$BE$45,'Occupancy Raw Data'!AH$3,FALSE))/100</f>
        <v>0.57649589753852293</v>
      </c>
      <c r="D116" s="118">
        <f>(VLOOKUP($A116,'Occupancy Raw Data'!$B$8:$BE$45,'Occupancy Raw Data'!AI$3,FALSE))/100</f>
        <v>0.63603161897138205</v>
      </c>
      <c r="E116" s="118">
        <f>(VLOOKUP($A116,'Occupancy Raw Data'!$B$8:$BE$45,'Occupancy Raw Data'!AJ$3,FALSE))/100</f>
        <v>0.64203522113267897</v>
      </c>
      <c r="F116" s="118">
        <f>(VLOOKUP($A116,'Occupancy Raw Data'!$B$8:$BE$45,'Occupancy Raw Data'!AK$3,FALSE))/100</f>
        <v>0.72448469081448807</v>
      </c>
      <c r="G116" s="119">
        <f>(VLOOKUP($A116,'Occupancy Raw Data'!$B$8:$BE$45,'Occupancy Raw Data'!AL$3,FALSE))/100</f>
        <v>0.60927556533920302</v>
      </c>
      <c r="H116" s="99">
        <f>(VLOOKUP($A116,'Occupancy Raw Data'!$B$8:$BE$45,'Occupancy Raw Data'!AN$3,FALSE))/100</f>
        <v>0.88568140884530711</v>
      </c>
      <c r="I116" s="99">
        <f>(VLOOKUP($A116,'Occupancy Raw Data'!$B$8:$BE$45,'Occupancy Raw Data'!AO$3,FALSE))/100</f>
        <v>0.89118471082649509</v>
      </c>
      <c r="J116" s="119">
        <f>(VLOOKUP($A116,'Occupancy Raw Data'!$B$8:$BE$45,'Occupancy Raw Data'!AP$3,FALSE))/100</f>
        <v>0.88843305983590104</v>
      </c>
      <c r="K116" s="120">
        <f>(VLOOKUP($A116,'Occupancy Raw Data'!$B$8:$BE$45,'Occupancy Raw Data'!AR$3,FALSE))/100</f>
        <v>0.68903484948111693</v>
      </c>
      <c r="M116" s="121">
        <f>VLOOKUP($A116,'ADR Raw Data'!$B$6:$BE$43,'ADR Raw Data'!AG$1,FALSE)</f>
        <v>139.48818434857</v>
      </c>
      <c r="N116" s="122">
        <f>VLOOKUP($A116,'ADR Raw Data'!$B$6:$BE$43,'ADR Raw Data'!AH$1,FALSE)</f>
        <v>140.17995921201</v>
      </c>
      <c r="O116" s="122">
        <f>VLOOKUP($A116,'ADR Raw Data'!$B$6:$BE$43,'ADR Raw Data'!AI$1,FALSE)</f>
        <v>143.35458585699601</v>
      </c>
      <c r="P116" s="122">
        <f>VLOOKUP($A116,'ADR Raw Data'!$B$6:$BE$43,'ADR Raw Data'!AJ$1,FALSE)</f>
        <v>145.27302501363599</v>
      </c>
      <c r="Q116" s="122">
        <f>VLOOKUP($A116,'ADR Raw Data'!$B$6:$BE$43,'ADR Raw Data'!AK$1,FALSE)</f>
        <v>161.99892617913099</v>
      </c>
      <c r="R116" s="123">
        <f>VLOOKUP($A116,'ADR Raw Data'!$B$6:$BE$43,'ADR Raw Data'!AL$1,FALSE)</f>
        <v>146.998978995253</v>
      </c>
      <c r="S116" s="122">
        <f>VLOOKUP($A116,'ADR Raw Data'!$B$6:$BE$43,'ADR Raw Data'!AN$1,FALSE)</f>
        <v>228.20179178670199</v>
      </c>
      <c r="T116" s="122">
        <f>VLOOKUP($A116,'ADR Raw Data'!$B$6:$BE$43,'ADR Raw Data'!AO$1,FALSE)</f>
        <v>234.2234188514</v>
      </c>
      <c r="U116" s="123">
        <f>VLOOKUP($A116,'ADR Raw Data'!$B$6:$BE$43,'ADR Raw Data'!AP$1,FALSE)</f>
        <v>231.22193039756701</v>
      </c>
      <c r="V116" s="124">
        <f>VLOOKUP($A116,'ADR Raw Data'!$B$6:$BE$43,'ADR Raw Data'!AR$1,FALSE)</f>
        <v>178.02641830987301</v>
      </c>
      <c r="X116" s="121">
        <f>VLOOKUP($A116,'RevPAR Raw Data'!$B$6:$BE$43,'RevPAR Raw Data'!AG$1,FALSE)</f>
        <v>65.187068741244701</v>
      </c>
      <c r="Y116" s="122">
        <f>VLOOKUP($A116,'RevPAR Raw Data'!$B$6:$BE$43,'RevPAR Raw Data'!AH$1,FALSE)</f>
        <v>80.813171402841704</v>
      </c>
      <c r="Z116" s="122">
        <f>VLOOKUP($A116,'RevPAR Raw Data'!$B$6:$BE$43,'RevPAR Raw Data'!AI$1,FALSE)</f>
        <v>91.178049329597698</v>
      </c>
      <c r="AA116" s="122">
        <f>VLOOKUP($A116,'RevPAR Raw Data'!$B$6:$BE$43,'RevPAR Raw Data'!AJ$1,FALSE)</f>
        <v>93.270398739243504</v>
      </c>
      <c r="AB116" s="122">
        <f>VLOOKUP($A116,'RevPAR Raw Data'!$B$6:$BE$43,'RevPAR Raw Data'!AK$1,FALSE)</f>
        <v>117.365741945167</v>
      </c>
      <c r="AC116" s="123">
        <f>VLOOKUP($A116,'RevPAR Raw Data'!$B$6:$BE$43,'RevPAR Raw Data'!AL$1,FALSE)</f>
        <v>89.562886031618902</v>
      </c>
      <c r="AD116" s="122">
        <f>VLOOKUP($A116,'RevPAR Raw Data'!$B$6:$BE$43,'RevPAR Raw Data'!AN$1,FALSE)</f>
        <v>202.11408445066999</v>
      </c>
      <c r="AE116" s="122">
        <f>VLOOKUP($A116,'RevPAR Raw Data'!$B$6:$BE$43,'RevPAR Raw Data'!AO$1,FALSE)</f>
        <v>208.736329797878</v>
      </c>
      <c r="AF116" s="123">
        <f>VLOOKUP($A116,'RevPAR Raw Data'!$B$6:$BE$43,'RevPAR Raw Data'!AP$1,FALSE)</f>
        <v>205.42520712427401</v>
      </c>
      <c r="AG116" s="124">
        <f>VLOOKUP($A116,'RevPAR Raw Data'!$B$6:$BE$43,'RevPAR Raw Data'!AR$1,FALSE)</f>
        <v>122.666406343806</v>
      </c>
    </row>
    <row r="117" spans="1:33" x14ac:dyDescent="0.2">
      <c r="A117" s="101" t="s">
        <v>122</v>
      </c>
      <c r="B117" s="89">
        <f>(VLOOKUP($A116,'Occupancy Raw Data'!$B$8:$BE$51,'Occupancy Raw Data'!AT$3,FALSE))/100</f>
        <v>-3.5067986672370502E-2</v>
      </c>
      <c r="C117" s="90">
        <f>(VLOOKUP($A116,'Occupancy Raw Data'!$B$8:$BE$51,'Occupancy Raw Data'!AU$3,FALSE))/100</f>
        <v>-8.5048839878042889E-2</v>
      </c>
      <c r="D117" s="90">
        <f>(VLOOKUP($A116,'Occupancy Raw Data'!$B$8:$BE$51,'Occupancy Raw Data'!AV$3,FALSE))/100</f>
        <v>-6.3606826650526097E-2</v>
      </c>
      <c r="E117" s="90">
        <f>(VLOOKUP($A116,'Occupancy Raw Data'!$B$8:$BE$51,'Occupancy Raw Data'!AW$3,FALSE))/100</f>
        <v>-4.2597078246948097E-2</v>
      </c>
      <c r="F117" s="90">
        <f>(VLOOKUP($A116,'Occupancy Raw Data'!$B$8:$BE$51,'Occupancy Raw Data'!AX$3,FALSE))/100</f>
        <v>-2.5389073570611501E-2</v>
      </c>
      <c r="G117" s="90">
        <f>(VLOOKUP($A116,'Occupancy Raw Data'!$B$8:$BE$51,'Occupancy Raw Data'!AY$3,FALSE))/100</f>
        <v>-5.0260328707140006E-2</v>
      </c>
      <c r="H117" s="91">
        <f>(VLOOKUP($A116,'Occupancy Raw Data'!$B$8:$BE$51,'Occupancy Raw Data'!BA$3,FALSE))/100</f>
        <v>9.6013943722834602E-2</v>
      </c>
      <c r="I117" s="91">
        <f>(VLOOKUP($A116,'Occupancy Raw Data'!$B$8:$BE$51,'Occupancy Raw Data'!BB$3,FALSE))/100</f>
        <v>0.16080574739093401</v>
      </c>
      <c r="J117" s="90">
        <f>(VLOOKUP($A116,'Occupancy Raw Data'!$B$8:$BE$51,'Occupancy Raw Data'!BC$3,FALSE))/100</f>
        <v>0.12758004325972699</v>
      </c>
      <c r="K117" s="92">
        <f>(VLOOKUP($A116,'Occupancy Raw Data'!$B$8:$BE$51,'Occupancy Raw Data'!BE$3,FALSE))/100</f>
        <v>8.3264493896773803E-3</v>
      </c>
      <c r="M117" s="89">
        <f>(VLOOKUP($A116,'ADR Raw Data'!$B$6:$BE$49,'ADR Raw Data'!AT$1,FALSE))/100</f>
        <v>1.50994726139199E-2</v>
      </c>
      <c r="N117" s="90">
        <f>(VLOOKUP($A116,'ADR Raw Data'!$B$6:$BE$49,'ADR Raw Data'!AU$1,FALSE))/100</f>
        <v>1.5012936739429E-2</v>
      </c>
      <c r="O117" s="90">
        <f>(VLOOKUP($A116,'ADR Raw Data'!$B$6:$BE$49,'ADR Raw Data'!AV$1,FALSE))/100</f>
        <v>4.4645760063396203E-3</v>
      </c>
      <c r="P117" s="90">
        <f>(VLOOKUP($A116,'ADR Raw Data'!$B$6:$BE$49,'ADR Raw Data'!AW$1,FALSE))/100</f>
        <v>2.5511265712739699E-2</v>
      </c>
      <c r="Q117" s="90">
        <f>(VLOOKUP($A116,'ADR Raw Data'!$B$6:$BE$49,'ADR Raw Data'!AX$1,FALSE))/100</f>
        <v>3.2073706528404702E-2</v>
      </c>
      <c r="R117" s="90">
        <f>(VLOOKUP($A116,'ADR Raw Data'!$B$6:$BE$49,'ADR Raw Data'!AY$1,FALSE))/100</f>
        <v>2.0179303946797601E-2</v>
      </c>
      <c r="S117" s="91">
        <f>(VLOOKUP($A116,'ADR Raw Data'!$B$6:$BE$49,'ADR Raw Data'!BA$1,FALSE))/100</f>
        <v>4.9619603404388597E-2</v>
      </c>
      <c r="T117" s="91">
        <f>(VLOOKUP($A116,'ADR Raw Data'!$B$6:$BE$49,'ADR Raw Data'!BB$1,FALSE))/100</f>
        <v>6.3447240363560503E-2</v>
      </c>
      <c r="U117" s="90">
        <f>(VLOOKUP($A116,'ADR Raw Data'!$B$6:$BE$49,'ADR Raw Data'!BC$1,FALSE))/100</f>
        <v>5.6796194784770097E-2</v>
      </c>
      <c r="V117" s="92">
        <f>(VLOOKUP($A116,'ADR Raw Data'!$B$6:$BE$49,'ADR Raw Data'!BE$1,FALSE))/100</f>
        <v>5.52755262024568E-2</v>
      </c>
      <c r="X117" s="89">
        <f>(VLOOKUP($A116,'RevPAR Raw Data'!$B$6:$BE$49,'RevPAR Raw Data'!AT$1,FALSE))/100</f>
        <v>-2.0498022162835403E-2</v>
      </c>
      <c r="Y117" s="90">
        <f>(VLOOKUP($A116,'RevPAR Raw Data'!$B$6:$BE$49,'RevPAR Raw Data'!AU$1,FALSE))/100</f>
        <v>-7.1312735991464704E-2</v>
      </c>
      <c r="Z117" s="90">
        <f>(VLOOKUP($A116,'RevPAR Raw Data'!$B$6:$BE$49,'RevPAR Raw Data'!AV$1,FALSE))/100</f>
        <v>-5.9426228156289902E-2</v>
      </c>
      <c r="AA117" s="90">
        <f>(VLOOKUP($A116,'RevPAR Raw Data'!$B$6:$BE$49,'RevPAR Raw Data'!AW$1,FALSE))/100</f>
        <v>-1.8172517915952601E-2</v>
      </c>
      <c r="AB117" s="90">
        <f>(VLOOKUP($A116,'RevPAR Raw Data'!$B$6:$BE$49,'RevPAR Raw Data'!AX$1,FALSE))/100</f>
        <v>5.8703112630613292E-3</v>
      </c>
      <c r="AC117" s="90">
        <f>(VLOOKUP($A116,'RevPAR Raw Data'!$B$6:$BE$49,'RevPAR Raw Data'!AY$1,FALSE))/100</f>
        <v>-3.1095243209789701E-2</v>
      </c>
      <c r="AD117" s="91">
        <f>(VLOOKUP($A116,'RevPAR Raw Data'!$B$6:$BE$49,'RevPAR Raw Data'!BA$1,FALSE))/100</f>
        <v>0.15039772093604101</v>
      </c>
      <c r="AE117" s="91">
        <f>(VLOOKUP($A116,'RevPAR Raw Data'!$B$6:$BE$49,'RevPAR Raw Data'!BB$1,FALSE))/100</f>
        <v>0.234455668661049</v>
      </c>
      <c r="AF117" s="90">
        <f>(VLOOKUP($A116,'RevPAR Raw Data'!$B$6:$BE$49,'RevPAR Raw Data'!BC$1,FALSE))/100</f>
        <v>0.19162229903212702</v>
      </c>
      <c r="AG117" s="92">
        <f>(VLOOKUP($A116,'RevPAR Raw Data'!$B$6:$BE$49,'RevPAR Raw Data'!BE$1,FALSE))/100</f>
        <v>6.4062224463546702E-2</v>
      </c>
    </row>
    <row r="118" spans="1:33"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
      <c r="A119" s="116" t="s">
        <v>72</v>
      </c>
      <c r="B119" s="117">
        <f>(VLOOKUP($A119,'Occupancy Raw Data'!$B$8:$BE$45,'Occupancy Raw Data'!AG$3,FALSE))/100</f>
        <v>0.49543859649122801</v>
      </c>
      <c r="C119" s="118">
        <f>(VLOOKUP($A119,'Occupancy Raw Data'!$B$8:$BE$45,'Occupancy Raw Data'!AH$3,FALSE))/100</f>
        <v>0.61596491228070105</v>
      </c>
      <c r="D119" s="118">
        <f>(VLOOKUP($A119,'Occupancy Raw Data'!$B$8:$BE$45,'Occupancy Raw Data'!AI$3,FALSE))/100</f>
        <v>0.66691228070175401</v>
      </c>
      <c r="E119" s="118">
        <f>(VLOOKUP($A119,'Occupancy Raw Data'!$B$8:$BE$45,'Occupancy Raw Data'!AJ$3,FALSE))/100</f>
        <v>0.66817543859649109</v>
      </c>
      <c r="F119" s="118">
        <f>(VLOOKUP($A119,'Occupancy Raw Data'!$B$8:$BE$45,'Occupancy Raw Data'!AK$3,FALSE))/100</f>
        <v>0.675543859649122</v>
      </c>
      <c r="G119" s="119">
        <f>(VLOOKUP($A119,'Occupancy Raw Data'!$B$8:$BE$45,'Occupancy Raw Data'!AL$3,FALSE))/100</f>
        <v>0.62440701754385897</v>
      </c>
      <c r="H119" s="99">
        <f>(VLOOKUP($A119,'Occupancy Raw Data'!$B$8:$BE$45,'Occupancy Raw Data'!AN$3,FALSE))/100</f>
        <v>0.75501754385964903</v>
      </c>
      <c r="I119" s="99">
        <f>(VLOOKUP($A119,'Occupancy Raw Data'!$B$8:$BE$45,'Occupancy Raw Data'!AO$3,FALSE))/100</f>
        <v>0.74101754385964891</v>
      </c>
      <c r="J119" s="119">
        <f>(VLOOKUP($A119,'Occupancy Raw Data'!$B$8:$BE$45,'Occupancy Raw Data'!AP$3,FALSE))/100</f>
        <v>0.74801754385964903</v>
      </c>
      <c r="K119" s="120">
        <f>(VLOOKUP($A119,'Occupancy Raw Data'!$B$8:$BE$45,'Occupancy Raw Data'!AR$3,FALSE))/100</f>
        <v>0.65972431077694194</v>
      </c>
      <c r="M119" s="121">
        <f>VLOOKUP($A119,'ADR Raw Data'!$B$6:$BE$43,'ADR Raw Data'!AG$1,FALSE)</f>
        <v>99.760973796033895</v>
      </c>
      <c r="N119" s="122">
        <f>VLOOKUP($A119,'ADR Raw Data'!$B$6:$BE$43,'ADR Raw Data'!AH$1,FALSE)</f>
        <v>106.69023696952399</v>
      </c>
      <c r="O119" s="122">
        <f>VLOOKUP($A119,'ADR Raw Data'!$B$6:$BE$43,'ADR Raw Data'!AI$1,FALSE)</f>
        <v>110.645401694112</v>
      </c>
      <c r="P119" s="122">
        <f>VLOOKUP($A119,'ADR Raw Data'!$B$6:$BE$43,'ADR Raw Data'!AJ$1,FALSE)</f>
        <v>112.232812056923</v>
      </c>
      <c r="Q119" s="122">
        <f>VLOOKUP($A119,'ADR Raw Data'!$B$6:$BE$43,'ADR Raw Data'!AK$1,FALSE)</f>
        <v>114.041983067573</v>
      </c>
      <c r="R119" s="123">
        <f>VLOOKUP($A119,'ADR Raw Data'!$B$6:$BE$43,'ADR Raw Data'!AL$1,FALSE)</f>
        <v>109.212490166108</v>
      </c>
      <c r="S119" s="122">
        <f>VLOOKUP($A119,'ADR Raw Data'!$B$6:$BE$43,'ADR Raw Data'!AN$1,FALSE)</f>
        <v>137.16521656287699</v>
      </c>
      <c r="T119" s="122">
        <f>VLOOKUP($A119,'ADR Raw Data'!$B$6:$BE$43,'ADR Raw Data'!AO$1,FALSE)</f>
        <v>141.76054121880699</v>
      </c>
      <c r="U119" s="123">
        <f>VLOOKUP($A119,'ADR Raw Data'!$B$6:$BE$43,'ADR Raw Data'!AP$1,FALSE)</f>
        <v>139.441377207589</v>
      </c>
      <c r="V119" s="124">
        <f>VLOOKUP($A119,'ADR Raw Data'!$B$6:$BE$43,'ADR Raw Data'!AR$1,FALSE)</f>
        <v>119.005211791969</v>
      </c>
      <c r="X119" s="121">
        <f>VLOOKUP($A119,'RevPAR Raw Data'!$B$6:$BE$43,'RevPAR Raw Data'!AG$1,FALSE)</f>
        <v>49.425436842105199</v>
      </c>
      <c r="Y119" s="122">
        <f>VLOOKUP($A119,'RevPAR Raw Data'!$B$6:$BE$43,'RevPAR Raw Data'!AH$1,FALSE)</f>
        <v>65.717442456140304</v>
      </c>
      <c r="Z119" s="122">
        <f>VLOOKUP($A119,'RevPAR Raw Data'!$B$6:$BE$43,'RevPAR Raw Data'!AI$1,FALSE)</f>
        <v>73.790777192982404</v>
      </c>
      <c r="AA119" s="122">
        <f>VLOOKUP($A119,'RevPAR Raw Data'!$B$6:$BE$43,'RevPAR Raw Data'!AJ$1,FALSE)</f>
        <v>74.991208421052605</v>
      </c>
      <c r="AB119" s="122">
        <f>VLOOKUP($A119,'RevPAR Raw Data'!$B$6:$BE$43,'RevPAR Raw Data'!AK$1,FALSE)</f>
        <v>77.040361403508697</v>
      </c>
      <c r="AC119" s="123">
        <f>VLOOKUP($A119,'RevPAR Raw Data'!$B$6:$BE$43,'RevPAR Raw Data'!AL$1,FALSE)</f>
        <v>68.193045263157799</v>
      </c>
      <c r="AD119" s="122">
        <f>VLOOKUP($A119,'RevPAR Raw Data'!$B$6:$BE$43,'RevPAR Raw Data'!AN$1,FALSE)</f>
        <v>103.56214491228</v>
      </c>
      <c r="AE119" s="122">
        <f>VLOOKUP($A119,'RevPAR Raw Data'!$B$6:$BE$43,'RevPAR Raw Data'!AO$1,FALSE)</f>
        <v>105.04704807017499</v>
      </c>
      <c r="AF119" s="123">
        <f>VLOOKUP($A119,'RevPAR Raw Data'!$B$6:$BE$43,'RevPAR Raw Data'!AP$1,FALSE)</f>
        <v>104.304596491228</v>
      </c>
      <c r="AG119" s="124">
        <f>VLOOKUP($A119,'RevPAR Raw Data'!$B$6:$BE$43,'RevPAR Raw Data'!AR$1,FALSE)</f>
        <v>78.510631328320798</v>
      </c>
    </row>
    <row r="120" spans="1:33" x14ac:dyDescent="0.2">
      <c r="A120" s="101" t="s">
        <v>122</v>
      </c>
      <c r="B120" s="89">
        <f>(VLOOKUP($A119,'Occupancy Raw Data'!$B$8:$BE$51,'Occupancy Raw Data'!AT$3,FALSE))/100</f>
        <v>6.3568852111181795E-2</v>
      </c>
      <c r="C120" s="90">
        <f>(VLOOKUP($A119,'Occupancy Raw Data'!$B$8:$BE$51,'Occupancy Raw Data'!AU$3,FALSE))/100</f>
        <v>0.12593044263775899</v>
      </c>
      <c r="D120" s="90">
        <f>(VLOOKUP($A119,'Occupancy Raw Data'!$B$8:$BE$51,'Occupancy Raw Data'!AV$3,FALSE))/100</f>
        <v>0.13759204231733699</v>
      </c>
      <c r="E120" s="90">
        <f>(VLOOKUP($A119,'Occupancy Raw Data'!$B$8:$BE$51,'Occupancy Raw Data'!AW$3,FALSE))/100</f>
        <v>0.15139383875157</v>
      </c>
      <c r="F120" s="90">
        <f>(VLOOKUP($A119,'Occupancy Raw Data'!$B$8:$BE$51,'Occupancy Raw Data'!AX$3,FALSE))/100</f>
        <v>0.22908984647200298</v>
      </c>
      <c r="G120" s="90">
        <f>(VLOOKUP($A119,'Occupancy Raw Data'!$B$8:$BE$51,'Occupancy Raw Data'!AY$3,FALSE))/100</f>
        <v>0.14398156573544602</v>
      </c>
      <c r="H120" s="91">
        <f>(VLOOKUP($A119,'Occupancy Raw Data'!$B$8:$BE$51,'Occupancy Raw Data'!BA$3,FALSE))/100</f>
        <v>0.19980995013154199</v>
      </c>
      <c r="I120" s="91">
        <f>(VLOOKUP($A119,'Occupancy Raw Data'!$B$8:$BE$51,'Occupancy Raw Data'!BB$3,FALSE))/100</f>
        <v>0.235410822056067</v>
      </c>
      <c r="J120" s="90">
        <f>(VLOOKUP($A119,'Occupancy Raw Data'!$B$8:$BE$51,'Occupancy Raw Data'!BC$3,FALSE))/100</f>
        <v>0.21718363941577898</v>
      </c>
      <c r="K120" s="92">
        <f>(VLOOKUP($A119,'Occupancy Raw Data'!$B$8:$BE$51,'Occupancy Raw Data'!BE$3,FALSE))/100</f>
        <v>0.166712238120208</v>
      </c>
      <c r="M120" s="89">
        <f>(VLOOKUP($A119,'ADR Raw Data'!$B$6:$BE$49,'ADR Raw Data'!AT$1,FALSE))/100</f>
        <v>-0.14198391506229299</v>
      </c>
      <c r="N120" s="90">
        <f>(VLOOKUP($A119,'ADR Raw Data'!$B$6:$BE$49,'ADR Raw Data'!AU$1,FALSE))/100</f>
        <v>6.7464748599822502E-2</v>
      </c>
      <c r="O120" s="90">
        <f>(VLOOKUP($A119,'ADR Raw Data'!$B$6:$BE$49,'ADR Raw Data'!AV$1,FALSE))/100</f>
        <v>9.0634228515623291E-2</v>
      </c>
      <c r="P120" s="90">
        <f>(VLOOKUP($A119,'ADR Raw Data'!$B$6:$BE$49,'ADR Raw Data'!AW$1,FALSE))/100</f>
        <v>0.10812842128677599</v>
      </c>
      <c r="Q120" s="90">
        <f>(VLOOKUP($A119,'ADR Raw Data'!$B$6:$BE$49,'ADR Raw Data'!AX$1,FALSE))/100</f>
        <v>0.141061476729822</v>
      </c>
      <c r="R120" s="90">
        <f>(VLOOKUP($A119,'ADR Raw Data'!$B$6:$BE$49,'ADR Raw Data'!AY$1,FALSE))/100</f>
        <v>5.6835213114298094E-2</v>
      </c>
      <c r="S120" s="91">
        <f>(VLOOKUP($A119,'ADR Raw Data'!$B$6:$BE$49,'ADR Raw Data'!BA$1,FALSE))/100</f>
        <v>0.25397951255415596</v>
      </c>
      <c r="T120" s="91">
        <f>(VLOOKUP($A119,'ADR Raw Data'!$B$6:$BE$49,'ADR Raw Data'!BB$1,FALSE))/100</f>
        <v>0.30337797975661102</v>
      </c>
      <c r="U120" s="90">
        <f>(VLOOKUP($A119,'ADR Raw Data'!$B$6:$BE$49,'ADR Raw Data'!BC$1,FALSE))/100</f>
        <v>0.27832432213939101</v>
      </c>
      <c r="V120" s="92">
        <f>(VLOOKUP($A119,'ADR Raw Data'!$B$6:$BE$49,'ADR Raw Data'!BE$1,FALSE))/100</f>
        <v>0.132064943808826</v>
      </c>
      <c r="X120" s="89">
        <f>(VLOOKUP($A119,'RevPAR Raw Data'!$B$6:$BE$49,'RevPAR Raw Data'!AT$1,FALSE))/100</f>
        <v>-8.7440817449873004E-2</v>
      </c>
      <c r="Y120" s="90">
        <f>(VLOOKUP($A119,'RevPAR Raw Data'!$B$6:$BE$49,'RevPAR Raw Data'!AU$1,FALSE))/100</f>
        <v>0.20189105689120301</v>
      </c>
      <c r="Z120" s="90">
        <f>(VLOOKUP($A119,'RevPAR Raw Data'!$B$6:$BE$49,'RevPAR Raw Data'!AV$1,FALSE))/100</f>
        <v>0.240696819438282</v>
      </c>
      <c r="AA120" s="90">
        <f>(VLOOKUP($A119,'RevPAR Raw Data'!$B$6:$BE$49,'RevPAR Raw Data'!AW$1,FALSE))/100</f>
        <v>0.275892236815098</v>
      </c>
      <c r="AB120" s="90">
        <f>(VLOOKUP($A119,'RevPAR Raw Data'!$B$6:$BE$49,'RevPAR Raw Data'!AX$1,FALSE))/100</f>
        <v>0.40246707524897402</v>
      </c>
      <c r="AC120" s="90">
        <f>(VLOOKUP($A119,'RevPAR Raw Data'!$B$6:$BE$49,'RevPAR Raw Data'!AY$1,FALSE))/100</f>
        <v>0.20900000182284897</v>
      </c>
      <c r="AD120" s="91">
        <f>(VLOOKUP($A119,'RevPAR Raw Data'!$B$6:$BE$49,'RevPAR Raw Data'!BA$1,FALSE))/100</f>
        <v>0.50453709642357802</v>
      </c>
      <c r="AE120" s="91">
        <f>(VLOOKUP($A119,'RevPAR Raw Data'!$B$6:$BE$49,'RevPAR Raw Data'!BB$1,FALSE))/100</f>
        <v>0.61020726142089099</v>
      </c>
      <c r="AF120" s="90">
        <f>(VLOOKUP($A119,'RevPAR Raw Data'!$B$6:$BE$49,'RevPAR Raw Data'!BC$1,FALSE))/100</f>
        <v>0.55595545077533304</v>
      </c>
      <c r="AG120" s="92">
        <f>(VLOOKUP($A119,'RevPAR Raw Data'!$B$6:$BE$49,'RevPAR Raw Data'!BE$1,FALSE))/100</f>
        <v>0.32079402428862402</v>
      </c>
    </row>
    <row r="121" spans="1:33"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
      <c r="A122" s="134" t="s">
        <v>71</v>
      </c>
      <c r="B122" s="117">
        <f>(VLOOKUP($A122,'Occupancy Raw Data'!$B$8:$BE$45,'Occupancy Raw Data'!AG$3,FALSE))/100</f>
        <v>0.48747729042304599</v>
      </c>
      <c r="C122" s="118">
        <f>(VLOOKUP($A122,'Occupancy Raw Data'!$B$8:$BE$45,'Occupancy Raw Data'!AH$3,FALSE))/100</f>
        <v>0.62197205640626296</v>
      </c>
      <c r="D122" s="118">
        <f>(VLOOKUP($A122,'Occupancy Raw Data'!$B$8:$BE$45,'Occupancy Raw Data'!AI$3,FALSE))/100</f>
        <v>0.68268939557824593</v>
      </c>
      <c r="E122" s="118">
        <f>(VLOOKUP($A122,'Occupancy Raw Data'!$B$8:$BE$45,'Occupancy Raw Data'!AJ$3,FALSE))/100</f>
        <v>0.68435512482152905</v>
      </c>
      <c r="F122" s="118">
        <f>(VLOOKUP($A122,'Occupancy Raw Data'!$B$8:$BE$45,'Occupancy Raw Data'!AK$3,FALSE))/100</f>
        <v>0.73135248561415589</v>
      </c>
      <c r="G122" s="119">
        <f>(VLOOKUP($A122,'Occupancy Raw Data'!$B$8:$BE$45,'Occupancy Raw Data'!AL$3,FALSE))/100</f>
        <v>0.64156175643521496</v>
      </c>
      <c r="H122" s="99">
        <f>(VLOOKUP($A122,'Occupancy Raw Data'!$B$8:$BE$45,'Occupancy Raw Data'!AN$3,FALSE))/100</f>
        <v>0.82222126076234103</v>
      </c>
      <c r="I122" s="99">
        <f>(VLOOKUP($A122,'Occupancy Raw Data'!$B$8:$BE$45,'Occupancy Raw Data'!AO$3,FALSE))/100</f>
        <v>0.841788171159087</v>
      </c>
      <c r="J122" s="119">
        <f>(VLOOKUP($A122,'Occupancy Raw Data'!$B$8:$BE$45,'Occupancy Raw Data'!AP$3,FALSE))/100</f>
        <v>0.8320047159607139</v>
      </c>
      <c r="K122" s="120">
        <f>(VLOOKUP($A122,'Occupancy Raw Data'!$B$8:$BE$45,'Occupancy Raw Data'!AR$3,FALSE))/100</f>
        <v>0.69597066767201599</v>
      </c>
      <c r="M122" s="121">
        <f>VLOOKUP($A122,'ADR Raw Data'!$B$6:$BE$43,'ADR Raw Data'!AG$1,FALSE)</f>
        <v>99.843042774745896</v>
      </c>
      <c r="N122" s="122">
        <f>VLOOKUP($A122,'ADR Raw Data'!$B$6:$BE$43,'ADR Raw Data'!AH$1,FALSE)</f>
        <v>109.73526390854499</v>
      </c>
      <c r="O122" s="122">
        <f>VLOOKUP($A122,'ADR Raw Data'!$B$6:$BE$43,'ADR Raw Data'!AI$1,FALSE)</f>
        <v>113.49651272102101</v>
      </c>
      <c r="P122" s="122">
        <f>VLOOKUP($A122,'ADR Raw Data'!$B$6:$BE$43,'ADR Raw Data'!AJ$1,FALSE)</f>
        <v>114.082960422</v>
      </c>
      <c r="Q122" s="122">
        <f>VLOOKUP($A122,'ADR Raw Data'!$B$6:$BE$43,'ADR Raw Data'!AK$1,FALSE)</f>
        <v>122.044929670931</v>
      </c>
      <c r="R122" s="123">
        <f>VLOOKUP($A122,'ADR Raw Data'!$B$6:$BE$43,'ADR Raw Data'!AL$1,FALSE)</f>
        <v>112.765905946849</v>
      </c>
      <c r="S122" s="122">
        <f>VLOOKUP($A122,'ADR Raw Data'!$B$6:$BE$43,'ADR Raw Data'!AN$1,FALSE)</f>
        <v>137.38462315828201</v>
      </c>
      <c r="T122" s="122">
        <f>VLOOKUP($A122,'ADR Raw Data'!$B$6:$BE$43,'ADR Raw Data'!AO$1,FALSE)</f>
        <v>138.52141701124299</v>
      </c>
      <c r="U122" s="123">
        <f>VLOOKUP($A122,'ADR Raw Data'!$B$6:$BE$43,'ADR Raw Data'!AP$1,FALSE)</f>
        <v>137.959703803927</v>
      </c>
      <c r="V122" s="124">
        <f>VLOOKUP($A122,'ADR Raw Data'!$B$6:$BE$43,'ADR Raw Data'!AR$1,FALSE)</f>
        <v>121.370563791224</v>
      </c>
      <c r="X122" s="121">
        <f>VLOOKUP($A122,'RevPAR Raw Data'!$B$6:$BE$43,'RevPAR Raw Data'!AG$1,FALSE)</f>
        <v>48.671215959425503</v>
      </c>
      <c r="Y122" s="122">
        <f>VLOOKUP($A122,'RevPAR Raw Data'!$B$6:$BE$43,'RevPAR Raw Data'!AH$1,FALSE)</f>
        <v>68.252267753482101</v>
      </c>
      <c r="Z122" s="122">
        <f>VLOOKUP($A122,'RevPAR Raw Data'!$B$6:$BE$43,'RevPAR Raw Data'!AI$1,FALSE)</f>
        <v>77.482865669752897</v>
      </c>
      <c r="AA122" s="122">
        <f>VLOOKUP($A122,'RevPAR Raw Data'!$B$6:$BE$43,'RevPAR Raw Data'!AJ$1,FALSE)</f>
        <v>78.073258619607998</v>
      </c>
      <c r="AB122" s="122">
        <f>VLOOKUP($A122,'RevPAR Raw Data'!$B$6:$BE$43,'RevPAR Raw Data'!AK$1,FALSE)</f>
        <v>89.257862671440293</v>
      </c>
      <c r="AC122" s="123">
        <f>VLOOKUP($A122,'RevPAR Raw Data'!$B$6:$BE$43,'RevPAR Raw Data'!AL$1,FALSE)</f>
        <v>72.346292685269304</v>
      </c>
      <c r="AD122" s="122">
        <f>VLOOKUP($A122,'RevPAR Raw Data'!$B$6:$BE$43,'RevPAR Raw Data'!AN$1,FALSE)</f>
        <v>112.960558062562</v>
      </c>
      <c r="AE122" s="122">
        <f>VLOOKUP($A122,'RevPAR Raw Data'!$B$6:$BE$43,'RevPAR Raw Data'!AO$1,FALSE)</f>
        <v>116.605690292259</v>
      </c>
      <c r="AF122" s="123">
        <f>VLOOKUP($A122,'RevPAR Raw Data'!$B$6:$BE$43,'RevPAR Raw Data'!AP$1,FALSE)</f>
        <v>114.78312417741</v>
      </c>
      <c r="AG122" s="124">
        <f>VLOOKUP($A122,'RevPAR Raw Data'!$B$6:$BE$43,'RevPAR Raw Data'!AR$1,FALSE)</f>
        <v>84.470352317507306</v>
      </c>
    </row>
    <row r="123" spans="1:33" x14ac:dyDescent="0.2">
      <c r="A123" s="101" t="s">
        <v>122</v>
      </c>
      <c r="B123" s="89">
        <f>(VLOOKUP($A122,'Occupancy Raw Data'!$B$8:$BE$51,'Occupancy Raw Data'!AT$3,FALSE))/100</f>
        <v>3.1404504355331902E-3</v>
      </c>
      <c r="C123" s="90">
        <f>(VLOOKUP($A122,'Occupancy Raw Data'!$B$8:$BE$51,'Occupancy Raw Data'!AU$3,FALSE))/100</f>
        <v>6.5703742245567395E-2</v>
      </c>
      <c r="D123" s="90">
        <f>(VLOOKUP($A122,'Occupancy Raw Data'!$B$8:$BE$51,'Occupancy Raw Data'!AV$3,FALSE))/100</f>
        <v>4.6164039836149903E-2</v>
      </c>
      <c r="E123" s="90">
        <f>(VLOOKUP($A122,'Occupancy Raw Data'!$B$8:$BE$51,'Occupancy Raw Data'!AW$3,FALSE))/100</f>
        <v>2.58721567583594E-2</v>
      </c>
      <c r="F123" s="90">
        <f>(VLOOKUP($A122,'Occupancy Raw Data'!$B$8:$BE$51,'Occupancy Raw Data'!AX$3,FALSE))/100</f>
        <v>7.07705994883987E-2</v>
      </c>
      <c r="G123" s="90">
        <f>(VLOOKUP($A122,'Occupancy Raw Data'!$B$8:$BE$51,'Occupancy Raw Data'!AY$3,FALSE))/100</f>
        <v>4.4070483233317102E-2</v>
      </c>
      <c r="H123" s="91">
        <f>(VLOOKUP($A122,'Occupancy Raw Data'!$B$8:$BE$51,'Occupancy Raw Data'!BA$3,FALSE))/100</f>
        <v>7.8213080946700902E-2</v>
      </c>
      <c r="I123" s="91">
        <f>(VLOOKUP($A122,'Occupancy Raw Data'!$B$8:$BE$51,'Occupancy Raw Data'!BB$3,FALSE))/100</f>
        <v>0.12583371873577401</v>
      </c>
      <c r="J123" s="90">
        <f>(VLOOKUP($A122,'Occupancy Raw Data'!$B$8:$BE$51,'Occupancy Raw Data'!BC$3,FALSE))/100</f>
        <v>0.10178887749351199</v>
      </c>
      <c r="K123" s="92">
        <f>(VLOOKUP($A122,'Occupancy Raw Data'!$B$8:$BE$51,'Occupancy Raw Data'!BE$3,FALSE))/100</f>
        <v>6.3075963616880198E-2</v>
      </c>
      <c r="M123" s="89">
        <f>(VLOOKUP($A122,'ADR Raw Data'!$B$6:$BE$49,'ADR Raw Data'!AT$1,FALSE))/100</f>
        <v>-3.3166327257983602E-2</v>
      </c>
      <c r="N123" s="90">
        <f>(VLOOKUP($A122,'ADR Raw Data'!$B$6:$BE$49,'ADR Raw Data'!AU$1,FALSE))/100</f>
        <v>1.05517445318565E-2</v>
      </c>
      <c r="O123" s="90">
        <f>(VLOOKUP($A122,'ADR Raw Data'!$B$6:$BE$49,'ADR Raw Data'!AV$1,FALSE))/100</f>
        <v>-7.4778397448007194E-3</v>
      </c>
      <c r="P123" s="90">
        <f>(VLOOKUP($A122,'ADR Raw Data'!$B$6:$BE$49,'ADR Raw Data'!AW$1,FALSE))/100</f>
        <v>-1.4053992731429099E-2</v>
      </c>
      <c r="Q123" s="90">
        <f>(VLOOKUP($A122,'ADR Raw Data'!$B$6:$BE$49,'ADR Raw Data'!AX$1,FALSE))/100</f>
        <v>1.76561690260452E-2</v>
      </c>
      <c r="R123" s="90">
        <f>(VLOOKUP($A122,'ADR Raw Data'!$B$6:$BE$49,'ADR Raw Data'!AY$1,FALSE))/100</f>
        <v>-2.4255787858414803E-3</v>
      </c>
      <c r="S123" s="91">
        <f>(VLOOKUP($A122,'ADR Raw Data'!$B$6:$BE$49,'ADR Raw Data'!BA$1,FALSE))/100</f>
        <v>4.0625246697919899E-2</v>
      </c>
      <c r="T123" s="91">
        <f>(VLOOKUP($A122,'ADR Raw Data'!$B$6:$BE$49,'ADR Raw Data'!BB$1,FALSE))/100</f>
        <v>6.8056467659184897E-2</v>
      </c>
      <c r="U123" s="90">
        <f>(VLOOKUP($A122,'ADR Raw Data'!$B$6:$BE$49,'ADR Raw Data'!BC$1,FALSE))/100</f>
        <v>5.4177719535649704E-2</v>
      </c>
      <c r="V123" s="92">
        <f>(VLOOKUP($A122,'ADR Raw Data'!$B$6:$BE$49,'ADR Raw Data'!BE$1,FALSE))/100</f>
        <v>2.0633148157086199E-2</v>
      </c>
      <c r="X123" s="89">
        <f>(VLOOKUP($A122,'RevPAR Raw Data'!$B$6:$BE$49,'RevPAR Raw Data'!AT$1,FALSE))/100</f>
        <v>-3.0130034029332703E-2</v>
      </c>
      <c r="Y123" s="90">
        <f>(VLOOKUP($A122,'RevPAR Raw Data'!$B$6:$BE$49,'RevPAR Raw Data'!AU$1,FALSE))/100</f>
        <v>7.6948775880386094E-2</v>
      </c>
      <c r="Z123" s="90">
        <f>(VLOOKUP($A122,'RevPAR Raw Data'!$B$6:$BE$49,'RevPAR Raw Data'!AV$1,FALSE))/100</f>
        <v>3.8340992799481798E-2</v>
      </c>
      <c r="AA123" s="90">
        <f>(VLOOKUP($A122,'RevPAR Raw Data'!$B$6:$BE$49,'RevPAR Raw Data'!AW$1,FALSE))/100</f>
        <v>1.1454556923901899E-2</v>
      </c>
      <c r="AB123" s="90">
        <f>(VLOOKUP($A122,'RevPAR Raw Data'!$B$6:$BE$49,'RevPAR Raw Data'!AX$1,FALSE))/100</f>
        <v>8.9676306181085602E-2</v>
      </c>
      <c r="AC123" s="90">
        <f>(VLOOKUP($A122,'RevPAR Raw Data'!$B$6:$BE$49,'RevPAR Raw Data'!AY$1,FALSE))/100</f>
        <v>4.1538008018263205E-2</v>
      </c>
      <c r="AD123" s="91">
        <f>(VLOOKUP($A122,'RevPAR Raw Data'!$B$6:$BE$49,'RevPAR Raw Data'!BA$1,FALSE))/100</f>
        <v>0.122015753353084</v>
      </c>
      <c r="AE123" s="91">
        <f>(VLOOKUP($A122,'RevPAR Raw Data'!$B$6:$BE$49,'RevPAR Raw Data'!BB$1,FALSE))/100</f>
        <v>0.202453984804536</v>
      </c>
      <c r="AF123" s="90">
        <f>(VLOOKUP($A122,'RevPAR Raw Data'!$B$6:$BE$49,'RevPAR Raw Data'!BC$1,FALSE))/100</f>
        <v>0.16148128628585401</v>
      </c>
      <c r="AG123" s="92">
        <f>(VLOOKUP($A122,'RevPAR Raw Data'!$B$6:$BE$49,'RevPAR Raw Data'!BE$1,FALSE))/100</f>
        <v>8.5010567476424492E-2</v>
      </c>
    </row>
    <row r="124" spans="1:33"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
      <c r="A125" s="116" t="s">
        <v>45</v>
      </c>
      <c r="B125" s="117">
        <f>(VLOOKUP($A125,'Occupancy Raw Data'!$B$8:$BE$45,'Occupancy Raw Data'!AG$3,FALSE))/100</f>
        <v>0.56641148325358803</v>
      </c>
      <c r="C125" s="118">
        <f>(VLOOKUP($A125,'Occupancy Raw Data'!$B$8:$BE$45,'Occupancy Raw Data'!AH$3,FALSE))/100</f>
        <v>0.66995215311004697</v>
      </c>
      <c r="D125" s="118">
        <f>(VLOOKUP($A125,'Occupancy Raw Data'!$B$8:$BE$45,'Occupancy Raw Data'!AI$3,FALSE))/100</f>
        <v>0.706538461538461</v>
      </c>
      <c r="E125" s="118">
        <f>(VLOOKUP($A125,'Occupancy Raw Data'!$B$8:$BE$45,'Occupancy Raw Data'!AJ$3,FALSE))/100</f>
        <v>0.69956730769230702</v>
      </c>
      <c r="F125" s="118">
        <f>(VLOOKUP($A125,'Occupancy Raw Data'!$B$8:$BE$45,'Occupancy Raw Data'!AK$3,FALSE))/100</f>
        <v>0.7176442307692299</v>
      </c>
      <c r="G125" s="119">
        <f>(VLOOKUP($A125,'Occupancy Raw Data'!$B$8:$BE$45,'Occupancy Raw Data'!AL$3,FALSE))/100</f>
        <v>0.67191938579654509</v>
      </c>
      <c r="H125" s="99">
        <f>(VLOOKUP($A125,'Occupancy Raw Data'!$B$8:$BE$45,'Occupancy Raw Data'!AN$3,FALSE))/100</f>
        <v>0.77206730769230703</v>
      </c>
      <c r="I125" s="99">
        <f>(VLOOKUP($A125,'Occupancy Raw Data'!$B$8:$BE$45,'Occupancy Raw Data'!AO$3,FALSE))/100</f>
        <v>0.78557692307692306</v>
      </c>
      <c r="J125" s="119">
        <f>(VLOOKUP($A125,'Occupancy Raw Data'!$B$8:$BE$45,'Occupancy Raw Data'!AP$3,FALSE))/100</f>
        <v>0.7788221153846151</v>
      </c>
      <c r="K125" s="120">
        <f>(VLOOKUP($A125,'Occupancy Raw Data'!$B$8:$BE$45,'Occupancy Raw Data'!AR$3,FALSE))/100</f>
        <v>0.70242112482853203</v>
      </c>
      <c r="M125" s="121">
        <f>VLOOKUP($A125,'ADR Raw Data'!$B$6:$BE$43,'ADR Raw Data'!AG$1,FALSE)</f>
        <v>89.862428890015195</v>
      </c>
      <c r="N125" s="122">
        <f>VLOOKUP($A125,'ADR Raw Data'!$B$6:$BE$43,'ADR Raw Data'!AH$1,FALSE)</f>
        <v>96.245231302671002</v>
      </c>
      <c r="O125" s="122">
        <f>VLOOKUP($A125,'ADR Raw Data'!$B$6:$BE$43,'ADR Raw Data'!AI$1,FALSE)</f>
        <v>98.095389840772896</v>
      </c>
      <c r="P125" s="122">
        <f>VLOOKUP($A125,'ADR Raw Data'!$B$6:$BE$43,'ADR Raw Data'!AJ$1,FALSE)</f>
        <v>97.781247969211705</v>
      </c>
      <c r="Q125" s="122">
        <f>VLOOKUP($A125,'ADR Raw Data'!$B$6:$BE$43,'ADR Raw Data'!AK$1,FALSE)</f>
        <v>100.62658674884401</v>
      </c>
      <c r="R125" s="123">
        <f>VLOOKUP($A125,'ADR Raw Data'!$B$6:$BE$43,'ADR Raw Data'!AL$1,FALSE)</f>
        <v>96.807710037992393</v>
      </c>
      <c r="S125" s="122">
        <f>VLOOKUP($A125,'ADR Raw Data'!$B$6:$BE$43,'ADR Raw Data'!AN$1,FALSE)</f>
        <v>106.221579089607</v>
      </c>
      <c r="T125" s="122">
        <f>VLOOKUP($A125,'ADR Raw Data'!$B$6:$BE$43,'ADR Raw Data'!AO$1,FALSE)</f>
        <v>107.520212992656</v>
      </c>
      <c r="U125" s="123">
        <f>VLOOKUP($A125,'ADR Raw Data'!$B$6:$BE$43,'ADR Raw Data'!AP$1,FALSE)</f>
        <v>106.876527636655</v>
      </c>
      <c r="V125" s="124">
        <f>VLOOKUP($A125,'ADR Raw Data'!$B$6:$BE$43,'ADR Raw Data'!AR$1,FALSE)</f>
        <v>99.9930441399041</v>
      </c>
      <c r="X125" s="121">
        <f>VLOOKUP($A125,'RevPAR Raw Data'!$B$6:$BE$43,'RevPAR Raw Data'!AG$1,FALSE)</f>
        <v>50.8991116363636</v>
      </c>
      <c r="Y125" s="122">
        <f>VLOOKUP($A125,'RevPAR Raw Data'!$B$6:$BE$43,'RevPAR Raw Data'!AH$1,FALSE)</f>
        <v>64.479699937798998</v>
      </c>
      <c r="Z125" s="122">
        <f>VLOOKUP($A125,'RevPAR Raw Data'!$B$6:$BE$43,'RevPAR Raw Data'!AI$1,FALSE)</f>
        <v>69.308165822115299</v>
      </c>
      <c r="AA125" s="122">
        <f>VLOOKUP($A125,'RevPAR Raw Data'!$B$6:$BE$43,'RevPAR Raw Data'!AJ$1,FALSE)</f>
        <v>68.404564384615298</v>
      </c>
      <c r="AB125" s="122">
        <f>VLOOKUP($A125,'RevPAR Raw Data'!$B$6:$BE$43,'RevPAR Raw Data'!AK$1,FALSE)</f>
        <v>72.214089442307596</v>
      </c>
      <c r="AC125" s="123">
        <f>VLOOKUP($A125,'RevPAR Raw Data'!$B$6:$BE$43,'RevPAR Raw Data'!AL$1,FALSE)</f>
        <v>65.046977069097807</v>
      </c>
      <c r="AD125" s="122">
        <f>VLOOKUP($A125,'RevPAR Raw Data'!$B$6:$BE$43,'RevPAR Raw Data'!AN$1,FALSE)</f>
        <v>82.010208586538397</v>
      </c>
      <c r="AE125" s="122">
        <f>VLOOKUP($A125,'RevPAR Raw Data'!$B$6:$BE$43,'RevPAR Raw Data'!AO$1,FALSE)</f>
        <v>84.465398091346103</v>
      </c>
      <c r="AF125" s="123">
        <f>VLOOKUP($A125,'RevPAR Raw Data'!$B$6:$BE$43,'RevPAR Raw Data'!AP$1,FALSE)</f>
        <v>83.2378033389423</v>
      </c>
      <c r="AG125" s="124">
        <f>VLOOKUP($A125,'RevPAR Raw Data'!$B$6:$BE$43,'RevPAR Raw Data'!AR$1,FALSE)</f>
        <v>70.237226539780494</v>
      </c>
    </row>
    <row r="126" spans="1:33" x14ac:dyDescent="0.2">
      <c r="A126" s="101" t="s">
        <v>122</v>
      </c>
      <c r="B126" s="89">
        <f>(VLOOKUP($A125,'Occupancy Raw Data'!$B$8:$BE$51,'Occupancy Raw Data'!AT$3,FALSE))/100</f>
        <v>5.2636539702509196E-3</v>
      </c>
      <c r="C126" s="90">
        <f>(VLOOKUP($A125,'Occupancy Raw Data'!$B$8:$BE$51,'Occupancy Raw Data'!AU$3,FALSE))/100</f>
        <v>1.5995989074884798E-2</v>
      </c>
      <c r="D126" s="90">
        <f>(VLOOKUP($A125,'Occupancy Raw Data'!$B$8:$BE$51,'Occupancy Raw Data'!AV$3,FALSE))/100</f>
        <v>3.1409844175117399E-2</v>
      </c>
      <c r="E126" s="90">
        <f>(VLOOKUP($A125,'Occupancy Raw Data'!$B$8:$BE$51,'Occupancy Raw Data'!AW$3,FALSE))/100</f>
        <v>-9.8431952662721804E-3</v>
      </c>
      <c r="F126" s="90">
        <f>(VLOOKUP($A125,'Occupancy Raw Data'!$B$8:$BE$51,'Occupancy Raw Data'!AX$3,FALSE))/100</f>
        <v>4.4422032963350499E-3</v>
      </c>
      <c r="G126" s="90">
        <f>(VLOOKUP($A125,'Occupancy Raw Data'!$B$8:$BE$51,'Occupancy Raw Data'!AY$3,FALSE))/100</f>
        <v>9.2321959849718006E-3</v>
      </c>
      <c r="H126" s="91">
        <f>(VLOOKUP($A125,'Occupancy Raw Data'!$B$8:$BE$51,'Occupancy Raw Data'!BA$3,FALSE))/100</f>
        <v>3.1002855287815899E-2</v>
      </c>
      <c r="I126" s="91">
        <f>(VLOOKUP($A125,'Occupancy Raw Data'!$B$8:$BE$51,'Occupancy Raw Data'!BB$3,FALSE))/100</f>
        <v>9.0461180560881399E-2</v>
      </c>
      <c r="J126" s="90">
        <f>(VLOOKUP($A125,'Occupancy Raw Data'!$B$8:$BE$51,'Occupancy Raw Data'!BC$3,FALSE))/100</f>
        <v>6.0156502261263699E-2</v>
      </c>
      <c r="K126" s="92">
        <f>(VLOOKUP($A125,'Occupancy Raw Data'!$B$8:$BE$51,'Occupancy Raw Data'!BE$3,FALSE))/100</f>
        <v>2.4764873622145502E-2</v>
      </c>
      <c r="M126" s="89">
        <f>(VLOOKUP($A125,'ADR Raw Data'!$B$6:$BE$49,'ADR Raw Data'!AT$1,FALSE))/100</f>
        <v>4.8306349029396001E-3</v>
      </c>
      <c r="N126" s="90">
        <f>(VLOOKUP($A125,'ADR Raw Data'!$B$6:$BE$49,'ADR Raw Data'!AU$1,FALSE))/100</f>
        <v>2.5579628207628699E-2</v>
      </c>
      <c r="O126" s="90">
        <f>(VLOOKUP($A125,'ADR Raw Data'!$B$6:$BE$49,'ADR Raw Data'!AV$1,FALSE))/100</f>
        <v>1.97147976307421E-2</v>
      </c>
      <c r="P126" s="90">
        <f>(VLOOKUP($A125,'ADR Raw Data'!$B$6:$BE$49,'ADR Raw Data'!AW$1,FALSE))/100</f>
        <v>4.4708976869381398E-3</v>
      </c>
      <c r="Q126" s="90">
        <f>(VLOOKUP($A125,'ADR Raw Data'!$B$6:$BE$49,'ADR Raw Data'!AX$1,FALSE))/100</f>
        <v>1.4933543747335201E-2</v>
      </c>
      <c r="R126" s="90">
        <f>(VLOOKUP($A125,'ADR Raw Data'!$B$6:$BE$49,'ADR Raw Data'!AY$1,FALSE))/100</f>
        <v>1.40870747451572E-2</v>
      </c>
      <c r="S126" s="91">
        <f>(VLOOKUP($A125,'ADR Raw Data'!$B$6:$BE$49,'ADR Raw Data'!BA$1,FALSE))/100</f>
        <v>1.4583891107279E-2</v>
      </c>
      <c r="T126" s="91">
        <f>(VLOOKUP($A125,'ADR Raw Data'!$B$6:$BE$49,'ADR Raw Data'!BB$1,FALSE))/100</f>
        <v>4.0734536177417902E-2</v>
      </c>
      <c r="U126" s="90">
        <f>(VLOOKUP($A125,'ADR Raw Data'!$B$6:$BE$49,'ADR Raw Data'!BC$1,FALSE))/100</f>
        <v>2.7494195907100498E-2</v>
      </c>
      <c r="V126" s="92">
        <f>(VLOOKUP($A125,'ADR Raw Data'!$B$6:$BE$49,'ADR Raw Data'!BE$1,FALSE))/100</f>
        <v>1.9481985877601801E-2</v>
      </c>
      <c r="X126" s="89">
        <f>(VLOOKUP($A125,'RevPAR Raw Data'!$B$6:$BE$49,'RevPAR Raw Data'!AT$1,FALSE))/100</f>
        <v>1.01197156637762E-2</v>
      </c>
      <c r="Y126" s="90">
        <f>(VLOOKUP($A125,'RevPAR Raw Data'!$B$6:$BE$49,'RevPAR Raw Data'!AU$1,FALSE))/100</f>
        <v>4.1984788735862401E-2</v>
      </c>
      <c r="Z126" s="90">
        <f>(VLOOKUP($A125,'RevPAR Raw Data'!$B$6:$BE$49,'RevPAR Raw Data'!AV$1,FALSE))/100</f>
        <v>5.1743880527385197E-2</v>
      </c>
      <c r="AA126" s="90">
        <f>(VLOOKUP($A125,'RevPAR Raw Data'!$B$6:$BE$49,'RevPAR Raw Data'!AW$1,FALSE))/100</f>
        <v>-5.4163054982820898E-3</v>
      </c>
      <c r="AB126" s="90">
        <f>(VLOOKUP($A125,'RevPAR Raw Data'!$B$6:$BE$49,'RevPAR Raw Data'!AX$1,FALSE))/100</f>
        <v>1.9442084880930698E-2</v>
      </c>
      <c r="AC126" s="90">
        <f>(VLOOKUP($A125,'RevPAR Raw Data'!$B$6:$BE$49,'RevPAR Raw Data'!AY$1,FALSE))/100</f>
        <v>2.3449325365031203E-2</v>
      </c>
      <c r="AD126" s="91">
        <f>(VLOOKUP($A125,'RevPAR Raw Data'!$B$6:$BE$49,'RevPAR Raw Data'!BA$1,FALSE))/100</f>
        <v>4.6038888660627303E-2</v>
      </c>
      <c r="AE126" s="91">
        <f>(VLOOKUP($A125,'RevPAR Raw Data'!$B$6:$BE$49,'RevPAR Raw Data'!BB$1,FALSE))/100</f>
        <v>0.13488061097050799</v>
      </c>
      <c r="AF126" s="90">
        <f>(VLOOKUP($A125,'RevPAR Raw Data'!$B$6:$BE$49,'RevPAR Raw Data'!BC$1,FALSE))/100</f>
        <v>8.9304652826621297E-2</v>
      </c>
      <c r="AG126" s="92">
        <f>(VLOOKUP($A125,'RevPAR Raw Data'!$B$6:$BE$49,'RevPAR Raw Data'!BE$1,FALSE))/100</f>
        <v>4.4729328417914598E-2</v>
      </c>
    </row>
    <row r="127" spans="1:33"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
      <c r="A128" s="116" t="s">
        <v>105</v>
      </c>
      <c r="B128" s="117">
        <f>(VLOOKUP($A128,'Occupancy Raw Data'!$B$8:$BE$45,'Occupancy Raw Data'!AG$3,FALSE))/100</f>
        <v>0.43733311081441895</v>
      </c>
      <c r="C128" s="118">
        <f>(VLOOKUP($A128,'Occupancy Raw Data'!$B$8:$BE$45,'Occupancy Raw Data'!AH$3,FALSE))/100</f>
        <v>0.596044726301735</v>
      </c>
      <c r="D128" s="118">
        <f>(VLOOKUP($A128,'Occupancy Raw Data'!$B$8:$BE$45,'Occupancy Raw Data'!AI$3,FALSE))/100</f>
        <v>0.69367489986648811</v>
      </c>
      <c r="E128" s="118">
        <f>(VLOOKUP($A128,'Occupancy Raw Data'!$B$8:$BE$45,'Occupancy Raw Data'!AJ$3,FALSE))/100</f>
        <v>0.71086448598130803</v>
      </c>
      <c r="F128" s="118">
        <f>(VLOOKUP($A128,'Occupancy Raw Data'!$B$8:$BE$45,'Occupancy Raw Data'!AK$3,FALSE))/100</f>
        <v>0.73823431241655502</v>
      </c>
      <c r="G128" s="119">
        <f>(VLOOKUP($A128,'Occupancy Raw Data'!$B$8:$BE$45,'Occupancy Raw Data'!AL$3,FALSE))/100</f>
        <v>0.63523030707610095</v>
      </c>
      <c r="H128" s="99">
        <f>(VLOOKUP($A128,'Occupancy Raw Data'!$B$8:$BE$45,'Occupancy Raw Data'!AN$3,FALSE))/100</f>
        <v>0.87308077436582099</v>
      </c>
      <c r="I128" s="99">
        <f>(VLOOKUP($A128,'Occupancy Raw Data'!$B$8:$BE$45,'Occupancy Raw Data'!AO$3,FALSE))/100</f>
        <v>0.898447930574098</v>
      </c>
      <c r="J128" s="119">
        <f>(VLOOKUP($A128,'Occupancy Raw Data'!$B$8:$BE$45,'Occupancy Raw Data'!AP$3,FALSE))/100</f>
        <v>0.88576435246995899</v>
      </c>
      <c r="K128" s="120">
        <f>(VLOOKUP($A128,'Occupancy Raw Data'!$B$8:$BE$45,'Occupancy Raw Data'!AR$3,FALSE))/100</f>
        <v>0.70681146290291808</v>
      </c>
      <c r="M128" s="121">
        <f>VLOOKUP($A128,'ADR Raw Data'!$B$6:$BE$43,'ADR Raw Data'!AG$1,FALSE)</f>
        <v>163.43567067353499</v>
      </c>
      <c r="N128" s="122">
        <f>VLOOKUP($A128,'ADR Raw Data'!$B$6:$BE$43,'ADR Raw Data'!AH$1,FALSE)</f>
        <v>176.20489850202901</v>
      </c>
      <c r="O128" s="122">
        <f>VLOOKUP($A128,'ADR Raw Data'!$B$6:$BE$43,'ADR Raw Data'!AI$1,FALSE)</f>
        <v>180.21840250210499</v>
      </c>
      <c r="P128" s="122">
        <f>VLOOKUP($A128,'ADR Raw Data'!$B$6:$BE$43,'ADR Raw Data'!AJ$1,FALSE)</f>
        <v>184.10792229134799</v>
      </c>
      <c r="Q128" s="122">
        <f>VLOOKUP($A128,'ADR Raw Data'!$B$6:$BE$43,'ADR Raw Data'!AK$1,FALSE)</f>
        <v>191.86445348705701</v>
      </c>
      <c r="R128" s="123">
        <f>VLOOKUP($A128,'ADR Raw Data'!$B$6:$BE$43,'ADR Raw Data'!AL$1,FALSE)</f>
        <v>180.731779681055</v>
      </c>
      <c r="S128" s="122">
        <f>VLOOKUP($A128,'ADR Raw Data'!$B$6:$BE$43,'ADR Raw Data'!AN$1,FALSE)</f>
        <v>213.89968747013199</v>
      </c>
      <c r="T128" s="122">
        <f>VLOOKUP($A128,'ADR Raw Data'!$B$6:$BE$43,'ADR Raw Data'!AO$1,FALSE)</f>
        <v>215.37475619949799</v>
      </c>
      <c r="U128" s="123">
        <f>VLOOKUP($A128,'ADR Raw Data'!$B$6:$BE$43,'ADR Raw Data'!AP$1,FALSE)</f>
        <v>214.64778285445101</v>
      </c>
      <c r="V128" s="124">
        <f>VLOOKUP($A128,'ADR Raw Data'!$B$6:$BE$43,'ADR Raw Data'!AR$1,FALSE)</f>
        <v>192.87548547046001</v>
      </c>
      <c r="X128" s="121">
        <f>VLOOKUP($A128,'RevPAR Raw Data'!$B$6:$BE$43,'RevPAR Raw Data'!AG$1,FALSE)</f>
        <v>71.475830273698193</v>
      </c>
      <c r="Y128" s="122">
        <f>VLOOKUP($A128,'RevPAR Raw Data'!$B$6:$BE$43,'RevPAR Raw Data'!AH$1,FALSE)</f>
        <v>105.026000500667</v>
      </c>
      <c r="Z128" s="122">
        <f>VLOOKUP($A128,'RevPAR Raw Data'!$B$6:$BE$43,'RevPAR Raw Data'!AI$1,FALSE)</f>
        <v>125.01298230974599</v>
      </c>
      <c r="AA128" s="122">
        <f>VLOOKUP($A128,'RevPAR Raw Data'!$B$6:$BE$43,'RevPAR Raw Data'!AJ$1,FALSE)</f>
        <v>130.875783544726</v>
      </c>
      <c r="AB128" s="122">
        <f>VLOOKUP($A128,'RevPAR Raw Data'!$B$6:$BE$43,'RevPAR Raw Data'!AK$1,FALSE)</f>
        <v>141.64092289719599</v>
      </c>
      <c r="AC128" s="123">
        <f>VLOOKUP($A128,'RevPAR Raw Data'!$B$6:$BE$43,'RevPAR Raw Data'!AL$1,FALSE)</f>
        <v>114.80630390520599</v>
      </c>
      <c r="AD128" s="122">
        <f>VLOOKUP($A128,'RevPAR Raw Data'!$B$6:$BE$43,'RevPAR Raw Data'!AN$1,FALSE)</f>
        <v>186.75170477303001</v>
      </c>
      <c r="AE128" s="122">
        <f>VLOOKUP($A128,'RevPAR Raw Data'!$B$6:$BE$43,'RevPAR Raw Data'!AO$1,FALSE)</f>
        <v>193.50300400533999</v>
      </c>
      <c r="AF128" s="123">
        <f>VLOOKUP($A128,'RevPAR Raw Data'!$B$6:$BE$43,'RevPAR Raw Data'!AP$1,FALSE)</f>
        <v>190.127354389185</v>
      </c>
      <c r="AG128" s="124">
        <f>VLOOKUP($A128,'RevPAR Raw Data'!$B$6:$BE$43,'RevPAR Raw Data'!AR$1,FALSE)</f>
        <v>136.32660404348599</v>
      </c>
    </row>
    <row r="129" spans="1:33" x14ac:dyDescent="0.2">
      <c r="A129" s="101" t="s">
        <v>122</v>
      </c>
      <c r="B129" s="89">
        <f>(VLOOKUP($A128,'Occupancy Raw Data'!$B$8:$BE$51,'Occupancy Raw Data'!AT$3,FALSE))/100</f>
        <v>7.0028583095140803E-2</v>
      </c>
      <c r="C129" s="90">
        <f>(VLOOKUP($A128,'Occupancy Raw Data'!$B$8:$BE$51,'Occupancy Raw Data'!AU$3,FALSE))/100</f>
        <v>0.180075995374194</v>
      </c>
      <c r="D129" s="90">
        <f>(VLOOKUP($A128,'Occupancy Raw Data'!$B$8:$BE$51,'Occupancy Raw Data'!AV$3,FALSE))/100</f>
        <v>4.32981927710843E-2</v>
      </c>
      <c r="E129" s="90">
        <f>(VLOOKUP($A128,'Occupancy Raw Data'!$B$8:$BE$51,'Occupancy Raw Data'!AW$3,FALSE))/100</f>
        <v>5.0820278771431998E-2</v>
      </c>
      <c r="F129" s="90">
        <f>(VLOOKUP($A128,'Occupancy Raw Data'!$B$8:$BE$51,'Occupancy Raw Data'!AX$3,FALSE))/100</f>
        <v>0.10188068252584299</v>
      </c>
      <c r="G129" s="90">
        <f>(VLOOKUP($A128,'Occupancy Raw Data'!$B$8:$BE$51,'Occupancy Raw Data'!AY$3,FALSE))/100</f>
        <v>8.5808015974896498E-2</v>
      </c>
      <c r="H129" s="91">
        <f>(VLOOKUP($A128,'Occupancy Raw Data'!$B$8:$BE$51,'Occupancy Raw Data'!BA$3,FALSE))/100</f>
        <v>0.13407760676349401</v>
      </c>
      <c r="I129" s="91">
        <f>(VLOOKUP($A128,'Occupancy Raw Data'!$B$8:$BE$51,'Occupancy Raw Data'!BB$3,FALSE))/100</f>
        <v>0.20395840322039502</v>
      </c>
      <c r="J129" s="90">
        <f>(VLOOKUP($A128,'Occupancy Raw Data'!$B$8:$BE$51,'Occupancy Raw Data'!BC$3,FALSE))/100</f>
        <v>0.16847377401067701</v>
      </c>
      <c r="K129" s="92">
        <f>(VLOOKUP($A128,'Occupancy Raw Data'!$B$8:$BE$51,'Occupancy Raw Data'!BE$3,FALSE))/100</f>
        <v>0.114027506388095</v>
      </c>
      <c r="M129" s="89">
        <f>(VLOOKUP($A128,'ADR Raw Data'!$B$6:$BE$49,'ADR Raw Data'!AT$1,FALSE))/100</f>
        <v>-2.9289984776340598E-2</v>
      </c>
      <c r="N129" s="90">
        <f>(VLOOKUP($A128,'ADR Raw Data'!$B$6:$BE$49,'ADR Raw Data'!AU$1,FALSE))/100</f>
        <v>1.35540621586065E-2</v>
      </c>
      <c r="O129" s="90">
        <f>(VLOOKUP($A128,'ADR Raw Data'!$B$6:$BE$49,'ADR Raw Data'!AV$1,FALSE))/100</f>
        <v>-2.3131681895586401E-2</v>
      </c>
      <c r="P129" s="90">
        <f>(VLOOKUP($A128,'ADR Raw Data'!$B$6:$BE$49,'ADR Raw Data'!AW$1,FALSE))/100</f>
        <v>-3.53344541449492E-2</v>
      </c>
      <c r="Q129" s="90">
        <f>(VLOOKUP($A128,'ADR Raw Data'!$B$6:$BE$49,'ADR Raw Data'!AX$1,FALSE))/100</f>
        <v>-3.6649205310682999E-3</v>
      </c>
      <c r="R129" s="90">
        <f>(VLOOKUP($A128,'ADR Raw Data'!$B$6:$BE$49,'ADR Raw Data'!AY$1,FALSE))/100</f>
        <v>-1.6269065698848898E-2</v>
      </c>
      <c r="S129" s="91">
        <f>(VLOOKUP($A128,'ADR Raw Data'!$B$6:$BE$49,'ADR Raw Data'!BA$1,FALSE))/100</f>
        <v>5.7678246686167299E-2</v>
      </c>
      <c r="T129" s="91">
        <f>(VLOOKUP($A128,'ADR Raw Data'!$B$6:$BE$49,'ADR Raw Data'!BB$1,FALSE))/100</f>
        <v>0.117450899726651</v>
      </c>
      <c r="U129" s="90">
        <f>(VLOOKUP($A128,'ADR Raw Data'!$B$6:$BE$49,'ADR Raw Data'!BC$1,FALSE))/100</f>
        <v>8.6492462890501401E-2</v>
      </c>
      <c r="V129" s="92">
        <f>(VLOOKUP($A128,'ADR Raw Data'!$B$6:$BE$49,'ADR Raw Data'!BE$1,FALSE))/100</f>
        <v>2.3510025845557801E-2</v>
      </c>
      <c r="X129" s="89">
        <f>(VLOOKUP($A128,'RevPAR Raw Data'!$B$6:$BE$49,'RevPAR Raw Data'!AT$1,FALSE))/100</f>
        <v>3.8687462186034798E-2</v>
      </c>
      <c r="Y129" s="90">
        <f>(VLOOKUP($A128,'RevPAR Raw Data'!$B$6:$BE$49,'RevPAR Raw Data'!AU$1,FALSE))/100</f>
        <v>0.196070818767375</v>
      </c>
      <c r="Z129" s="90">
        <f>(VLOOKUP($A128,'RevPAR Raw Data'!$B$6:$BE$49,'RevPAR Raw Data'!AV$1,FALSE))/100</f>
        <v>1.91649508536633E-2</v>
      </c>
      <c r="AA129" s="90">
        <f>(VLOOKUP($A128,'RevPAR Raw Data'!$B$6:$BE$49,'RevPAR Raw Data'!AW$1,FALSE))/100</f>
        <v>1.36901178166001E-2</v>
      </c>
      <c r="AB129" s="90">
        <f>(VLOOKUP($A128,'RevPAR Raw Data'!$B$6:$BE$49,'RevPAR Raw Data'!AX$1,FALSE))/100</f>
        <v>9.7842377389667196E-2</v>
      </c>
      <c r="AC129" s="90">
        <f>(VLOOKUP($A128,'RevPAR Raw Data'!$B$6:$BE$49,'RevPAR Raw Data'!AY$1,FALSE))/100</f>
        <v>6.8142934026664104E-2</v>
      </c>
      <c r="AD129" s="91">
        <f>(VLOOKUP($A128,'RevPAR Raw Data'!$B$6:$BE$49,'RevPAR Raw Data'!BA$1,FALSE))/100</f>
        <v>0.19948921472765702</v>
      </c>
      <c r="AE129" s="91">
        <f>(VLOOKUP($A128,'RevPAR Raw Data'!$B$6:$BE$49,'RevPAR Raw Data'!BB$1,FALSE))/100</f>
        <v>0.34536440091209303</v>
      </c>
      <c r="AF129" s="90">
        <f>(VLOOKUP($A128,'RevPAR Raw Data'!$B$6:$BE$49,'RevPAR Raw Data'!BC$1,FALSE))/100</f>
        <v>0.26953794854781998</v>
      </c>
      <c r="AG129" s="92">
        <f>(VLOOKUP($A128,'RevPAR Raw Data'!$B$6:$BE$49,'RevPAR Raw Data'!BE$1,FALSE))/100</f>
        <v>0.14021832185594199</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Data'!AG$3,FALSE))/100</f>
        <v>0.44569578175148999</v>
      </c>
      <c r="C131" s="118">
        <f>(VLOOKUP($A131,'Occupancy Raw Data'!$B$8:$BE$45,'Occupancy Raw Data'!AH$3,FALSE))/100</f>
        <v>0.60075653370013693</v>
      </c>
      <c r="D131" s="118">
        <f>(VLOOKUP($A131,'Occupancy Raw Data'!$B$8:$BE$45,'Occupancy Raw Data'!AI$3,FALSE))/100</f>
        <v>0.67732691425951297</v>
      </c>
      <c r="E131" s="118">
        <f>(VLOOKUP($A131,'Occupancy Raw Data'!$B$8:$BE$45,'Occupancy Raw Data'!AJ$3,FALSE))/100</f>
        <v>0.67119440623567106</v>
      </c>
      <c r="F131" s="118">
        <f>(VLOOKUP($A131,'Occupancy Raw Data'!$B$8:$BE$45,'Occupancy Raw Data'!AK$3,FALSE))/100</f>
        <v>0.71856373223291992</v>
      </c>
      <c r="G131" s="119">
        <f>(VLOOKUP($A131,'Occupancy Raw Data'!$B$8:$BE$45,'Occupancy Raw Data'!AL$3,FALSE))/100</f>
        <v>0.62270747363594603</v>
      </c>
      <c r="H131" s="99">
        <f>(VLOOKUP($A131,'Occupancy Raw Data'!$B$8:$BE$45,'Occupancy Raw Data'!AN$3,FALSE))/100</f>
        <v>0.8270575424117369</v>
      </c>
      <c r="I131" s="99">
        <f>(VLOOKUP($A131,'Occupancy Raw Data'!$B$8:$BE$45,'Occupancy Raw Data'!AO$3,FALSE))/100</f>
        <v>0.85238995873452494</v>
      </c>
      <c r="J131" s="119">
        <f>(VLOOKUP($A131,'Occupancy Raw Data'!$B$8:$BE$45,'Occupancy Raw Data'!AP$3,FALSE))/100</f>
        <v>0.83972375057313098</v>
      </c>
      <c r="K131" s="120">
        <f>(VLOOKUP($A131,'Occupancy Raw Data'!$B$8:$BE$45,'Occupancy Raw Data'!AR$3,FALSE))/100</f>
        <v>0.68471212418942795</v>
      </c>
      <c r="M131" s="121">
        <f>VLOOKUP($A131,'ADR Raw Data'!$B$6:$BE$43,'ADR Raw Data'!AG$1,FALSE)</f>
        <v>93.728375233074004</v>
      </c>
      <c r="N131" s="122">
        <f>VLOOKUP($A131,'ADR Raw Data'!$B$6:$BE$43,'ADR Raw Data'!AH$1,FALSE)</f>
        <v>105.438420148826</v>
      </c>
      <c r="O131" s="122">
        <f>VLOOKUP($A131,'ADR Raw Data'!$B$6:$BE$43,'ADR Raw Data'!AI$1,FALSE)</f>
        <v>110.480700626163</v>
      </c>
      <c r="P131" s="122">
        <f>VLOOKUP($A131,'ADR Raw Data'!$B$6:$BE$43,'ADR Raw Data'!AJ$1,FALSE)</f>
        <v>109.52961147638899</v>
      </c>
      <c r="Q131" s="122">
        <f>VLOOKUP($A131,'ADR Raw Data'!$B$6:$BE$43,'ADR Raw Data'!AK$1,FALSE)</f>
        <v>119.18456430707801</v>
      </c>
      <c r="R131" s="123">
        <f>VLOOKUP($A131,'ADR Raw Data'!$B$6:$BE$43,'ADR Raw Data'!AL$1,FALSE)</f>
        <v>108.913445098941</v>
      </c>
      <c r="S131" s="122">
        <f>VLOOKUP($A131,'ADR Raw Data'!$B$6:$BE$43,'ADR Raw Data'!AN$1,FALSE)</f>
        <v>138.25797408267201</v>
      </c>
      <c r="T131" s="122">
        <f>VLOOKUP($A131,'ADR Raw Data'!$B$6:$BE$43,'ADR Raw Data'!AO$1,FALSE)</f>
        <v>138.852842158345</v>
      </c>
      <c r="U131" s="123">
        <f>VLOOKUP($A131,'ADR Raw Data'!$B$6:$BE$43,'ADR Raw Data'!AP$1,FALSE)</f>
        <v>138.55989455004601</v>
      </c>
      <c r="V131" s="124">
        <f>VLOOKUP($A131,'ADR Raw Data'!$B$6:$BE$43,'ADR Raw Data'!AR$1,FALSE)</f>
        <v>119.301471935237</v>
      </c>
      <c r="X131" s="121">
        <f>VLOOKUP($A131,'RevPAR Raw Data'!$B$6:$BE$43,'RevPAR Raw Data'!AG$1,FALSE)</f>
        <v>41.774341471801897</v>
      </c>
      <c r="Y131" s="122">
        <f>VLOOKUP($A131,'RevPAR Raw Data'!$B$6:$BE$43,'RevPAR Raw Data'!AH$1,FALSE)</f>
        <v>63.342819807427702</v>
      </c>
      <c r="Z131" s="122">
        <f>VLOOKUP($A131,'RevPAR Raw Data'!$B$6:$BE$43,'RevPAR Raw Data'!AI$1,FALSE)</f>
        <v>74.831552040348399</v>
      </c>
      <c r="AA131" s="122">
        <f>VLOOKUP($A131,'RevPAR Raw Data'!$B$6:$BE$43,'RevPAR Raw Data'!AJ$1,FALSE)</f>
        <v>73.515662540119195</v>
      </c>
      <c r="AB131" s="122">
        <f>VLOOKUP($A131,'RevPAR Raw Data'!$B$6:$BE$43,'RevPAR Raw Data'!AK$1,FALSE)</f>
        <v>85.641705353049005</v>
      </c>
      <c r="AC131" s="123">
        <f>VLOOKUP($A131,'RevPAR Raw Data'!$B$6:$BE$43,'RevPAR Raw Data'!AL$1,FALSE)</f>
        <v>67.821216242549198</v>
      </c>
      <c r="AD131" s="122">
        <f>VLOOKUP($A131,'RevPAR Raw Data'!$B$6:$BE$43,'RevPAR Raw Data'!AN$1,FALSE)</f>
        <v>114.34730026363999</v>
      </c>
      <c r="AE131" s="122">
        <f>VLOOKUP($A131,'RevPAR Raw Data'!$B$6:$BE$43,'RevPAR Raw Data'!AO$1,FALSE)</f>
        <v>118.35676839752399</v>
      </c>
      <c r="AF131" s="123">
        <f>VLOOKUP($A131,'RevPAR Raw Data'!$B$6:$BE$43,'RevPAR Raw Data'!AP$1,FALSE)</f>
        <v>116.352034330582</v>
      </c>
      <c r="AG131" s="124">
        <f>VLOOKUP($A131,'RevPAR Raw Data'!$B$6:$BE$43,'RevPAR Raw Data'!AR$1,FALSE)</f>
        <v>81.687164267701505</v>
      </c>
    </row>
    <row r="132" spans="1:33" x14ac:dyDescent="0.2">
      <c r="A132" s="101" t="s">
        <v>122</v>
      </c>
      <c r="B132" s="89">
        <f>(VLOOKUP($A131,'Occupancy Raw Data'!$B$8:$BE$51,'Occupancy Raw Data'!AT$3,FALSE))/100</f>
        <v>-5.4892191400724599E-2</v>
      </c>
      <c r="C132" s="90">
        <f>(VLOOKUP($A131,'Occupancy Raw Data'!$B$8:$BE$51,'Occupancy Raw Data'!AU$3,FALSE))/100</f>
        <v>3.4514634815229005E-2</v>
      </c>
      <c r="D132" s="90">
        <f>(VLOOKUP($A131,'Occupancy Raw Data'!$B$8:$BE$51,'Occupancy Raw Data'!AV$3,FALSE))/100</f>
        <v>3.17251150575458E-2</v>
      </c>
      <c r="E132" s="90">
        <f>(VLOOKUP($A131,'Occupancy Raw Data'!$B$8:$BE$51,'Occupancy Raw Data'!AW$3,FALSE))/100</f>
        <v>1.48137921420549E-2</v>
      </c>
      <c r="F132" s="90">
        <f>(VLOOKUP($A131,'Occupancy Raw Data'!$B$8:$BE$51,'Occupancy Raw Data'!AX$3,FALSE))/100</f>
        <v>5.02866853245411E-2</v>
      </c>
      <c r="G132" s="90">
        <f>(VLOOKUP($A131,'Occupancy Raw Data'!$B$8:$BE$51,'Occupancy Raw Data'!AY$3,FALSE))/100</f>
        <v>1.9225877907383299E-2</v>
      </c>
      <c r="H132" s="91">
        <f>(VLOOKUP($A131,'Occupancy Raw Data'!$B$8:$BE$51,'Occupancy Raw Data'!BA$3,FALSE))/100</f>
        <v>5.1018535706668304E-2</v>
      </c>
      <c r="I132" s="91">
        <f>(VLOOKUP($A131,'Occupancy Raw Data'!$B$8:$BE$51,'Occupancy Raw Data'!BB$3,FALSE))/100</f>
        <v>9.2401202345347114E-2</v>
      </c>
      <c r="J132" s="90">
        <f>(VLOOKUP($A131,'Occupancy Raw Data'!$B$8:$BE$51,'Occupancy Raw Data'!BC$3,FALSE))/100</f>
        <v>7.1622462780286306E-2</v>
      </c>
      <c r="K132" s="92">
        <f>(VLOOKUP($A131,'Occupancy Raw Data'!$B$8:$BE$51,'Occupancy Raw Data'!BE$3,FALSE))/100</f>
        <v>3.6956033291183202E-2</v>
      </c>
      <c r="M132" s="89">
        <f>(VLOOKUP($A131,'ADR Raw Data'!$B$6:$BE$49,'ADR Raw Data'!AT$1,FALSE))/100</f>
        <v>-6.2118244756028201E-2</v>
      </c>
      <c r="N132" s="90">
        <f>(VLOOKUP($A131,'ADR Raw Data'!$B$6:$BE$49,'ADR Raw Data'!AU$1,FALSE))/100</f>
        <v>-1.6769860463927699E-2</v>
      </c>
      <c r="O132" s="90">
        <f>(VLOOKUP($A131,'ADR Raw Data'!$B$6:$BE$49,'ADR Raw Data'!AV$1,FALSE))/100</f>
        <v>-7.6290927624139606E-3</v>
      </c>
      <c r="P132" s="90">
        <f>(VLOOKUP($A131,'ADR Raw Data'!$B$6:$BE$49,'ADR Raw Data'!AW$1,FALSE))/100</f>
        <v>-2.1723373312247302E-2</v>
      </c>
      <c r="Q132" s="90">
        <f>(VLOOKUP($A131,'ADR Raw Data'!$B$6:$BE$49,'ADR Raw Data'!AX$1,FALSE))/100</f>
        <v>8.0260866509862909E-3</v>
      </c>
      <c r="R132" s="90">
        <f>(VLOOKUP($A131,'ADR Raw Data'!$B$6:$BE$49,'ADR Raw Data'!AY$1,FALSE))/100</f>
        <v>-1.41934890173392E-2</v>
      </c>
      <c r="S132" s="91">
        <f>(VLOOKUP($A131,'ADR Raw Data'!$B$6:$BE$49,'ADR Raw Data'!BA$1,FALSE))/100</f>
        <v>2.6261648988425101E-2</v>
      </c>
      <c r="T132" s="91">
        <f>(VLOOKUP($A131,'ADR Raw Data'!$B$6:$BE$49,'ADR Raw Data'!BB$1,FALSE))/100</f>
        <v>4.0643657720624199E-2</v>
      </c>
      <c r="U132" s="90">
        <f>(VLOOKUP($A131,'ADR Raw Data'!$B$6:$BE$49,'ADR Raw Data'!BC$1,FALSE))/100</f>
        <v>3.3430509838695104E-2</v>
      </c>
      <c r="V132" s="92">
        <f>(VLOOKUP($A131,'ADR Raw Data'!$B$6:$BE$49,'ADR Raw Data'!BE$1,FALSE))/100</f>
        <v>6.8839930612265695E-3</v>
      </c>
      <c r="X132" s="89">
        <f>(VLOOKUP($A131,'RevPAR Raw Data'!$B$6:$BE$49,'RevPAR Raw Data'!AT$1,FALSE))/100</f>
        <v>-0.11360062957612699</v>
      </c>
      <c r="Y132" s="90">
        <f>(VLOOKUP($A131,'RevPAR Raw Data'!$B$6:$BE$49,'RevPAR Raw Data'!AU$1,FALSE))/100</f>
        <v>1.7165968741486501E-2</v>
      </c>
      <c r="Z132" s="90">
        <f>(VLOOKUP($A131,'RevPAR Raw Data'!$B$6:$BE$49,'RevPAR Raw Data'!AV$1,FALSE))/100</f>
        <v>2.38539884494595E-2</v>
      </c>
      <c r="AA132" s="90">
        <f>(VLOOKUP($A131,'RevPAR Raw Data'!$B$6:$BE$49,'RevPAR Raw Data'!AW$1,FALSE))/100</f>
        <v>-7.2313867070643301E-3</v>
      </c>
      <c r="AB132" s="90">
        <f>(VLOOKUP($A131,'RevPAR Raw Data'!$B$6:$BE$49,'RevPAR Raw Data'!AX$1,FALSE))/100</f>
        <v>5.8716377269333098E-2</v>
      </c>
      <c r="AC132" s="90">
        <f>(VLOOKUP($A131,'RevPAR Raw Data'!$B$6:$BE$49,'RevPAR Raw Data'!AY$1,FALSE))/100</f>
        <v>4.7595066031168995E-3</v>
      </c>
      <c r="AD132" s="91">
        <f>(VLOOKUP($A131,'RevPAR Raw Data'!$B$6:$BE$49,'RevPAR Raw Data'!BA$1,FALSE))/100</f>
        <v>7.8620015571725502E-2</v>
      </c>
      <c r="AE132" s="91">
        <f>(VLOOKUP($A131,'RevPAR Raw Data'!$B$6:$BE$49,'RevPAR Raw Data'!BB$1,FALSE))/100</f>
        <v>0.136800382907069</v>
      </c>
      <c r="AF132" s="90">
        <f>(VLOOKUP($A131,'RevPAR Raw Data'!$B$6:$BE$49,'RevPAR Raw Data'!BC$1,FALSE))/100</f>
        <v>0.107447348065629</v>
      </c>
      <c r="AG132" s="92">
        <f>(VLOOKUP($A131,'RevPAR Raw Data'!$B$6:$BE$49,'RevPAR Raw Data'!BE$1,FALSE))/100</f>
        <v>4.40944314291567E-2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Data'!AG$3,FALSE))/100</f>
        <v>0.456577448747152</v>
      </c>
      <c r="C134" s="118">
        <f>(VLOOKUP($A134,'Occupancy Raw Data'!$B$8:$BE$45,'Occupancy Raw Data'!AH$3,FALSE))/100</f>
        <v>0.56449316628701507</v>
      </c>
      <c r="D134" s="118">
        <f>(VLOOKUP($A134,'Occupancy Raw Data'!$B$8:$BE$45,'Occupancy Raw Data'!AI$3,FALSE))/100</f>
        <v>0.60841400911161703</v>
      </c>
      <c r="E134" s="118">
        <f>(VLOOKUP($A134,'Occupancy Raw Data'!$B$8:$BE$45,'Occupancy Raw Data'!AJ$3,FALSE))/100</f>
        <v>0.61745444191343901</v>
      </c>
      <c r="F134" s="118">
        <f>(VLOOKUP($A134,'Occupancy Raw Data'!$B$8:$BE$45,'Occupancy Raw Data'!AK$3,FALSE))/100</f>
        <v>0.72971241457858693</v>
      </c>
      <c r="G134" s="119">
        <f>(VLOOKUP($A134,'Occupancy Raw Data'!$B$8:$BE$45,'Occupancy Raw Data'!AL$3,FALSE))/100</f>
        <v>0.59533029612756205</v>
      </c>
      <c r="H134" s="99">
        <f>(VLOOKUP($A134,'Occupancy Raw Data'!$B$8:$BE$45,'Occupancy Raw Data'!AN$3,FALSE))/100</f>
        <v>0.83513667425968097</v>
      </c>
      <c r="I134" s="99">
        <f>(VLOOKUP($A134,'Occupancy Raw Data'!$B$8:$BE$45,'Occupancy Raw Data'!AO$3,FALSE))/100</f>
        <v>0.85627847380410005</v>
      </c>
      <c r="J134" s="119">
        <f>(VLOOKUP($A134,'Occupancy Raw Data'!$B$8:$BE$45,'Occupancy Raw Data'!AP$3,FALSE))/100</f>
        <v>0.84570757403189001</v>
      </c>
      <c r="K134" s="120">
        <f>(VLOOKUP($A134,'Occupancy Raw Data'!$B$8:$BE$45,'Occupancy Raw Data'!AR$3,FALSE))/100</f>
        <v>0.66686666124308402</v>
      </c>
      <c r="M134" s="121">
        <f>VLOOKUP($A134,'ADR Raw Data'!$B$6:$BE$43,'ADR Raw Data'!AG$1,FALSE)</f>
        <v>81.195737293420606</v>
      </c>
      <c r="N134" s="122">
        <f>VLOOKUP($A134,'ADR Raw Data'!$B$6:$BE$43,'ADR Raw Data'!AH$1,FALSE)</f>
        <v>86.296803909205494</v>
      </c>
      <c r="O134" s="122">
        <f>VLOOKUP($A134,'ADR Raw Data'!$B$6:$BE$43,'ADR Raw Data'!AI$1,FALSE)</f>
        <v>88.114113466713405</v>
      </c>
      <c r="P134" s="122">
        <f>VLOOKUP($A134,'ADR Raw Data'!$B$6:$BE$43,'ADR Raw Data'!AJ$1,FALSE)</f>
        <v>89.261225121051396</v>
      </c>
      <c r="Q134" s="122">
        <f>VLOOKUP($A134,'ADR Raw Data'!$B$6:$BE$43,'ADR Raw Data'!AK$1,FALSE)</f>
        <v>105.32116274509799</v>
      </c>
      <c r="R134" s="123">
        <f>VLOOKUP($A134,'ADR Raw Data'!$B$6:$BE$43,'ADR Raw Data'!AL$1,FALSE)</f>
        <v>91.164471680696295</v>
      </c>
      <c r="S134" s="122">
        <f>VLOOKUP($A134,'ADR Raw Data'!$B$6:$BE$43,'ADR Raw Data'!AN$1,FALSE)</f>
        <v>121.097372604841</v>
      </c>
      <c r="T134" s="122">
        <f>VLOOKUP($A134,'ADR Raw Data'!$B$6:$BE$43,'ADR Raw Data'!AO$1,FALSE)</f>
        <v>122.109263330285</v>
      </c>
      <c r="U134" s="123">
        <f>VLOOKUP($A134,'ADR Raw Data'!$B$6:$BE$43,'ADR Raw Data'!AP$1,FALSE)</f>
        <v>121.60964201843299</v>
      </c>
      <c r="V134" s="124">
        <f>VLOOKUP($A134,'ADR Raw Data'!$B$6:$BE$43,'ADR Raw Data'!AR$1,FALSE)</f>
        <v>102.19589569208701</v>
      </c>
      <c r="X134" s="121">
        <f>VLOOKUP($A134,'RevPAR Raw Data'!$B$6:$BE$43,'RevPAR Raw Data'!AG$1,FALSE)</f>
        <v>37.072142582574003</v>
      </c>
      <c r="Y134" s="122">
        <f>VLOOKUP($A134,'RevPAR Raw Data'!$B$6:$BE$43,'RevPAR Raw Data'!AH$1,FALSE)</f>
        <v>48.7139560791571</v>
      </c>
      <c r="Z134" s="122">
        <f>VLOOKUP($A134,'RevPAR Raw Data'!$B$6:$BE$43,'RevPAR Raw Data'!AI$1,FALSE)</f>
        <v>53.609861033599003</v>
      </c>
      <c r="AA134" s="122">
        <f>VLOOKUP($A134,'RevPAR Raw Data'!$B$6:$BE$43,'RevPAR Raw Data'!AJ$1,FALSE)</f>
        <v>55.114739941628699</v>
      </c>
      <c r="AB134" s="122">
        <f>VLOOKUP($A134,'RevPAR Raw Data'!$B$6:$BE$43,'RevPAR Raw Data'!AK$1,FALSE)</f>
        <v>76.854159972949802</v>
      </c>
      <c r="AC134" s="123">
        <f>VLOOKUP($A134,'RevPAR Raw Data'!$B$6:$BE$43,'RevPAR Raw Data'!AL$1,FALSE)</f>
        <v>54.2729719219817</v>
      </c>
      <c r="AD134" s="122">
        <f>VLOOKUP($A134,'RevPAR Raw Data'!$B$6:$BE$43,'RevPAR Raw Data'!AN$1,FALSE)</f>
        <v>101.132857018792</v>
      </c>
      <c r="AE134" s="122">
        <f>VLOOKUP($A134,'RevPAR Raw Data'!$B$6:$BE$43,'RevPAR Raw Data'!AO$1,FALSE)</f>
        <v>104.55953364179901</v>
      </c>
      <c r="AF134" s="123">
        <f>VLOOKUP($A134,'RevPAR Raw Data'!$B$6:$BE$43,'RevPAR Raw Data'!AP$1,FALSE)</f>
        <v>102.846195330296</v>
      </c>
      <c r="AG134" s="124">
        <f>VLOOKUP($A134,'RevPAR Raw Data'!$B$6:$BE$43,'RevPAR Raw Data'!AR$1,FALSE)</f>
        <v>68.151035752928706</v>
      </c>
    </row>
    <row r="135" spans="1:33" ht="17.25" thickBot="1" x14ac:dyDescent="0.25">
      <c r="A135" s="105" t="s">
        <v>122</v>
      </c>
      <c r="B135" s="95">
        <f>(VLOOKUP($A134,'Occupancy Raw Data'!$B$8:$BE$51,'Occupancy Raw Data'!AT$3,FALSE))/100</f>
        <v>1.15123797508279E-2</v>
      </c>
      <c r="C135" s="96">
        <f>(VLOOKUP($A134,'Occupancy Raw Data'!$B$8:$BE$51,'Occupancy Raw Data'!AU$3,FALSE))/100</f>
        <v>2.90682584998702E-2</v>
      </c>
      <c r="D135" s="96">
        <f>(VLOOKUP($A134,'Occupancy Raw Data'!$B$8:$BE$51,'Occupancy Raw Data'!AV$3,FALSE))/100</f>
        <v>3.8139195918863097E-2</v>
      </c>
      <c r="E135" s="96">
        <f>(VLOOKUP($A134,'Occupancy Raw Data'!$B$8:$BE$51,'Occupancy Raw Data'!AW$3,FALSE))/100</f>
        <v>1.9271445358401799E-2</v>
      </c>
      <c r="F135" s="96">
        <f>(VLOOKUP($A134,'Occupancy Raw Data'!$B$8:$BE$51,'Occupancy Raw Data'!AX$3,FALSE))/100</f>
        <v>0.161060142711518</v>
      </c>
      <c r="G135" s="96">
        <f>(VLOOKUP($A134,'Occupancy Raw Data'!$B$8:$BE$51,'Occupancy Raw Data'!AY$3,FALSE))/100</f>
        <v>5.5453191650470704E-2</v>
      </c>
      <c r="H135" s="97">
        <f>(VLOOKUP($A134,'Occupancy Raw Data'!$B$8:$BE$51,'Occupancy Raw Data'!BA$3,FALSE))/100</f>
        <v>0.155520535802225</v>
      </c>
      <c r="I135" s="97">
        <f>(VLOOKUP($A134,'Occupancy Raw Data'!$B$8:$BE$51,'Occupancy Raw Data'!BB$3,FALSE))/100</f>
        <v>0.17356097560975597</v>
      </c>
      <c r="J135" s="96">
        <f>(VLOOKUP($A134,'Occupancy Raw Data'!$B$8:$BE$51,'Occupancy Raw Data'!BC$3,FALSE))/100</f>
        <v>0.164583639660834</v>
      </c>
      <c r="K135" s="98">
        <f>(VLOOKUP($A134,'Occupancy Raw Data'!$B$8:$BE$51,'Occupancy Raw Data'!BE$3,FALSE))/100</f>
        <v>9.2549398553863502E-2</v>
      </c>
      <c r="M135" s="95">
        <f>(VLOOKUP($A134,'ADR Raw Data'!$B$6:$BE$49,'ADR Raw Data'!AT$1,FALSE))/100</f>
        <v>-4.2912723138944904E-2</v>
      </c>
      <c r="N135" s="96">
        <f>(VLOOKUP($A134,'ADR Raw Data'!$B$6:$BE$49,'ADR Raw Data'!AU$1,FALSE))/100</f>
        <v>-3.1165097364958698E-2</v>
      </c>
      <c r="O135" s="96">
        <f>(VLOOKUP($A134,'ADR Raw Data'!$B$6:$BE$49,'ADR Raw Data'!AV$1,FALSE))/100</f>
        <v>-2.7141344082749201E-2</v>
      </c>
      <c r="P135" s="96">
        <f>(VLOOKUP($A134,'ADR Raw Data'!$B$6:$BE$49,'ADR Raw Data'!AW$1,FALSE))/100</f>
        <v>-2.2879658971621E-2</v>
      </c>
      <c r="Q135" s="96">
        <f>(VLOOKUP($A134,'ADR Raw Data'!$B$6:$BE$49,'ADR Raw Data'!AX$1,FALSE))/100</f>
        <v>8.2633326651894698E-2</v>
      </c>
      <c r="R135" s="96">
        <f>(VLOOKUP($A134,'ADR Raw Data'!$B$6:$BE$49,'ADR Raw Data'!AY$1,FALSE))/100</f>
        <v>1.5293360425297699E-3</v>
      </c>
      <c r="S135" s="97">
        <f>(VLOOKUP($A134,'ADR Raw Data'!$B$6:$BE$49,'ADR Raw Data'!BA$1,FALSE))/100</f>
        <v>7.2156053626154307E-2</v>
      </c>
      <c r="T135" s="97">
        <f>(VLOOKUP($A134,'ADR Raw Data'!$B$6:$BE$49,'ADR Raw Data'!BB$1,FALSE))/100</f>
        <v>7.8981859864823492E-2</v>
      </c>
      <c r="U135" s="96">
        <f>(VLOOKUP($A134,'ADR Raw Data'!$B$6:$BE$49,'ADR Raw Data'!BC$1,FALSE))/100</f>
        <v>7.5623212904512599E-2</v>
      </c>
      <c r="V135" s="98">
        <f>(VLOOKUP($A134,'ADR Raw Data'!$B$6:$BE$49,'ADR Raw Data'!BE$1,FALSE))/100</f>
        <v>3.73603493827094E-2</v>
      </c>
      <c r="X135" s="95">
        <f>(VLOOKUP($A134,'RevPAR Raw Data'!$B$6:$BE$49,'RevPAR Raw Data'!AT$1,FALSE))/100</f>
        <v>-3.1894370953034601E-2</v>
      </c>
      <c r="Y135" s="96">
        <f>(VLOOKUP($A134,'RevPAR Raw Data'!$B$6:$BE$49,'RevPAR Raw Data'!AU$1,FALSE))/100</f>
        <v>-3.0027539714667902E-3</v>
      </c>
      <c r="Z135" s="96">
        <f>(VLOOKUP($A134,'RevPAR Raw Data'!$B$6:$BE$49,'RevPAR Raw Data'!AV$1,FALSE))/100</f>
        <v>9.9627027966406097E-3</v>
      </c>
      <c r="AA135" s="96">
        <f>(VLOOKUP($A134,'RevPAR Raw Data'!$B$6:$BE$49,'RevPAR Raw Data'!AW$1,FALSE))/100</f>
        <v>-4.0491377109096102E-3</v>
      </c>
      <c r="AB135" s="96">
        <f>(VLOOKUP($A134,'RevPAR Raw Data'!$B$6:$BE$49,'RevPAR Raw Data'!AX$1,FALSE))/100</f>
        <v>0.257002404746695</v>
      </c>
      <c r="AC135" s="96">
        <f>(VLOOKUP($A134,'RevPAR Raw Data'!$B$6:$BE$49,'RevPAR Raw Data'!AY$1,FALSE))/100</f>
        <v>5.7067334257664797E-2</v>
      </c>
      <c r="AD135" s="97">
        <f>(VLOOKUP($A134,'RevPAR Raw Data'!$B$6:$BE$49,'RevPAR Raw Data'!BA$1,FALSE))/100</f>
        <v>0.23889833754969397</v>
      </c>
      <c r="AE135" s="97">
        <f>(VLOOKUP($A134,'RevPAR Raw Data'!$B$6:$BE$49,'RevPAR Raw Data'!BB$1,FALSE))/100</f>
        <v>0.26625100412819103</v>
      </c>
      <c r="AF135" s="96">
        <f>(VLOOKUP($A134,'RevPAR Raw Data'!$B$6:$BE$49,'RevPAR Raw Data'!BC$1,FALSE))/100</f>
        <v>0.25265319618801702</v>
      </c>
      <c r="AG135" s="98">
        <f>(VLOOKUP($A134,'RevPAR Raw Data'!$B$6:$BE$49,'RevPAR Raw Data'!BE$1,FALSE))/100</f>
        <v>0.13336742580170499</v>
      </c>
    </row>
    <row r="136" spans="1:33" ht="14.25" customHeight="1" x14ac:dyDescent="0.2">
      <c r="A136" s="212" t="s">
        <v>118</v>
      </c>
      <c r="B136" s="213"/>
      <c r="C136" s="213"/>
      <c r="D136" s="213"/>
      <c r="E136" s="213"/>
      <c r="F136" s="213"/>
      <c r="G136" s="213"/>
      <c r="H136" s="213"/>
      <c r="I136" s="213"/>
      <c r="J136" s="213"/>
      <c r="K136" s="213"/>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
      <c r="A137" s="212"/>
      <c r="B137" s="213"/>
      <c r="C137" s="213"/>
      <c r="D137" s="213"/>
      <c r="E137" s="213"/>
      <c r="F137" s="213"/>
      <c r="G137" s="213"/>
      <c r="H137" s="213"/>
      <c r="I137" s="213"/>
      <c r="J137" s="213"/>
      <c r="K137" s="213"/>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7.25" thickBot="1" x14ac:dyDescent="0.25">
      <c r="A138" s="214"/>
      <c r="B138" s="215"/>
      <c r="C138" s="215"/>
      <c r="D138" s="215"/>
      <c r="E138" s="215"/>
      <c r="F138" s="215"/>
      <c r="G138" s="215"/>
      <c r="H138" s="215"/>
      <c r="I138" s="215"/>
      <c r="J138" s="215"/>
      <c r="K138" s="215"/>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Q13" sqref="Q13"/>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
      <c r="A2" s="156"/>
      <c r="B2" t="s">
        <v>137</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25">
      <c r="A8" s="52"/>
      <c r="B8" s="156"/>
      <c r="C8" s="156"/>
      <c r="D8" s="223">
        <v>2025</v>
      </c>
      <c r="E8" s="223"/>
      <c r="F8" s="223"/>
      <c r="G8" s="223"/>
      <c r="H8" s="223"/>
      <c r="I8" s="223"/>
      <c r="J8" s="223"/>
      <c r="K8" s="52"/>
      <c r="L8" s="52"/>
      <c r="M8" s="52"/>
      <c r="N8" s="52"/>
      <c r="O8" s="156"/>
      <c r="P8" s="223">
        <v>2024</v>
      </c>
      <c r="Q8" s="223"/>
      <c r="R8" s="223"/>
      <c r="S8" s="223"/>
      <c r="T8" s="223"/>
      <c r="U8" s="223"/>
      <c r="V8" s="223"/>
      <c r="W8" s="52"/>
      <c r="X8" s="52"/>
      <c r="Y8" s="157"/>
      <c r="Z8" s="157"/>
      <c r="AA8" s="157"/>
      <c r="AB8" s="157"/>
      <c r="AC8" s="157"/>
      <c r="AD8" s="157"/>
      <c r="AE8" s="157"/>
      <c r="AF8" s="157"/>
      <c r="AG8" s="157"/>
      <c r="AH8" s="157"/>
      <c r="AI8" s="157"/>
      <c r="AJ8" s="157"/>
      <c r="AK8" s="157"/>
      <c r="AL8" s="157"/>
    </row>
    <row r="9" spans="1:50" ht="15.75" customHeight="1" x14ac:dyDescent="0.2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x14ac:dyDescent="0.2">
      <c r="A10" s="158"/>
      <c r="B10" s="156"/>
      <c r="C10" s="58" t="s">
        <v>121</v>
      </c>
      <c r="D10" s="59">
        <v>16</v>
      </c>
      <c r="E10" s="60">
        <v>17</v>
      </c>
      <c r="F10" s="60">
        <v>18</v>
      </c>
      <c r="G10" s="60">
        <v>19</v>
      </c>
      <c r="H10" s="60">
        <v>20</v>
      </c>
      <c r="I10" s="60">
        <v>21</v>
      </c>
      <c r="J10" s="61">
        <v>22</v>
      </c>
      <c r="K10" s="158"/>
      <c r="L10" s="158"/>
      <c r="M10" s="250" t="s">
        <v>97</v>
      </c>
      <c r="N10" s="219"/>
      <c r="O10" s="58" t="s">
        <v>121</v>
      </c>
      <c r="P10" s="59">
        <v>17</v>
      </c>
      <c r="Q10" s="60">
        <v>18</v>
      </c>
      <c r="R10" s="60">
        <v>19</v>
      </c>
      <c r="S10" s="60">
        <v>20</v>
      </c>
      <c r="T10" s="60">
        <v>21</v>
      </c>
      <c r="U10" s="60">
        <v>22</v>
      </c>
      <c r="V10" s="61">
        <v>23</v>
      </c>
      <c r="W10" s="158"/>
      <c r="X10" s="158"/>
      <c r="Y10" s="157"/>
      <c r="Z10" s="157"/>
      <c r="AA10" s="157"/>
      <c r="AB10" s="157"/>
      <c r="AC10" s="157"/>
      <c r="AD10" s="157"/>
      <c r="AE10" s="157"/>
      <c r="AF10" s="157"/>
      <c r="AG10" s="157"/>
      <c r="AH10" s="157"/>
      <c r="AI10" s="157"/>
      <c r="AJ10" s="157"/>
      <c r="AK10" s="157"/>
      <c r="AL10" s="157"/>
    </row>
    <row r="11" spans="1:50" ht="20.100000000000001" customHeight="1" x14ac:dyDescent="0.2">
      <c r="A11" s="158"/>
      <c r="B11" s="156"/>
      <c r="C11" s="58" t="s">
        <v>121</v>
      </c>
      <c r="D11" s="62">
        <v>23</v>
      </c>
      <c r="E11" s="63">
        <v>24</v>
      </c>
      <c r="F11" s="63">
        <v>25</v>
      </c>
      <c r="G11" s="63">
        <v>26</v>
      </c>
      <c r="H11" s="63">
        <v>27</v>
      </c>
      <c r="I11" s="63">
        <v>28</v>
      </c>
      <c r="J11" s="64">
        <v>29</v>
      </c>
      <c r="K11" s="158"/>
      <c r="L11" s="158"/>
      <c r="M11" s="250" t="s">
        <v>97</v>
      </c>
      <c r="N11" s="219"/>
      <c r="O11" s="58" t="s">
        <v>121</v>
      </c>
      <c r="P11" s="62">
        <v>24</v>
      </c>
      <c r="Q11" s="63">
        <v>25</v>
      </c>
      <c r="R11" s="63">
        <v>26</v>
      </c>
      <c r="S11" s="63">
        <v>27</v>
      </c>
      <c r="T11" s="63">
        <v>28</v>
      </c>
      <c r="U11" s="63">
        <v>29</v>
      </c>
      <c r="V11" s="64">
        <v>30</v>
      </c>
      <c r="W11" s="158"/>
      <c r="X11" s="158"/>
      <c r="Y11" s="157"/>
      <c r="Z11" s="157"/>
      <c r="AA11" s="157"/>
      <c r="AB11" s="157"/>
      <c r="AC11" s="157"/>
      <c r="AD11" s="157"/>
      <c r="AE11" s="157"/>
      <c r="AF11" s="157"/>
      <c r="AG11" s="157"/>
      <c r="AH11" s="157"/>
      <c r="AI11" s="157"/>
      <c r="AJ11" s="157"/>
      <c r="AK11" s="157"/>
      <c r="AL11" s="157"/>
    </row>
    <row r="12" spans="1:50" ht="20.100000000000001" customHeight="1" x14ac:dyDescent="0.2">
      <c r="A12" s="158"/>
      <c r="B12" s="156"/>
      <c r="C12" s="58" t="s">
        <v>130</v>
      </c>
      <c r="D12" s="65">
        <v>30</v>
      </c>
      <c r="E12" s="66">
        <v>31</v>
      </c>
      <c r="F12" s="66">
        <v>1</v>
      </c>
      <c r="G12" s="66">
        <v>2</v>
      </c>
      <c r="H12" s="66">
        <v>3</v>
      </c>
      <c r="I12" s="66">
        <v>4</v>
      </c>
      <c r="J12" s="67">
        <v>5</v>
      </c>
      <c r="K12" s="158"/>
      <c r="L12" s="158"/>
      <c r="M12" s="250" t="s">
        <v>97</v>
      </c>
      <c r="N12" s="219"/>
      <c r="O12" s="58" t="s">
        <v>130</v>
      </c>
      <c r="P12" s="65">
        <v>31</v>
      </c>
      <c r="Q12" s="66">
        <v>1</v>
      </c>
      <c r="R12" s="66">
        <v>2</v>
      </c>
      <c r="S12" s="66">
        <v>3</v>
      </c>
      <c r="T12" s="66">
        <v>4</v>
      </c>
      <c r="U12" s="66">
        <v>5</v>
      </c>
      <c r="V12" s="67">
        <v>6</v>
      </c>
      <c r="W12" s="158"/>
      <c r="X12" s="158"/>
      <c r="Y12" s="157"/>
      <c r="Z12" s="157"/>
      <c r="AA12" s="157"/>
      <c r="AB12" s="157"/>
      <c r="AC12" s="157"/>
      <c r="AD12" s="157"/>
      <c r="AE12" s="157"/>
      <c r="AF12" s="157"/>
      <c r="AG12" s="157"/>
      <c r="AH12" s="157"/>
      <c r="AI12" s="157"/>
      <c r="AJ12" s="157"/>
      <c r="AK12" s="157"/>
      <c r="AL12" s="157"/>
    </row>
    <row r="13" spans="1:50" ht="20.100000000000001" customHeight="1" x14ac:dyDescent="0.2">
      <c r="A13" s="158"/>
      <c r="B13" s="156"/>
      <c r="C13" s="58" t="s">
        <v>133</v>
      </c>
      <c r="D13" s="79">
        <v>6</v>
      </c>
      <c r="E13" s="80">
        <v>7</v>
      </c>
      <c r="F13" s="80">
        <v>8</v>
      </c>
      <c r="G13" s="80">
        <v>9</v>
      </c>
      <c r="H13" s="80">
        <v>10</v>
      </c>
      <c r="I13" s="80">
        <v>11</v>
      </c>
      <c r="J13" s="81">
        <v>12</v>
      </c>
      <c r="K13" s="158"/>
      <c r="L13" s="158"/>
      <c r="M13" s="250" t="s">
        <v>97</v>
      </c>
      <c r="N13" s="219"/>
      <c r="O13" s="58" t="s">
        <v>133</v>
      </c>
      <c r="P13" s="79">
        <v>7</v>
      </c>
      <c r="Q13" s="80">
        <v>8</v>
      </c>
      <c r="R13" s="80">
        <v>9</v>
      </c>
      <c r="S13" s="80">
        <v>10</v>
      </c>
      <c r="T13" s="80">
        <v>11</v>
      </c>
      <c r="U13" s="80">
        <v>12</v>
      </c>
      <c r="V13" s="81">
        <v>13</v>
      </c>
      <c r="W13" s="158"/>
      <c r="X13" s="158"/>
      <c r="Y13" s="157"/>
      <c r="Z13" s="157"/>
      <c r="AA13" s="157"/>
      <c r="AB13" s="157"/>
      <c r="AC13" s="157"/>
      <c r="AD13" s="157"/>
      <c r="AE13" s="157"/>
      <c r="AF13" s="157"/>
      <c r="AG13" s="157"/>
      <c r="AH13" s="157"/>
      <c r="AI13" s="157"/>
      <c r="AJ13" s="157"/>
      <c r="AK13" s="157"/>
      <c r="AL13" s="157"/>
    </row>
    <row r="14" spans="1:50" ht="20.100000000000001" customHeight="1" x14ac:dyDescent="0.2">
      <c r="A14" s="158"/>
      <c r="B14" s="156"/>
      <c r="C14" s="58" t="s">
        <v>133</v>
      </c>
      <c r="D14" s="68">
        <v>13</v>
      </c>
      <c r="E14" s="69">
        <v>14</v>
      </c>
      <c r="F14" s="69">
        <v>15</v>
      </c>
      <c r="G14" s="69">
        <v>16</v>
      </c>
      <c r="H14" s="69">
        <v>17</v>
      </c>
      <c r="I14" s="69">
        <v>18</v>
      </c>
      <c r="J14" s="70">
        <v>19</v>
      </c>
      <c r="K14" s="158"/>
      <c r="L14" s="158"/>
      <c r="M14" s="250" t="s">
        <v>97</v>
      </c>
      <c r="N14" s="219"/>
      <c r="O14" s="58" t="s">
        <v>133</v>
      </c>
      <c r="P14" s="68">
        <v>14</v>
      </c>
      <c r="Q14" s="69">
        <v>15</v>
      </c>
      <c r="R14" s="69">
        <v>16</v>
      </c>
      <c r="S14" s="69">
        <v>17</v>
      </c>
      <c r="T14" s="69">
        <v>18</v>
      </c>
      <c r="U14" s="69">
        <v>19</v>
      </c>
      <c r="V14" s="70">
        <v>20</v>
      </c>
      <c r="W14" s="158"/>
      <c r="X14" s="158"/>
      <c r="Y14" s="157"/>
      <c r="Z14" s="157"/>
      <c r="AA14" s="157"/>
      <c r="AB14" s="157"/>
      <c r="AC14" s="157"/>
      <c r="AD14" s="157"/>
      <c r="AE14" s="157"/>
      <c r="AF14" s="157"/>
      <c r="AG14" s="157"/>
      <c r="AH14" s="157"/>
      <c r="AI14" s="157"/>
      <c r="AJ14" s="157"/>
      <c r="AK14" s="157"/>
      <c r="AL14" s="157"/>
    </row>
    <row r="15" spans="1:50" ht="20.100000000000001" customHeight="1" x14ac:dyDescent="0.2">
      <c r="A15" s="158"/>
      <c r="B15" s="156"/>
      <c r="C15" s="58" t="s">
        <v>133</v>
      </c>
      <c r="D15" s="82">
        <v>20</v>
      </c>
      <c r="E15" s="83">
        <v>21</v>
      </c>
      <c r="F15" s="83">
        <v>22</v>
      </c>
      <c r="G15" s="83">
        <v>23</v>
      </c>
      <c r="H15" s="83">
        <v>24</v>
      </c>
      <c r="I15" s="83">
        <v>25</v>
      </c>
      <c r="J15" s="84">
        <v>26</v>
      </c>
      <c r="K15" s="158"/>
      <c r="L15" s="158"/>
      <c r="M15" s="250" t="s">
        <v>97</v>
      </c>
      <c r="N15" s="219"/>
      <c r="O15" s="58" t="s">
        <v>133</v>
      </c>
      <c r="P15" s="82">
        <v>21</v>
      </c>
      <c r="Q15" s="83">
        <v>22</v>
      </c>
      <c r="R15" s="83">
        <v>23</v>
      </c>
      <c r="S15" s="83">
        <v>24</v>
      </c>
      <c r="T15" s="83">
        <v>25</v>
      </c>
      <c r="U15" s="83">
        <v>26</v>
      </c>
      <c r="V15" s="84">
        <v>27</v>
      </c>
      <c r="W15" s="158"/>
      <c r="X15" s="158"/>
      <c r="Y15" s="157"/>
      <c r="Z15" s="157"/>
      <c r="AA15" s="157"/>
      <c r="AB15" s="157"/>
      <c r="AC15" s="157"/>
      <c r="AD15" s="157"/>
      <c r="AE15" s="157"/>
      <c r="AF15" s="157"/>
      <c r="AG15" s="157"/>
      <c r="AH15" s="157"/>
      <c r="AI15" s="157"/>
      <c r="AJ15" s="157"/>
      <c r="AK15" s="157"/>
      <c r="AL15" s="157"/>
    </row>
    <row r="16" spans="1:50" x14ac:dyDescent="0.2">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x14ac:dyDescent="0.2">
      <c r="A18" s="156"/>
      <c r="B18" s="156"/>
      <c r="C18" s="156"/>
      <c r="D18" s="224" t="s">
        <v>98</v>
      </c>
      <c r="E18" s="224"/>
      <c r="F18" s="224"/>
      <c r="G18" s="224"/>
      <c r="H18" s="224"/>
      <c r="I18" s="224"/>
      <c r="J18" s="224"/>
      <c r="K18" s="156"/>
      <c r="L18" s="156"/>
      <c r="M18" s="156"/>
      <c r="N18" s="156"/>
      <c r="O18" s="156"/>
      <c r="P18" s="224" t="s">
        <v>99</v>
      </c>
      <c r="Q18" s="224"/>
      <c r="R18" s="224"/>
      <c r="S18" s="224"/>
      <c r="T18" s="224"/>
      <c r="U18" s="224"/>
      <c r="V18" s="224"/>
      <c r="W18" s="156"/>
      <c r="X18" s="156"/>
      <c r="Y18" s="157"/>
      <c r="Z18" s="157"/>
      <c r="AA18" s="157"/>
      <c r="AB18" s="157"/>
      <c r="AC18" s="157"/>
      <c r="AD18" s="157"/>
      <c r="AE18" s="157"/>
      <c r="AF18" s="157"/>
      <c r="AG18" s="157"/>
      <c r="AH18" s="157"/>
      <c r="AI18" s="157"/>
      <c r="AJ18" s="157"/>
      <c r="AK18" s="157"/>
      <c r="AL18" s="157"/>
    </row>
    <row r="19" spans="1:50" ht="13.15" customHeight="1" x14ac:dyDescent="0.2">
      <c r="A19" s="156"/>
      <c r="B19" s="156"/>
      <c r="C19" s="220" t="s">
        <v>125</v>
      </c>
      <c r="D19" s="220"/>
      <c r="E19" s="220"/>
      <c r="F19" s="220"/>
      <c r="G19" s="156"/>
      <c r="H19" s="156" t="s">
        <v>126</v>
      </c>
      <c r="I19" s="156"/>
      <c r="J19" s="156"/>
      <c r="K19" s="156"/>
      <c r="L19" s="156"/>
      <c r="M19" s="156"/>
      <c r="N19" s="156"/>
      <c r="O19" s="220" t="s">
        <v>127</v>
      </c>
      <c r="P19" s="220"/>
      <c r="Q19" s="220"/>
      <c r="R19" s="220"/>
      <c r="S19" s="156"/>
      <c r="T19" s="156" t="s">
        <v>126</v>
      </c>
      <c r="U19" s="156"/>
      <c r="V19" s="156"/>
      <c r="W19" s="156"/>
      <c r="X19" s="156"/>
      <c r="Y19" s="157"/>
      <c r="Z19" s="157"/>
      <c r="AA19" s="157"/>
      <c r="AB19" s="157"/>
      <c r="AC19" s="157"/>
      <c r="AD19" s="157"/>
      <c r="AE19" s="157"/>
      <c r="AF19" s="157"/>
      <c r="AG19" s="157"/>
      <c r="AH19" s="157"/>
      <c r="AI19" s="157"/>
      <c r="AJ19" s="157"/>
      <c r="AK19" s="157"/>
      <c r="AL19" s="157"/>
    </row>
    <row r="20" spans="1:50" x14ac:dyDescent="0.2">
      <c r="A20" s="71"/>
      <c r="B20" s="71"/>
      <c r="C20" s="220" t="s">
        <v>134</v>
      </c>
      <c r="D20" s="220"/>
      <c r="E20" s="220"/>
      <c r="F20" s="220"/>
      <c r="G20" s="7"/>
      <c r="H20" s="7" t="s">
        <v>135</v>
      </c>
      <c r="I20" s="7"/>
      <c r="J20" s="7"/>
      <c r="K20" s="71"/>
      <c r="L20" s="71"/>
      <c r="M20" s="71"/>
      <c r="N20" s="71"/>
      <c r="O20" s="220" t="s">
        <v>128</v>
      </c>
      <c r="P20" s="220"/>
      <c r="Q20" s="220"/>
      <c r="R20" s="220"/>
      <c r="S20" s="7"/>
      <c r="T20" s="7" t="s">
        <v>129</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
      <c r="A21" s="73"/>
      <c r="B21" s="73"/>
      <c r="C21" s="220" t="s">
        <v>136</v>
      </c>
      <c r="D21" s="220"/>
      <c r="E21" s="220"/>
      <c r="F21" s="220"/>
      <c r="G21" s="7"/>
      <c r="H21" s="7" t="s">
        <v>129</v>
      </c>
      <c r="I21" s="7"/>
      <c r="J21" s="7"/>
      <c r="K21" s="71"/>
      <c r="L21" s="71"/>
      <c r="M21" s="71"/>
      <c r="N21" s="71"/>
      <c r="O21" s="220" t="s">
        <v>131</v>
      </c>
      <c r="P21" s="220"/>
      <c r="Q21" s="220"/>
      <c r="R21" s="220"/>
      <c r="S21" s="74"/>
      <c r="T21" s="74" t="s">
        <v>132</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
      <c r="A22" s="71"/>
      <c r="B22" s="71"/>
      <c r="C22" s="220" t="s">
        <v>138</v>
      </c>
      <c r="D22" s="220"/>
      <c r="E22" s="220"/>
      <c r="F22" s="220"/>
      <c r="G22" s="7"/>
      <c r="H22" s="7" t="s">
        <v>132</v>
      </c>
      <c r="I22" s="7"/>
      <c r="J22" s="7"/>
      <c r="K22" s="71"/>
      <c r="L22" s="71"/>
      <c r="M22" s="71"/>
      <c r="N22" s="71"/>
      <c r="O22" s="220" t="s">
        <v>139</v>
      </c>
      <c r="P22" s="220"/>
      <c r="Q22" s="220"/>
      <c r="R22" s="220"/>
      <c r="S22" s="7"/>
      <c r="T22" s="7" t="s">
        <v>135</v>
      </c>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
      <c r="Y25" s="157"/>
      <c r="Z25" s="157"/>
      <c r="AA25" s="157"/>
      <c r="AB25" s="157"/>
      <c r="AC25" s="157"/>
      <c r="AD25" s="157"/>
      <c r="AE25" s="157"/>
      <c r="AF25" s="157"/>
      <c r="AG25" s="157"/>
      <c r="AH25" s="157"/>
      <c r="AI25" s="157"/>
      <c r="AJ25" s="157"/>
      <c r="AK25" s="157"/>
      <c r="AL25" s="157"/>
    </row>
    <row r="26" spans="1:50" x14ac:dyDescent="0.2">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
      <c r="A27" s="156"/>
      <c r="B27" s="156"/>
      <c r="C27" s="220"/>
      <c r="D27" s="221"/>
      <c r="E27" s="221"/>
      <c r="F27" s="7"/>
      <c r="G27" s="7"/>
      <c r="H27" s="7"/>
      <c r="I27" s="7"/>
      <c r="J27" s="156"/>
      <c r="K27" s="156"/>
      <c r="L27" s="156"/>
      <c r="M27" s="156"/>
      <c r="N27" s="156"/>
      <c r="O27" s="220"/>
      <c r="P27" s="221"/>
      <c r="Q27" s="221"/>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
      <c r="A28" s="156"/>
      <c r="B28" s="156"/>
      <c r="C28" s="220"/>
      <c r="D28" s="221"/>
      <c r="E28" s="221"/>
      <c r="F28" s="156"/>
      <c r="G28" s="156"/>
      <c r="H28" s="156"/>
      <c r="I28" s="156"/>
      <c r="J28" s="156"/>
      <c r="K28" s="156"/>
      <c r="L28" s="156"/>
      <c r="M28" s="156"/>
      <c r="N28" s="156"/>
      <c r="O28" s="220"/>
      <c r="P28" s="221"/>
      <c r="Q28" s="221"/>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
      <c r="A29" s="156"/>
      <c r="B29" s="156"/>
      <c r="C29" s="220"/>
      <c r="D29" s="221"/>
      <c r="E29" s="221"/>
      <c r="F29" s="156"/>
      <c r="G29" s="156"/>
      <c r="H29" s="156"/>
      <c r="I29" s="156"/>
      <c r="J29" s="156"/>
      <c r="K29" s="156"/>
      <c r="L29" s="156"/>
      <c r="M29" s="156"/>
      <c r="N29" s="156"/>
      <c r="O29" s="220"/>
      <c r="P29" s="221"/>
      <c r="Q29" s="221"/>
      <c r="R29" s="156"/>
      <c r="T29" s="156"/>
      <c r="U29" s="156"/>
      <c r="V29" s="156"/>
      <c r="W29" s="156"/>
      <c r="X29" s="156"/>
      <c r="Y29" s="157"/>
      <c r="Z29" s="157"/>
      <c r="AA29" s="157"/>
      <c r="AB29" s="157"/>
      <c r="AC29" s="157"/>
      <c r="AD29" s="157"/>
      <c r="AE29" s="157"/>
      <c r="AF29" s="157"/>
      <c r="AG29" s="157"/>
      <c r="AH29" s="157"/>
      <c r="AI29" s="157"/>
      <c r="AJ29" s="157"/>
      <c r="AK29" s="157"/>
      <c r="AL29" s="157"/>
    </row>
    <row r="30" spans="1:50" x14ac:dyDescent="0.2">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x14ac:dyDescent="0.2">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x14ac:dyDescent="0.2">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x14ac:dyDescent="0.2">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x14ac:dyDescent="0.2">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x14ac:dyDescent="0.2">
      <c r="A37" s="156"/>
      <c r="C37" s="78" t="s">
        <v>140</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
      <c r="A43" s="156"/>
      <c r="X43" s="156"/>
      <c r="Y43" s="157"/>
      <c r="Z43" s="157"/>
      <c r="AA43" s="157"/>
      <c r="AB43" s="157"/>
      <c r="AC43" s="157"/>
      <c r="AD43" s="157"/>
      <c r="AE43" s="157"/>
      <c r="AF43" s="157"/>
      <c r="AG43" s="157"/>
      <c r="AH43" s="157"/>
      <c r="AI43" s="157"/>
      <c r="AJ43" s="157"/>
      <c r="AK43" s="157"/>
      <c r="AL43" s="157"/>
    </row>
    <row r="44" spans="1:38" ht="41.25" customHeight="1" x14ac:dyDescent="0.2">
      <c r="A44" s="156"/>
      <c r="B44" s="222" t="s">
        <v>120</v>
      </c>
      <c r="C44" s="222"/>
      <c r="D44" s="222"/>
      <c r="E44" s="222"/>
      <c r="F44" s="222"/>
      <c r="G44" s="222"/>
      <c r="H44" s="222"/>
      <c r="I44" s="222"/>
      <c r="J44" s="222"/>
      <c r="K44" s="222"/>
      <c r="L44" s="222"/>
      <c r="M44" s="222"/>
      <c r="N44" s="222"/>
      <c r="O44" s="222"/>
      <c r="P44" s="222"/>
      <c r="Q44" s="222"/>
      <c r="R44" s="222"/>
      <c r="S44" s="222"/>
      <c r="T44" s="222"/>
      <c r="U44" s="222"/>
      <c r="V44" s="222"/>
      <c r="W44" s="222"/>
      <c r="X44" s="156"/>
      <c r="Y44" s="157"/>
      <c r="Z44" s="157"/>
      <c r="AA44" s="157"/>
      <c r="AB44" s="157"/>
      <c r="AC44" s="157"/>
      <c r="AD44" s="157"/>
      <c r="AE44" s="157"/>
      <c r="AF44" s="157"/>
      <c r="AG44" s="157"/>
      <c r="AH44" s="157"/>
      <c r="AI44" s="157"/>
      <c r="AJ44" s="157"/>
      <c r="AK44" s="157"/>
      <c r="AL44" s="157"/>
    </row>
    <row r="45" spans="1:38"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9" zoomScale="80" zoomScaleNormal="80" workbookViewId="0">
      <selection activeCell="N30" sqref="N30"/>
    </sheetView>
  </sheetViews>
  <sheetFormatPr defaultRowHeight="12.75" x14ac:dyDescent="0.2"/>
  <cols>
    <col min="1" max="1" width="28" customWidth="1"/>
    <col min="2" max="2" width="28.140625" customWidth="1"/>
    <col min="3" max="3" width="2.85546875" customWidth="1"/>
    <col min="4" max="5" width="5.42578125" customWidth="1"/>
    <col min="6" max="6" width="4.42578125" customWidth="1"/>
  </cols>
  <sheetData>
    <row r="1" spans="1:57" ht="18" x14ac:dyDescent="0.25">
      <c r="A1" s="44" t="s">
        <v>104</v>
      </c>
      <c r="B1" s="44" t="s">
        <v>141</v>
      </c>
    </row>
    <row r="2" spans="1:57" ht="72" x14ac:dyDescent="0.25">
      <c r="A2" s="45" t="s">
        <v>103</v>
      </c>
      <c r="B2" s="88" t="s">
        <v>142</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25" t="s">
        <v>5</v>
      </c>
      <c r="E4" s="226"/>
      <c r="G4" s="227" t="s">
        <v>6</v>
      </c>
      <c r="H4" s="228"/>
      <c r="I4" s="228"/>
      <c r="J4" s="228"/>
      <c r="K4" s="228"/>
      <c r="L4" s="228"/>
      <c r="M4" s="228"/>
      <c r="N4" s="228"/>
      <c r="O4" s="228"/>
      <c r="P4" s="228"/>
      <c r="Q4" s="228"/>
      <c r="R4" s="228"/>
      <c r="T4" s="227" t="s">
        <v>7</v>
      </c>
      <c r="U4" s="228"/>
      <c r="V4" s="228"/>
      <c r="W4" s="228"/>
      <c r="X4" s="228"/>
      <c r="Y4" s="228"/>
      <c r="Z4" s="228"/>
      <c r="AA4" s="228"/>
      <c r="AB4" s="228"/>
      <c r="AC4" s="228"/>
      <c r="AD4" s="228"/>
      <c r="AE4" s="228"/>
      <c r="AF4" s="4"/>
      <c r="AG4" s="227" t="s">
        <v>34</v>
      </c>
      <c r="AH4" s="228"/>
      <c r="AI4" s="228"/>
      <c r="AJ4" s="228"/>
      <c r="AK4" s="228"/>
      <c r="AL4" s="228"/>
      <c r="AM4" s="228"/>
      <c r="AN4" s="228"/>
      <c r="AO4" s="228"/>
      <c r="AP4" s="228"/>
      <c r="AQ4" s="228"/>
      <c r="AR4" s="228"/>
      <c r="AT4" s="227" t="s">
        <v>35</v>
      </c>
      <c r="AU4" s="228"/>
      <c r="AV4" s="228"/>
      <c r="AW4" s="228"/>
      <c r="AX4" s="228"/>
      <c r="AY4" s="228"/>
      <c r="AZ4" s="228"/>
      <c r="BA4" s="228"/>
      <c r="BB4" s="228"/>
      <c r="BC4" s="228"/>
      <c r="BD4" s="228"/>
      <c r="BE4" s="228"/>
    </row>
    <row r="5" spans="1:57" x14ac:dyDescent="0.2">
      <c r="A5" s="32"/>
      <c r="B5" s="32"/>
      <c r="C5" s="3"/>
      <c r="D5" s="229" t="s">
        <v>8</v>
      </c>
      <c r="E5" s="231" t="s">
        <v>9</v>
      </c>
      <c r="F5" s="5"/>
      <c r="G5" s="233" t="s">
        <v>0</v>
      </c>
      <c r="H5" s="235" t="s">
        <v>1</v>
      </c>
      <c r="I5" s="235" t="s">
        <v>10</v>
      </c>
      <c r="J5" s="235" t="s">
        <v>2</v>
      </c>
      <c r="K5" s="235" t="s">
        <v>11</v>
      </c>
      <c r="L5" s="237" t="s">
        <v>12</v>
      </c>
      <c r="M5" s="5"/>
      <c r="N5" s="233" t="s">
        <v>3</v>
      </c>
      <c r="O5" s="235" t="s">
        <v>4</v>
      </c>
      <c r="P5" s="237" t="s">
        <v>13</v>
      </c>
      <c r="Q5" s="2"/>
      <c r="R5" s="239" t="s">
        <v>14</v>
      </c>
      <c r="S5" s="2"/>
      <c r="T5" s="233" t="s">
        <v>0</v>
      </c>
      <c r="U5" s="235" t="s">
        <v>1</v>
      </c>
      <c r="V5" s="235" t="s">
        <v>10</v>
      </c>
      <c r="W5" s="235" t="s">
        <v>2</v>
      </c>
      <c r="X5" s="235" t="s">
        <v>11</v>
      </c>
      <c r="Y5" s="237" t="s">
        <v>12</v>
      </c>
      <c r="Z5" s="2"/>
      <c r="AA5" s="233" t="s">
        <v>3</v>
      </c>
      <c r="AB5" s="235" t="s">
        <v>4</v>
      </c>
      <c r="AC5" s="237" t="s">
        <v>13</v>
      </c>
      <c r="AD5" s="1"/>
      <c r="AE5" s="241" t="s">
        <v>14</v>
      </c>
      <c r="AF5" s="38"/>
      <c r="AG5" s="233" t="s">
        <v>0</v>
      </c>
      <c r="AH5" s="235" t="s">
        <v>1</v>
      </c>
      <c r="AI5" s="235" t="s">
        <v>10</v>
      </c>
      <c r="AJ5" s="235" t="s">
        <v>2</v>
      </c>
      <c r="AK5" s="235" t="s">
        <v>11</v>
      </c>
      <c r="AL5" s="237" t="s">
        <v>12</v>
      </c>
      <c r="AM5" s="5"/>
      <c r="AN5" s="233" t="s">
        <v>3</v>
      </c>
      <c r="AO5" s="235" t="s">
        <v>4</v>
      </c>
      <c r="AP5" s="237" t="s">
        <v>13</v>
      </c>
      <c r="AQ5" s="2"/>
      <c r="AR5" s="239" t="s">
        <v>14</v>
      </c>
      <c r="AS5" s="2"/>
      <c r="AT5" s="233" t="s">
        <v>0</v>
      </c>
      <c r="AU5" s="235" t="s">
        <v>1</v>
      </c>
      <c r="AV5" s="235" t="s">
        <v>10</v>
      </c>
      <c r="AW5" s="235" t="s">
        <v>2</v>
      </c>
      <c r="AX5" s="235" t="s">
        <v>11</v>
      </c>
      <c r="AY5" s="237" t="s">
        <v>12</v>
      </c>
      <c r="AZ5" s="2"/>
      <c r="BA5" s="233" t="s">
        <v>3</v>
      </c>
      <c r="BB5" s="235" t="s">
        <v>4</v>
      </c>
      <c r="BC5" s="237" t="s">
        <v>13</v>
      </c>
      <c r="BD5" s="1"/>
      <c r="BE5" s="241" t="s">
        <v>14</v>
      </c>
    </row>
    <row r="6" spans="1:57" x14ac:dyDescent="0.2">
      <c r="A6" s="32"/>
      <c r="B6" s="32"/>
      <c r="C6" s="3"/>
      <c r="D6" s="230"/>
      <c r="E6" s="232"/>
      <c r="F6" s="5"/>
      <c r="G6" s="234"/>
      <c r="H6" s="236"/>
      <c r="I6" s="236"/>
      <c r="J6" s="236"/>
      <c r="K6" s="236"/>
      <c r="L6" s="238"/>
      <c r="M6" s="5"/>
      <c r="N6" s="234"/>
      <c r="O6" s="236"/>
      <c r="P6" s="238"/>
      <c r="Q6" s="2"/>
      <c r="R6" s="240"/>
      <c r="S6" s="2"/>
      <c r="T6" s="234"/>
      <c r="U6" s="236"/>
      <c r="V6" s="236"/>
      <c r="W6" s="236"/>
      <c r="X6" s="236"/>
      <c r="Y6" s="238"/>
      <c r="Z6" s="2"/>
      <c r="AA6" s="234"/>
      <c r="AB6" s="236"/>
      <c r="AC6" s="238"/>
      <c r="AD6" s="1"/>
      <c r="AE6" s="242"/>
      <c r="AF6" s="39"/>
      <c r="AG6" s="234"/>
      <c r="AH6" s="236"/>
      <c r="AI6" s="236"/>
      <c r="AJ6" s="236"/>
      <c r="AK6" s="236"/>
      <c r="AL6" s="238"/>
      <c r="AM6" s="5"/>
      <c r="AN6" s="234"/>
      <c r="AO6" s="236"/>
      <c r="AP6" s="238"/>
      <c r="AQ6" s="2"/>
      <c r="AR6" s="240"/>
      <c r="AS6" s="2"/>
      <c r="AT6" s="234"/>
      <c r="AU6" s="236"/>
      <c r="AV6" s="236"/>
      <c r="AW6" s="236"/>
      <c r="AX6" s="236"/>
      <c r="AY6" s="238"/>
      <c r="AZ6" s="2"/>
      <c r="BA6" s="234"/>
      <c r="BB6" s="236"/>
      <c r="BC6" s="238"/>
      <c r="BD6" s="1"/>
      <c r="BE6" s="24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52.006250056417201</v>
      </c>
      <c r="H8" s="161">
        <v>62.2688055390202</v>
      </c>
      <c r="I8" s="161">
        <v>67.143646066570398</v>
      </c>
      <c r="J8" s="161">
        <v>66.867338301862006</v>
      </c>
      <c r="K8" s="161">
        <v>64.848896119710602</v>
      </c>
      <c r="L8" s="162">
        <v>62.626892609286003</v>
      </c>
      <c r="M8" s="163"/>
      <c r="N8" s="164">
        <v>72.214273932591098</v>
      </c>
      <c r="O8" s="165">
        <v>74.148282548260696</v>
      </c>
      <c r="P8" s="166">
        <v>73.181270025550404</v>
      </c>
      <c r="Q8" s="163"/>
      <c r="R8" s="167">
        <v>65.642657606666802</v>
      </c>
      <c r="S8" s="168"/>
      <c r="T8" s="160">
        <v>-5.59376232752762</v>
      </c>
      <c r="U8" s="161">
        <v>-0.87554965456484002</v>
      </c>
      <c r="V8" s="161">
        <v>1.1352901385224199</v>
      </c>
      <c r="W8" s="161">
        <v>0.26600874171289102</v>
      </c>
      <c r="X8" s="161">
        <v>0.36671976026415798</v>
      </c>
      <c r="Y8" s="162">
        <v>-0.78044017609355099</v>
      </c>
      <c r="Z8" s="163"/>
      <c r="AA8" s="164">
        <v>1.07575539385156</v>
      </c>
      <c r="AB8" s="165">
        <v>0.30139878921829499</v>
      </c>
      <c r="AC8" s="166">
        <v>0.681951560209066</v>
      </c>
      <c r="AD8" s="163"/>
      <c r="AE8" s="167">
        <v>-0.31887166098685499</v>
      </c>
      <c r="AF8" s="29"/>
      <c r="AG8" s="160">
        <v>51.647241506197702</v>
      </c>
      <c r="AH8" s="161">
        <v>61.399650133847203</v>
      </c>
      <c r="AI8" s="161">
        <v>66.149220554835793</v>
      </c>
      <c r="AJ8" s="161">
        <v>66.536753951795305</v>
      </c>
      <c r="AK8" s="161">
        <v>64.902159888910106</v>
      </c>
      <c r="AL8" s="162">
        <v>62.129221997040403</v>
      </c>
      <c r="AM8" s="163"/>
      <c r="AN8" s="164">
        <v>71.934230131610406</v>
      </c>
      <c r="AO8" s="165">
        <v>73.070981531228895</v>
      </c>
      <c r="AP8" s="166">
        <v>72.502603928917395</v>
      </c>
      <c r="AQ8" s="163"/>
      <c r="AR8" s="167">
        <v>65.094075084929699</v>
      </c>
      <c r="AS8" s="168"/>
      <c r="AT8" s="160">
        <v>0.61434515533632506</v>
      </c>
      <c r="AU8" s="161">
        <v>0.60789228635422599</v>
      </c>
      <c r="AV8" s="161">
        <v>0.53585194494547095</v>
      </c>
      <c r="AW8" s="161">
        <v>-6.9016140752153302E-2</v>
      </c>
      <c r="AX8" s="161">
        <v>0.187126350171094</v>
      </c>
      <c r="AY8" s="162">
        <v>0.36022526245883801</v>
      </c>
      <c r="AZ8" s="163"/>
      <c r="BA8" s="164">
        <v>1.7123711351967501</v>
      </c>
      <c r="BB8" s="165">
        <v>3.3071382798453399</v>
      </c>
      <c r="BC8" s="166">
        <v>2.5098004977423001</v>
      </c>
      <c r="BD8" s="163"/>
      <c r="BE8" s="167">
        <v>1.03537504345135</v>
      </c>
    </row>
    <row r="9" spans="1:57" x14ac:dyDescent="0.2">
      <c r="A9" s="20" t="s">
        <v>18</v>
      </c>
      <c r="B9" s="3" t="str">
        <f>TRIM(A9)</f>
        <v>Virginia</v>
      </c>
      <c r="C9" s="10"/>
      <c r="D9" s="24" t="s">
        <v>16</v>
      </c>
      <c r="E9" s="27" t="s">
        <v>17</v>
      </c>
      <c r="F9" s="3"/>
      <c r="G9" s="169">
        <v>51.232707509881401</v>
      </c>
      <c r="H9" s="163">
        <v>62.902667984189698</v>
      </c>
      <c r="I9" s="163">
        <v>68.977272727272705</v>
      </c>
      <c r="J9" s="163">
        <v>67.878582015810196</v>
      </c>
      <c r="K9" s="163">
        <v>64.961709486166001</v>
      </c>
      <c r="L9" s="170">
        <v>63.190587944664003</v>
      </c>
      <c r="M9" s="163"/>
      <c r="N9" s="171">
        <v>73.549283596837896</v>
      </c>
      <c r="O9" s="172">
        <v>75.437252964426804</v>
      </c>
      <c r="P9" s="173">
        <v>74.493268280632407</v>
      </c>
      <c r="Q9" s="163"/>
      <c r="R9" s="174">
        <v>66.419925183512106</v>
      </c>
      <c r="S9" s="168"/>
      <c r="T9" s="169">
        <v>4.7486224677469204</v>
      </c>
      <c r="U9" s="163">
        <v>4.5119080434766099</v>
      </c>
      <c r="V9" s="163">
        <v>2.2161375094215998</v>
      </c>
      <c r="W9" s="163">
        <v>-0.80087353420809904</v>
      </c>
      <c r="X9" s="163">
        <v>-2.9423607165024999</v>
      </c>
      <c r="Y9" s="170">
        <v>1.28752720299391</v>
      </c>
      <c r="Z9" s="163"/>
      <c r="AA9" s="171">
        <v>0.84901253067109494</v>
      </c>
      <c r="AB9" s="172">
        <v>1.3063684952647701</v>
      </c>
      <c r="AC9" s="173">
        <v>1.08007104634085</v>
      </c>
      <c r="AD9" s="163"/>
      <c r="AE9" s="174">
        <v>1.2209567013756299</v>
      </c>
      <c r="AF9" s="30"/>
      <c r="AG9" s="169">
        <v>50.099376539718101</v>
      </c>
      <c r="AH9" s="163">
        <v>60.809323775875697</v>
      </c>
      <c r="AI9" s="163">
        <v>65.926201736266094</v>
      </c>
      <c r="AJ9" s="163">
        <v>66.385270583654801</v>
      </c>
      <c r="AK9" s="163">
        <v>66.261104673619101</v>
      </c>
      <c r="AL9" s="170">
        <v>61.897115350739703</v>
      </c>
      <c r="AM9" s="163"/>
      <c r="AN9" s="171">
        <v>74.594206257242107</v>
      </c>
      <c r="AO9" s="172">
        <v>76.294785631517897</v>
      </c>
      <c r="AP9" s="173">
        <v>75.444495944379995</v>
      </c>
      <c r="AQ9" s="163"/>
      <c r="AR9" s="174">
        <v>65.768164618907505</v>
      </c>
      <c r="AS9" s="168"/>
      <c r="AT9" s="169">
        <v>0.47265286147344798</v>
      </c>
      <c r="AU9" s="163">
        <v>-1.1925966171598299</v>
      </c>
      <c r="AV9" s="163">
        <v>-1.3975428192335999</v>
      </c>
      <c r="AW9" s="163">
        <v>-1.97528104769006</v>
      </c>
      <c r="AX9" s="163">
        <v>0.21257561291735699</v>
      </c>
      <c r="AY9" s="170">
        <v>-0.844232987745974</v>
      </c>
      <c r="AZ9" s="163"/>
      <c r="BA9" s="171">
        <v>3.9936701211080101</v>
      </c>
      <c r="BB9" s="172">
        <v>7.2132708798156902</v>
      </c>
      <c r="BC9" s="173">
        <v>5.5970729878995398</v>
      </c>
      <c r="BD9" s="163"/>
      <c r="BE9" s="174">
        <v>1.17872078922273</v>
      </c>
    </row>
    <row r="10" spans="1:57" x14ac:dyDescent="0.2">
      <c r="A10" s="21" t="s">
        <v>19</v>
      </c>
      <c r="B10" s="3" t="str">
        <f t="shared" ref="B10:B45" si="0">TRIM(A10)</f>
        <v>Norfolk/Virginia Beach, VA</v>
      </c>
      <c r="C10" s="3"/>
      <c r="D10" s="24" t="s">
        <v>16</v>
      </c>
      <c r="E10" s="27" t="s">
        <v>17</v>
      </c>
      <c r="F10" s="3"/>
      <c r="G10" s="169">
        <v>48.756053191216701</v>
      </c>
      <c r="H10" s="163">
        <v>54.177662763586</v>
      </c>
      <c r="I10" s="163">
        <v>58.2643675215865</v>
      </c>
      <c r="J10" s="163">
        <v>59.5941479412744</v>
      </c>
      <c r="K10" s="163">
        <v>59.074021881165201</v>
      </c>
      <c r="L10" s="170">
        <v>55.973250659765803</v>
      </c>
      <c r="M10" s="163"/>
      <c r="N10" s="171">
        <v>68.743754643982598</v>
      </c>
      <c r="O10" s="172">
        <v>73.473570934433297</v>
      </c>
      <c r="P10" s="173">
        <v>71.108662789207997</v>
      </c>
      <c r="Q10" s="163"/>
      <c r="R10" s="174">
        <v>60.297654125320697</v>
      </c>
      <c r="S10" s="168"/>
      <c r="T10" s="169">
        <v>6.4469340518608398</v>
      </c>
      <c r="U10" s="163">
        <v>5.71079092099124</v>
      </c>
      <c r="V10" s="163">
        <v>5.1627131373348103</v>
      </c>
      <c r="W10" s="163">
        <v>6.0631996683844802</v>
      </c>
      <c r="X10" s="163">
        <v>-2.1614783086060299</v>
      </c>
      <c r="Y10" s="170">
        <v>4.0300233520136199</v>
      </c>
      <c r="Z10" s="163"/>
      <c r="AA10" s="171">
        <v>-6.7886973842438598</v>
      </c>
      <c r="AB10" s="172">
        <v>-3.3998578070027001</v>
      </c>
      <c r="AC10" s="173">
        <v>-5.0681613306007396</v>
      </c>
      <c r="AD10" s="163"/>
      <c r="AE10" s="174">
        <v>0.77575786940903302</v>
      </c>
      <c r="AF10" s="30"/>
      <c r="AG10" s="169">
        <v>48.225037792410703</v>
      </c>
      <c r="AH10" s="163">
        <v>53.387865433395604</v>
      </c>
      <c r="AI10" s="163">
        <v>56.8224909682543</v>
      </c>
      <c r="AJ10" s="163">
        <v>58.319454764405897</v>
      </c>
      <c r="AK10" s="163">
        <v>61.307617412693098</v>
      </c>
      <c r="AL10" s="170">
        <v>55.612493274231902</v>
      </c>
      <c r="AM10" s="163"/>
      <c r="AN10" s="171">
        <v>72.127136232032498</v>
      </c>
      <c r="AO10" s="172">
        <v>74.901995951728196</v>
      </c>
      <c r="AP10" s="173">
        <v>73.514566091880297</v>
      </c>
      <c r="AQ10" s="163"/>
      <c r="AR10" s="174">
        <v>60.727371222131502</v>
      </c>
      <c r="AS10" s="168"/>
      <c r="AT10" s="169">
        <v>-1.64131008762937</v>
      </c>
      <c r="AU10" s="163">
        <v>-5.1450862352509903</v>
      </c>
      <c r="AV10" s="163">
        <v>-5.1094013014211797</v>
      </c>
      <c r="AW10" s="163">
        <v>-2.7065740357411698</v>
      </c>
      <c r="AX10" s="163">
        <v>-1.4593247596997001</v>
      </c>
      <c r="AY10" s="170">
        <v>-3.2331283568285101</v>
      </c>
      <c r="AZ10" s="163"/>
      <c r="BA10" s="171">
        <v>1.2245914465465799</v>
      </c>
      <c r="BB10" s="172">
        <v>3.7685787367861598</v>
      </c>
      <c r="BC10" s="173">
        <v>2.5048075931371798</v>
      </c>
      <c r="BD10" s="163"/>
      <c r="BE10" s="174">
        <v>-1.32261550625116</v>
      </c>
    </row>
    <row r="11" spans="1:57" x14ac:dyDescent="0.2">
      <c r="A11" s="21" t="s">
        <v>20</v>
      </c>
      <c r="B11" s="2" t="s">
        <v>71</v>
      </c>
      <c r="C11" s="3"/>
      <c r="D11" s="24" t="s">
        <v>16</v>
      </c>
      <c r="E11" s="27" t="s">
        <v>17</v>
      </c>
      <c r="F11" s="3"/>
      <c r="G11" s="169">
        <v>49.664545729991701</v>
      </c>
      <c r="H11" s="163">
        <v>63.2731679868415</v>
      </c>
      <c r="I11" s="163">
        <v>69.458511881573799</v>
      </c>
      <c r="J11" s="163">
        <v>68.636107864779405</v>
      </c>
      <c r="K11" s="163">
        <v>67.796390079210397</v>
      </c>
      <c r="L11" s="170">
        <v>63.765744708479403</v>
      </c>
      <c r="M11" s="163"/>
      <c r="N11" s="171">
        <v>78.448686317794198</v>
      </c>
      <c r="O11" s="172">
        <v>78.656451543089602</v>
      </c>
      <c r="P11" s="173">
        <v>78.552568930441893</v>
      </c>
      <c r="Q11" s="163"/>
      <c r="R11" s="174">
        <v>67.990551629040098</v>
      </c>
      <c r="S11" s="168"/>
      <c r="T11" s="169">
        <v>10.271216220009199</v>
      </c>
      <c r="U11" s="163">
        <v>10.2871202327975</v>
      </c>
      <c r="V11" s="163">
        <v>6.7726555815217804</v>
      </c>
      <c r="W11" s="163">
        <v>3.47902884789498</v>
      </c>
      <c r="X11" s="163">
        <v>1.1523932351683801</v>
      </c>
      <c r="Y11" s="170">
        <v>5.9882721003456503</v>
      </c>
      <c r="Z11" s="163"/>
      <c r="AA11" s="171">
        <v>3.31975758097356</v>
      </c>
      <c r="AB11" s="172">
        <v>3.2500283266677599</v>
      </c>
      <c r="AC11" s="173">
        <v>3.2848350779506701</v>
      </c>
      <c r="AD11" s="163"/>
      <c r="AE11" s="174">
        <v>5.0803574554508799</v>
      </c>
      <c r="AF11" s="30"/>
      <c r="AG11" s="169">
        <v>48.747729042304599</v>
      </c>
      <c r="AH11" s="163">
        <v>62.197205640626301</v>
      </c>
      <c r="AI11" s="163">
        <v>68.268939557824595</v>
      </c>
      <c r="AJ11" s="163">
        <v>68.435512482152902</v>
      </c>
      <c r="AK11" s="163">
        <v>73.135248561415594</v>
      </c>
      <c r="AL11" s="170">
        <v>64.156175643521493</v>
      </c>
      <c r="AM11" s="163"/>
      <c r="AN11" s="171">
        <v>82.222126076234105</v>
      </c>
      <c r="AO11" s="172">
        <v>84.1788171159087</v>
      </c>
      <c r="AP11" s="173">
        <v>83.200471596071395</v>
      </c>
      <c r="AQ11" s="163"/>
      <c r="AR11" s="174">
        <v>69.597066767201596</v>
      </c>
      <c r="AS11" s="168"/>
      <c r="AT11" s="169">
        <v>0.31404504355331903</v>
      </c>
      <c r="AU11" s="163">
        <v>6.5703742245567396</v>
      </c>
      <c r="AV11" s="163">
        <v>4.6164039836149904</v>
      </c>
      <c r="AW11" s="163">
        <v>2.5872156758359401</v>
      </c>
      <c r="AX11" s="163">
        <v>7.07705994883987</v>
      </c>
      <c r="AY11" s="170">
        <v>4.4070483233317104</v>
      </c>
      <c r="AZ11" s="163"/>
      <c r="BA11" s="171">
        <v>7.8213080946700897</v>
      </c>
      <c r="BB11" s="172">
        <v>12.5833718735774</v>
      </c>
      <c r="BC11" s="173">
        <v>10.178887749351199</v>
      </c>
      <c r="BD11" s="163"/>
      <c r="BE11" s="174">
        <v>6.3075963616880202</v>
      </c>
    </row>
    <row r="12" spans="1:57" x14ac:dyDescent="0.2">
      <c r="A12" s="21" t="s">
        <v>21</v>
      </c>
      <c r="B12" s="3" t="str">
        <f t="shared" si="0"/>
        <v>Virginia Area</v>
      </c>
      <c r="C12" s="3"/>
      <c r="D12" s="24" t="s">
        <v>16</v>
      </c>
      <c r="E12" s="27" t="s">
        <v>17</v>
      </c>
      <c r="F12" s="3"/>
      <c r="G12" s="169">
        <v>41.8907374100719</v>
      </c>
      <c r="H12" s="163">
        <v>53.316097122302097</v>
      </c>
      <c r="I12" s="163">
        <v>59.759442446043103</v>
      </c>
      <c r="J12" s="163">
        <v>58.671312949640203</v>
      </c>
      <c r="K12" s="163">
        <v>59.820143884891998</v>
      </c>
      <c r="L12" s="170">
        <v>54.691546762589901</v>
      </c>
      <c r="M12" s="163"/>
      <c r="N12" s="171">
        <v>76.405125899280506</v>
      </c>
      <c r="O12" s="172">
        <v>76.933453237410006</v>
      </c>
      <c r="P12" s="173">
        <v>76.669289568345306</v>
      </c>
      <c r="Q12" s="163"/>
      <c r="R12" s="174">
        <v>60.970901849948604</v>
      </c>
      <c r="S12" s="168"/>
      <c r="T12" s="169">
        <v>-5.7935487101949699</v>
      </c>
      <c r="U12" s="163">
        <v>0.68755827059822106</v>
      </c>
      <c r="V12" s="163">
        <v>0.67449629253652199</v>
      </c>
      <c r="W12" s="163">
        <v>-1.24572632435368</v>
      </c>
      <c r="X12" s="163">
        <v>-2.44268809532996E-2</v>
      </c>
      <c r="Y12" s="170">
        <v>-0.92980364459195297</v>
      </c>
      <c r="Z12" s="163"/>
      <c r="AA12" s="171">
        <v>15.1015124810831</v>
      </c>
      <c r="AB12" s="172">
        <v>12.9313488169071</v>
      </c>
      <c r="AC12" s="173">
        <v>14.0023658614735</v>
      </c>
      <c r="AD12" s="163"/>
      <c r="AE12" s="174">
        <v>3.9625370391716701</v>
      </c>
      <c r="AF12" s="30"/>
      <c r="AG12" s="169">
        <v>42.512712557919002</v>
      </c>
      <c r="AH12" s="163">
        <v>52.6116475813688</v>
      </c>
      <c r="AI12" s="163">
        <v>57.121359852562399</v>
      </c>
      <c r="AJ12" s="163">
        <v>58.453708765660998</v>
      </c>
      <c r="AK12" s="163">
        <v>59.832499210965302</v>
      </c>
      <c r="AL12" s="170">
        <v>54.109993819558099</v>
      </c>
      <c r="AM12" s="163"/>
      <c r="AN12" s="171">
        <v>71.724378916993501</v>
      </c>
      <c r="AO12" s="172">
        <v>70.990013075431705</v>
      </c>
      <c r="AP12" s="173">
        <v>71.357195996212596</v>
      </c>
      <c r="AQ12" s="163"/>
      <c r="AR12" s="174">
        <v>59.039718670159097</v>
      </c>
      <c r="AS12" s="168"/>
      <c r="AT12" s="169">
        <v>-2.6365409937907298</v>
      </c>
      <c r="AU12" s="163">
        <v>-5.0029209674993202</v>
      </c>
      <c r="AV12" s="163">
        <v>-2.69759917130953</v>
      </c>
      <c r="AW12" s="163">
        <v>-1.75981115454936</v>
      </c>
      <c r="AX12" s="163">
        <v>-2.0202691342152499</v>
      </c>
      <c r="AY12" s="170">
        <v>-2.80024315399299</v>
      </c>
      <c r="AZ12" s="163"/>
      <c r="BA12" s="171">
        <v>6.2095621660009996</v>
      </c>
      <c r="BB12" s="172">
        <v>9.9508789101633202</v>
      </c>
      <c r="BC12" s="173">
        <v>8.0382209692122597</v>
      </c>
      <c r="BD12" s="163"/>
      <c r="BE12" s="174">
        <v>0.68976506519428105</v>
      </c>
    </row>
    <row r="13" spans="1:57" x14ac:dyDescent="0.2">
      <c r="A13" s="34" t="s">
        <v>22</v>
      </c>
      <c r="B13" s="2" t="s">
        <v>83</v>
      </c>
      <c r="C13" s="3"/>
      <c r="D13" s="24" t="s">
        <v>16</v>
      </c>
      <c r="E13" s="27" t="s">
        <v>17</v>
      </c>
      <c r="F13" s="3"/>
      <c r="G13" s="169">
        <v>63.5094829552432</v>
      </c>
      <c r="H13" s="163">
        <v>79.364703405442299</v>
      </c>
      <c r="I13" s="163">
        <v>85.741354808147705</v>
      </c>
      <c r="J13" s="163">
        <v>79.813849851746497</v>
      </c>
      <c r="K13" s="163">
        <v>69.622085372914299</v>
      </c>
      <c r="L13" s="170">
        <v>75.6102952786988</v>
      </c>
      <c r="M13" s="163"/>
      <c r="N13" s="171">
        <v>71.654648490271398</v>
      </c>
      <c r="O13" s="172">
        <v>76.018913276137297</v>
      </c>
      <c r="P13" s="173">
        <v>73.836780883204298</v>
      </c>
      <c r="Q13" s="163"/>
      <c r="R13" s="174">
        <v>75.103576879986093</v>
      </c>
      <c r="S13" s="168"/>
      <c r="T13" s="169">
        <v>8.8471943548181997</v>
      </c>
      <c r="U13" s="163">
        <v>5.5634774424410498</v>
      </c>
      <c r="V13" s="163">
        <v>-0.95614118876149901</v>
      </c>
      <c r="W13" s="163">
        <v>-7.22978834227888</v>
      </c>
      <c r="X13" s="163">
        <v>-10.2513161018634</v>
      </c>
      <c r="Y13" s="170">
        <v>-1.47387559210027</v>
      </c>
      <c r="Z13" s="163"/>
      <c r="AA13" s="171">
        <v>-5.3709398737958303</v>
      </c>
      <c r="AB13" s="172">
        <v>-3.5554885769046098</v>
      </c>
      <c r="AC13" s="173">
        <v>-4.4450072712990796</v>
      </c>
      <c r="AD13" s="163"/>
      <c r="AE13" s="174">
        <v>-2.3269508585791301</v>
      </c>
      <c r="AF13" s="30"/>
      <c r="AG13" s="169">
        <v>59.529858834783603</v>
      </c>
      <c r="AH13" s="163">
        <v>73.430485894448594</v>
      </c>
      <c r="AI13" s="163">
        <v>80.015399937698206</v>
      </c>
      <c r="AJ13" s="163">
        <v>77.724177569519298</v>
      </c>
      <c r="AK13" s="163">
        <v>71.801317994752495</v>
      </c>
      <c r="AL13" s="170">
        <v>72.500603310970604</v>
      </c>
      <c r="AM13" s="163"/>
      <c r="AN13" s="171">
        <v>76.382490501136303</v>
      </c>
      <c r="AO13" s="172">
        <v>80.4215915971253</v>
      </c>
      <c r="AP13" s="173">
        <v>78.402041049130801</v>
      </c>
      <c r="AQ13" s="163"/>
      <c r="AR13" s="174">
        <v>74.186797075822795</v>
      </c>
      <c r="AS13" s="168"/>
      <c r="AT13" s="169">
        <v>1.8156941812416401</v>
      </c>
      <c r="AU13" s="163">
        <v>-1.04584755349252</v>
      </c>
      <c r="AV13" s="163">
        <v>-2.1541368380186299</v>
      </c>
      <c r="AW13" s="163">
        <v>-4.5443118894679699</v>
      </c>
      <c r="AX13" s="163">
        <v>-2.5884592322740398</v>
      </c>
      <c r="AY13" s="170">
        <v>-1.91831592505157</v>
      </c>
      <c r="AZ13" s="163"/>
      <c r="BA13" s="171">
        <v>1.33956445484288</v>
      </c>
      <c r="BB13" s="172">
        <v>4.2655528101467999</v>
      </c>
      <c r="BC13" s="173">
        <v>2.81942991562777</v>
      </c>
      <c r="BD13" s="163"/>
      <c r="BE13" s="174">
        <v>-0.53439304748277405</v>
      </c>
    </row>
    <row r="14" spans="1:57" x14ac:dyDescent="0.2">
      <c r="A14" s="21" t="s">
        <v>23</v>
      </c>
      <c r="B14" s="3" t="str">
        <f t="shared" si="0"/>
        <v>Arlington, VA</v>
      </c>
      <c r="C14" s="3"/>
      <c r="D14" s="24" t="s">
        <v>16</v>
      </c>
      <c r="E14" s="27" t="s">
        <v>17</v>
      </c>
      <c r="F14" s="3"/>
      <c r="G14" s="169">
        <v>74.614246459522207</v>
      </c>
      <c r="H14" s="163">
        <v>92.210949059395404</v>
      </c>
      <c r="I14" s="163">
        <v>96.0684844641724</v>
      </c>
      <c r="J14" s="163">
        <v>88.871274571971995</v>
      </c>
      <c r="K14" s="163">
        <v>79.105897273303697</v>
      </c>
      <c r="L14" s="170">
        <v>86.174170365673206</v>
      </c>
      <c r="M14" s="163"/>
      <c r="N14" s="171">
        <v>76.368632424434495</v>
      </c>
      <c r="O14" s="172">
        <v>78.1864299302473</v>
      </c>
      <c r="P14" s="173">
        <v>77.277531177340904</v>
      </c>
      <c r="Q14" s="163"/>
      <c r="R14" s="174">
        <v>83.632273454721101</v>
      </c>
      <c r="S14" s="168"/>
      <c r="T14" s="169">
        <v>16.5261483541234</v>
      </c>
      <c r="U14" s="163">
        <v>6.5460799098308202</v>
      </c>
      <c r="V14" s="163">
        <v>0.10705853421779001</v>
      </c>
      <c r="W14" s="163">
        <v>-7.4325208864531298</v>
      </c>
      <c r="X14" s="163">
        <v>-10.984052435520701</v>
      </c>
      <c r="Y14" s="170">
        <v>-0.12674775977508901</v>
      </c>
      <c r="Z14" s="163"/>
      <c r="AA14" s="171">
        <v>-5.6874636267048899</v>
      </c>
      <c r="AB14" s="172">
        <v>-3.9930471450707099</v>
      </c>
      <c r="AC14" s="173">
        <v>-4.8378334069260598</v>
      </c>
      <c r="AD14" s="163"/>
      <c r="AE14" s="174">
        <v>-1.41522812902489</v>
      </c>
      <c r="AF14" s="30"/>
      <c r="AG14" s="169">
        <v>70.283766645529397</v>
      </c>
      <c r="AH14" s="163">
        <v>84.5487212005918</v>
      </c>
      <c r="AI14" s="163">
        <v>89.798668357641006</v>
      </c>
      <c r="AJ14" s="163">
        <v>85.457619953498195</v>
      </c>
      <c r="AK14" s="163">
        <v>80.107271190023198</v>
      </c>
      <c r="AL14" s="170">
        <v>82.039209469456694</v>
      </c>
      <c r="AM14" s="163"/>
      <c r="AN14" s="171">
        <v>80.559078418938896</v>
      </c>
      <c r="AO14" s="172">
        <v>84.347917987740402</v>
      </c>
      <c r="AP14" s="173">
        <v>82.453498203339606</v>
      </c>
      <c r="AQ14" s="163"/>
      <c r="AR14" s="174">
        <v>82.157577679137603</v>
      </c>
      <c r="AS14" s="168"/>
      <c r="AT14" s="169">
        <v>8.1984301041927896</v>
      </c>
      <c r="AU14" s="163">
        <v>1.79772115607765</v>
      </c>
      <c r="AV14" s="163">
        <v>-0.51396636787272298</v>
      </c>
      <c r="AW14" s="163">
        <v>-6.3351047367272999</v>
      </c>
      <c r="AX14" s="163">
        <v>-3.0288300288883501</v>
      </c>
      <c r="AY14" s="170">
        <v>-0.467664149165678</v>
      </c>
      <c r="AZ14" s="163"/>
      <c r="BA14" s="171">
        <v>0.119072646836692</v>
      </c>
      <c r="BB14" s="172">
        <v>4.2363993672092404</v>
      </c>
      <c r="BC14" s="173">
        <v>2.1835600846183101</v>
      </c>
      <c r="BD14" s="163"/>
      <c r="BE14" s="174">
        <v>0.27838281641672802</v>
      </c>
    </row>
    <row r="15" spans="1:57" x14ac:dyDescent="0.2">
      <c r="A15" s="21" t="s">
        <v>24</v>
      </c>
      <c r="B15" s="3" t="str">
        <f t="shared" si="0"/>
        <v>Suburban Virginia Area</v>
      </c>
      <c r="C15" s="3"/>
      <c r="D15" s="24" t="s">
        <v>16</v>
      </c>
      <c r="E15" s="27" t="s">
        <v>17</v>
      </c>
      <c r="F15" s="3"/>
      <c r="G15" s="169">
        <v>54.140752864157101</v>
      </c>
      <c r="H15" s="163">
        <v>66.333878887070298</v>
      </c>
      <c r="I15" s="163">
        <v>75.564648117839596</v>
      </c>
      <c r="J15" s="163">
        <v>73.977086743044097</v>
      </c>
      <c r="K15" s="163">
        <v>65.335515548281506</v>
      </c>
      <c r="L15" s="170">
        <v>67.070376432078504</v>
      </c>
      <c r="M15" s="163"/>
      <c r="N15" s="171">
        <v>65.171849427168496</v>
      </c>
      <c r="O15" s="172">
        <v>67.446808510638206</v>
      </c>
      <c r="P15" s="173">
        <v>66.309328968903401</v>
      </c>
      <c r="Q15" s="163"/>
      <c r="R15" s="174">
        <v>66.852934299742799</v>
      </c>
      <c r="S15" s="168"/>
      <c r="T15" s="169">
        <v>7.6135354007694396</v>
      </c>
      <c r="U15" s="163">
        <v>1.5493889839071799</v>
      </c>
      <c r="V15" s="163">
        <v>2.7102077658556998</v>
      </c>
      <c r="W15" s="163">
        <v>4.1467868547941301E-2</v>
      </c>
      <c r="X15" s="163">
        <v>-0.55096315599717105</v>
      </c>
      <c r="Y15" s="170">
        <v>1.9781553042879301</v>
      </c>
      <c r="Z15" s="163"/>
      <c r="AA15" s="171">
        <v>-4.4125390050009496</v>
      </c>
      <c r="AB15" s="172">
        <v>-6.3485230886532804</v>
      </c>
      <c r="AC15" s="173">
        <v>-5.4070343824707301</v>
      </c>
      <c r="AD15" s="163"/>
      <c r="AE15" s="174">
        <v>-0.22930013995547899</v>
      </c>
      <c r="AF15" s="30"/>
      <c r="AG15" s="169">
        <v>50.707855973813402</v>
      </c>
      <c r="AH15" s="163">
        <v>64.459901800327302</v>
      </c>
      <c r="AI15" s="163">
        <v>71.783960720130906</v>
      </c>
      <c r="AJ15" s="163">
        <v>71.927168576104705</v>
      </c>
      <c r="AK15" s="163">
        <v>65.646481178396002</v>
      </c>
      <c r="AL15" s="170">
        <v>64.905073649754499</v>
      </c>
      <c r="AM15" s="163"/>
      <c r="AN15" s="171">
        <v>68.048281505728298</v>
      </c>
      <c r="AO15" s="172">
        <v>71.1865793780687</v>
      </c>
      <c r="AP15" s="173">
        <v>69.617430441898506</v>
      </c>
      <c r="AQ15" s="163"/>
      <c r="AR15" s="174">
        <v>66.251461304652693</v>
      </c>
      <c r="AS15" s="168"/>
      <c r="AT15" s="169">
        <v>5.0269793695968001</v>
      </c>
      <c r="AU15" s="163">
        <v>-0.73612908524614995</v>
      </c>
      <c r="AV15" s="163">
        <v>0.77656539096292398</v>
      </c>
      <c r="AW15" s="163">
        <v>-1.4049495251304001E-2</v>
      </c>
      <c r="AX15" s="163">
        <v>6.2984216819786401</v>
      </c>
      <c r="AY15" s="170">
        <v>2.0059457773491598</v>
      </c>
      <c r="AZ15" s="163"/>
      <c r="BA15" s="171">
        <v>3.3213242505130798</v>
      </c>
      <c r="BB15" s="172">
        <v>4.8362374194218898</v>
      </c>
      <c r="BC15" s="173">
        <v>4.0903429393827704</v>
      </c>
      <c r="BD15" s="163"/>
      <c r="BE15" s="174">
        <v>2.6229226660976401</v>
      </c>
    </row>
    <row r="16" spans="1:57" x14ac:dyDescent="0.2">
      <c r="A16" s="21" t="s">
        <v>25</v>
      </c>
      <c r="B16" s="3" t="str">
        <f t="shared" si="0"/>
        <v>Alexandria, VA</v>
      </c>
      <c r="C16" s="3"/>
      <c r="D16" s="24" t="s">
        <v>16</v>
      </c>
      <c r="E16" s="27" t="s">
        <v>17</v>
      </c>
      <c r="F16" s="3"/>
      <c r="G16" s="169">
        <v>70.876378409750401</v>
      </c>
      <c r="H16" s="163">
        <v>86.453859547301207</v>
      </c>
      <c r="I16" s="163">
        <v>91.0504933255948</v>
      </c>
      <c r="J16" s="163">
        <v>80.116076610562899</v>
      </c>
      <c r="K16" s="163">
        <v>69.123621590249499</v>
      </c>
      <c r="L16" s="170">
        <v>79.524085896691801</v>
      </c>
      <c r="M16" s="163"/>
      <c r="N16" s="171">
        <v>69.123621590249499</v>
      </c>
      <c r="O16" s="172">
        <v>75.473012188044095</v>
      </c>
      <c r="P16" s="173">
        <v>72.298316889146804</v>
      </c>
      <c r="Q16" s="163"/>
      <c r="R16" s="174">
        <v>77.459580465964606</v>
      </c>
      <c r="S16" s="168"/>
      <c r="T16" s="169">
        <v>7.97126963548763</v>
      </c>
      <c r="U16" s="163">
        <v>3.7812385955958798</v>
      </c>
      <c r="V16" s="163">
        <v>2.5403132592934998</v>
      </c>
      <c r="W16" s="163">
        <v>-9.5463651171063209</v>
      </c>
      <c r="X16" s="163">
        <v>-12.437235385005501</v>
      </c>
      <c r="Y16" s="170">
        <v>-1.8840701901291199</v>
      </c>
      <c r="Z16" s="163"/>
      <c r="AA16" s="171">
        <v>-8.4701227424766294</v>
      </c>
      <c r="AB16" s="172">
        <v>-0.61960540961214605</v>
      </c>
      <c r="AC16" s="173">
        <v>-4.5338945595103404</v>
      </c>
      <c r="AD16" s="163"/>
      <c r="AE16" s="174">
        <v>-2.6049943390312902</v>
      </c>
      <c r="AF16" s="30"/>
      <c r="AG16" s="169">
        <v>61.518598038646701</v>
      </c>
      <c r="AH16" s="163">
        <v>75.088493007601599</v>
      </c>
      <c r="AI16" s="163">
        <v>79.333255962397701</v>
      </c>
      <c r="AJ16" s="163">
        <v>75.795032497678704</v>
      </c>
      <c r="AK16" s="163">
        <v>71.048050139275702</v>
      </c>
      <c r="AL16" s="170">
        <v>72.556665854252898</v>
      </c>
      <c r="AM16" s="163"/>
      <c r="AN16" s="171">
        <v>77.019498607242298</v>
      </c>
      <c r="AO16" s="172">
        <v>81.696843082636903</v>
      </c>
      <c r="AP16" s="173">
        <v>79.358170844939593</v>
      </c>
      <c r="AQ16" s="163"/>
      <c r="AR16" s="174">
        <v>74.499904664793107</v>
      </c>
      <c r="AS16" s="168"/>
      <c r="AT16" s="169">
        <v>1.97078354221861</v>
      </c>
      <c r="AU16" s="163">
        <v>-1.0719060804962599</v>
      </c>
      <c r="AV16" s="163">
        <v>-3.30673422704966</v>
      </c>
      <c r="AW16" s="163">
        <v>-7.5894190534516897</v>
      </c>
      <c r="AX16" s="163">
        <v>-4.1767826917198496</v>
      </c>
      <c r="AY16" s="170">
        <v>-3.1131597395136801</v>
      </c>
      <c r="AZ16" s="163"/>
      <c r="BA16" s="171">
        <v>3.5732238748832801</v>
      </c>
      <c r="BB16" s="172">
        <v>7.0996519178852404</v>
      </c>
      <c r="BC16" s="173">
        <v>5.3588963736901301</v>
      </c>
      <c r="BD16" s="163"/>
      <c r="BE16" s="174">
        <v>-0.68263586497184903</v>
      </c>
    </row>
    <row r="17" spans="1:57" x14ac:dyDescent="0.2">
      <c r="A17" s="21" t="s">
        <v>26</v>
      </c>
      <c r="B17" s="3" t="str">
        <f t="shared" si="0"/>
        <v>Fairfax/Tysons Corner, VA</v>
      </c>
      <c r="C17" s="3"/>
      <c r="D17" s="24" t="s">
        <v>16</v>
      </c>
      <c r="E17" s="27" t="s">
        <v>17</v>
      </c>
      <c r="F17" s="3"/>
      <c r="G17" s="169">
        <v>54.8290203327171</v>
      </c>
      <c r="H17" s="163">
        <v>76.224584103512001</v>
      </c>
      <c r="I17" s="163">
        <v>87.361367837338193</v>
      </c>
      <c r="J17" s="163">
        <v>86.460258780036895</v>
      </c>
      <c r="K17" s="163">
        <v>72.701016635859503</v>
      </c>
      <c r="L17" s="170">
        <v>75.5152495378927</v>
      </c>
      <c r="M17" s="163"/>
      <c r="N17" s="171">
        <v>67.294362292051702</v>
      </c>
      <c r="O17" s="172">
        <v>69.916820702402902</v>
      </c>
      <c r="P17" s="173">
        <v>68.605591497227294</v>
      </c>
      <c r="Q17" s="163"/>
      <c r="R17" s="174">
        <v>73.541061526274007</v>
      </c>
      <c r="S17" s="168"/>
      <c r="T17" s="169">
        <v>7.8901714985207896</v>
      </c>
      <c r="U17" s="163">
        <v>4.2289124758812697</v>
      </c>
      <c r="V17" s="163">
        <v>-1.03415347020856</v>
      </c>
      <c r="W17" s="163">
        <v>-4.7631174088302402</v>
      </c>
      <c r="X17" s="163">
        <v>-9.6878521507765001</v>
      </c>
      <c r="Y17" s="170">
        <v>-1.5471164095682699</v>
      </c>
      <c r="Z17" s="163"/>
      <c r="AA17" s="171">
        <v>-11.875211151559</v>
      </c>
      <c r="AB17" s="172">
        <v>-8.7880166549154808</v>
      </c>
      <c r="AC17" s="173">
        <v>-10.3286830965836</v>
      </c>
      <c r="AD17" s="163"/>
      <c r="AE17" s="174">
        <v>-4.0515976209686304</v>
      </c>
      <c r="AF17" s="30"/>
      <c r="AG17" s="169">
        <v>53.7112985212569</v>
      </c>
      <c r="AH17" s="163">
        <v>72.201363216266103</v>
      </c>
      <c r="AI17" s="163">
        <v>82.844269870609907</v>
      </c>
      <c r="AJ17" s="163">
        <v>81.960489833641404</v>
      </c>
      <c r="AK17" s="163">
        <v>70.196973197781801</v>
      </c>
      <c r="AL17" s="170">
        <v>72.182878927911204</v>
      </c>
      <c r="AM17" s="163"/>
      <c r="AN17" s="171">
        <v>71.438886321626597</v>
      </c>
      <c r="AO17" s="172">
        <v>76.083063770794794</v>
      </c>
      <c r="AP17" s="173">
        <v>73.760975046210703</v>
      </c>
      <c r="AQ17" s="163"/>
      <c r="AR17" s="174">
        <v>72.6337635331396</v>
      </c>
      <c r="AS17" s="168"/>
      <c r="AT17" s="169">
        <v>0.40967277328175</v>
      </c>
      <c r="AU17" s="163">
        <v>-0.684533353159824</v>
      </c>
      <c r="AV17" s="163">
        <v>0.656562848896733</v>
      </c>
      <c r="AW17" s="163">
        <v>-0.88257817181023202</v>
      </c>
      <c r="AX17" s="163">
        <v>-3.1125263666832699</v>
      </c>
      <c r="AY17" s="170">
        <v>-0.74882982731831405</v>
      </c>
      <c r="AZ17" s="163"/>
      <c r="BA17" s="171">
        <v>-1.7137074430254899</v>
      </c>
      <c r="BB17" s="172">
        <v>2.1324852771248302</v>
      </c>
      <c r="BC17" s="173">
        <v>0.233038989738171</v>
      </c>
      <c r="BD17" s="163"/>
      <c r="BE17" s="174">
        <v>-0.46592888487469403</v>
      </c>
    </row>
    <row r="18" spans="1:57" x14ac:dyDescent="0.2">
      <c r="A18" s="21" t="s">
        <v>27</v>
      </c>
      <c r="B18" s="3" t="str">
        <f t="shared" si="0"/>
        <v>I-95 Fredericksburg, VA</v>
      </c>
      <c r="C18" s="3"/>
      <c r="D18" s="24" t="s">
        <v>16</v>
      </c>
      <c r="E18" s="27" t="s">
        <v>17</v>
      </c>
      <c r="F18" s="3"/>
      <c r="G18" s="169">
        <v>51.376451077943599</v>
      </c>
      <c r="H18" s="163">
        <v>60.055279159756701</v>
      </c>
      <c r="I18" s="163">
        <v>66.357103372028703</v>
      </c>
      <c r="J18" s="163">
        <v>70.215588723051397</v>
      </c>
      <c r="K18" s="163">
        <v>66.091763405196204</v>
      </c>
      <c r="L18" s="170">
        <v>62.819237147595302</v>
      </c>
      <c r="M18" s="163"/>
      <c r="N18" s="171">
        <v>78.706467661691505</v>
      </c>
      <c r="O18" s="172">
        <v>74.317302377003799</v>
      </c>
      <c r="P18" s="173">
        <v>76.511885019347702</v>
      </c>
      <c r="Q18" s="163"/>
      <c r="R18" s="174">
        <v>66.731422253810294</v>
      </c>
      <c r="S18" s="168"/>
      <c r="T18" s="169">
        <v>-0.27763104440784703</v>
      </c>
      <c r="U18" s="163">
        <v>-3.55524451109682</v>
      </c>
      <c r="V18" s="163">
        <v>-7.98174609243212</v>
      </c>
      <c r="W18" s="163">
        <v>-6.6868854964959796</v>
      </c>
      <c r="X18" s="163">
        <v>-8.3193938282357909</v>
      </c>
      <c r="Y18" s="170">
        <v>-5.7441851610269898</v>
      </c>
      <c r="Z18" s="163"/>
      <c r="AA18" s="171">
        <v>5.1801194695419204</v>
      </c>
      <c r="AB18" s="172">
        <v>-3.37829497281693</v>
      </c>
      <c r="AC18" s="173">
        <v>0.84209961475639605</v>
      </c>
      <c r="AD18" s="163"/>
      <c r="AE18" s="174">
        <v>-3.6834119935604699</v>
      </c>
      <c r="AF18" s="30"/>
      <c r="AG18" s="169">
        <v>52.031711831164799</v>
      </c>
      <c r="AH18" s="163">
        <v>59.595038811082503</v>
      </c>
      <c r="AI18" s="163">
        <v>64.375310824998607</v>
      </c>
      <c r="AJ18" s="163">
        <v>67.406199922639104</v>
      </c>
      <c r="AK18" s="163">
        <v>66.596673481792493</v>
      </c>
      <c r="AL18" s="170">
        <v>62.0005083322282</v>
      </c>
      <c r="AM18" s="163"/>
      <c r="AN18" s="171">
        <v>77.421672100348104</v>
      </c>
      <c r="AO18" s="172">
        <v>78.347239874012203</v>
      </c>
      <c r="AP18" s="173">
        <v>77.884455987180104</v>
      </c>
      <c r="AQ18" s="163"/>
      <c r="AR18" s="174">
        <v>66.538528329886404</v>
      </c>
      <c r="AS18" s="168"/>
      <c r="AT18" s="169">
        <v>7.9792315256057206E-2</v>
      </c>
      <c r="AU18" s="163">
        <v>-2.8675820591863599</v>
      </c>
      <c r="AV18" s="163">
        <v>-3.6351381442220299</v>
      </c>
      <c r="AW18" s="163">
        <v>-2.8419782614678701</v>
      </c>
      <c r="AX18" s="163">
        <v>-2.3438879486702899</v>
      </c>
      <c r="AY18" s="170">
        <v>-2.4294325926992899</v>
      </c>
      <c r="AZ18" s="163"/>
      <c r="BA18" s="171">
        <v>4.08896464554714</v>
      </c>
      <c r="BB18" s="172">
        <v>6.2955963915820199</v>
      </c>
      <c r="BC18" s="173">
        <v>5.1872638320342803</v>
      </c>
      <c r="BD18" s="163"/>
      <c r="BE18" s="174">
        <v>-8.3523892815119804E-3</v>
      </c>
    </row>
    <row r="19" spans="1:57" x14ac:dyDescent="0.2">
      <c r="A19" s="21" t="s">
        <v>28</v>
      </c>
      <c r="B19" s="3" t="str">
        <f t="shared" si="0"/>
        <v>Dulles Airport Area, VA</v>
      </c>
      <c r="C19" s="3"/>
      <c r="D19" s="24" t="s">
        <v>16</v>
      </c>
      <c r="E19" s="27" t="s">
        <v>17</v>
      </c>
      <c r="F19" s="3"/>
      <c r="G19" s="169">
        <v>62.473406715382403</v>
      </c>
      <c r="H19" s="163">
        <v>80.464341874017194</v>
      </c>
      <c r="I19" s="163">
        <v>89.529183239293303</v>
      </c>
      <c r="J19" s="163">
        <v>87.623716584959695</v>
      </c>
      <c r="K19" s="163">
        <v>76.912404032929402</v>
      </c>
      <c r="L19" s="170">
        <v>79.400610489316406</v>
      </c>
      <c r="M19" s="163"/>
      <c r="N19" s="171">
        <v>72.990472666728294</v>
      </c>
      <c r="O19" s="172">
        <v>73.869207288872403</v>
      </c>
      <c r="P19" s="173">
        <v>73.429839977800299</v>
      </c>
      <c r="Q19" s="163"/>
      <c r="R19" s="174">
        <v>77.6946760574547</v>
      </c>
      <c r="S19" s="168"/>
      <c r="T19" s="169">
        <v>10.243497421084999</v>
      </c>
      <c r="U19" s="163">
        <v>9.4240314803778809</v>
      </c>
      <c r="V19" s="163">
        <v>4.7521253838657103</v>
      </c>
      <c r="W19" s="163">
        <v>-1.76228647892738</v>
      </c>
      <c r="X19" s="163">
        <v>-3.3829166688343602</v>
      </c>
      <c r="Y19" s="170">
        <v>3.2593861215333702</v>
      </c>
      <c r="Z19" s="163"/>
      <c r="AA19" s="171">
        <v>-10.0986607252424</v>
      </c>
      <c r="AB19" s="172">
        <v>-11.578382736539799</v>
      </c>
      <c r="AC19" s="173">
        <v>-10.8490875220578</v>
      </c>
      <c r="AD19" s="163"/>
      <c r="AE19" s="174">
        <v>-0.97240055643966306</v>
      </c>
      <c r="AF19" s="30"/>
      <c r="AG19" s="169">
        <v>59.673018222181099</v>
      </c>
      <c r="AH19" s="163">
        <v>77.349458884469499</v>
      </c>
      <c r="AI19" s="163">
        <v>84.381648321154302</v>
      </c>
      <c r="AJ19" s="163">
        <v>84.245213208768803</v>
      </c>
      <c r="AK19" s="163">
        <v>76.535473129220193</v>
      </c>
      <c r="AL19" s="170">
        <v>76.436962353158805</v>
      </c>
      <c r="AM19" s="163"/>
      <c r="AN19" s="171">
        <v>75.312182036814306</v>
      </c>
      <c r="AO19" s="172">
        <v>76.584034779391303</v>
      </c>
      <c r="AP19" s="173">
        <v>75.948108408102797</v>
      </c>
      <c r="AQ19" s="163"/>
      <c r="AR19" s="174">
        <v>76.297289797428505</v>
      </c>
      <c r="AS19" s="168"/>
      <c r="AT19" s="169">
        <v>6.7718348704940396</v>
      </c>
      <c r="AU19" s="163">
        <v>5.3375527141296599</v>
      </c>
      <c r="AV19" s="163">
        <v>0.85044346710611296</v>
      </c>
      <c r="AW19" s="163">
        <v>-2.3273445715717198</v>
      </c>
      <c r="AX19" s="163">
        <v>3.7598968271913198</v>
      </c>
      <c r="AY19" s="170">
        <v>2.4615300756574201</v>
      </c>
      <c r="AZ19" s="163"/>
      <c r="BA19" s="171">
        <v>2.9688117543735002</v>
      </c>
      <c r="BB19" s="172">
        <v>4.8334873746916003</v>
      </c>
      <c r="BC19" s="173">
        <v>3.9005899833854398</v>
      </c>
      <c r="BD19" s="163"/>
      <c r="BE19" s="174">
        <v>2.8667358496620801</v>
      </c>
    </row>
    <row r="20" spans="1:57" x14ac:dyDescent="0.2">
      <c r="A20" s="21" t="s">
        <v>29</v>
      </c>
      <c r="B20" s="3" t="str">
        <f t="shared" si="0"/>
        <v>Williamsburg, VA</v>
      </c>
      <c r="C20" s="3"/>
      <c r="D20" s="24" t="s">
        <v>16</v>
      </c>
      <c r="E20" s="27" t="s">
        <v>17</v>
      </c>
      <c r="F20" s="3"/>
      <c r="G20" s="169">
        <v>39.862724392819402</v>
      </c>
      <c r="H20" s="163">
        <v>42.793030623020002</v>
      </c>
      <c r="I20" s="163">
        <v>45.762935586061197</v>
      </c>
      <c r="J20" s="163">
        <v>50.699577613516297</v>
      </c>
      <c r="K20" s="163">
        <v>52.309926082365301</v>
      </c>
      <c r="L20" s="170">
        <v>46.2856388595564</v>
      </c>
      <c r="M20" s="163"/>
      <c r="N20" s="171">
        <v>64.387539598732801</v>
      </c>
      <c r="O20" s="172">
        <v>69.060190073917596</v>
      </c>
      <c r="P20" s="173">
        <v>66.723864836325205</v>
      </c>
      <c r="Q20" s="163"/>
      <c r="R20" s="174">
        <v>52.125131995776101</v>
      </c>
      <c r="S20" s="168"/>
      <c r="T20" s="169">
        <v>9.9859929075985701</v>
      </c>
      <c r="U20" s="163">
        <v>14.9978030108594</v>
      </c>
      <c r="V20" s="163">
        <v>10.5021579890985</v>
      </c>
      <c r="W20" s="163">
        <v>14.2609949755944</v>
      </c>
      <c r="X20" s="163">
        <v>0.92117052254327803</v>
      </c>
      <c r="Y20" s="170">
        <v>9.6435200567442596</v>
      </c>
      <c r="Z20" s="163"/>
      <c r="AA20" s="171">
        <v>-10.5923659515959</v>
      </c>
      <c r="AB20" s="172">
        <v>-0.804690324359705</v>
      </c>
      <c r="AC20" s="173">
        <v>-5.7812905739719396</v>
      </c>
      <c r="AD20" s="163"/>
      <c r="AE20" s="174">
        <v>3.4494399797419999</v>
      </c>
      <c r="AF20" s="30"/>
      <c r="AG20" s="169">
        <v>40.770195353748598</v>
      </c>
      <c r="AH20" s="163">
        <v>45.894931362196402</v>
      </c>
      <c r="AI20" s="163">
        <v>46.3536166842661</v>
      </c>
      <c r="AJ20" s="163">
        <v>49.402719112988301</v>
      </c>
      <c r="AK20" s="163">
        <v>55.161034846884803</v>
      </c>
      <c r="AL20" s="170">
        <v>47.516499472016797</v>
      </c>
      <c r="AM20" s="163"/>
      <c r="AN20" s="171">
        <v>66.869060190073895</v>
      </c>
      <c r="AO20" s="172">
        <v>68.512407602956699</v>
      </c>
      <c r="AP20" s="173">
        <v>67.690733896515297</v>
      </c>
      <c r="AQ20" s="163"/>
      <c r="AR20" s="174">
        <v>53.280566450445001</v>
      </c>
      <c r="AS20" s="168"/>
      <c r="AT20" s="169">
        <v>-3.9666124548666799</v>
      </c>
      <c r="AU20" s="163">
        <v>-5.5522489946988296</v>
      </c>
      <c r="AV20" s="163">
        <v>-6.8844721047017599</v>
      </c>
      <c r="AW20" s="163">
        <v>-1.62591411396852</v>
      </c>
      <c r="AX20" s="163">
        <v>-3.1083328589031698</v>
      </c>
      <c r="AY20" s="170">
        <v>-4.19200972098675</v>
      </c>
      <c r="AZ20" s="163"/>
      <c r="BA20" s="171">
        <v>-3.3660339807698998</v>
      </c>
      <c r="BB20" s="172">
        <v>3.45583438809946</v>
      </c>
      <c r="BC20" s="173">
        <v>-3.00191916149368E-2</v>
      </c>
      <c r="BD20" s="163"/>
      <c r="BE20" s="174">
        <v>-2.72193727688515</v>
      </c>
    </row>
    <row r="21" spans="1:57" x14ac:dyDescent="0.2">
      <c r="A21" s="21" t="s">
        <v>30</v>
      </c>
      <c r="B21" s="3" t="str">
        <f t="shared" si="0"/>
        <v>Virginia Beach, VA</v>
      </c>
      <c r="C21" s="3"/>
      <c r="D21" s="24" t="s">
        <v>16</v>
      </c>
      <c r="E21" s="27" t="s">
        <v>17</v>
      </c>
      <c r="F21" s="3"/>
      <c r="G21" s="169">
        <v>43.691993078496097</v>
      </c>
      <c r="H21" s="163">
        <v>47.341513292433497</v>
      </c>
      <c r="I21" s="163">
        <v>53.586597451628101</v>
      </c>
      <c r="J21" s="163">
        <v>55.474280320905997</v>
      </c>
      <c r="K21" s="163">
        <v>54.302343872896003</v>
      </c>
      <c r="L21" s="170">
        <v>50.879345603271901</v>
      </c>
      <c r="M21" s="163"/>
      <c r="N21" s="171">
        <v>65.266635205285496</v>
      </c>
      <c r="O21" s="172">
        <v>72.707251848356094</v>
      </c>
      <c r="P21" s="173">
        <v>68.986943526820795</v>
      </c>
      <c r="Q21" s="163"/>
      <c r="R21" s="174">
        <v>56.052945010000201</v>
      </c>
      <c r="S21" s="168"/>
      <c r="T21" s="169">
        <v>-3.2279031937191398</v>
      </c>
      <c r="U21" s="163">
        <v>3.8069383002507502</v>
      </c>
      <c r="V21" s="163">
        <v>11.013276805327299</v>
      </c>
      <c r="W21" s="163">
        <v>11.951903170224501</v>
      </c>
      <c r="X21" s="163">
        <v>-3.2732370727856899</v>
      </c>
      <c r="Y21" s="170">
        <v>3.9554863906482298</v>
      </c>
      <c r="Z21" s="163"/>
      <c r="AA21" s="171">
        <v>-11.455674081566499</v>
      </c>
      <c r="AB21" s="172">
        <v>-9.6310100145504993</v>
      </c>
      <c r="AC21" s="173">
        <v>-10.503424613854</v>
      </c>
      <c r="AD21" s="163"/>
      <c r="AE21" s="174">
        <v>-1.63281517422011</v>
      </c>
      <c r="AF21" s="30"/>
      <c r="AG21" s="169">
        <v>44.0361019348749</v>
      </c>
      <c r="AH21" s="163">
        <v>46.002438257039401</v>
      </c>
      <c r="AI21" s="163">
        <v>50.770803838288501</v>
      </c>
      <c r="AJ21" s="163">
        <v>53.812726128676999</v>
      </c>
      <c r="AK21" s="163">
        <v>59.998820198206701</v>
      </c>
      <c r="AL21" s="170">
        <v>50.924178071417302</v>
      </c>
      <c r="AM21" s="163"/>
      <c r="AN21" s="171">
        <v>74.838760421582506</v>
      </c>
      <c r="AO21" s="172">
        <v>79.654318074563406</v>
      </c>
      <c r="AP21" s="173">
        <v>77.246539248072907</v>
      </c>
      <c r="AQ21" s="163"/>
      <c r="AR21" s="174">
        <v>58.4448526933189</v>
      </c>
      <c r="AS21" s="168"/>
      <c r="AT21" s="169">
        <v>-7.6211401646558503</v>
      </c>
      <c r="AU21" s="163">
        <v>-11.391101324316899</v>
      </c>
      <c r="AV21" s="163">
        <v>-9.4147876953354501</v>
      </c>
      <c r="AW21" s="163">
        <v>-3.3843288250436401</v>
      </c>
      <c r="AX21" s="163">
        <v>0.148939429327372</v>
      </c>
      <c r="AY21" s="170">
        <v>-6.1271464391764896</v>
      </c>
      <c r="AZ21" s="163"/>
      <c r="BA21" s="171">
        <v>3.9699686066545898</v>
      </c>
      <c r="BB21" s="172">
        <v>5.1722253440713502</v>
      </c>
      <c r="BC21" s="173">
        <v>4.58638132337986</v>
      </c>
      <c r="BD21" s="163"/>
      <c r="BE21" s="174">
        <v>-2.3497239932612199</v>
      </c>
    </row>
    <row r="22" spans="1:57" x14ac:dyDescent="0.2">
      <c r="A22" s="34" t="s">
        <v>31</v>
      </c>
      <c r="B22" s="3" t="str">
        <f t="shared" si="0"/>
        <v>Norfolk/Portsmouth, VA</v>
      </c>
      <c r="C22" s="3"/>
      <c r="D22" s="24" t="s">
        <v>16</v>
      </c>
      <c r="E22" s="27" t="s">
        <v>17</v>
      </c>
      <c r="F22" s="3"/>
      <c r="G22" s="169">
        <v>62.442962442962397</v>
      </c>
      <c r="H22" s="163">
        <v>68.304668304668297</v>
      </c>
      <c r="I22" s="163">
        <v>70.445770445770407</v>
      </c>
      <c r="J22" s="163">
        <v>67.707967707967697</v>
      </c>
      <c r="K22" s="163">
        <v>66.970866970866894</v>
      </c>
      <c r="L22" s="170">
        <v>67.174447174447096</v>
      </c>
      <c r="M22" s="163"/>
      <c r="N22" s="171">
        <v>73.183573183573102</v>
      </c>
      <c r="O22" s="172">
        <v>72.8150228150228</v>
      </c>
      <c r="P22" s="173">
        <v>72.999297999297895</v>
      </c>
      <c r="Q22" s="163"/>
      <c r="R22" s="174">
        <v>68.838690267261597</v>
      </c>
      <c r="S22" s="168"/>
      <c r="T22" s="169">
        <v>32.278650893691797</v>
      </c>
      <c r="U22" s="163">
        <v>18.1317819615691</v>
      </c>
      <c r="V22" s="163">
        <v>13.3266705785789</v>
      </c>
      <c r="W22" s="163">
        <v>10.389208096944399</v>
      </c>
      <c r="X22" s="163">
        <v>-0.53139309208220697</v>
      </c>
      <c r="Y22" s="170">
        <v>13.526970542534199</v>
      </c>
      <c r="Z22" s="163"/>
      <c r="AA22" s="171">
        <v>3.3543140765776598</v>
      </c>
      <c r="AB22" s="172">
        <v>-1.35298099583813</v>
      </c>
      <c r="AC22" s="173">
        <v>0.95175734986161498</v>
      </c>
      <c r="AD22" s="163"/>
      <c r="AE22" s="174">
        <v>9.3981180762491796</v>
      </c>
      <c r="AF22" s="30"/>
      <c r="AG22" s="169">
        <v>55.953843453843398</v>
      </c>
      <c r="AH22" s="163">
        <v>60.723060723060698</v>
      </c>
      <c r="AI22" s="163">
        <v>64.465601965601905</v>
      </c>
      <c r="AJ22" s="163">
        <v>64.777114777114704</v>
      </c>
      <c r="AK22" s="163">
        <v>65.079852579852499</v>
      </c>
      <c r="AL22" s="170">
        <v>62.1998946998946</v>
      </c>
      <c r="AM22" s="163"/>
      <c r="AN22" s="171">
        <v>72.709722709722698</v>
      </c>
      <c r="AO22" s="172">
        <v>70.897683397683295</v>
      </c>
      <c r="AP22" s="173">
        <v>71.803703053703003</v>
      </c>
      <c r="AQ22" s="163"/>
      <c r="AR22" s="174">
        <v>64.943839943839905</v>
      </c>
      <c r="AS22" s="168"/>
      <c r="AT22" s="169">
        <v>7.9885929796893898</v>
      </c>
      <c r="AU22" s="163">
        <v>0.48399462388120201</v>
      </c>
      <c r="AV22" s="163">
        <v>-1.96852403707484</v>
      </c>
      <c r="AW22" s="163">
        <v>-4.5618147313062497E-2</v>
      </c>
      <c r="AX22" s="163">
        <v>6.1976945041188697E-2</v>
      </c>
      <c r="AY22" s="170">
        <v>1.02256435765791</v>
      </c>
      <c r="AZ22" s="163"/>
      <c r="BA22" s="171">
        <v>2.58326858872358</v>
      </c>
      <c r="BB22" s="172">
        <v>-0.25151300418655298</v>
      </c>
      <c r="BC22" s="173">
        <v>1.1639036492792401</v>
      </c>
      <c r="BD22" s="163"/>
      <c r="BE22" s="174">
        <v>1.06716984305481</v>
      </c>
    </row>
    <row r="23" spans="1:57" x14ac:dyDescent="0.2">
      <c r="A23" s="35" t="s">
        <v>32</v>
      </c>
      <c r="B23" s="3" t="str">
        <f t="shared" si="0"/>
        <v>Newport News/Hampton, VA</v>
      </c>
      <c r="C23" s="3"/>
      <c r="D23" s="24" t="s">
        <v>16</v>
      </c>
      <c r="E23" s="27" t="s">
        <v>17</v>
      </c>
      <c r="F23" s="3"/>
      <c r="G23" s="169">
        <v>50.8134106662894</v>
      </c>
      <c r="H23" s="163">
        <v>56.712406280944897</v>
      </c>
      <c r="I23" s="163">
        <v>59.881171311359402</v>
      </c>
      <c r="J23" s="163">
        <v>60.291413212618401</v>
      </c>
      <c r="K23" s="163">
        <v>60.418729664733299</v>
      </c>
      <c r="L23" s="170">
        <v>57.6234262271891</v>
      </c>
      <c r="M23" s="163"/>
      <c r="N23" s="171">
        <v>72.259159711416004</v>
      </c>
      <c r="O23" s="172">
        <v>77.125477436695405</v>
      </c>
      <c r="P23" s="173">
        <v>74.692318574055705</v>
      </c>
      <c r="Q23" s="163"/>
      <c r="R23" s="174">
        <v>62.500252612008097</v>
      </c>
      <c r="S23" s="168"/>
      <c r="T23" s="169">
        <v>3.9051200462828999</v>
      </c>
      <c r="U23" s="163">
        <v>-4.0220253770648702</v>
      </c>
      <c r="V23" s="163">
        <v>-6.7826469940541703</v>
      </c>
      <c r="W23" s="163">
        <v>-5.1624388072986198</v>
      </c>
      <c r="X23" s="163">
        <v>-8.0120611673486906</v>
      </c>
      <c r="Y23" s="170">
        <v>-4.4341216216216202</v>
      </c>
      <c r="Z23" s="163"/>
      <c r="AA23" s="171">
        <v>-7.6978677267798998</v>
      </c>
      <c r="AB23" s="172">
        <v>-5.4995417048579201E-2</v>
      </c>
      <c r="AC23" s="173">
        <v>-3.9039039039038999</v>
      </c>
      <c r="AD23" s="163"/>
      <c r="AE23" s="174">
        <v>-4.2537382743568299</v>
      </c>
      <c r="AF23" s="30"/>
      <c r="AG23" s="169">
        <v>51.244871976234201</v>
      </c>
      <c r="AH23" s="163">
        <v>56.878624982317099</v>
      </c>
      <c r="AI23" s="163">
        <v>60.0650728533031</v>
      </c>
      <c r="AJ23" s="163">
        <v>60.592021502334099</v>
      </c>
      <c r="AK23" s="163">
        <v>61.706040458339203</v>
      </c>
      <c r="AL23" s="170">
        <v>58.097326354505498</v>
      </c>
      <c r="AM23" s="163"/>
      <c r="AN23" s="171">
        <v>70.589899561465501</v>
      </c>
      <c r="AO23" s="172">
        <v>75.244023199886797</v>
      </c>
      <c r="AP23" s="173">
        <v>72.916961380676099</v>
      </c>
      <c r="AQ23" s="163"/>
      <c r="AR23" s="174">
        <v>62.331507790554298</v>
      </c>
      <c r="AS23" s="168"/>
      <c r="AT23" s="169">
        <v>-0.51493305870236805</v>
      </c>
      <c r="AU23" s="163">
        <v>-5.6051179715929003</v>
      </c>
      <c r="AV23" s="163">
        <v>-4.9580302182428602</v>
      </c>
      <c r="AW23" s="163">
        <v>-6.66775616930871</v>
      </c>
      <c r="AX23" s="163">
        <v>-5.5588633288227296</v>
      </c>
      <c r="AY23" s="170">
        <v>-4.8282254794044297</v>
      </c>
      <c r="AZ23" s="163"/>
      <c r="BA23" s="171">
        <v>-1.90200029488376</v>
      </c>
      <c r="BB23" s="172">
        <v>2.95669005564964</v>
      </c>
      <c r="BC23" s="173">
        <v>0.54618160538379001</v>
      </c>
      <c r="BD23" s="163"/>
      <c r="BE23" s="174">
        <v>-3.0969941170464201</v>
      </c>
    </row>
    <row r="24" spans="1:57" x14ac:dyDescent="0.2">
      <c r="A24" s="36" t="s">
        <v>33</v>
      </c>
      <c r="B24" s="3" t="str">
        <f t="shared" si="0"/>
        <v>Chesapeake/Suffolk, VA</v>
      </c>
      <c r="C24" s="3"/>
      <c r="D24" s="25" t="s">
        <v>16</v>
      </c>
      <c r="E24" s="28" t="s">
        <v>17</v>
      </c>
      <c r="F24" s="3"/>
      <c r="G24" s="175">
        <v>55.324849296718</v>
      </c>
      <c r="H24" s="176">
        <v>66.694574681848593</v>
      </c>
      <c r="I24" s="176">
        <v>70.545880776959095</v>
      </c>
      <c r="J24" s="176">
        <v>71.081714668452705</v>
      </c>
      <c r="K24" s="176">
        <v>68.687206965840502</v>
      </c>
      <c r="L24" s="177">
        <v>66.466845277963799</v>
      </c>
      <c r="M24" s="163"/>
      <c r="N24" s="178">
        <v>73.275284661754796</v>
      </c>
      <c r="O24" s="179">
        <v>77.009377093101094</v>
      </c>
      <c r="P24" s="180">
        <v>75.142330877427895</v>
      </c>
      <c r="Q24" s="163"/>
      <c r="R24" s="181">
        <v>68.945555449239293</v>
      </c>
      <c r="S24" s="168"/>
      <c r="T24" s="175">
        <v>1.23159177483174</v>
      </c>
      <c r="U24" s="176">
        <v>0.918280451457133</v>
      </c>
      <c r="V24" s="176">
        <v>-2.0710678639251801</v>
      </c>
      <c r="W24" s="176">
        <v>-1.5622360569057101</v>
      </c>
      <c r="X24" s="176">
        <v>1.55507462658607</v>
      </c>
      <c r="Y24" s="177">
        <v>-8.66752943439979E-2</v>
      </c>
      <c r="Z24" s="163"/>
      <c r="AA24" s="178">
        <v>-0.28182066274175299</v>
      </c>
      <c r="AB24" s="179">
        <v>1.6593706688724399</v>
      </c>
      <c r="AC24" s="180">
        <v>0.70353861540534701</v>
      </c>
      <c r="AD24" s="163"/>
      <c r="AE24" s="181">
        <v>0.15805976307230499</v>
      </c>
      <c r="AF24" s="31"/>
      <c r="AG24" s="175">
        <v>55.6513730743469</v>
      </c>
      <c r="AH24" s="176">
        <v>67.485766912257205</v>
      </c>
      <c r="AI24" s="176">
        <v>71.856162089752104</v>
      </c>
      <c r="AJ24" s="176">
        <v>70.374246483589999</v>
      </c>
      <c r="AK24" s="176">
        <v>67.820663094440704</v>
      </c>
      <c r="AL24" s="177">
        <v>66.637642330877398</v>
      </c>
      <c r="AM24" s="163"/>
      <c r="AN24" s="178">
        <v>74.288345612859999</v>
      </c>
      <c r="AO24" s="179">
        <v>76.306095110515699</v>
      </c>
      <c r="AP24" s="180">
        <v>75.297220361687806</v>
      </c>
      <c r="AQ24" s="163"/>
      <c r="AR24" s="181">
        <v>69.1118074825375</v>
      </c>
      <c r="AS24" s="40"/>
      <c r="AT24" s="175">
        <v>1.3586201322770399</v>
      </c>
      <c r="AU24" s="176">
        <v>0.64236317106510699</v>
      </c>
      <c r="AV24" s="176">
        <v>0.136260871585622</v>
      </c>
      <c r="AW24" s="176">
        <v>-1.1411418523791801</v>
      </c>
      <c r="AX24" s="176">
        <v>0.26113026418528101</v>
      </c>
      <c r="AY24" s="177">
        <v>0.19208288297559001</v>
      </c>
      <c r="AZ24" s="163"/>
      <c r="BA24" s="178">
        <v>3.3522889500044202</v>
      </c>
      <c r="BB24" s="179">
        <v>5.6601840856409096</v>
      </c>
      <c r="BC24" s="180">
        <v>4.5089563870787899</v>
      </c>
      <c r="BD24" s="163"/>
      <c r="BE24" s="181">
        <v>1.49713618272869</v>
      </c>
    </row>
    <row r="25" spans="1:57" x14ac:dyDescent="0.2">
      <c r="A25" s="35" t="s">
        <v>105</v>
      </c>
      <c r="B25" s="3" t="s">
        <v>105</v>
      </c>
      <c r="C25" s="9"/>
      <c r="D25" s="23" t="s">
        <v>16</v>
      </c>
      <c r="E25" s="26" t="s">
        <v>17</v>
      </c>
      <c r="F25" s="3"/>
      <c r="G25" s="160">
        <v>51.0013351134846</v>
      </c>
      <c r="H25" s="161">
        <v>66.922563417890501</v>
      </c>
      <c r="I25" s="161">
        <v>69.726301735647496</v>
      </c>
      <c r="J25" s="161">
        <v>68.791722296395093</v>
      </c>
      <c r="K25" s="161">
        <v>68.491321762349699</v>
      </c>
      <c r="L25" s="162">
        <v>64.986648865153498</v>
      </c>
      <c r="M25" s="163"/>
      <c r="N25" s="164">
        <v>87.116154873164206</v>
      </c>
      <c r="O25" s="165">
        <v>89.886515353804995</v>
      </c>
      <c r="P25" s="166">
        <v>88.5013351134846</v>
      </c>
      <c r="Q25" s="163"/>
      <c r="R25" s="167">
        <v>71.705130650390899</v>
      </c>
      <c r="S25" s="168"/>
      <c r="T25" s="160">
        <v>38.030713640469699</v>
      </c>
      <c r="U25" s="161">
        <v>29.7734627831715</v>
      </c>
      <c r="V25" s="161">
        <v>-9.5648015303682402E-2</v>
      </c>
      <c r="W25" s="161">
        <v>-4.2731072921504802</v>
      </c>
      <c r="X25" s="161">
        <v>-6.9387755102040796</v>
      </c>
      <c r="Y25" s="162">
        <v>6.9662674431381104</v>
      </c>
      <c r="Z25" s="163"/>
      <c r="AA25" s="164">
        <v>11.921097770154301</v>
      </c>
      <c r="AB25" s="165">
        <v>17.444395987788901</v>
      </c>
      <c r="AC25" s="166">
        <v>14.6594594594594</v>
      </c>
      <c r="AD25" s="163"/>
      <c r="AE25" s="167">
        <v>9.55850211277866</v>
      </c>
      <c r="AG25" s="160">
        <v>43.733311081441897</v>
      </c>
      <c r="AH25" s="161">
        <v>59.604472630173497</v>
      </c>
      <c r="AI25" s="161">
        <v>69.367489986648806</v>
      </c>
      <c r="AJ25" s="161">
        <v>71.086448598130801</v>
      </c>
      <c r="AK25" s="161">
        <v>73.823431241655499</v>
      </c>
      <c r="AL25" s="162">
        <v>63.523030707610097</v>
      </c>
      <c r="AM25" s="163"/>
      <c r="AN25" s="164">
        <v>87.308077436582096</v>
      </c>
      <c r="AO25" s="165">
        <v>89.844793057409802</v>
      </c>
      <c r="AP25" s="166">
        <v>88.576435246995899</v>
      </c>
      <c r="AQ25" s="163"/>
      <c r="AR25" s="167">
        <v>70.681146290291807</v>
      </c>
      <c r="AS25" s="168"/>
      <c r="AT25" s="160">
        <v>7.0028583095140799</v>
      </c>
      <c r="AU25" s="161">
        <v>18.007599537419399</v>
      </c>
      <c r="AV25" s="161">
        <v>4.3298192771084301</v>
      </c>
      <c r="AW25" s="161">
        <v>5.0820278771431999</v>
      </c>
      <c r="AX25" s="161">
        <v>10.1880682525843</v>
      </c>
      <c r="AY25" s="162">
        <v>8.5808015974896499</v>
      </c>
      <c r="AZ25" s="163"/>
      <c r="BA25" s="164">
        <v>13.407760676349399</v>
      </c>
      <c r="BB25" s="165">
        <v>20.395840322039501</v>
      </c>
      <c r="BC25" s="166">
        <v>16.8473774010677</v>
      </c>
      <c r="BD25" s="163"/>
      <c r="BE25" s="167">
        <v>11.402750638809501</v>
      </c>
    </row>
    <row r="26" spans="1:57" x14ac:dyDescent="0.2">
      <c r="A26" s="35" t="s">
        <v>43</v>
      </c>
      <c r="B26" s="3" t="str">
        <f t="shared" si="0"/>
        <v>Richmond North/Glen Allen, VA</v>
      </c>
      <c r="C26" s="10"/>
      <c r="D26" s="24" t="s">
        <v>16</v>
      </c>
      <c r="E26" s="27" t="s">
        <v>17</v>
      </c>
      <c r="F26" s="3"/>
      <c r="G26" s="169">
        <v>45.288858321870698</v>
      </c>
      <c r="H26" s="163">
        <v>60.774873911049902</v>
      </c>
      <c r="I26" s="163">
        <v>69.773039889958696</v>
      </c>
      <c r="J26" s="163">
        <v>69.027968821641394</v>
      </c>
      <c r="K26" s="163">
        <v>64.385602934433706</v>
      </c>
      <c r="L26" s="170">
        <v>61.850068775790902</v>
      </c>
      <c r="M26" s="163"/>
      <c r="N26" s="171">
        <v>77.659330582301607</v>
      </c>
      <c r="O26" s="172">
        <v>80.410362219165506</v>
      </c>
      <c r="P26" s="173">
        <v>79.034846400733599</v>
      </c>
      <c r="Q26" s="163"/>
      <c r="R26" s="174">
        <v>66.760005240060195</v>
      </c>
      <c r="S26" s="168"/>
      <c r="T26" s="169">
        <v>10.520215969291</v>
      </c>
      <c r="U26" s="163">
        <v>9.3816325266118898</v>
      </c>
      <c r="V26" s="163">
        <v>11.2839210661077</v>
      </c>
      <c r="W26" s="163">
        <v>9.0922370365185898</v>
      </c>
      <c r="X26" s="163">
        <v>-1.8773784646234799</v>
      </c>
      <c r="Y26" s="170">
        <v>7.3298808559213704</v>
      </c>
      <c r="Z26" s="163"/>
      <c r="AA26" s="171">
        <v>-0.30285814819874701</v>
      </c>
      <c r="AB26" s="172">
        <v>3.56426661184183</v>
      </c>
      <c r="AC26" s="173">
        <v>1.62756799871886</v>
      </c>
      <c r="AD26" s="163"/>
      <c r="AE26" s="174">
        <v>5.3308057005721796</v>
      </c>
      <c r="AG26" s="169">
        <v>44.569578175148997</v>
      </c>
      <c r="AH26" s="163">
        <v>60.075653370013697</v>
      </c>
      <c r="AI26" s="163">
        <v>67.732691425951302</v>
      </c>
      <c r="AJ26" s="163">
        <v>67.119440623567101</v>
      </c>
      <c r="AK26" s="163">
        <v>71.856373223291996</v>
      </c>
      <c r="AL26" s="170">
        <v>62.270747363594602</v>
      </c>
      <c r="AM26" s="163"/>
      <c r="AN26" s="171">
        <v>82.705754241173693</v>
      </c>
      <c r="AO26" s="172">
        <v>85.238995873452495</v>
      </c>
      <c r="AP26" s="173">
        <v>83.972375057313101</v>
      </c>
      <c r="AQ26" s="163"/>
      <c r="AR26" s="174">
        <v>68.471212418942798</v>
      </c>
      <c r="AS26" s="168"/>
      <c r="AT26" s="169">
        <v>-5.4892191400724597</v>
      </c>
      <c r="AU26" s="163">
        <v>3.4514634815229002</v>
      </c>
      <c r="AV26" s="163">
        <v>3.1725115057545801</v>
      </c>
      <c r="AW26" s="163">
        <v>1.48137921420549</v>
      </c>
      <c r="AX26" s="163">
        <v>5.0286685324541098</v>
      </c>
      <c r="AY26" s="170">
        <v>1.92258779073833</v>
      </c>
      <c r="AZ26" s="163"/>
      <c r="BA26" s="171">
        <v>5.1018535706668304</v>
      </c>
      <c r="BB26" s="172">
        <v>9.2401202345347109</v>
      </c>
      <c r="BC26" s="173">
        <v>7.16224627802863</v>
      </c>
      <c r="BD26" s="163"/>
      <c r="BE26" s="174">
        <v>3.6956033291183199</v>
      </c>
    </row>
    <row r="27" spans="1:57" x14ac:dyDescent="0.2">
      <c r="A27" s="21" t="s">
        <v>44</v>
      </c>
      <c r="B27" s="3" t="str">
        <f t="shared" si="0"/>
        <v>Richmond West/Midlothian, VA</v>
      </c>
      <c r="C27" s="3"/>
      <c r="D27" s="24" t="s">
        <v>16</v>
      </c>
      <c r="E27" s="27" t="s">
        <v>17</v>
      </c>
      <c r="F27" s="3"/>
      <c r="G27" s="169">
        <v>45.928246013667398</v>
      </c>
      <c r="H27" s="163">
        <v>56.492027334851898</v>
      </c>
      <c r="I27" s="163">
        <v>62.215261958997701</v>
      </c>
      <c r="J27" s="163">
        <v>61.4464692482915</v>
      </c>
      <c r="K27" s="163">
        <v>70.273348519362102</v>
      </c>
      <c r="L27" s="170">
        <v>59.271070615034098</v>
      </c>
      <c r="M27" s="163"/>
      <c r="N27" s="171">
        <v>77.0785876993166</v>
      </c>
      <c r="O27" s="172">
        <v>76.822323462414502</v>
      </c>
      <c r="P27" s="173">
        <v>76.950455580865594</v>
      </c>
      <c r="Q27" s="163"/>
      <c r="R27" s="174">
        <v>64.322323462414502</v>
      </c>
      <c r="S27" s="168"/>
      <c r="T27" s="169">
        <v>7.3186959414504296</v>
      </c>
      <c r="U27" s="163">
        <v>8.3560895685417798</v>
      </c>
      <c r="V27" s="163">
        <v>9.6887550200803201</v>
      </c>
      <c r="W27" s="163">
        <v>5.4740957966764396</v>
      </c>
      <c r="X27" s="163">
        <v>19.4578896418199</v>
      </c>
      <c r="Y27" s="170">
        <v>10.277601186691999</v>
      </c>
      <c r="Z27" s="163"/>
      <c r="AA27" s="171">
        <v>5.3307392996108902</v>
      </c>
      <c r="AB27" s="172">
        <v>3.7293348712033798</v>
      </c>
      <c r="AC27" s="173">
        <v>4.5252368980854696</v>
      </c>
      <c r="AD27" s="163"/>
      <c r="AE27" s="174">
        <v>8.2414949688548091</v>
      </c>
      <c r="AG27" s="169">
        <v>45.657744874715199</v>
      </c>
      <c r="AH27" s="163">
        <v>56.449316628701503</v>
      </c>
      <c r="AI27" s="163">
        <v>60.841400911161699</v>
      </c>
      <c r="AJ27" s="163">
        <v>61.7454441913439</v>
      </c>
      <c r="AK27" s="163">
        <v>72.971241457858696</v>
      </c>
      <c r="AL27" s="170">
        <v>59.533029612756202</v>
      </c>
      <c r="AM27" s="163"/>
      <c r="AN27" s="171">
        <v>83.513667425968094</v>
      </c>
      <c r="AO27" s="172">
        <v>85.627847380410003</v>
      </c>
      <c r="AP27" s="173">
        <v>84.570757403189006</v>
      </c>
      <c r="AQ27" s="163"/>
      <c r="AR27" s="174">
        <v>66.686666124308402</v>
      </c>
      <c r="AS27" s="168"/>
      <c r="AT27" s="169">
        <v>1.1512379750827899</v>
      </c>
      <c r="AU27" s="163">
        <v>2.9068258499870199</v>
      </c>
      <c r="AV27" s="163">
        <v>3.81391959188631</v>
      </c>
      <c r="AW27" s="163">
        <v>1.92714453584018</v>
      </c>
      <c r="AX27" s="163">
        <v>16.1060142711518</v>
      </c>
      <c r="AY27" s="170">
        <v>5.5453191650470703</v>
      </c>
      <c r="AZ27" s="163"/>
      <c r="BA27" s="171">
        <v>15.5520535802225</v>
      </c>
      <c r="BB27" s="172">
        <v>17.356097560975599</v>
      </c>
      <c r="BC27" s="173">
        <v>16.4583639660834</v>
      </c>
      <c r="BD27" s="163"/>
      <c r="BE27" s="174">
        <v>9.2549398553863504</v>
      </c>
    </row>
    <row r="28" spans="1:57" x14ac:dyDescent="0.2">
      <c r="A28" s="21" t="s">
        <v>45</v>
      </c>
      <c r="B28" s="3" t="str">
        <f t="shared" si="0"/>
        <v>Petersburg/Chester, VA</v>
      </c>
      <c r="C28" s="3"/>
      <c r="D28" s="24" t="s">
        <v>16</v>
      </c>
      <c r="E28" s="27" t="s">
        <v>17</v>
      </c>
      <c r="F28" s="3"/>
      <c r="G28" s="169">
        <v>55.864077669902898</v>
      </c>
      <c r="H28" s="163">
        <v>67.572815533980503</v>
      </c>
      <c r="I28" s="163">
        <v>72.407766990291194</v>
      </c>
      <c r="J28" s="163">
        <v>70.213592233009706</v>
      </c>
      <c r="K28" s="163">
        <v>68.990291262135898</v>
      </c>
      <c r="L28" s="170">
        <v>67.009708737864003</v>
      </c>
      <c r="M28" s="163"/>
      <c r="N28" s="171">
        <v>76.951456310679603</v>
      </c>
      <c r="O28" s="172">
        <v>72.912621359223294</v>
      </c>
      <c r="P28" s="173">
        <v>74.932038834951399</v>
      </c>
      <c r="Q28" s="163"/>
      <c r="R28" s="174">
        <v>69.273231622746096</v>
      </c>
      <c r="S28" s="168"/>
      <c r="T28" s="169">
        <v>-2.1582188813944598</v>
      </c>
      <c r="U28" s="163">
        <v>0.943539314138089</v>
      </c>
      <c r="V28" s="163">
        <v>1.81549998823341</v>
      </c>
      <c r="W28" s="163">
        <v>-2.73675642118766</v>
      </c>
      <c r="X28" s="163">
        <v>-0.27732262469223401</v>
      </c>
      <c r="Y28" s="170">
        <v>-0.43890457587127202</v>
      </c>
      <c r="Z28" s="163"/>
      <c r="AA28" s="171">
        <v>4.7077282767939099</v>
      </c>
      <c r="AB28" s="172">
        <v>-4.80700272155417</v>
      </c>
      <c r="AC28" s="173">
        <v>-0.147990107891385</v>
      </c>
      <c r="AD28" s="163"/>
      <c r="AE28" s="174">
        <v>-0.34917751253621698</v>
      </c>
      <c r="AG28" s="169">
        <v>56.641148325358799</v>
      </c>
      <c r="AH28" s="163">
        <v>66.995215311004699</v>
      </c>
      <c r="AI28" s="163">
        <v>70.653846153846104</v>
      </c>
      <c r="AJ28" s="163">
        <v>69.956730769230703</v>
      </c>
      <c r="AK28" s="163">
        <v>71.764423076922995</v>
      </c>
      <c r="AL28" s="170">
        <v>67.191938579654504</v>
      </c>
      <c r="AM28" s="163"/>
      <c r="AN28" s="171">
        <v>77.206730769230703</v>
      </c>
      <c r="AO28" s="172">
        <v>78.557692307692307</v>
      </c>
      <c r="AP28" s="173">
        <v>77.882211538461505</v>
      </c>
      <c r="AQ28" s="163"/>
      <c r="AR28" s="174">
        <v>70.242112482853202</v>
      </c>
      <c r="AS28" s="168"/>
      <c r="AT28" s="169">
        <v>0.526365397025092</v>
      </c>
      <c r="AU28" s="163">
        <v>1.59959890748848</v>
      </c>
      <c r="AV28" s="163">
        <v>3.1409844175117398</v>
      </c>
      <c r="AW28" s="163">
        <v>-0.984319526627218</v>
      </c>
      <c r="AX28" s="163">
        <v>0.444220329633505</v>
      </c>
      <c r="AY28" s="170">
        <v>0.92321959849718005</v>
      </c>
      <c r="AZ28" s="163"/>
      <c r="BA28" s="171">
        <v>3.10028552878159</v>
      </c>
      <c r="BB28" s="172">
        <v>9.0461180560881402</v>
      </c>
      <c r="BC28" s="173">
        <v>6.01565022612637</v>
      </c>
      <c r="BD28" s="163"/>
      <c r="BE28" s="174">
        <v>2.47648736221455</v>
      </c>
    </row>
    <row r="29" spans="1:57" x14ac:dyDescent="0.2">
      <c r="A29" s="42" t="s">
        <v>93</v>
      </c>
      <c r="B29" s="37" t="s">
        <v>70</v>
      </c>
      <c r="C29" s="3"/>
      <c r="D29" s="24" t="s">
        <v>16</v>
      </c>
      <c r="E29" s="27" t="s">
        <v>17</v>
      </c>
      <c r="F29" s="3"/>
      <c r="G29" s="169">
        <v>39.589921452616501</v>
      </c>
      <c r="H29" s="163">
        <v>49.168621850453903</v>
      </c>
      <c r="I29" s="163">
        <v>55.136182801183303</v>
      </c>
      <c r="J29" s="163">
        <v>53.534632255432001</v>
      </c>
      <c r="K29" s="163">
        <v>52.504335407528302</v>
      </c>
      <c r="L29" s="170">
        <v>49.9867387534428</v>
      </c>
      <c r="M29" s="163"/>
      <c r="N29" s="171">
        <v>67.142711414872906</v>
      </c>
      <c r="O29" s="172">
        <v>68.2138120983372</v>
      </c>
      <c r="P29" s="173">
        <v>67.678261756605096</v>
      </c>
      <c r="Q29" s="163"/>
      <c r="R29" s="174">
        <v>55.041459611489103</v>
      </c>
      <c r="S29" s="168"/>
      <c r="T29" s="169">
        <v>-4.1419333040415101</v>
      </c>
      <c r="U29" s="163">
        <v>-0.94252272133634196</v>
      </c>
      <c r="V29" s="163">
        <v>5.0341055508300796</v>
      </c>
      <c r="W29" s="163">
        <v>2.04288190011586</v>
      </c>
      <c r="X29" s="163">
        <v>2.3567249459999799</v>
      </c>
      <c r="Y29" s="170">
        <v>1.1103869267066799</v>
      </c>
      <c r="Z29" s="163"/>
      <c r="AA29" s="171">
        <v>18.669425695246101</v>
      </c>
      <c r="AB29" s="172">
        <v>14.846185369010801</v>
      </c>
      <c r="AC29" s="173">
        <v>16.711386499469999</v>
      </c>
      <c r="AD29" s="163"/>
      <c r="AE29" s="174">
        <v>6.0925181666340604</v>
      </c>
      <c r="AG29" s="169">
        <v>41.313400408659398</v>
      </c>
      <c r="AH29" s="163">
        <v>50.417712024416097</v>
      </c>
      <c r="AI29" s="163">
        <v>53.392884724295897</v>
      </c>
      <c r="AJ29" s="163">
        <v>54.512691139370801</v>
      </c>
      <c r="AK29" s="163">
        <v>53.688925500694999</v>
      </c>
      <c r="AL29" s="170">
        <v>50.674183964016002</v>
      </c>
      <c r="AM29" s="163"/>
      <c r="AN29" s="171">
        <v>62.240642537198099</v>
      </c>
      <c r="AO29" s="172">
        <v>62.065592338979499</v>
      </c>
      <c r="AP29" s="173">
        <v>62.153117438088799</v>
      </c>
      <c r="AQ29" s="163"/>
      <c r="AR29" s="174">
        <v>53.958299577251097</v>
      </c>
      <c r="AS29" s="168"/>
      <c r="AT29" s="169">
        <v>-0.48278134300261299</v>
      </c>
      <c r="AU29" s="163">
        <v>-3.2470021127981998</v>
      </c>
      <c r="AV29" s="163">
        <v>7.5301835382697399E-2</v>
      </c>
      <c r="AW29" s="163">
        <v>0.93701065475663203</v>
      </c>
      <c r="AX29" s="163">
        <v>1.1566241184561901</v>
      </c>
      <c r="AY29" s="170">
        <v>-0.29525916470133501</v>
      </c>
      <c r="AZ29" s="163"/>
      <c r="BA29" s="171">
        <v>5.0961966879970397</v>
      </c>
      <c r="BB29" s="172">
        <v>8.0435319318298006</v>
      </c>
      <c r="BC29" s="173">
        <v>6.5474113567558101</v>
      </c>
      <c r="BD29" s="163"/>
      <c r="BE29" s="174">
        <v>1.8620995073580999</v>
      </c>
    </row>
    <row r="30" spans="1:57" x14ac:dyDescent="0.2">
      <c r="A30" s="21" t="s">
        <v>47</v>
      </c>
      <c r="B30" s="3" t="str">
        <f t="shared" si="0"/>
        <v>Roanoke, VA</v>
      </c>
      <c r="C30" s="3"/>
      <c r="D30" s="24" t="s">
        <v>16</v>
      </c>
      <c r="E30" s="27" t="s">
        <v>17</v>
      </c>
      <c r="F30" s="3"/>
      <c r="G30" s="169">
        <v>41.0479573712255</v>
      </c>
      <c r="H30" s="163">
        <v>57.868561278863197</v>
      </c>
      <c r="I30" s="163">
        <v>62.5754884547069</v>
      </c>
      <c r="J30" s="163">
        <v>60.692717584369397</v>
      </c>
      <c r="K30" s="163">
        <v>62.877442273534598</v>
      </c>
      <c r="L30" s="170">
        <v>57.012433392539897</v>
      </c>
      <c r="M30" s="163"/>
      <c r="N30" s="171">
        <v>84.671403197158</v>
      </c>
      <c r="O30" s="172">
        <v>85.506216696269902</v>
      </c>
      <c r="P30" s="173">
        <v>85.088809946713994</v>
      </c>
      <c r="Q30" s="163"/>
      <c r="R30" s="174">
        <v>65.034255265161093</v>
      </c>
      <c r="S30" s="168"/>
      <c r="T30" s="169">
        <v>-18.173056219573599</v>
      </c>
      <c r="U30" s="163">
        <v>7.6021193762495898</v>
      </c>
      <c r="V30" s="163">
        <v>2.53242812027981</v>
      </c>
      <c r="W30" s="163">
        <v>-9.3664244635922795</v>
      </c>
      <c r="X30" s="163">
        <v>-2.7353463587921798</v>
      </c>
      <c r="Y30" s="170">
        <v>-3.8852024944434298</v>
      </c>
      <c r="Z30" s="163"/>
      <c r="AA30" s="171">
        <v>30.977571725321301</v>
      </c>
      <c r="AB30" s="172">
        <v>28.317906996101499</v>
      </c>
      <c r="AC30" s="173">
        <v>29.6275763717362</v>
      </c>
      <c r="AD30" s="163"/>
      <c r="AE30" s="174">
        <v>6.3974849690207503</v>
      </c>
      <c r="AG30" s="169">
        <v>41.971580817051503</v>
      </c>
      <c r="AH30" s="163">
        <v>54.063055062166903</v>
      </c>
      <c r="AI30" s="163">
        <v>59.924511545293001</v>
      </c>
      <c r="AJ30" s="163">
        <v>62.215808170514997</v>
      </c>
      <c r="AK30" s="163">
        <v>62.921847246891602</v>
      </c>
      <c r="AL30" s="170">
        <v>56.2193605683836</v>
      </c>
      <c r="AM30" s="163"/>
      <c r="AN30" s="171">
        <v>77.131438721136703</v>
      </c>
      <c r="AO30" s="172">
        <v>74.258436944937799</v>
      </c>
      <c r="AP30" s="173">
        <v>75.694937833037301</v>
      </c>
      <c r="AQ30" s="163"/>
      <c r="AR30" s="174">
        <v>61.783811215427498</v>
      </c>
      <c r="AS30" s="168"/>
      <c r="AT30" s="169">
        <v>-9.0477338527209792</v>
      </c>
      <c r="AU30" s="163">
        <v>-7.4556769239055001</v>
      </c>
      <c r="AV30" s="163">
        <v>-4.4835903880003203</v>
      </c>
      <c r="AW30" s="163">
        <v>-1.12638306849287</v>
      </c>
      <c r="AX30" s="163">
        <v>1.0514071483184</v>
      </c>
      <c r="AY30" s="170">
        <v>-3.8967289528410598</v>
      </c>
      <c r="AZ30" s="163"/>
      <c r="BA30" s="171">
        <v>13.0242864428538</v>
      </c>
      <c r="BB30" s="172">
        <v>11.6373920962195</v>
      </c>
      <c r="BC30" s="173">
        <v>12.3397193776576</v>
      </c>
      <c r="BD30" s="163"/>
      <c r="BE30" s="174">
        <v>1.22441610966465</v>
      </c>
    </row>
    <row r="31" spans="1:57" x14ac:dyDescent="0.2">
      <c r="A31" s="21" t="s">
        <v>48</v>
      </c>
      <c r="B31" s="3" t="str">
        <f t="shared" si="0"/>
        <v>Charlottesville, VA</v>
      </c>
      <c r="C31" s="3"/>
      <c r="D31" s="24" t="s">
        <v>16</v>
      </c>
      <c r="E31" s="27" t="s">
        <v>17</v>
      </c>
      <c r="F31" s="3"/>
      <c r="G31" s="169">
        <v>49.4496698018811</v>
      </c>
      <c r="H31" s="163">
        <v>62.997798679207499</v>
      </c>
      <c r="I31" s="163">
        <v>70.262157294376607</v>
      </c>
      <c r="J31" s="163">
        <v>66.379827896738007</v>
      </c>
      <c r="K31" s="163">
        <v>76.385831498899293</v>
      </c>
      <c r="L31" s="170">
        <v>65.095057034220503</v>
      </c>
      <c r="M31" s="163"/>
      <c r="N31" s="171">
        <v>88.413047828697202</v>
      </c>
      <c r="O31" s="172">
        <v>94.796878126876095</v>
      </c>
      <c r="P31" s="173">
        <v>91.604962977786599</v>
      </c>
      <c r="Q31" s="163"/>
      <c r="R31" s="174">
        <v>72.669315875239405</v>
      </c>
      <c r="S31" s="168"/>
      <c r="T31" s="169">
        <v>0.35555136482968103</v>
      </c>
      <c r="U31" s="163">
        <v>-0.59715287411724605</v>
      </c>
      <c r="V31" s="163">
        <v>-1.5766574172960599</v>
      </c>
      <c r="W31" s="163">
        <v>-7.0416434176476104</v>
      </c>
      <c r="X31" s="163">
        <v>-3.4721401022431602</v>
      </c>
      <c r="Y31" s="170">
        <v>-2.7212405874897398</v>
      </c>
      <c r="Z31" s="163"/>
      <c r="AA31" s="171">
        <v>2.8542660546399099</v>
      </c>
      <c r="AB31" s="172">
        <v>5.9966007026519303</v>
      </c>
      <c r="AC31" s="173">
        <v>4.4565564787485803</v>
      </c>
      <c r="AD31" s="163"/>
      <c r="AE31" s="174">
        <v>-0.25260537639459402</v>
      </c>
      <c r="AG31" s="169">
        <v>46.733039823894302</v>
      </c>
      <c r="AH31" s="163">
        <v>57.649589753852297</v>
      </c>
      <c r="AI31" s="163">
        <v>63.6031618971382</v>
      </c>
      <c r="AJ31" s="163">
        <v>64.203522113267894</v>
      </c>
      <c r="AK31" s="163">
        <v>72.448469081448806</v>
      </c>
      <c r="AL31" s="170">
        <v>60.927556533920303</v>
      </c>
      <c r="AM31" s="163"/>
      <c r="AN31" s="171">
        <v>88.568140884530706</v>
      </c>
      <c r="AO31" s="172">
        <v>89.118471082649506</v>
      </c>
      <c r="AP31" s="173">
        <v>88.843305983590099</v>
      </c>
      <c r="AQ31" s="163"/>
      <c r="AR31" s="174">
        <v>68.903484948111696</v>
      </c>
      <c r="AS31" s="168"/>
      <c r="AT31" s="169">
        <v>-3.5067986672370499</v>
      </c>
      <c r="AU31" s="163">
        <v>-8.5048839878042894</v>
      </c>
      <c r="AV31" s="163">
        <v>-6.36068266505261</v>
      </c>
      <c r="AW31" s="163">
        <v>-4.2597078246948099</v>
      </c>
      <c r="AX31" s="163">
        <v>-2.53890735706115</v>
      </c>
      <c r="AY31" s="170">
        <v>-5.0260328707140003</v>
      </c>
      <c r="AZ31" s="163"/>
      <c r="BA31" s="171">
        <v>9.60139437228346</v>
      </c>
      <c r="BB31" s="172">
        <v>16.0805747390934</v>
      </c>
      <c r="BC31" s="173">
        <v>12.758004325972699</v>
      </c>
      <c r="BD31" s="163"/>
      <c r="BE31" s="174">
        <v>0.83264493896773795</v>
      </c>
    </row>
    <row r="32" spans="1:57" x14ac:dyDescent="0.2">
      <c r="A32" s="21" t="s">
        <v>49</v>
      </c>
      <c r="B32" t="s">
        <v>72</v>
      </c>
      <c r="C32" s="3"/>
      <c r="D32" s="24" t="s">
        <v>16</v>
      </c>
      <c r="E32" s="27" t="s">
        <v>17</v>
      </c>
      <c r="F32" s="3"/>
      <c r="G32" s="169">
        <v>50.961403508771902</v>
      </c>
      <c r="H32" s="163">
        <v>64.421052631578902</v>
      </c>
      <c r="I32" s="163">
        <v>68.070175438596394</v>
      </c>
      <c r="J32" s="163">
        <v>66.428070175438506</v>
      </c>
      <c r="K32" s="163">
        <v>69.866666666666603</v>
      </c>
      <c r="L32" s="170">
        <v>63.949473684210503</v>
      </c>
      <c r="M32" s="163"/>
      <c r="N32" s="171">
        <v>83.059649122807002</v>
      </c>
      <c r="O32" s="172">
        <v>87.845614035087706</v>
      </c>
      <c r="P32" s="173">
        <v>85.452631578947305</v>
      </c>
      <c r="Q32" s="163"/>
      <c r="R32" s="174">
        <v>70.093233082706703</v>
      </c>
      <c r="S32" s="168"/>
      <c r="T32" s="169">
        <v>21.2040432534085</v>
      </c>
      <c r="U32" s="163">
        <v>20.033149171270701</v>
      </c>
      <c r="V32" s="163">
        <v>13.5344543356412</v>
      </c>
      <c r="W32" s="163">
        <v>11.8744902205576</v>
      </c>
      <c r="X32" s="163">
        <v>27.0217430368373</v>
      </c>
      <c r="Y32" s="170">
        <v>18.402195992313999</v>
      </c>
      <c r="Z32" s="163"/>
      <c r="AA32" s="171">
        <v>27.616704631738799</v>
      </c>
      <c r="AB32" s="172">
        <v>38.991007897411798</v>
      </c>
      <c r="AC32" s="173">
        <v>33.2203859932971</v>
      </c>
      <c r="AD32" s="163"/>
      <c r="AE32" s="174">
        <v>23.1744826559475</v>
      </c>
      <c r="AG32" s="169">
        <v>49.543859649122801</v>
      </c>
      <c r="AH32" s="163">
        <v>61.5964912280701</v>
      </c>
      <c r="AI32" s="163">
        <v>66.691228070175399</v>
      </c>
      <c r="AJ32" s="163">
        <v>66.817543859649106</v>
      </c>
      <c r="AK32" s="163">
        <v>67.5543859649122</v>
      </c>
      <c r="AL32" s="170">
        <v>62.440701754385898</v>
      </c>
      <c r="AM32" s="163"/>
      <c r="AN32" s="171">
        <v>75.501754385964901</v>
      </c>
      <c r="AO32" s="172">
        <v>74.101754385964895</v>
      </c>
      <c r="AP32" s="173">
        <v>74.801754385964898</v>
      </c>
      <c r="AQ32" s="163"/>
      <c r="AR32" s="174">
        <v>65.972431077694196</v>
      </c>
      <c r="AS32" s="168"/>
      <c r="AT32" s="169">
        <v>6.3568852111181799</v>
      </c>
      <c r="AU32" s="163">
        <v>12.5930442637759</v>
      </c>
      <c r="AV32" s="163">
        <v>13.759204231733699</v>
      </c>
      <c r="AW32" s="163">
        <v>15.139383875157</v>
      </c>
      <c r="AX32" s="163">
        <v>22.908984647200299</v>
      </c>
      <c r="AY32" s="170">
        <v>14.3981565735446</v>
      </c>
      <c r="AZ32" s="163"/>
      <c r="BA32" s="171">
        <v>19.9809950131542</v>
      </c>
      <c r="BB32" s="172">
        <v>23.541082205606699</v>
      </c>
      <c r="BC32" s="173">
        <v>21.718363941577898</v>
      </c>
      <c r="BD32" s="163"/>
      <c r="BE32" s="174">
        <v>16.671223812020799</v>
      </c>
    </row>
    <row r="33" spans="1:57" x14ac:dyDescent="0.2">
      <c r="A33" s="21" t="s">
        <v>50</v>
      </c>
      <c r="B33" s="3" t="str">
        <f t="shared" si="0"/>
        <v>Staunton &amp; Harrisonburg, VA</v>
      </c>
      <c r="C33" s="3"/>
      <c r="D33" s="24" t="s">
        <v>16</v>
      </c>
      <c r="E33" s="27" t="s">
        <v>17</v>
      </c>
      <c r="F33" s="3"/>
      <c r="G33" s="169">
        <v>43.805943430003502</v>
      </c>
      <c r="H33" s="163">
        <v>53.741496598639401</v>
      </c>
      <c r="I33" s="163">
        <v>58.181167203723497</v>
      </c>
      <c r="J33" s="163">
        <v>58.055853920515503</v>
      </c>
      <c r="K33" s="163">
        <v>65.556749015395596</v>
      </c>
      <c r="L33" s="170">
        <v>55.868242033655498</v>
      </c>
      <c r="M33" s="163"/>
      <c r="N33" s="171">
        <v>77.676333691371198</v>
      </c>
      <c r="O33" s="172">
        <v>77.586824203365495</v>
      </c>
      <c r="P33" s="173">
        <v>77.631578947368396</v>
      </c>
      <c r="Q33" s="163"/>
      <c r="R33" s="174">
        <v>62.086338294716299</v>
      </c>
      <c r="S33" s="168"/>
      <c r="T33" s="169">
        <v>9.5933638499731106</v>
      </c>
      <c r="U33" s="163">
        <v>14.714264910857301</v>
      </c>
      <c r="V33" s="163">
        <v>9.7579856978353199</v>
      </c>
      <c r="W33" s="163">
        <v>9.7068995912551497</v>
      </c>
      <c r="X33" s="163">
        <v>10.5280454414158</v>
      </c>
      <c r="Y33" s="170">
        <v>10.823539437276199</v>
      </c>
      <c r="Z33" s="163"/>
      <c r="AA33" s="171">
        <v>15.173830943339601</v>
      </c>
      <c r="AB33" s="172">
        <v>13.325876628719101</v>
      </c>
      <c r="AC33" s="173">
        <v>14.242913912796199</v>
      </c>
      <c r="AD33" s="163"/>
      <c r="AE33" s="174">
        <v>12.021362225991201</v>
      </c>
      <c r="AG33" s="169">
        <v>41.496598639455698</v>
      </c>
      <c r="AH33" s="163">
        <v>51.9915861081274</v>
      </c>
      <c r="AI33" s="163">
        <v>56.2388113139992</v>
      </c>
      <c r="AJ33" s="163">
        <v>58.691371285356198</v>
      </c>
      <c r="AK33" s="163">
        <v>61.045470819906903</v>
      </c>
      <c r="AL33" s="170">
        <v>53.892767633369097</v>
      </c>
      <c r="AM33" s="163"/>
      <c r="AN33" s="171">
        <v>68.318116720372302</v>
      </c>
      <c r="AO33" s="172">
        <v>69.508592910848506</v>
      </c>
      <c r="AP33" s="173">
        <v>68.913354815610404</v>
      </c>
      <c r="AQ33" s="163"/>
      <c r="AR33" s="174">
        <v>58.184363971152301</v>
      </c>
      <c r="AS33" s="168"/>
      <c r="AT33" s="169">
        <v>0.42995202198335097</v>
      </c>
      <c r="AU33" s="163">
        <v>-2.7198062057938999E-2</v>
      </c>
      <c r="AV33" s="163">
        <v>2.0845257626564799</v>
      </c>
      <c r="AW33" s="163">
        <v>2.15307948489964</v>
      </c>
      <c r="AX33" s="163">
        <v>-1.9126943217437</v>
      </c>
      <c r="AY33" s="170">
        <v>0.50671780934248201</v>
      </c>
      <c r="AZ33" s="163"/>
      <c r="BA33" s="171">
        <v>1.42595248030821</v>
      </c>
      <c r="BB33" s="172">
        <v>7.8679866085397903</v>
      </c>
      <c r="BC33" s="173">
        <v>4.5756296733117097</v>
      </c>
      <c r="BD33" s="163"/>
      <c r="BE33" s="174">
        <v>1.84771585519374</v>
      </c>
    </row>
    <row r="34" spans="1:57" x14ac:dyDescent="0.2">
      <c r="A34" s="21" t="s">
        <v>51</v>
      </c>
      <c r="B34" s="3" t="str">
        <f t="shared" si="0"/>
        <v>Blacksburg &amp; Wytheville, VA</v>
      </c>
      <c r="C34" s="3"/>
      <c r="D34" s="24" t="s">
        <v>16</v>
      </c>
      <c r="E34" s="27" t="s">
        <v>17</v>
      </c>
      <c r="F34" s="3"/>
      <c r="G34" s="169">
        <v>41.290065697790098</v>
      </c>
      <c r="H34" s="163">
        <v>48.397372088393297</v>
      </c>
      <c r="I34" s="163">
        <v>56.520007963368499</v>
      </c>
      <c r="J34" s="163">
        <v>57.137169022496501</v>
      </c>
      <c r="K34" s="163">
        <v>57.137169022496501</v>
      </c>
      <c r="L34" s="170">
        <v>52.096356758909003</v>
      </c>
      <c r="M34" s="163"/>
      <c r="N34" s="171">
        <v>81.325900856062106</v>
      </c>
      <c r="O34" s="172">
        <v>81.186541907226697</v>
      </c>
      <c r="P34" s="173">
        <v>81.256221381644394</v>
      </c>
      <c r="Q34" s="163"/>
      <c r="R34" s="174">
        <v>60.427746651119101</v>
      </c>
      <c r="S34" s="168"/>
      <c r="T34" s="169">
        <v>2.9820526942057999</v>
      </c>
      <c r="U34" s="163">
        <v>-1.7015400045864899</v>
      </c>
      <c r="V34" s="163">
        <v>4.6410636944182597</v>
      </c>
      <c r="W34" s="163">
        <v>7.5893705455615397</v>
      </c>
      <c r="X34" s="163">
        <v>4.3965872926566698</v>
      </c>
      <c r="Y34" s="170">
        <v>3.70308610467039</v>
      </c>
      <c r="Z34" s="163"/>
      <c r="AA34" s="171">
        <v>16.699361797520002</v>
      </c>
      <c r="AB34" s="172">
        <v>13.0675274589073</v>
      </c>
      <c r="AC34" s="173">
        <v>14.856297975388999</v>
      </c>
      <c r="AD34" s="163"/>
      <c r="AE34" s="174">
        <v>7.7219329368858602</v>
      </c>
      <c r="AG34" s="169">
        <v>45.516802817590303</v>
      </c>
      <c r="AH34" s="163">
        <v>51.2547082130802</v>
      </c>
      <c r="AI34" s="163">
        <v>54.7082554363868</v>
      </c>
      <c r="AJ34" s="163">
        <v>56.981206336711601</v>
      </c>
      <c r="AK34" s="163">
        <v>60.243038472891797</v>
      </c>
      <c r="AL34" s="170">
        <v>53.728500746092799</v>
      </c>
      <c r="AM34" s="163"/>
      <c r="AN34" s="171">
        <v>79.671356882810102</v>
      </c>
      <c r="AO34" s="172">
        <v>77.841188625405806</v>
      </c>
      <c r="AP34" s="173">
        <v>78.756272754107997</v>
      </c>
      <c r="AQ34" s="163"/>
      <c r="AR34" s="174">
        <v>60.8675517134918</v>
      </c>
      <c r="AS34" s="168"/>
      <c r="AT34" s="169">
        <v>5.0274128190396601</v>
      </c>
      <c r="AU34" s="163">
        <v>-1.0523277896808301</v>
      </c>
      <c r="AV34" s="163">
        <v>0.68249378935510596</v>
      </c>
      <c r="AW34" s="163">
        <v>-0.18438666074885801</v>
      </c>
      <c r="AX34" s="163">
        <v>-2.0049030191760502</v>
      </c>
      <c r="AY34" s="170">
        <v>0.234821318289199</v>
      </c>
      <c r="AZ34" s="163"/>
      <c r="BA34" s="171">
        <v>5.1740989122953396</v>
      </c>
      <c r="BB34" s="172">
        <v>10.7778033805013</v>
      </c>
      <c r="BC34" s="173">
        <v>7.87072276300447</v>
      </c>
      <c r="BD34" s="163"/>
      <c r="BE34" s="174">
        <v>2.9112123815984399</v>
      </c>
    </row>
    <row r="35" spans="1:57" x14ac:dyDescent="0.2">
      <c r="A35" s="21" t="s">
        <v>52</v>
      </c>
      <c r="B35" s="3" t="str">
        <f t="shared" si="0"/>
        <v>Lynchburg, VA</v>
      </c>
      <c r="C35" s="3"/>
      <c r="D35" s="24" t="s">
        <v>16</v>
      </c>
      <c r="E35" s="27" t="s">
        <v>17</v>
      </c>
      <c r="F35" s="3"/>
      <c r="G35" s="169">
        <v>38.060357456782803</v>
      </c>
      <c r="H35" s="163">
        <v>51.5382361558745</v>
      </c>
      <c r="I35" s="163">
        <v>61.5587459712862</v>
      </c>
      <c r="J35" s="163">
        <v>60.709053618517402</v>
      </c>
      <c r="K35" s="163">
        <v>57.222384998534999</v>
      </c>
      <c r="L35" s="170">
        <v>53.817755640199202</v>
      </c>
      <c r="M35" s="163"/>
      <c r="N35" s="171">
        <v>74.714327571051797</v>
      </c>
      <c r="O35" s="172">
        <v>70.876062115440902</v>
      </c>
      <c r="P35" s="173">
        <v>72.795194843246406</v>
      </c>
      <c r="Q35" s="163"/>
      <c r="R35" s="174">
        <v>59.239881126784098</v>
      </c>
      <c r="S35" s="168"/>
      <c r="T35" s="169">
        <v>-1.26766921298665</v>
      </c>
      <c r="U35" s="163">
        <v>-3.9783034278006499</v>
      </c>
      <c r="V35" s="163">
        <v>-3.95654645343203</v>
      </c>
      <c r="W35" s="163">
        <v>-4.03957656898094</v>
      </c>
      <c r="X35" s="163">
        <v>-4.7854637338954404</v>
      </c>
      <c r="Y35" s="170">
        <v>-3.7870086296064298</v>
      </c>
      <c r="Z35" s="163"/>
      <c r="AA35" s="171">
        <v>10.878516235689601</v>
      </c>
      <c r="AB35" s="172">
        <v>12.8535634172929</v>
      </c>
      <c r="AC35" s="173">
        <v>11.831295785162</v>
      </c>
      <c r="AD35" s="163"/>
      <c r="AE35" s="174">
        <v>1.17387933233344</v>
      </c>
      <c r="AG35" s="169">
        <v>38.817669035235497</v>
      </c>
      <c r="AH35" s="163">
        <v>51.820379459380199</v>
      </c>
      <c r="AI35" s="163">
        <v>58.376675701413802</v>
      </c>
      <c r="AJ35" s="163">
        <v>57.981100285693302</v>
      </c>
      <c r="AK35" s="163">
        <v>61.295048344564798</v>
      </c>
      <c r="AL35" s="170">
        <v>53.658286451007903</v>
      </c>
      <c r="AM35" s="163"/>
      <c r="AN35" s="171">
        <v>72.597421623205307</v>
      </c>
      <c r="AO35" s="172">
        <v>66.993847055376506</v>
      </c>
      <c r="AP35" s="173">
        <v>69.795634339290899</v>
      </c>
      <c r="AQ35" s="163"/>
      <c r="AR35" s="174">
        <v>58.269150272080303</v>
      </c>
      <c r="AS35" s="168"/>
      <c r="AT35" s="169">
        <v>2.0188869897969099</v>
      </c>
      <c r="AU35" s="163">
        <v>-4.4378149765510102</v>
      </c>
      <c r="AV35" s="163">
        <v>-2.11374945530972</v>
      </c>
      <c r="AW35" s="163">
        <v>-2.83965525853935</v>
      </c>
      <c r="AX35" s="163">
        <v>1.2660194336564801</v>
      </c>
      <c r="AY35" s="170">
        <v>-1.4062325886077001</v>
      </c>
      <c r="AZ35" s="163"/>
      <c r="BA35" s="171">
        <v>11.4879794831994</v>
      </c>
      <c r="BB35" s="172">
        <v>18.893062995711801</v>
      </c>
      <c r="BC35" s="173">
        <v>14.923226070591999</v>
      </c>
      <c r="BD35" s="163"/>
      <c r="BE35" s="174">
        <v>3.6335946611635301</v>
      </c>
    </row>
    <row r="36" spans="1:57" x14ac:dyDescent="0.2">
      <c r="A36" s="21" t="s">
        <v>73</v>
      </c>
      <c r="B36" s="3" t="str">
        <f t="shared" si="0"/>
        <v>Central Virginia</v>
      </c>
      <c r="C36" s="3"/>
      <c r="D36" s="24" t="s">
        <v>16</v>
      </c>
      <c r="E36" s="27" t="s">
        <v>17</v>
      </c>
      <c r="F36" s="3"/>
      <c r="G36" s="169">
        <v>47.925916915029397</v>
      </c>
      <c r="H36" s="163">
        <v>61.416580499969498</v>
      </c>
      <c r="I36" s="163">
        <v>68.171035825071399</v>
      </c>
      <c r="J36" s="163">
        <v>66.726476491697497</v>
      </c>
      <c r="K36" s="163">
        <v>67.343835533118394</v>
      </c>
      <c r="L36" s="170">
        <v>62.3167690529773</v>
      </c>
      <c r="M36" s="163"/>
      <c r="N36" s="171">
        <v>79.234839729943403</v>
      </c>
      <c r="O36" s="172">
        <v>80.116781217687404</v>
      </c>
      <c r="P36" s="173">
        <v>79.675810473815403</v>
      </c>
      <c r="Q36" s="163"/>
      <c r="R36" s="174">
        <v>67.276495173216702</v>
      </c>
      <c r="S36" s="168"/>
      <c r="T36" s="169">
        <v>6.6484232276475899</v>
      </c>
      <c r="U36" s="163">
        <v>6.0250060191408901</v>
      </c>
      <c r="V36" s="163">
        <v>3.5077102667106699</v>
      </c>
      <c r="W36" s="163">
        <v>0.17743853047376701</v>
      </c>
      <c r="X36" s="163">
        <v>-0.78241988796656703</v>
      </c>
      <c r="Y36" s="170">
        <v>2.7621525548446901</v>
      </c>
      <c r="Z36" s="163"/>
      <c r="AA36" s="171">
        <v>4.0978716560498496</v>
      </c>
      <c r="AB36" s="172">
        <v>4.4923347787386696</v>
      </c>
      <c r="AC36" s="173">
        <v>4.2958218324087802</v>
      </c>
      <c r="AD36" s="163"/>
      <c r="AE36" s="174">
        <v>3.2760298490809401</v>
      </c>
      <c r="AG36" s="169">
        <v>47.193871735049797</v>
      </c>
      <c r="AH36" s="163">
        <v>60.242273172881802</v>
      </c>
      <c r="AI36" s="163">
        <v>66.210371901768596</v>
      </c>
      <c r="AJ36" s="163">
        <v>66.3251423229229</v>
      </c>
      <c r="AK36" s="163">
        <v>71.196643560744207</v>
      </c>
      <c r="AL36" s="170">
        <v>62.233156400294199</v>
      </c>
      <c r="AM36" s="163"/>
      <c r="AN36" s="171">
        <v>81.6505533260367</v>
      </c>
      <c r="AO36" s="172">
        <v>82.565669463699294</v>
      </c>
      <c r="AP36" s="173">
        <v>82.108111394868004</v>
      </c>
      <c r="AQ36" s="163"/>
      <c r="AR36" s="174">
        <v>67.911493009862994</v>
      </c>
      <c r="AS36" s="168"/>
      <c r="AT36" s="169">
        <v>-0.22693876094597401</v>
      </c>
      <c r="AU36" s="163">
        <v>2.5008915929032902</v>
      </c>
      <c r="AV36" s="163">
        <v>1.8358524369450699</v>
      </c>
      <c r="AW36" s="163">
        <v>0.53730646010031902</v>
      </c>
      <c r="AX36" s="163">
        <v>4.3681228491891</v>
      </c>
      <c r="AY36" s="170">
        <v>1.9247973730811301</v>
      </c>
      <c r="AZ36" s="163"/>
      <c r="BA36" s="171">
        <v>8.1020442641788506</v>
      </c>
      <c r="BB36" s="172">
        <v>13.153818261667</v>
      </c>
      <c r="BC36" s="173">
        <v>10.5843298086307</v>
      </c>
      <c r="BD36" s="163"/>
      <c r="BE36" s="174">
        <v>4.7574830940493902</v>
      </c>
    </row>
    <row r="37" spans="1:57" x14ac:dyDescent="0.2">
      <c r="A37" s="21" t="s">
        <v>74</v>
      </c>
      <c r="B37" s="3" t="str">
        <f t="shared" si="0"/>
        <v>Chesapeake Bay</v>
      </c>
      <c r="C37" s="3"/>
      <c r="D37" s="24" t="s">
        <v>16</v>
      </c>
      <c r="E37" s="27" t="s">
        <v>17</v>
      </c>
      <c r="F37" s="3"/>
      <c r="G37" s="169">
        <v>44.2533229085222</v>
      </c>
      <c r="H37" s="163">
        <v>59.030492572322103</v>
      </c>
      <c r="I37" s="163">
        <v>67.865519937451097</v>
      </c>
      <c r="J37" s="163">
        <v>63.408913213448002</v>
      </c>
      <c r="K37" s="163">
        <v>59.108678655199299</v>
      </c>
      <c r="L37" s="170">
        <v>58.733385457388501</v>
      </c>
      <c r="M37" s="163"/>
      <c r="N37" s="171">
        <v>65.207193119624705</v>
      </c>
      <c r="O37" s="172">
        <v>68.178264268960106</v>
      </c>
      <c r="P37" s="173">
        <v>66.692728694292398</v>
      </c>
      <c r="Q37" s="163"/>
      <c r="R37" s="174">
        <v>61.007483525075301</v>
      </c>
      <c r="S37" s="168"/>
      <c r="T37" s="169">
        <v>-7.3649754500818299</v>
      </c>
      <c r="U37" s="163">
        <v>-5.7428214731585498</v>
      </c>
      <c r="V37" s="163">
        <v>0.69605568445475596</v>
      </c>
      <c r="W37" s="163">
        <v>-5.3675612602100298</v>
      </c>
      <c r="X37" s="163">
        <v>-10.1070154577883</v>
      </c>
      <c r="Y37" s="170">
        <v>-5.4380664652567896</v>
      </c>
      <c r="Z37" s="163"/>
      <c r="AA37" s="171">
        <v>-12.3949579831932</v>
      </c>
      <c r="AB37" s="172">
        <v>-7.3326248671625898</v>
      </c>
      <c r="AC37" s="173">
        <v>-9.8784997358689903</v>
      </c>
      <c r="AD37" s="163"/>
      <c r="AE37" s="174">
        <v>-6.8712702472293197</v>
      </c>
      <c r="AG37" s="169">
        <v>43.236903831117999</v>
      </c>
      <c r="AH37" s="163">
        <v>55.043002345582401</v>
      </c>
      <c r="AI37" s="163">
        <v>60.418295543393199</v>
      </c>
      <c r="AJ37" s="163">
        <v>59.851446442533202</v>
      </c>
      <c r="AK37" s="163">
        <v>55.512118842845901</v>
      </c>
      <c r="AL37" s="170">
        <v>54.812353401094597</v>
      </c>
      <c r="AM37" s="163"/>
      <c r="AN37" s="171">
        <v>63.721657544956898</v>
      </c>
      <c r="AO37" s="172">
        <v>64.171227521501095</v>
      </c>
      <c r="AP37" s="173">
        <v>63.946442533229003</v>
      </c>
      <c r="AQ37" s="163"/>
      <c r="AR37" s="174">
        <v>57.422093153132998</v>
      </c>
      <c r="AS37" s="168"/>
      <c r="AT37" s="169">
        <v>-3.7842540234884701</v>
      </c>
      <c r="AU37" s="163">
        <v>-7.9437724746649199</v>
      </c>
      <c r="AV37" s="163">
        <v>-3.5569422776911002</v>
      </c>
      <c r="AW37" s="163">
        <v>-4.2526579111944898</v>
      </c>
      <c r="AX37" s="163">
        <v>-9.0035245113745503</v>
      </c>
      <c r="AY37" s="170">
        <v>-5.7855126999059197</v>
      </c>
      <c r="AZ37" s="163"/>
      <c r="BA37" s="171">
        <v>-2.6865671641790998</v>
      </c>
      <c r="BB37" s="172">
        <v>3.01223721368057</v>
      </c>
      <c r="BC37" s="173">
        <v>9.1785222579164702E-2</v>
      </c>
      <c r="BD37" s="163"/>
      <c r="BE37" s="174">
        <v>-3.99178299640506</v>
      </c>
    </row>
    <row r="38" spans="1:57" x14ac:dyDescent="0.2">
      <c r="A38" s="21" t="s">
        <v>75</v>
      </c>
      <c r="B38" s="3" t="str">
        <f t="shared" si="0"/>
        <v>Coastal Virginia - Eastern Shore</v>
      </c>
      <c r="C38" s="3"/>
      <c r="D38" s="24" t="s">
        <v>16</v>
      </c>
      <c r="E38" s="27" t="s">
        <v>17</v>
      </c>
      <c r="F38" s="3"/>
      <c r="G38" s="169">
        <v>31.878031878031798</v>
      </c>
      <c r="H38" s="163">
        <v>45.252945252945203</v>
      </c>
      <c r="I38" s="163">
        <v>49.688149688149601</v>
      </c>
      <c r="J38" s="163">
        <v>51.628551628551598</v>
      </c>
      <c r="K38" s="163">
        <v>48.717948717948701</v>
      </c>
      <c r="L38" s="170">
        <v>45.433125433125397</v>
      </c>
      <c r="M38" s="163"/>
      <c r="N38" s="171">
        <v>65.349965349965302</v>
      </c>
      <c r="O38" s="172">
        <v>62.231462231462203</v>
      </c>
      <c r="P38" s="173">
        <v>63.790713790713703</v>
      </c>
      <c r="Q38" s="163"/>
      <c r="R38" s="174">
        <v>50.678150678150601</v>
      </c>
      <c r="S38" s="168"/>
      <c r="T38" s="169">
        <v>-31.157982440033699</v>
      </c>
      <c r="U38" s="163">
        <v>-9.1344834391191991</v>
      </c>
      <c r="V38" s="163">
        <v>0.16919538196133899</v>
      </c>
      <c r="W38" s="163">
        <v>3.3935062997150101</v>
      </c>
      <c r="X38" s="163">
        <v>3.4403504991740199</v>
      </c>
      <c r="Y38" s="170">
        <v>-6.4176383741601102</v>
      </c>
      <c r="Z38" s="163"/>
      <c r="AA38" s="171">
        <v>15.7366208768077</v>
      </c>
      <c r="AB38" s="172">
        <v>3.4461587093166002</v>
      </c>
      <c r="AC38" s="173">
        <v>9.3967444646177594</v>
      </c>
      <c r="AD38" s="163"/>
      <c r="AE38" s="174">
        <v>-1.28551119740547</v>
      </c>
      <c r="AG38" s="169">
        <v>34.4366069813709</v>
      </c>
      <c r="AH38" s="163">
        <v>44.546934346174702</v>
      </c>
      <c r="AI38" s="163">
        <v>48.057040998217403</v>
      </c>
      <c r="AJ38" s="163">
        <v>49.518716577540097</v>
      </c>
      <c r="AK38" s="163">
        <v>47.5401069518716</v>
      </c>
      <c r="AL38" s="170">
        <v>44.850831899024598</v>
      </c>
      <c r="AM38" s="163"/>
      <c r="AN38" s="171">
        <v>57.860962566844897</v>
      </c>
      <c r="AO38" s="172">
        <v>57.361853832442002</v>
      </c>
      <c r="AP38" s="173">
        <v>57.6114081996434</v>
      </c>
      <c r="AQ38" s="163"/>
      <c r="AR38" s="174">
        <v>48.511813439705399</v>
      </c>
      <c r="AS38" s="168"/>
      <c r="AT38" s="169">
        <v>-13.7825852737374</v>
      </c>
      <c r="AU38" s="163">
        <v>-8.5191348256356392</v>
      </c>
      <c r="AV38" s="163">
        <v>-6.6997842199080502</v>
      </c>
      <c r="AW38" s="163">
        <v>-7.3662550742815398</v>
      </c>
      <c r="AX38" s="163">
        <v>-9.5481266183280002</v>
      </c>
      <c r="AY38" s="170">
        <v>-8.94625193457526</v>
      </c>
      <c r="AZ38" s="163"/>
      <c r="BA38" s="171">
        <v>-2.3182491219912098</v>
      </c>
      <c r="BB38" s="172">
        <v>-2.2098032007299002</v>
      </c>
      <c r="BC38" s="173">
        <v>-2.2642911197769702</v>
      </c>
      <c r="BD38" s="163"/>
      <c r="BE38" s="174">
        <v>-6.7638853566060302</v>
      </c>
    </row>
    <row r="39" spans="1:57" x14ac:dyDescent="0.2">
      <c r="A39" s="21" t="s">
        <v>76</v>
      </c>
      <c r="B39" s="3" t="str">
        <f t="shared" si="0"/>
        <v>Coastal Virginia - Hampton Roads</v>
      </c>
      <c r="C39" s="3"/>
      <c r="D39" s="24" t="s">
        <v>16</v>
      </c>
      <c r="E39" s="27" t="s">
        <v>17</v>
      </c>
      <c r="F39" s="3"/>
      <c r="G39" s="169">
        <v>48.7196524405826</v>
      </c>
      <c r="H39" s="163">
        <v>54.094045489394297</v>
      </c>
      <c r="I39" s="163">
        <v>58.144646051622701</v>
      </c>
      <c r="J39" s="163">
        <v>59.445438282647501</v>
      </c>
      <c r="K39" s="163">
        <v>58.929210324559101</v>
      </c>
      <c r="L39" s="170">
        <v>55.866598517761297</v>
      </c>
      <c r="M39" s="163"/>
      <c r="N39" s="171">
        <v>68.627651418349004</v>
      </c>
      <c r="O39" s="172">
        <v>73.335037055967206</v>
      </c>
      <c r="P39" s="173">
        <v>70.981344237158098</v>
      </c>
      <c r="Q39" s="163"/>
      <c r="R39" s="174">
        <v>60.185097294731797</v>
      </c>
      <c r="S39" s="168"/>
      <c r="T39" s="169">
        <v>6.5657084510895798</v>
      </c>
      <c r="U39" s="163">
        <v>5.71548341236144</v>
      </c>
      <c r="V39" s="163">
        <v>5.2237486613396298</v>
      </c>
      <c r="W39" s="163">
        <v>6.0826864479815503</v>
      </c>
      <c r="X39" s="163">
        <v>-2.0981560683023899</v>
      </c>
      <c r="Y39" s="170">
        <v>4.0832700048115997</v>
      </c>
      <c r="Z39" s="163"/>
      <c r="AA39" s="171">
        <v>-6.6624726275998398</v>
      </c>
      <c r="AB39" s="172">
        <v>-3.3481946289525499</v>
      </c>
      <c r="AC39" s="173">
        <v>-4.9792770007211997</v>
      </c>
      <c r="AD39" s="163"/>
      <c r="AE39" s="174">
        <v>0.84239485340849096</v>
      </c>
      <c r="AG39" s="169">
        <v>48.269230769230703</v>
      </c>
      <c r="AH39" s="163">
        <v>53.3695374393048</v>
      </c>
      <c r="AI39" s="163">
        <v>56.763991822131302</v>
      </c>
      <c r="AJ39" s="163">
        <v>58.239202657807297</v>
      </c>
      <c r="AK39" s="163">
        <v>61.234347048300499</v>
      </c>
      <c r="AL39" s="170">
        <v>55.575261947354903</v>
      </c>
      <c r="AM39" s="163"/>
      <c r="AN39" s="171">
        <v>72.012522361359501</v>
      </c>
      <c r="AO39" s="172">
        <v>74.806414515716796</v>
      </c>
      <c r="AP39" s="173">
        <v>73.409468438538198</v>
      </c>
      <c r="AQ39" s="163"/>
      <c r="AR39" s="174">
        <v>60.670749516264401</v>
      </c>
      <c r="AS39" s="168"/>
      <c r="AT39" s="169">
        <v>-1.5420691290733599</v>
      </c>
      <c r="AU39" s="163">
        <v>-5.13405384987575</v>
      </c>
      <c r="AV39" s="163">
        <v>-5.1077098658744902</v>
      </c>
      <c r="AW39" s="163">
        <v>-2.6895267636542899</v>
      </c>
      <c r="AX39" s="163">
        <v>-1.3675794782008299</v>
      </c>
      <c r="AY39" s="170">
        <v>-3.1906951681927902</v>
      </c>
      <c r="AZ39" s="163"/>
      <c r="BA39" s="171">
        <v>1.2766295407499599</v>
      </c>
      <c r="BB39" s="172">
        <v>3.8264996931858999</v>
      </c>
      <c r="BC39" s="173">
        <v>2.5599778275272098</v>
      </c>
      <c r="BD39" s="163"/>
      <c r="BE39" s="174">
        <v>-1.27704038236476</v>
      </c>
    </row>
    <row r="40" spans="1:57" x14ac:dyDescent="0.2">
      <c r="A40" s="20" t="s">
        <v>77</v>
      </c>
      <c r="B40" s="3" t="str">
        <f t="shared" si="0"/>
        <v>Northern Virginia</v>
      </c>
      <c r="C40" s="3"/>
      <c r="D40" s="24" t="s">
        <v>16</v>
      </c>
      <c r="E40" s="27" t="s">
        <v>17</v>
      </c>
      <c r="F40" s="3"/>
      <c r="G40" s="169">
        <v>61.714092268341702</v>
      </c>
      <c r="H40" s="163">
        <v>77.429425814823801</v>
      </c>
      <c r="I40" s="163">
        <v>84.662692068984896</v>
      </c>
      <c r="J40" s="163">
        <v>81.546331646950406</v>
      </c>
      <c r="K40" s="163">
        <v>71.913260988132606</v>
      </c>
      <c r="L40" s="170">
        <v>75.453160557446694</v>
      </c>
      <c r="M40" s="163"/>
      <c r="N40" s="171">
        <v>71.988489966334996</v>
      </c>
      <c r="O40" s="172">
        <v>73.415959827725601</v>
      </c>
      <c r="P40" s="173">
        <v>72.702224897030305</v>
      </c>
      <c r="Q40" s="163"/>
      <c r="R40" s="174">
        <v>74.667178940184897</v>
      </c>
      <c r="S40" s="168"/>
      <c r="T40" s="169">
        <v>8.6182138540984798</v>
      </c>
      <c r="U40" s="163">
        <v>4.0070956044849</v>
      </c>
      <c r="V40" s="163">
        <v>0.21747717053667101</v>
      </c>
      <c r="W40" s="163">
        <v>-5.3995302661774396</v>
      </c>
      <c r="X40" s="163">
        <v>-8.0836072824798499</v>
      </c>
      <c r="Y40" s="170">
        <v>-0.76683407950363502</v>
      </c>
      <c r="Z40" s="163"/>
      <c r="AA40" s="171">
        <v>-6.1092245788259296</v>
      </c>
      <c r="AB40" s="172">
        <v>-6.0274995884483298</v>
      </c>
      <c r="AC40" s="173">
        <v>-6.0679787013801603</v>
      </c>
      <c r="AD40" s="163"/>
      <c r="AE40" s="174">
        <v>-2.3007346076372799</v>
      </c>
      <c r="AG40" s="169">
        <v>58.405536149987498</v>
      </c>
      <c r="AH40" s="163">
        <v>72.623418629031804</v>
      </c>
      <c r="AI40" s="163">
        <v>79.082668873175805</v>
      </c>
      <c r="AJ40" s="163">
        <v>78.107399084164598</v>
      </c>
      <c r="AK40" s="163">
        <v>72.068903912516106</v>
      </c>
      <c r="AL40" s="170">
        <v>72.057487800062006</v>
      </c>
      <c r="AM40" s="163"/>
      <c r="AN40" s="171">
        <v>75.259282940451797</v>
      </c>
      <c r="AO40" s="172">
        <v>78.235747665748306</v>
      </c>
      <c r="AP40" s="173">
        <v>76.747515303100101</v>
      </c>
      <c r="AQ40" s="163"/>
      <c r="AR40" s="174">
        <v>73.397477658512699</v>
      </c>
      <c r="AS40" s="168"/>
      <c r="AT40" s="169">
        <v>3.7434090879287498</v>
      </c>
      <c r="AU40" s="163">
        <v>0.38374917312457102</v>
      </c>
      <c r="AV40" s="163">
        <v>-1.04005864418073</v>
      </c>
      <c r="AW40" s="163">
        <v>-3.7959798325996199</v>
      </c>
      <c r="AX40" s="163">
        <v>-0.94654358971536301</v>
      </c>
      <c r="AY40" s="170">
        <v>-0.611494614735964</v>
      </c>
      <c r="AZ40" s="163"/>
      <c r="BA40" s="171">
        <v>1.90417011778463</v>
      </c>
      <c r="BB40" s="172">
        <v>4.8163935087156302</v>
      </c>
      <c r="BC40" s="173">
        <v>3.3680064816019799</v>
      </c>
      <c r="BD40" s="163"/>
      <c r="BE40" s="174">
        <v>0.54490916601446304</v>
      </c>
    </row>
    <row r="41" spans="1:57" x14ac:dyDescent="0.2">
      <c r="A41" s="22" t="s">
        <v>78</v>
      </c>
      <c r="B41" s="3" t="str">
        <f t="shared" si="0"/>
        <v>Shenandoah Valley</v>
      </c>
      <c r="C41" s="3"/>
      <c r="D41" s="25" t="s">
        <v>16</v>
      </c>
      <c r="E41" s="28" t="s">
        <v>17</v>
      </c>
      <c r="F41" s="3"/>
      <c r="G41" s="175">
        <v>41.858150145167897</v>
      </c>
      <c r="H41" s="176">
        <v>50.949813355454097</v>
      </c>
      <c r="I41" s="176">
        <v>56.408129406885102</v>
      </c>
      <c r="J41" s="176">
        <v>56.582330982994598</v>
      </c>
      <c r="K41" s="176">
        <v>59.070924927416002</v>
      </c>
      <c r="L41" s="177">
        <v>52.973869763583501</v>
      </c>
      <c r="M41" s="163"/>
      <c r="N41" s="178">
        <v>75.512235586893397</v>
      </c>
      <c r="O41" s="179">
        <v>74.027374533388596</v>
      </c>
      <c r="P41" s="180">
        <v>74.769805060140996</v>
      </c>
      <c r="Q41" s="163"/>
      <c r="R41" s="181">
        <v>59.201279848314201</v>
      </c>
      <c r="S41" s="168"/>
      <c r="T41" s="175">
        <v>-1.20781137612944</v>
      </c>
      <c r="U41" s="176">
        <v>2.2337519372178498</v>
      </c>
      <c r="V41" s="176">
        <v>-2.4466364909623102</v>
      </c>
      <c r="W41" s="176">
        <v>0.28174002971552897</v>
      </c>
      <c r="X41" s="176">
        <v>1.17602227054044</v>
      </c>
      <c r="Y41" s="177">
        <v>1.22121141731487E-2</v>
      </c>
      <c r="Z41" s="163"/>
      <c r="AA41" s="178">
        <v>12.593715763888399</v>
      </c>
      <c r="AB41" s="179">
        <v>8.6019990542078393</v>
      </c>
      <c r="AC41" s="180">
        <v>10.5816550514547</v>
      </c>
      <c r="AD41" s="163"/>
      <c r="AE41" s="181">
        <v>3.58487865541557</v>
      </c>
      <c r="AG41" s="175">
        <v>40.093528498930503</v>
      </c>
      <c r="AH41" s="176">
        <v>49.383466845614997</v>
      </c>
      <c r="AI41" s="176">
        <v>53.712602373391199</v>
      </c>
      <c r="AJ41" s="176">
        <v>55.369379909744197</v>
      </c>
      <c r="AK41" s="176">
        <v>56.276115661039597</v>
      </c>
      <c r="AL41" s="177">
        <v>50.976297685006898</v>
      </c>
      <c r="AM41" s="163"/>
      <c r="AN41" s="178">
        <v>66.624185191375503</v>
      </c>
      <c r="AO41" s="179">
        <v>66.952197894033006</v>
      </c>
      <c r="AP41" s="180">
        <v>66.788191542704297</v>
      </c>
      <c r="AQ41" s="163"/>
      <c r="AR41" s="181">
        <v>55.498786944414498</v>
      </c>
      <c r="AS41" s="40"/>
      <c r="AT41" s="175">
        <v>-6.0083027935619704</v>
      </c>
      <c r="AU41" s="176">
        <v>-6.3770544472212602</v>
      </c>
      <c r="AV41" s="176">
        <v>-4.67300441987304</v>
      </c>
      <c r="AW41" s="176">
        <v>-4.7630651270428901</v>
      </c>
      <c r="AX41" s="176">
        <v>-7.5517945274810696</v>
      </c>
      <c r="AY41" s="177">
        <v>-5.8787950569644298</v>
      </c>
      <c r="AZ41" s="163"/>
      <c r="BA41" s="178">
        <v>-1.53859483665435E-2</v>
      </c>
      <c r="BB41" s="179">
        <v>4.7629589543337696</v>
      </c>
      <c r="BC41" s="180">
        <v>2.3238926638124799</v>
      </c>
      <c r="BD41" s="163"/>
      <c r="BE41" s="181">
        <v>-3.2050650696999501</v>
      </c>
    </row>
    <row r="42" spans="1:57" x14ac:dyDescent="0.2">
      <c r="A42" s="19" t="s">
        <v>79</v>
      </c>
      <c r="B42" s="3" t="str">
        <f t="shared" si="0"/>
        <v>Southern Virginia</v>
      </c>
      <c r="C42" s="9"/>
      <c r="D42" s="23" t="s">
        <v>16</v>
      </c>
      <c r="E42" s="26" t="s">
        <v>17</v>
      </c>
      <c r="F42" s="3"/>
      <c r="G42" s="160">
        <v>43.593160115478497</v>
      </c>
      <c r="H42" s="161">
        <v>57.5616255829447</v>
      </c>
      <c r="I42" s="161">
        <v>64.667999111703296</v>
      </c>
      <c r="J42" s="161">
        <v>64.312680435265307</v>
      </c>
      <c r="K42" s="161">
        <v>59.649122807017498</v>
      </c>
      <c r="L42" s="162">
        <v>57.956917610481902</v>
      </c>
      <c r="M42" s="163"/>
      <c r="N42" s="164">
        <v>69.908949589162702</v>
      </c>
      <c r="O42" s="165">
        <v>72.262935820563996</v>
      </c>
      <c r="P42" s="166">
        <v>71.085942704863399</v>
      </c>
      <c r="Q42" s="163"/>
      <c r="R42" s="167">
        <v>61.708067637448003</v>
      </c>
      <c r="S42" s="168"/>
      <c r="T42" s="160">
        <v>-17.536917365924101</v>
      </c>
      <c r="U42" s="161">
        <v>-0.36061561018104898</v>
      </c>
      <c r="V42" s="161">
        <v>3.25550083053077</v>
      </c>
      <c r="W42" s="161">
        <v>3.34666867379498</v>
      </c>
      <c r="X42" s="161">
        <v>3.6318365244268902</v>
      </c>
      <c r="Y42" s="162">
        <v>-1.1148393861531101</v>
      </c>
      <c r="Z42" s="163"/>
      <c r="AA42" s="164">
        <v>18.038892290857401</v>
      </c>
      <c r="AB42" s="165">
        <v>13.468524362551699</v>
      </c>
      <c r="AC42" s="166">
        <v>15.6707853027953</v>
      </c>
      <c r="AD42" s="163"/>
      <c r="AE42" s="167">
        <v>3.8450664192269102</v>
      </c>
      <c r="AF42" s="29"/>
      <c r="AG42" s="160">
        <v>46.846546746613299</v>
      </c>
      <c r="AH42" s="161">
        <v>59.155007772596001</v>
      </c>
      <c r="AI42" s="161">
        <v>63.540972684876699</v>
      </c>
      <c r="AJ42" s="161">
        <v>64.590273151232495</v>
      </c>
      <c r="AK42" s="161">
        <v>60.698423273373301</v>
      </c>
      <c r="AL42" s="162">
        <v>58.966244725738299</v>
      </c>
      <c r="AM42" s="163"/>
      <c r="AN42" s="164">
        <v>67.421718854097193</v>
      </c>
      <c r="AO42" s="165">
        <v>70.253164556962005</v>
      </c>
      <c r="AP42" s="166">
        <v>68.837441705529599</v>
      </c>
      <c r="AQ42" s="163"/>
      <c r="AR42" s="167">
        <v>61.786586719964397</v>
      </c>
      <c r="AS42" s="168"/>
      <c r="AT42" s="160">
        <v>1.1871158020397701</v>
      </c>
      <c r="AU42" s="161">
        <v>-2.0692380797593799</v>
      </c>
      <c r="AV42" s="161">
        <v>-0.208463175087576</v>
      </c>
      <c r="AW42" s="161">
        <v>2.1265894494759201</v>
      </c>
      <c r="AX42" s="161">
        <v>1.3027553945427099</v>
      </c>
      <c r="AY42" s="162">
        <v>0.44031369345471499</v>
      </c>
      <c r="AZ42" s="163"/>
      <c r="BA42" s="164">
        <v>8.4552146959140408</v>
      </c>
      <c r="BB42" s="165">
        <v>10.333080557662001</v>
      </c>
      <c r="BC42" s="166">
        <v>9.4054009851443503</v>
      </c>
      <c r="BD42" s="163"/>
      <c r="BE42" s="167">
        <v>3.1303918720069599</v>
      </c>
    </row>
    <row r="43" spans="1:57" x14ac:dyDescent="0.2">
      <c r="A43" s="20" t="s">
        <v>80</v>
      </c>
      <c r="B43" s="3" t="str">
        <f t="shared" si="0"/>
        <v>Southwest Virginia - Blue Ridge Highlands</v>
      </c>
      <c r="C43" s="10"/>
      <c r="D43" s="24" t="s">
        <v>16</v>
      </c>
      <c r="E43" s="27" t="s">
        <v>17</v>
      </c>
      <c r="F43" s="3"/>
      <c r="G43" s="169">
        <v>42.836041358936399</v>
      </c>
      <c r="H43" s="163">
        <v>50.539711396432203</v>
      </c>
      <c r="I43" s="163">
        <v>57.3116691285081</v>
      </c>
      <c r="J43" s="163">
        <v>57.607090103397297</v>
      </c>
      <c r="K43" s="163">
        <v>61.004431314623297</v>
      </c>
      <c r="L43" s="170">
        <v>53.8597886603795</v>
      </c>
      <c r="M43" s="163"/>
      <c r="N43" s="171">
        <v>81.0476082263379</v>
      </c>
      <c r="O43" s="172">
        <v>82.342915577775202</v>
      </c>
      <c r="P43" s="173">
        <v>81.695261902056501</v>
      </c>
      <c r="Q43" s="163"/>
      <c r="R43" s="174">
        <v>61.812781015144303</v>
      </c>
      <c r="S43" s="168"/>
      <c r="T43" s="169">
        <v>3.8664576447010002</v>
      </c>
      <c r="U43" s="163">
        <v>2.9556069746345499</v>
      </c>
      <c r="V43" s="163">
        <v>3.6877096534723499</v>
      </c>
      <c r="W43" s="163">
        <v>4.7401638243587998</v>
      </c>
      <c r="X43" s="163">
        <v>12.833138180407101</v>
      </c>
      <c r="Y43" s="170">
        <v>5.7443972357182496</v>
      </c>
      <c r="Z43" s="163"/>
      <c r="AA43" s="171">
        <v>21.246890480021602</v>
      </c>
      <c r="AB43" s="172">
        <v>21.732749414525401</v>
      </c>
      <c r="AC43" s="173">
        <v>21.491260077922899</v>
      </c>
      <c r="AD43" s="163"/>
      <c r="AE43" s="174">
        <v>11.186300667020999</v>
      </c>
      <c r="AF43" s="30"/>
      <c r="AG43" s="169">
        <v>46.269160455632097</v>
      </c>
      <c r="AH43" s="163">
        <v>52.5580087188862</v>
      </c>
      <c r="AI43" s="163">
        <v>56.430949827868297</v>
      </c>
      <c r="AJ43" s="163">
        <v>58.465489023082498</v>
      </c>
      <c r="AK43" s="163">
        <v>62.359613973700498</v>
      </c>
      <c r="AL43" s="170">
        <v>55.208990891874798</v>
      </c>
      <c r="AM43" s="163"/>
      <c r="AN43" s="171">
        <v>77.620068852643996</v>
      </c>
      <c r="AO43" s="172">
        <v>75.884643602912107</v>
      </c>
      <c r="AP43" s="173">
        <v>76.752356227777994</v>
      </c>
      <c r="AQ43" s="163"/>
      <c r="AR43" s="174">
        <v>61.358437374144103</v>
      </c>
      <c r="AS43" s="168"/>
      <c r="AT43" s="169">
        <v>4.6299473789924201</v>
      </c>
      <c r="AU43" s="163">
        <v>3.0388570597925399</v>
      </c>
      <c r="AV43" s="163">
        <v>4.3470390579894298</v>
      </c>
      <c r="AW43" s="163">
        <v>4.1555145874035402</v>
      </c>
      <c r="AX43" s="163">
        <v>6.44625619898867</v>
      </c>
      <c r="AY43" s="170">
        <v>4.5570866727277197</v>
      </c>
      <c r="AZ43" s="163"/>
      <c r="BA43" s="171">
        <v>9.0153856119202196</v>
      </c>
      <c r="BB43" s="172">
        <v>13.904583519202401</v>
      </c>
      <c r="BC43" s="173">
        <v>11.378751420133201</v>
      </c>
      <c r="BD43" s="163"/>
      <c r="BE43" s="174">
        <v>6.8884239266579499</v>
      </c>
    </row>
    <row r="44" spans="1:57" x14ac:dyDescent="0.2">
      <c r="A44" s="21" t="s">
        <v>81</v>
      </c>
      <c r="B44" s="3" t="str">
        <f t="shared" si="0"/>
        <v>Southwest Virginia - Heart of Appalachia</v>
      </c>
      <c r="C44" s="3"/>
      <c r="D44" s="24" t="s">
        <v>16</v>
      </c>
      <c r="E44" s="27" t="s">
        <v>17</v>
      </c>
      <c r="F44" s="3"/>
      <c r="G44" s="169">
        <v>40.374677002583901</v>
      </c>
      <c r="H44" s="163">
        <v>54.392764857881097</v>
      </c>
      <c r="I44" s="163">
        <v>60.077519379844901</v>
      </c>
      <c r="J44" s="163">
        <v>56.0723514211886</v>
      </c>
      <c r="K44" s="163">
        <v>51.162790697674403</v>
      </c>
      <c r="L44" s="170">
        <v>52.416020671834602</v>
      </c>
      <c r="M44" s="163"/>
      <c r="N44" s="171">
        <v>63.242894056847497</v>
      </c>
      <c r="O44" s="172">
        <v>66.020671834625304</v>
      </c>
      <c r="P44" s="173">
        <v>64.631782945736404</v>
      </c>
      <c r="Q44" s="163"/>
      <c r="R44" s="174">
        <v>55.9062384643779</v>
      </c>
      <c r="S44" s="168"/>
      <c r="T44" s="169">
        <v>-8.7591240875912408</v>
      </c>
      <c r="U44" s="163">
        <v>-2.4333719582850502</v>
      </c>
      <c r="V44" s="163">
        <v>4.8478015783539998</v>
      </c>
      <c r="W44" s="163">
        <v>3.8277511961722399</v>
      </c>
      <c r="X44" s="163">
        <v>5.6</v>
      </c>
      <c r="Y44" s="170">
        <v>0.89529967669733801</v>
      </c>
      <c r="Z44" s="163"/>
      <c r="AA44" s="171">
        <v>32.655826558265503</v>
      </c>
      <c r="AB44" s="172">
        <v>34.120734908136399</v>
      </c>
      <c r="AC44" s="173">
        <v>33.4</v>
      </c>
      <c r="AD44" s="163"/>
      <c r="AE44" s="174">
        <v>9.7264988226770495</v>
      </c>
      <c r="AF44" s="30"/>
      <c r="AG44" s="169">
        <v>40.585562847046901</v>
      </c>
      <c r="AH44" s="163">
        <v>54.029951203095997</v>
      </c>
      <c r="AI44" s="163">
        <v>57.932293395286997</v>
      </c>
      <c r="AJ44" s="163">
        <v>56.422170594092201</v>
      </c>
      <c r="AK44" s="163">
        <v>52.854298041818701</v>
      </c>
      <c r="AL44" s="170">
        <v>52.392871445734798</v>
      </c>
      <c r="AM44" s="163"/>
      <c r="AN44" s="171">
        <v>58.479920345170903</v>
      </c>
      <c r="AO44" s="172">
        <v>55.492864254895402</v>
      </c>
      <c r="AP44" s="173">
        <v>56.986392300033103</v>
      </c>
      <c r="AQ44" s="163"/>
      <c r="AR44" s="174">
        <v>53.710491241431797</v>
      </c>
      <c r="AS44" s="168"/>
      <c r="AT44" s="169">
        <v>-5.4229346834466101</v>
      </c>
      <c r="AU44" s="163">
        <v>-5.95920214098755</v>
      </c>
      <c r="AV44" s="163">
        <v>-1.3443640925312299</v>
      </c>
      <c r="AW44" s="163">
        <v>-2.9817950538825899</v>
      </c>
      <c r="AX44" s="163">
        <v>1.0673929790479699</v>
      </c>
      <c r="AY44" s="170">
        <v>-2.9322819937905198</v>
      </c>
      <c r="AZ44" s="163"/>
      <c r="BA44" s="171">
        <v>7.8321690788048999</v>
      </c>
      <c r="BB44" s="172">
        <v>7.1307825972774896</v>
      </c>
      <c r="BC44" s="173">
        <v>7.4895234204892303</v>
      </c>
      <c r="BD44" s="163"/>
      <c r="BE44" s="174">
        <v>1.92528501967986E-2</v>
      </c>
    </row>
    <row r="45" spans="1:57" x14ac:dyDescent="0.2">
      <c r="A45" s="22" t="s">
        <v>82</v>
      </c>
      <c r="B45" s="3" t="str">
        <f t="shared" si="0"/>
        <v>Virginia Mountains</v>
      </c>
      <c r="C45" s="3"/>
      <c r="D45" s="25" t="s">
        <v>16</v>
      </c>
      <c r="E45" s="28" t="s">
        <v>17</v>
      </c>
      <c r="F45" s="3"/>
      <c r="G45" s="169">
        <v>40.683526999316399</v>
      </c>
      <c r="H45" s="163">
        <v>54.504442925495503</v>
      </c>
      <c r="I45" s="163">
        <v>59.343814080656102</v>
      </c>
      <c r="J45" s="163">
        <v>57.853725222146203</v>
      </c>
      <c r="K45" s="163">
        <v>60.3417634996582</v>
      </c>
      <c r="L45" s="170">
        <v>54.545454545454497</v>
      </c>
      <c r="M45" s="163"/>
      <c r="N45" s="171">
        <v>80.068352699931594</v>
      </c>
      <c r="O45" s="172">
        <v>81.1346548188653</v>
      </c>
      <c r="P45" s="173">
        <v>80.601503759398398</v>
      </c>
      <c r="Q45" s="163"/>
      <c r="R45" s="174">
        <v>61.990040035152802</v>
      </c>
      <c r="S45" s="168"/>
      <c r="T45" s="169">
        <v>-11.069982648930001</v>
      </c>
      <c r="U45" s="163">
        <v>8.6598874692298597</v>
      </c>
      <c r="V45" s="163">
        <v>4.4386956577977204</v>
      </c>
      <c r="W45" s="163">
        <v>-5.5855682963105098</v>
      </c>
      <c r="X45" s="163">
        <v>1.7052582857282001E-3</v>
      </c>
      <c r="Y45" s="170">
        <v>-0.59045098238827198</v>
      </c>
      <c r="Z45" s="163"/>
      <c r="AA45" s="171">
        <v>30.340866943443999</v>
      </c>
      <c r="AB45" s="172">
        <v>28.059348282542299</v>
      </c>
      <c r="AC45" s="173">
        <v>29.182490694058298</v>
      </c>
      <c r="AD45" s="163"/>
      <c r="AE45" s="174">
        <v>8.7178901701107403</v>
      </c>
      <c r="AF45" s="31"/>
      <c r="AG45" s="169">
        <v>41.8381673115775</v>
      </c>
      <c r="AH45" s="163">
        <v>52.388453241105303</v>
      </c>
      <c r="AI45" s="163">
        <v>56.833892272945</v>
      </c>
      <c r="AJ45" s="163">
        <v>59.872698651700702</v>
      </c>
      <c r="AK45" s="163">
        <v>61.077270549585897</v>
      </c>
      <c r="AL45" s="170">
        <v>54.403992551618302</v>
      </c>
      <c r="AM45" s="163"/>
      <c r="AN45" s="171">
        <v>73.362535076312298</v>
      </c>
      <c r="AO45" s="172">
        <v>70.843884744370598</v>
      </c>
      <c r="AP45" s="173">
        <v>72.103209910341505</v>
      </c>
      <c r="AQ45" s="163"/>
      <c r="AR45" s="174">
        <v>59.461851395489802</v>
      </c>
      <c r="AS45" s="168"/>
      <c r="AT45" s="169">
        <v>-5.3085740620436299</v>
      </c>
      <c r="AU45" s="163">
        <v>-6.3775024075647098</v>
      </c>
      <c r="AV45" s="163">
        <v>-3.3543728452823398</v>
      </c>
      <c r="AW45" s="163">
        <v>2.25634207940164</v>
      </c>
      <c r="AX45" s="163">
        <v>4.8828250883877002</v>
      </c>
      <c r="AY45" s="170">
        <v>-1.3469032143082</v>
      </c>
      <c r="AZ45" s="163"/>
      <c r="BA45" s="171">
        <v>14.0893988333116</v>
      </c>
      <c r="BB45" s="172">
        <v>13.2600441751402</v>
      </c>
      <c r="BC45" s="173">
        <v>13.680451740385401</v>
      </c>
      <c r="BD45" s="163"/>
      <c r="BE45" s="174">
        <v>3.3896931789478701</v>
      </c>
    </row>
    <row r="46" spans="1:57" x14ac:dyDescent="0.2">
      <c r="A46" s="48" t="s">
        <v>106</v>
      </c>
      <c r="B46" s="3" t="s">
        <v>112</v>
      </c>
      <c r="D46" s="25" t="s">
        <v>16</v>
      </c>
      <c r="E46" s="28" t="s">
        <v>17</v>
      </c>
      <c r="G46" s="169">
        <v>48.6467730742539</v>
      </c>
      <c r="H46" s="163">
        <v>72.519083969465598</v>
      </c>
      <c r="I46" s="163">
        <v>79.354614850798001</v>
      </c>
      <c r="J46" s="163">
        <v>66.412213740458</v>
      </c>
      <c r="K46" s="163">
        <v>59.6460791117279</v>
      </c>
      <c r="L46" s="170">
        <v>65.315752949340705</v>
      </c>
      <c r="M46" s="163"/>
      <c r="N46" s="171">
        <v>60.131852879944397</v>
      </c>
      <c r="O46" s="172">
        <v>67.487855655794505</v>
      </c>
      <c r="P46" s="173">
        <v>63.809854267869497</v>
      </c>
      <c r="Q46" s="163"/>
      <c r="R46" s="174">
        <v>64.885496183206101</v>
      </c>
      <c r="S46" s="168"/>
      <c r="T46" s="169">
        <v>29.411685900235501</v>
      </c>
      <c r="U46" s="163">
        <v>25.541831293873901</v>
      </c>
      <c r="V46" s="163">
        <v>15.531599856734999</v>
      </c>
      <c r="W46" s="163">
        <v>-5.5074542753214804</v>
      </c>
      <c r="X46" s="163">
        <v>-9.97557829577093</v>
      </c>
      <c r="Y46" s="170">
        <v>8.6493331291544298</v>
      </c>
      <c r="Z46" s="163"/>
      <c r="AA46" s="171">
        <v>-10.757465515817399</v>
      </c>
      <c r="AB46" s="172">
        <v>-4.7636814196774697</v>
      </c>
      <c r="AC46" s="173">
        <v>-7.6850612271661696</v>
      </c>
      <c r="AD46" s="163"/>
      <c r="AE46" s="174">
        <v>3.5034721652399701</v>
      </c>
      <c r="AG46" s="169">
        <v>48.039555863983303</v>
      </c>
      <c r="AH46" s="163">
        <v>64.876821651630806</v>
      </c>
      <c r="AI46" s="163">
        <v>72.883414295628</v>
      </c>
      <c r="AJ46" s="163">
        <v>67.982303955586303</v>
      </c>
      <c r="AK46" s="163">
        <v>64.460444136016605</v>
      </c>
      <c r="AL46" s="170">
        <v>63.648507980569001</v>
      </c>
      <c r="AM46" s="163"/>
      <c r="AN46" s="171">
        <v>70.176960444136</v>
      </c>
      <c r="AO46" s="172">
        <v>75.667938931297698</v>
      </c>
      <c r="AP46" s="173">
        <v>72.922449687716806</v>
      </c>
      <c r="AQ46" s="163"/>
      <c r="AR46" s="174">
        <v>66.298205611182695</v>
      </c>
      <c r="AS46" s="168"/>
      <c r="AT46" s="169">
        <v>8.4999106421947097</v>
      </c>
      <c r="AU46" s="163">
        <v>10.8324937064277</v>
      </c>
      <c r="AV46" s="163">
        <v>9.3598420028587803</v>
      </c>
      <c r="AW46" s="163">
        <v>2.9870714314118998</v>
      </c>
      <c r="AX46" s="163">
        <v>7.1974560499996301</v>
      </c>
      <c r="AY46" s="170">
        <v>7.6596728722793097</v>
      </c>
      <c r="AZ46" s="163"/>
      <c r="BA46" s="171">
        <v>7.1362431707734997</v>
      </c>
      <c r="BB46" s="172">
        <v>12.603045191499101</v>
      </c>
      <c r="BC46" s="173">
        <v>9.9045847778235903</v>
      </c>
      <c r="BD46" s="163"/>
      <c r="BE46" s="174">
        <v>8.3552171002149098</v>
      </c>
    </row>
    <row r="47" spans="1:57" x14ac:dyDescent="0.2">
      <c r="A47" s="48" t="s">
        <v>107</v>
      </c>
      <c r="B47" s="3" t="s">
        <v>113</v>
      </c>
      <c r="D47" s="25" t="s">
        <v>16</v>
      </c>
      <c r="E47" s="28" t="s">
        <v>17</v>
      </c>
      <c r="G47" s="169">
        <v>56.982203297303101</v>
      </c>
      <c r="H47" s="163">
        <v>73.876332932998494</v>
      </c>
      <c r="I47" s="163">
        <v>82.239691378243606</v>
      </c>
      <c r="J47" s="163">
        <v>78.702187283910106</v>
      </c>
      <c r="K47" s="163">
        <v>71.183171379699303</v>
      </c>
      <c r="L47" s="170">
        <v>72.596717254430899</v>
      </c>
      <c r="M47" s="163"/>
      <c r="N47" s="171">
        <v>75.084616224478594</v>
      </c>
      <c r="O47" s="172">
        <v>78.694908468901204</v>
      </c>
      <c r="P47" s="173">
        <v>76.889762346689906</v>
      </c>
      <c r="Q47" s="163"/>
      <c r="R47" s="174">
        <v>73.823301566504895</v>
      </c>
      <c r="S47" s="168"/>
      <c r="T47" s="169">
        <v>16.0866568193983</v>
      </c>
      <c r="U47" s="163">
        <v>11.3346971165849</v>
      </c>
      <c r="V47" s="163">
        <v>5.2266918484103098</v>
      </c>
      <c r="W47" s="163">
        <v>-1.49167396216264</v>
      </c>
      <c r="X47" s="163">
        <v>-7.0098056195149203</v>
      </c>
      <c r="Y47" s="170">
        <v>3.6980599714095099</v>
      </c>
      <c r="Z47" s="163"/>
      <c r="AA47" s="171">
        <v>-3.25353118995098</v>
      </c>
      <c r="AB47" s="172">
        <v>-8.1661251430841506E-2</v>
      </c>
      <c r="AC47" s="173">
        <v>-1.6559371465002699</v>
      </c>
      <c r="AD47" s="163"/>
      <c r="AE47" s="174">
        <v>2.0448497280198601</v>
      </c>
      <c r="AG47" s="169">
        <v>53.622034999130904</v>
      </c>
      <c r="AH47" s="163">
        <v>68.847480263819804</v>
      </c>
      <c r="AI47" s="163">
        <v>76.171083149186401</v>
      </c>
      <c r="AJ47" s="163">
        <v>75.465237321255699</v>
      </c>
      <c r="AK47" s="163">
        <v>71.870263162700596</v>
      </c>
      <c r="AL47" s="170">
        <v>69.200951796131406</v>
      </c>
      <c r="AM47" s="163"/>
      <c r="AN47" s="171">
        <v>78.417371294994197</v>
      </c>
      <c r="AO47" s="172">
        <v>81.524736563361699</v>
      </c>
      <c r="AP47" s="173">
        <v>79.971053929177998</v>
      </c>
      <c r="AQ47" s="163"/>
      <c r="AR47" s="174">
        <v>72.279706187908104</v>
      </c>
      <c r="AS47" s="168"/>
      <c r="AT47" s="169">
        <v>4.21842689672361</v>
      </c>
      <c r="AU47" s="163">
        <v>0.44400575435824502</v>
      </c>
      <c r="AV47" s="163">
        <v>-1.56363582227862</v>
      </c>
      <c r="AW47" s="163">
        <v>-2.2105797078001199</v>
      </c>
      <c r="AX47" s="163">
        <v>0.55188413902216205</v>
      </c>
      <c r="AY47" s="170">
        <v>-1.3821899081457501E-2</v>
      </c>
      <c r="AZ47" s="163"/>
      <c r="BA47" s="171">
        <v>4.65368097523994</v>
      </c>
      <c r="BB47" s="172">
        <v>7.8317926140671297</v>
      </c>
      <c r="BC47" s="173">
        <v>6.2498438789347901</v>
      </c>
      <c r="BD47" s="163"/>
      <c r="BE47" s="174">
        <v>1.8865632182001</v>
      </c>
    </row>
    <row r="48" spans="1:57" x14ac:dyDescent="0.2">
      <c r="A48" s="48" t="s">
        <v>108</v>
      </c>
      <c r="B48" s="3" t="s">
        <v>114</v>
      </c>
      <c r="D48" s="25" t="s">
        <v>16</v>
      </c>
      <c r="E48" s="28" t="s">
        <v>17</v>
      </c>
      <c r="G48" s="169">
        <v>53.846153846153797</v>
      </c>
      <c r="H48" s="163">
        <v>71.236942070275404</v>
      </c>
      <c r="I48" s="163">
        <v>78.513770180436794</v>
      </c>
      <c r="J48" s="163">
        <v>76.513532763532695</v>
      </c>
      <c r="K48" s="163">
        <v>71.311134852801501</v>
      </c>
      <c r="L48" s="170">
        <v>70.284306742639998</v>
      </c>
      <c r="M48" s="163"/>
      <c r="N48" s="171">
        <v>79.163698955365604</v>
      </c>
      <c r="O48" s="172">
        <v>80.718779677113005</v>
      </c>
      <c r="P48" s="173">
        <v>79.941239316239304</v>
      </c>
      <c r="Q48" s="163"/>
      <c r="R48" s="174">
        <v>73.043430335097</v>
      </c>
      <c r="S48" s="168"/>
      <c r="T48" s="169">
        <v>5.2599305035088904</v>
      </c>
      <c r="U48" s="163">
        <v>5.10290432464868</v>
      </c>
      <c r="V48" s="163">
        <v>1.29377871486211</v>
      </c>
      <c r="W48" s="163">
        <v>-1.59743202918487</v>
      </c>
      <c r="X48" s="163">
        <v>-3.7957895879215</v>
      </c>
      <c r="Y48" s="170">
        <v>0.88897065877653403</v>
      </c>
      <c r="Z48" s="163"/>
      <c r="AA48" s="171">
        <v>-1.68388903371177</v>
      </c>
      <c r="AB48" s="172">
        <v>-2.0671699329023498</v>
      </c>
      <c r="AC48" s="173">
        <v>-1.8777676925548701</v>
      </c>
      <c r="AD48" s="163"/>
      <c r="AE48" s="174">
        <v>7.2040926631632904E-3</v>
      </c>
      <c r="AG48" s="169">
        <v>51.520142443801397</v>
      </c>
      <c r="AH48" s="163">
        <v>66.453742859262505</v>
      </c>
      <c r="AI48" s="163">
        <v>73.608576303880099</v>
      </c>
      <c r="AJ48" s="163">
        <v>73.683859097248998</v>
      </c>
      <c r="AK48" s="163">
        <v>72.525744131525002</v>
      </c>
      <c r="AL48" s="170">
        <v>67.558380048253099</v>
      </c>
      <c r="AM48" s="163"/>
      <c r="AN48" s="171">
        <v>81.298038401044593</v>
      </c>
      <c r="AO48" s="172">
        <v>83.064516129032199</v>
      </c>
      <c r="AP48" s="173">
        <v>82.181277265038403</v>
      </c>
      <c r="AQ48" s="163"/>
      <c r="AR48" s="174">
        <v>71.736324113269205</v>
      </c>
      <c r="AS48" s="168"/>
      <c r="AT48" s="169">
        <v>-2.7775001081885802</v>
      </c>
      <c r="AU48" s="163">
        <v>-2.9319115180070998</v>
      </c>
      <c r="AV48" s="163">
        <v>-2.9825351684618702</v>
      </c>
      <c r="AW48" s="163">
        <v>-3.6238616602195299</v>
      </c>
      <c r="AX48" s="163">
        <v>-0.80092716036370004</v>
      </c>
      <c r="AY48" s="170">
        <v>-2.6228177303061799</v>
      </c>
      <c r="AZ48" s="163"/>
      <c r="BA48" s="171">
        <v>3.0781907800299302</v>
      </c>
      <c r="BB48" s="172">
        <v>6.0101700669485796</v>
      </c>
      <c r="BC48" s="173">
        <v>4.5393782402942202</v>
      </c>
      <c r="BD48" s="163"/>
      <c r="BE48" s="174">
        <v>-0.389082055945217</v>
      </c>
    </row>
    <row r="49" spans="1:57" x14ac:dyDescent="0.2">
      <c r="A49" s="48" t="s">
        <v>109</v>
      </c>
      <c r="B49" s="3" t="s">
        <v>115</v>
      </c>
      <c r="D49" s="25" t="s">
        <v>16</v>
      </c>
      <c r="E49" s="28" t="s">
        <v>17</v>
      </c>
      <c r="G49" s="169">
        <v>48.122612727316401</v>
      </c>
      <c r="H49" s="163">
        <v>60.7562399404232</v>
      </c>
      <c r="I49" s="163">
        <v>68.277800466043601</v>
      </c>
      <c r="J49" s="163">
        <v>68.698200687053998</v>
      </c>
      <c r="K49" s="163">
        <v>66.812405409950202</v>
      </c>
      <c r="L49" s="170">
        <v>62.533451846157497</v>
      </c>
      <c r="M49" s="163"/>
      <c r="N49" s="171">
        <v>76.947654166766696</v>
      </c>
      <c r="O49" s="172">
        <v>79.253849664880903</v>
      </c>
      <c r="P49" s="173">
        <v>78.100751915823807</v>
      </c>
      <c r="Q49" s="163"/>
      <c r="R49" s="174">
        <v>66.981251866062195</v>
      </c>
      <c r="S49" s="168"/>
      <c r="T49" s="169">
        <v>-0.152434895707215</v>
      </c>
      <c r="U49" s="163">
        <v>-0.16747302299805999</v>
      </c>
      <c r="V49" s="163">
        <v>-1.33934735818082</v>
      </c>
      <c r="W49" s="163">
        <v>-1.9830643212389001</v>
      </c>
      <c r="X49" s="163">
        <v>-4.3359223559059501</v>
      </c>
      <c r="Y49" s="170">
        <v>-1.7349534161215601</v>
      </c>
      <c r="Z49" s="163"/>
      <c r="AA49" s="171">
        <v>2.6010042054116798E-2</v>
      </c>
      <c r="AB49" s="172">
        <v>1.14338952369006</v>
      </c>
      <c r="AC49" s="173">
        <v>0.58984563286082103</v>
      </c>
      <c r="AD49" s="163"/>
      <c r="AE49" s="174">
        <v>-0.97248639657603697</v>
      </c>
      <c r="AG49" s="169">
        <v>47.824362333822101</v>
      </c>
      <c r="AH49" s="163">
        <v>60.758588359737402</v>
      </c>
      <c r="AI49" s="163">
        <v>66.514648977335497</v>
      </c>
      <c r="AJ49" s="163">
        <v>67.533107409810796</v>
      </c>
      <c r="AK49" s="163">
        <v>68.675343091306701</v>
      </c>
      <c r="AL49" s="170">
        <v>62.261976299785999</v>
      </c>
      <c r="AM49" s="163"/>
      <c r="AN49" s="171">
        <v>77.926791164948199</v>
      </c>
      <c r="AO49" s="172">
        <v>79.330401134424406</v>
      </c>
      <c r="AP49" s="173">
        <v>78.628596149686302</v>
      </c>
      <c r="AQ49" s="163"/>
      <c r="AR49" s="174">
        <v>66.938474533786106</v>
      </c>
      <c r="AS49" s="168"/>
      <c r="AT49" s="169">
        <v>-3.14635608038826</v>
      </c>
      <c r="AU49" s="163">
        <v>-4.6296055957044402</v>
      </c>
      <c r="AV49" s="163">
        <v>-4.5303148311254402</v>
      </c>
      <c r="AW49" s="163">
        <v>-4.4628767330965697</v>
      </c>
      <c r="AX49" s="163">
        <v>-2.4630865192684501</v>
      </c>
      <c r="AY49" s="170">
        <v>-3.8772880734194199</v>
      </c>
      <c r="AZ49" s="163"/>
      <c r="BA49" s="171">
        <v>2.4540560034489198</v>
      </c>
      <c r="BB49" s="172">
        <v>6.5086533699952103</v>
      </c>
      <c r="BC49" s="173">
        <v>4.4601092146928298</v>
      </c>
      <c r="BD49" s="163"/>
      <c r="BE49" s="174">
        <v>-1.2316563125404101</v>
      </c>
    </row>
    <row r="50" spans="1:57" x14ac:dyDescent="0.2">
      <c r="A50" s="48" t="s">
        <v>110</v>
      </c>
      <c r="B50" s="3" t="s">
        <v>116</v>
      </c>
      <c r="D50" s="25" t="s">
        <v>16</v>
      </c>
      <c r="E50" s="28" t="s">
        <v>17</v>
      </c>
      <c r="G50" s="169">
        <v>50.498415177546001</v>
      </c>
      <c r="H50" s="163">
        <v>58.367403188019601</v>
      </c>
      <c r="I50" s="163">
        <v>63.1356516146814</v>
      </c>
      <c r="J50" s="163">
        <v>63.071339978868998</v>
      </c>
      <c r="K50" s="163">
        <v>62.212320271946297</v>
      </c>
      <c r="L50" s="170">
        <v>59.457026046212498</v>
      </c>
      <c r="M50" s="163"/>
      <c r="N50" s="171">
        <v>73.655197758280096</v>
      </c>
      <c r="O50" s="172">
        <v>73.296890073039606</v>
      </c>
      <c r="P50" s="173">
        <v>73.476043915659801</v>
      </c>
      <c r="Q50" s="163"/>
      <c r="R50" s="174">
        <v>63.462459723197398</v>
      </c>
      <c r="S50" s="168"/>
      <c r="T50" s="169">
        <v>-1.9885242881734801E-2</v>
      </c>
      <c r="U50" s="163">
        <v>2.3606031590156702</v>
      </c>
      <c r="V50" s="163">
        <v>1.5823804129122401</v>
      </c>
      <c r="W50" s="163">
        <v>-0.79356048401536405</v>
      </c>
      <c r="X50" s="163">
        <v>-0.62748547229125395</v>
      </c>
      <c r="Y50" s="170">
        <v>0.48067410468865202</v>
      </c>
      <c r="Z50" s="163"/>
      <c r="AA50" s="171">
        <v>5.9408648562351001</v>
      </c>
      <c r="AB50" s="172">
        <v>4.53589029205218</v>
      </c>
      <c r="AC50" s="173">
        <v>5.2354011301811196</v>
      </c>
      <c r="AD50" s="163"/>
      <c r="AE50" s="174">
        <v>2.0052429557466098</v>
      </c>
      <c r="AG50" s="169">
        <v>50.628032623283602</v>
      </c>
      <c r="AH50" s="163">
        <v>57.780148433646403</v>
      </c>
      <c r="AI50" s="163">
        <v>61.128260445474602</v>
      </c>
      <c r="AJ50" s="163">
        <v>62.099078526100698</v>
      </c>
      <c r="AK50" s="163">
        <v>63.253924538694498</v>
      </c>
      <c r="AL50" s="170">
        <v>58.977153819323298</v>
      </c>
      <c r="AM50" s="163"/>
      <c r="AN50" s="171">
        <v>71.610208390709602</v>
      </c>
      <c r="AO50" s="172">
        <v>72.336592306986105</v>
      </c>
      <c r="AP50" s="173">
        <v>71.973400348847804</v>
      </c>
      <c r="AQ50" s="163"/>
      <c r="AR50" s="174">
        <v>62.689977576417199</v>
      </c>
      <c r="AS50" s="168"/>
      <c r="AT50" s="169">
        <v>0.57537762539978499</v>
      </c>
      <c r="AU50" s="163">
        <v>-1.20522354153658</v>
      </c>
      <c r="AV50" s="163">
        <v>-0.71264945958270398</v>
      </c>
      <c r="AW50" s="163">
        <v>-2.2890124619791701</v>
      </c>
      <c r="AX50" s="163">
        <v>0.26703675272080302</v>
      </c>
      <c r="AY50" s="170">
        <v>-0.72295840471758499</v>
      </c>
      <c r="AZ50" s="163"/>
      <c r="BA50" s="171">
        <v>4.1710359601739704</v>
      </c>
      <c r="BB50" s="172">
        <v>6.92762255816693</v>
      </c>
      <c r="BC50" s="173">
        <v>5.5382855232768797</v>
      </c>
      <c r="BD50" s="163"/>
      <c r="BE50" s="174">
        <v>1.2465118260279799</v>
      </c>
    </row>
    <row r="51" spans="1:57" x14ac:dyDescent="0.2">
      <c r="A51" s="49" t="s">
        <v>111</v>
      </c>
      <c r="B51" s="3" t="s">
        <v>117</v>
      </c>
      <c r="D51" s="25" t="s">
        <v>16</v>
      </c>
      <c r="E51" s="28" t="s">
        <v>17</v>
      </c>
      <c r="G51" s="175">
        <v>48.5305636949142</v>
      </c>
      <c r="H51" s="176">
        <v>50.6600133453247</v>
      </c>
      <c r="I51" s="176">
        <v>52.748846789869098</v>
      </c>
      <c r="J51" s="176">
        <v>52.978038237256598</v>
      </c>
      <c r="K51" s="176">
        <v>53.741042676027703</v>
      </c>
      <c r="L51" s="177">
        <v>51.731700948678501</v>
      </c>
      <c r="M51" s="163"/>
      <c r="N51" s="178">
        <v>63.7877513127737</v>
      </c>
      <c r="O51" s="179">
        <v>65.084568742928397</v>
      </c>
      <c r="P51" s="180">
        <v>64.436160027851102</v>
      </c>
      <c r="Q51" s="163"/>
      <c r="R51" s="181">
        <v>55.361546399870598</v>
      </c>
      <c r="S51" s="168"/>
      <c r="T51" s="175">
        <v>2.4560341544306299</v>
      </c>
      <c r="U51" s="176">
        <v>2.2472727222461502</v>
      </c>
      <c r="V51" s="176">
        <v>3.7209846162527702</v>
      </c>
      <c r="W51" s="176">
        <v>2.7236886329747798</v>
      </c>
      <c r="X51" s="176">
        <v>3.4065542517074698</v>
      </c>
      <c r="Y51" s="177">
        <v>2.92234474605061</v>
      </c>
      <c r="Z51" s="163"/>
      <c r="AA51" s="178">
        <v>6.3588489750959001</v>
      </c>
      <c r="AB51" s="179">
        <v>4.9590275911425303</v>
      </c>
      <c r="AC51" s="180">
        <v>5.6472596147085596</v>
      </c>
      <c r="AD51" s="163"/>
      <c r="AE51" s="181">
        <v>3.8127729101651102</v>
      </c>
      <c r="AG51" s="175">
        <v>48.500370010302198</v>
      </c>
      <c r="AH51" s="176">
        <v>50.551387901388601</v>
      </c>
      <c r="AI51" s="176">
        <v>52.015988625152303</v>
      </c>
      <c r="AJ51" s="176">
        <v>53.225291625558498</v>
      </c>
      <c r="AK51" s="176">
        <v>54.816174336950802</v>
      </c>
      <c r="AL51" s="177">
        <v>51.821935775929603</v>
      </c>
      <c r="AM51" s="163"/>
      <c r="AN51" s="178">
        <v>63.234141953455897</v>
      </c>
      <c r="AO51" s="179">
        <v>64.410074865068694</v>
      </c>
      <c r="AP51" s="180">
        <v>63.822108409262299</v>
      </c>
      <c r="AQ51" s="163"/>
      <c r="AR51" s="181">
        <v>55.250656021092098</v>
      </c>
      <c r="AS51" s="168"/>
      <c r="AT51" s="175">
        <v>4.6276103081123496</v>
      </c>
      <c r="AU51" s="176">
        <v>2.8954360967747399</v>
      </c>
      <c r="AV51" s="176">
        <v>3.753652843007</v>
      </c>
      <c r="AW51" s="176">
        <v>3.68415709164189</v>
      </c>
      <c r="AX51" s="176">
        <v>4.0870063398053</v>
      </c>
      <c r="AY51" s="177">
        <v>3.8018419765267399</v>
      </c>
      <c r="AZ51" s="163"/>
      <c r="BA51" s="178">
        <v>5.8436099996807904</v>
      </c>
      <c r="BB51" s="179">
        <v>8.2824498331702401</v>
      </c>
      <c r="BC51" s="180">
        <v>7.0603747707220501</v>
      </c>
      <c r="BD51" s="163"/>
      <c r="BE51" s="181">
        <v>4.8545696144938297</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8" zoomScale="80" zoomScaleNormal="80" workbookViewId="0">
      <selection activeCell="N30" sqref="N30"/>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25" t="s">
        <v>5</v>
      </c>
      <c r="E2" s="226"/>
      <c r="G2" s="227" t="s">
        <v>36</v>
      </c>
      <c r="H2" s="228"/>
      <c r="I2" s="228"/>
      <c r="J2" s="228"/>
      <c r="K2" s="228"/>
      <c r="L2" s="228"/>
      <c r="M2" s="228"/>
      <c r="N2" s="228"/>
      <c r="O2" s="228"/>
      <c r="P2" s="228"/>
      <c r="Q2" s="228"/>
      <c r="R2" s="228"/>
      <c r="T2" s="227" t="s">
        <v>37</v>
      </c>
      <c r="U2" s="228"/>
      <c r="V2" s="228"/>
      <c r="W2" s="228"/>
      <c r="X2" s="228"/>
      <c r="Y2" s="228"/>
      <c r="Z2" s="228"/>
      <c r="AA2" s="228"/>
      <c r="AB2" s="228"/>
      <c r="AC2" s="228"/>
      <c r="AD2" s="228"/>
      <c r="AE2" s="228"/>
      <c r="AF2" s="4"/>
      <c r="AG2" s="227" t="s">
        <v>38</v>
      </c>
      <c r="AH2" s="228"/>
      <c r="AI2" s="228"/>
      <c r="AJ2" s="228"/>
      <c r="AK2" s="228"/>
      <c r="AL2" s="228"/>
      <c r="AM2" s="228"/>
      <c r="AN2" s="228"/>
      <c r="AO2" s="228"/>
      <c r="AP2" s="228"/>
      <c r="AQ2" s="228"/>
      <c r="AR2" s="228"/>
      <c r="AT2" s="227" t="s">
        <v>39</v>
      </c>
      <c r="AU2" s="228"/>
      <c r="AV2" s="228"/>
      <c r="AW2" s="228"/>
      <c r="AX2" s="228"/>
      <c r="AY2" s="228"/>
      <c r="AZ2" s="228"/>
      <c r="BA2" s="228"/>
      <c r="BB2" s="228"/>
      <c r="BC2" s="228"/>
      <c r="BD2" s="228"/>
      <c r="BE2" s="228"/>
    </row>
    <row r="3" spans="1:57" x14ac:dyDescent="0.2">
      <c r="A3" s="32"/>
      <c r="B3" s="32"/>
      <c r="C3" s="3"/>
      <c r="D3" s="229" t="s">
        <v>8</v>
      </c>
      <c r="E3" s="231" t="s">
        <v>9</v>
      </c>
      <c r="F3" s="5"/>
      <c r="G3" s="233" t="s">
        <v>0</v>
      </c>
      <c r="H3" s="235" t="s">
        <v>1</v>
      </c>
      <c r="I3" s="235" t="s">
        <v>10</v>
      </c>
      <c r="J3" s="235" t="s">
        <v>2</v>
      </c>
      <c r="K3" s="235" t="s">
        <v>11</v>
      </c>
      <c r="L3" s="237" t="s">
        <v>12</v>
      </c>
      <c r="M3" s="5"/>
      <c r="N3" s="233" t="s">
        <v>3</v>
      </c>
      <c r="O3" s="235" t="s">
        <v>4</v>
      </c>
      <c r="P3" s="237" t="s">
        <v>13</v>
      </c>
      <c r="Q3" s="2"/>
      <c r="R3" s="239" t="s">
        <v>14</v>
      </c>
      <c r="S3" s="2"/>
      <c r="T3" s="233" t="s">
        <v>0</v>
      </c>
      <c r="U3" s="235" t="s">
        <v>1</v>
      </c>
      <c r="V3" s="235" t="s">
        <v>10</v>
      </c>
      <c r="W3" s="235" t="s">
        <v>2</v>
      </c>
      <c r="X3" s="235" t="s">
        <v>11</v>
      </c>
      <c r="Y3" s="237" t="s">
        <v>12</v>
      </c>
      <c r="Z3" s="2"/>
      <c r="AA3" s="233" t="s">
        <v>3</v>
      </c>
      <c r="AB3" s="235" t="s">
        <v>4</v>
      </c>
      <c r="AC3" s="237" t="s">
        <v>13</v>
      </c>
      <c r="AD3" s="1"/>
      <c r="AE3" s="241" t="s">
        <v>14</v>
      </c>
      <c r="AF3" s="38"/>
      <c r="AG3" s="233" t="s">
        <v>0</v>
      </c>
      <c r="AH3" s="235" t="s">
        <v>1</v>
      </c>
      <c r="AI3" s="235" t="s">
        <v>10</v>
      </c>
      <c r="AJ3" s="235" t="s">
        <v>2</v>
      </c>
      <c r="AK3" s="235" t="s">
        <v>11</v>
      </c>
      <c r="AL3" s="237" t="s">
        <v>12</v>
      </c>
      <c r="AM3" s="5"/>
      <c r="AN3" s="233" t="s">
        <v>3</v>
      </c>
      <c r="AO3" s="235" t="s">
        <v>4</v>
      </c>
      <c r="AP3" s="237" t="s">
        <v>13</v>
      </c>
      <c r="AQ3" s="2"/>
      <c r="AR3" s="239" t="s">
        <v>14</v>
      </c>
      <c r="AS3" s="2"/>
      <c r="AT3" s="233" t="s">
        <v>0</v>
      </c>
      <c r="AU3" s="235" t="s">
        <v>1</v>
      </c>
      <c r="AV3" s="235" t="s">
        <v>10</v>
      </c>
      <c r="AW3" s="235" t="s">
        <v>2</v>
      </c>
      <c r="AX3" s="235" t="s">
        <v>11</v>
      </c>
      <c r="AY3" s="237" t="s">
        <v>12</v>
      </c>
      <c r="AZ3" s="2"/>
      <c r="BA3" s="233" t="s">
        <v>3</v>
      </c>
      <c r="BB3" s="235" t="s">
        <v>4</v>
      </c>
      <c r="BC3" s="237" t="s">
        <v>13</v>
      </c>
      <c r="BD3" s="1"/>
      <c r="BE3" s="241" t="s">
        <v>14</v>
      </c>
    </row>
    <row r="4" spans="1:57" x14ac:dyDescent="0.2">
      <c r="A4" s="32"/>
      <c r="B4" s="32"/>
      <c r="C4" s="3"/>
      <c r="D4" s="230"/>
      <c r="E4" s="232"/>
      <c r="F4" s="5"/>
      <c r="G4" s="234"/>
      <c r="H4" s="236"/>
      <c r="I4" s="236"/>
      <c r="J4" s="236"/>
      <c r="K4" s="236"/>
      <c r="L4" s="238"/>
      <c r="M4" s="5"/>
      <c r="N4" s="234"/>
      <c r="O4" s="236"/>
      <c r="P4" s="238"/>
      <c r="Q4" s="2"/>
      <c r="R4" s="240"/>
      <c r="S4" s="2"/>
      <c r="T4" s="234"/>
      <c r="U4" s="236"/>
      <c r="V4" s="236"/>
      <c r="W4" s="236"/>
      <c r="X4" s="236"/>
      <c r="Y4" s="238"/>
      <c r="Z4" s="2"/>
      <c r="AA4" s="234"/>
      <c r="AB4" s="236"/>
      <c r="AC4" s="238"/>
      <c r="AD4" s="1"/>
      <c r="AE4" s="242"/>
      <c r="AF4" s="39"/>
      <c r="AG4" s="234"/>
      <c r="AH4" s="236"/>
      <c r="AI4" s="236"/>
      <c r="AJ4" s="236"/>
      <c r="AK4" s="236"/>
      <c r="AL4" s="238"/>
      <c r="AM4" s="5"/>
      <c r="AN4" s="234"/>
      <c r="AO4" s="236"/>
      <c r="AP4" s="238"/>
      <c r="AQ4" s="2"/>
      <c r="AR4" s="240"/>
      <c r="AS4" s="2"/>
      <c r="AT4" s="234"/>
      <c r="AU4" s="236"/>
      <c r="AV4" s="236"/>
      <c r="AW4" s="236"/>
      <c r="AX4" s="236"/>
      <c r="AY4" s="238"/>
      <c r="AZ4" s="2"/>
      <c r="BA4" s="234"/>
      <c r="BB4" s="236"/>
      <c r="BC4" s="238"/>
      <c r="BD4" s="1"/>
      <c r="BE4" s="24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152.92011169182001</v>
      </c>
      <c r="H6" s="183">
        <v>160.71336540535901</v>
      </c>
      <c r="I6" s="183">
        <v>165.49507133158801</v>
      </c>
      <c r="J6" s="183">
        <v>160.79871130076501</v>
      </c>
      <c r="K6" s="183">
        <v>156.49293788029601</v>
      </c>
      <c r="L6" s="184">
        <v>159.58845807236801</v>
      </c>
      <c r="M6" s="185"/>
      <c r="N6" s="186">
        <v>168.202370094267</v>
      </c>
      <c r="O6" s="187">
        <v>170.58353647487601</v>
      </c>
      <c r="P6" s="188">
        <v>169.408675325226</v>
      </c>
      <c r="Q6" s="185"/>
      <c r="R6" s="189">
        <v>162.716695865161</v>
      </c>
      <c r="S6" s="168"/>
      <c r="T6" s="160">
        <v>-4.7833691640428704</v>
      </c>
      <c r="U6" s="161">
        <v>0.63199344947223701</v>
      </c>
      <c r="V6" s="161">
        <v>4.8031542047907196</v>
      </c>
      <c r="W6" s="161">
        <v>2.082584607562</v>
      </c>
      <c r="X6" s="161">
        <v>0.98218651401654</v>
      </c>
      <c r="Y6" s="162">
        <v>0.97169370652682596</v>
      </c>
      <c r="Z6" s="163"/>
      <c r="AA6" s="164">
        <v>0.44613679157755298</v>
      </c>
      <c r="AB6" s="165">
        <v>-1.1260225873640799</v>
      </c>
      <c r="AC6" s="166">
        <v>-0.36777645203906201</v>
      </c>
      <c r="AD6" s="163"/>
      <c r="AE6" s="167">
        <v>0.54725011427525105</v>
      </c>
      <c r="AF6" s="29"/>
      <c r="AG6" s="182">
        <v>150.70013834906899</v>
      </c>
      <c r="AH6" s="183">
        <v>158.736980365416</v>
      </c>
      <c r="AI6" s="183">
        <v>165.00174175944599</v>
      </c>
      <c r="AJ6" s="183">
        <v>162.57686830987601</v>
      </c>
      <c r="AK6" s="183">
        <v>157.85262556274299</v>
      </c>
      <c r="AL6" s="184">
        <v>159.374069477414</v>
      </c>
      <c r="AM6" s="185"/>
      <c r="AN6" s="186">
        <v>168.423624399792</v>
      </c>
      <c r="AO6" s="187">
        <v>169.93013257842799</v>
      </c>
      <c r="AP6" s="188">
        <v>169.18278101527301</v>
      </c>
      <c r="AQ6" s="185"/>
      <c r="AR6" s="189">
        <v>162.49660161441199</v>
      </c>
      <c r="AS6" s="168"/>
      <c r="AT6" s="160">
        <v>-0.42572523417049402</v>
      </c>
      <c r="AU6" s="161">
        <v>2.0212520353345398</v>
      </c>
      <c r="AV6" s="161">
        <v>4.0159087142964598</v>
      </c>
      <c r="AW6" s="161">
        <v>2.75028803601155</v>
      </c>
      <c r="AX6" s="161">
        <v>1.11702327739638</v>
      </c>
      <c r="AY6" s="162">
        <v>2.0261387536201001</v>
      </c>
      <c r="AZ6" s="163"/>
      <c r="BA6" s="164">
        <v>0.53198868939104604</v>
      </c>
      <c r="BB6" s="165">
        <v>9.94006949352437E-2</v>
      </c>
      <c r="BC6" s="166">
        <v>0.317726973940748</v>
      </c>
      <c r="BD6" s="163"/>
      <c r="BE6" s="167">
        <v>1.4900108481760601</v>
      </c>
    </row>
    <row r="7" spans="1:57" x14ac:dyDescent="0.2">
      <c r="A7" s="20" t="s">
        <v>18</v>
      </c>
      <c r="B7" s="3" t="str">
        <f>TRIM(A7)</f>
        <v>Virginia</v>
      </c>
      <c r="C7" s="10"/>
      <c r="D7" s="24" t="s">
        <v>16</v>
      </c>
      <c r="E7" s="27" t="s">
        <v>17</v>
      </c>
      <c r="F7" s="3"/>
      <c r="G7" s="190">
        <v>123.112107518443</v>
      </c>
      <c r="H7" s="185">
        <v>138.46284938636401</v>
      </c>
      <c r="I7" s="185">
        <v>144.89938722960301</v>
      </c>
      <c r="J7" s="185">
        <v>138.820966593272</v>
      </c>
      <c r="K7" s="185">
        <v>128.58248096229499</v>
      </c>
      <c r="L7" s="191">
        <v>135.42435138166999</v>
      </c>
      <c r="M7" s="185"/>
      <c r="N7" s="192">
        <v>139.286211247701</v>
      </c>
      <c r="O7" s="193">
        <v>142.77595277122799</v>
      </c>
      <c r="P7" s="194">
        <v>141.05319315201899</v>
      </c>
      <c r="Q7" s="185"/>
      <c r="R7" s="195">
        <v>137.228073549805</v>
      </c>
      <c r="S7" s="168"/>
      <c r="T7" s="169">
        <v>1.43020558786684</v>
      </c>
      <c r="U7" s="163">
        <v>3.2830631239305399</v>
      </c>
      <c r="V7" s="163">
        <v>2.1837966386076499</v>
      </c>
      <c r="W7" s="163">
        <v>-1.1386550723649</v>
      </c>
      <c r="X7" s="163">
        <v>-3.3818493426183101</v>
      </c>
      <c r="Y7" s="170">
        <v>0.36486623456905098</v>
      </c>
      <c r="Z7" s="163"/>
      <c r="AA7" s="171">
        <v>-1.0144678726255301</v>
      </c>
      <c r="AB7" s="172">
        <v>0.26169479890374098</v>
      </c>
      <c r="AC7" s="173">
        <v>-0.36314870913994202</v>
      </c>
      <c r="AD7" s="163"/>
      <c r="AE7" s="174">
        <v>0.12173931675705101</v>
      </c>
      <c r="AF7" s="30"/>
      <c r="AG7" s="190">
        <v>118.580983918435</v>
      </c>
      <c r="AH7" s="185">
        <v>132.31493074872199</v>
      </c>
      <c r="AI7" s="185">
        <v>138.579108203267</v>
      </c>
      <c r="AJ7" s="185">
        <v>135.73435315352401</v>
      </c>
      <c r="AK7" s="185">
        <v>129.65958357167</v>
      </c>
      <c r="AL7" s="191">
        <v>131.59168000067899</v>
      </c>
      <c r="AM7" s="185"/>
      <c r="AN7" s="192">
        <v>139.92348624534199</v>
      </c>
      <c r="AO7" s="193">
        <v>141.82715472664</v>
      </c>
      <c r="AP7" s="194">
        <v>140.88604803912199</v>
      </c>
      <c r="AQ7" s="185"/>
      <c r="AR7" s="195">
        <v>134.63820728288201</v>
      </c>
      <c r="AS7" s="168"/>
      <c r="AT7" s="169">
        <v>-0.40285031235214702</v>
      </c>
      <c r="AU7" s="163">
        <v>1.1401488983188699</v>
      </c>
      <c r="AV7" s="163">
        <v>1.07002490449294</v>
      </c>
      <c r="AW7" s="163">
        <v>-0.403646805410802</v>
      </c>
      <c r="AX7" s="163">
        <v>-9.9947860157902593E-2</v>
      </c>
      <c r="AY7" s="170">
        <v>0.25372982653867598</v>
      </c>
      <c r="AZ7" s="163"/>
      <c r="BA7" s="171">
        <v>2.1832640727125399</v>
      </c>
      <c r="BB7" s="172">
        <v>3.34044388424303</v>
      </c>
      <c r="BC7" s="173">
        <v>2.7707908597856301</v>
      </c>
      <c r="BD7" s="163"/>
      <c r="BE7" s="174">
        <v>1.16376690041548</v>
      </c>
    </row>
    <row r="8" spans="1:57" x14ac:dyDescent="0.2">
      <c r="A8" s="21" t="s">
        <v>19</v>
      </c>
      <c r="B8" s="3" t="str">
        <f t="shared" ref="B8:B43" si="0">TRIM(A8)</f>
        <v>Norfolk/Virginia Beach, VA</v>
      </c>
      <c r="C8" s="3"/>
      <c r="D8" s="24" t="s">
        <v>16</v>
      </c>
      <c r="E8" s="27" t="s">
        <v>17</v>
      </c>
      <c r="F8" s="3"/>
      <c r="G8" s="190">
        <v>102.789316049188</v>
      </c>
      <c r="H8" s="185">
        <v>103.711921092456</v>
      </c>
      <c r="I8" s="185">
        <v>109.270882317502</v>
      </c>
      <c r="J8" s="185">
        <v>108.385120533986</v>
      </c>
      <c r="K8" s="185">
        <v>107.51920458882699</v>
      </c>
      <c r="L8" s="191">
        <v>106.50723370167201</v>
      </c>
      <c r="M8" s="185"/>
      <c r="N8" s="192">
        <v>132.11104954901199</v>
      </c>
      <c r="O8" s="193">
        <v>140.43581079997199</v>
      </c>
      <c r="P8" s="194">
        <v>136.411861238424</v>
      </c>
      <c r="Q8" s="185"/>
      <c r="R8" s="195">
        <v>116.583333231553</v>
      </c>
      <c r="S8" s="168"/>
      <c r="T8" s="169">
        <v>1.1128010006946101</v>
      </c>
      <c r="U8" s="163">
        <v>3.2637331869978601</v>
      </c>
      <c r="V8" s="163">
        <v>4.36195444451333</v>
      </c>
      <c r="W8" s="163">
        <v>2.9440631349122901</v>
      </c>
      <c r="X8" s="163">
        <v>-3.39727501350754</v>
      </c>
      <c r="Y8" s="170">
        <v>1.46076293952206</v>
      </c>
      <c r="Z8" s="163"/>
      <c r="AA8" s="171">
        <v>-6.7563170460481601</v>
      </c>
      <c r="AB8" s="172">
        <v>-4.2796447175137304</v>
      </c>
      <c r="AC8" s="173">
        <v>-5.4258073969106499</v>
      </c>
      <c r="AD8" s="163"/>
      <c r="AE8" s="174">
        <v>-2.04556373132819</v>
      </c>
      <c r="AF8" s="30"/>
      <c r="AG8" s="190">
        <v>102.015385190006</v>
      </c>
      <c r="AH8" s="185">
        <v>104.245932833815</v>
      </c>
      <c r="AI8" s="185">
        <v>107.303220488338</v>
      </c>
      <c r="AJ8" s="185">
        <v>107.33267511367799</v>
      </c>
      <c r="AK8" s="185">
        <v>110.185607136065</v>
      </c>
      <c r="AL8" s="191">
        <v>106.44083123243399</v>
      </c>
      <c r="AM8" s="185"/>
      <c r="AN8" s="192">
        <v>133.973577321894</v>
      </c>
      <c r="AO8" s="193">
        <v>138.57001157832599</v>
      </c>
      <c r="AP8" s="194">
        <v>136.31516837228099</v>
      </c>
      <c r="AQ8" s="185"/>
      <c r="AR8" s="195">
        <v>116.773658037689</v>
      </c>
      <c r="AS8" s="168"/>
      <c r="AT8" s="169">
        <v>-3.62341432636447</v>
      </c>
      <c r="AU8" s="163">
        <v>-5.6122036854240003</v>
      </c>
      <c r="AV8" s="163">
        <v>-5.0208865289267504</v>
      </c>
      <c r="AW8" s="163">
        <v>-4.2866156846776198</v>
      </c>
      <c r="AX8" s="163">
        <v>-4.1900945006853796</v>
      </c>
      <c r="AY8" s="170">
        <v>-4.56219835335129</v>
      </c>
      <c r="AZ8" s="163"/>
      <c r="BA8" s="171">
        <v>-2.2786043091916901</v>
      </c>
      <c r="BB8" s="172">
        <v>-0.81787523763616199</v>
      </c>
      <c r="BC8" s="173">
        <v>-1.51601578251646</v>
      </c>
      <c r="BD8" s="163"/>
      <c r="BE8" s="174">
        <v>-3.07673579753278</v>
      </c>
    </row>
    <row r="9" spans="1:57" ht="14.25" x14ac:dyDescent="0.25">
      <c r="A9" s="21" t="s">
        <v>20</v>
      </c>
      <c r="B9" s="46" t="s">
        <v>71</v>
      </c>
      <c r="C9" s="3"/>
      <c r="D9" s="24" t="s">
        <v>16</v>
      </c>
      <c r="E9" s="27" t="s">
        <v>17</v>
      </c>
      <c r="F9" s="3"/>
      <c r="G9" s="190">
        <v>101.94836205333699</v>
      </c>
      <c r="H9" s="185">
        <v>112.42926010398099</v>
      </c>
      <c r="I9" s="185">
        <v>115.16158889512</v>
      </c>
      <c r="J9" s="185">
        <v>113.477629993063</v>
      </c>
      <c r="K9" s="185">
        <v>113.24511214326699</v>
      </c>
      <c r="L9" s="191">
        <v>111.791056323056</v>
      </c>
      <c r="M9" s="185"/>
      <c r="N9" s="192">
        <v>127.047456096888</v>
      </c>
      <c r="O9" s="193">
        <v>129.30174436495699</v>
      </c>
      <c r="P9" s="194">
        <v>128.17609083369999</v>
      </c>
      <c r="Q9" s="185"/>
      <c r="R9" s="195">
        <v>117.19973453321801</v>
      </c>
      <c r="S9" s="168"/>
      <c r="T9" s="169">
        <v>5.1896477698292598</v>
      </c>
      <c r="U9" s="163">
        <v>5.7264304159571404</v>
      </c>
      <c r="V9" s="163">
        <v>1.94129073921619</v>
      </c>
      <c r="W9" s="163">
        <v>-0.369784762548654</v>
      </c>
      <c r="X9" s="163">
        <v>-1.2927301127220701</v>
      </c>
      <c r="Y9" s="170">
        <v>1.7221101323852199</v>
      </c>
      <c r="Z9" s="163"/>
      <c r="AA9" s="171">
        <v>0.36952174249041803</v>
      </c>
      <c r="AB9" s="172">
        <v>3.4036152395052302</v>
      </c>
      <c r="AC9" s="173">
        <v>1.8795355839975001</v>
      </c>
      <c r="AD9" s="163"/>
      <c r="AE9" s="174">
        <v>1.69823892780903</v>
      </c>
      <c r="AF9" s="30"/>
      <c r="AG9" s="190">
        <v>99.843042774745896</v>
      </c>
      <c r="AH9" s="185">
        <v>109.73526390854499</v>
      </c>
      <c r="AI9" s="185">
        <v>113.49651272102101</v>
      </c>
      <c r="AJ9" s="185">
        <v>114.082960422</v>
      </c>
      <c r="AK9" s="185">
        <v>122.044929670931</v>
      </c>
      <c r="AL9" s="191">
        <v>112.765905946849</v>
      </c>
      <c r="AM9" s="185"/>
      <c r="AN9" s="192">
        <v>137.38462315828201</v>
      </c>
      <c r="AO9" s="193">
        <v>138.52141701124299</v>
      </c>
      <c r="AP9" s="194">
        <v>137.959703803927</v>
      </c>
      <c r="AQ9" s="185"/>
      <c r="AR9" s="195">
        <v>121.370563791224</v>
      </c>
      <c r="AS9" s="168"/>
      <c r="AT9" s="169">
        <v>-3.3166327257983599</v>
      </c>
      <c r="AU9" s="163">
        <v>1.05517445318565</v>
      </c>
      <c r="AV9" s="163">
        <v>-0.74778397448007194</v>
      </c>
      <c r="AW9" s="163">
        <v>-1.4053992731429099</v>
      </c>
      <c r="AX9" s="163">
        <v>1.7656169026045201</v>
      </c>
      <c r="AY9" s="170">
        <v>-0.24255787858414801</v>
      </c>
      <c r="AZ9" s="163"/>
      <c r="BA9" s="171">
        <v>4.0625246697919897</v>
      </c>
      <c r="BB9" s="172">
        <v>6.8056467659184898</v>
      </c>
      <c r="BC9" s="173">
        <v>5.4177719535649702</v>
      </c>
      <c r="BD9" s="163"/>
      <c r="BE9" s="174">
        <v>2.0633148157086199</v>
      </c>
    </row>
    <row r="10" spans="1:57" x14ac:dyDescent="0.2">
      <c r="A10" s="21" t="s">
        <v>21</v>
      </c>
      <c r="B10" s="3" t="str">
        <f t="shared" si="0"/>
        <v>Virginia Area</v>
      </c>
      <c r="C10" s="3"/>
      <c r="D10" s="24" t="s">
        <v>16</v>
      </c>
      <c r="E10" s="27" t="s">
        <v>17</v>
      </c>
      <c r="F10" s="3"/>
      <c r="G10" s="190">
        <v>101.190991252079</v>
      </c>
      <c r="H10" s="185">
        <v>106.634729496099</v>
      </c>
      <c r="I10" s="185">
        <v>110.16379368721999</v>
      </c>
      <c r="J10" s="185">
        <v>109.77674751887101</v>
      </c>
      <c r="K10" s="185">
        <v>115.951107561635</v>
      </c>
      <c r="L10" s="191">
        <v>109.284155745926</v>
      </c>
      <c r="M10" s="185"/>
      <c r="N10" s="192">
        <v>148.81422362807101</v>
      </c>
      <c r="O10" s="193">
        <v>152.86698889538201</v>
      </c>
      <c r="P10" s="194">
        <v>150.84758815336099</v>
      </c>
      <c r="Q10" s="185"/>
      <c r="R10" s="195">
        <v>124.216987815991</v>
      </c>
      <c r="S10" s="168"/>
      <c r="T10" s="169">
        <v>-4.6223739161498196</v>
      </c>
      <c r="U10" s="163">
        <v>1.3078979521457399</v>
      </c>
      <c r="V10" s="163">
        <v>1.5757275555535599</v>
      </c>
      <c r="W10" s="163">
        <v>1.3457283192135701</v>
      </c>
      <c r="X10" s="163">
        <v>1.3006731333986099</v>
      </c>
      <c r="Y10" s="170">
        <v>0.50553267219046905</v>
      </c>
      <c r="Z10" s="163"/>
      <c r="AA10" s="171">
        <v>4.0455335643669903</v>
      </c>
      <c r="AB10" s="172">
        <v>4.4099756111895099</v>
      </c>
      <c r="AC10" s="173">
        <v>4.2189221670299997</v>
      </c>
      <c r="AD10" s="163"/>
      <c r="AE10" s="174">
        <v>3.0576223024943898</v>
      </c>
      <c r="AF10" s="30"/>
      <c r="AG10" s="190">
        <v>101.712977152946</v>
      </c>
      <c r="AH10" s="185">
        <v>105.311739200394</v>
      </c>
      <c r="AI10" s="185">
        <v>107.140655740939</v>
      </c>
      <c r="AJ10" s="185">
        <v>108.992181073133</v>
      </c>
      <c r="AK10" s="185">
        <v>114.74807756070901</v>
      </c>
      <c r="AL10" s="191">
        <v>108.016701835856</v>
      </c>
      <c r="AM10" s="185"/>
      <c r="AN10" s="192">
        <v>142.705696594427</v>
      </c>
      <c r="AO10" s="193">
        <v>143.830967616446</v>
      </c>
      <c r="AP10" s="194">
        <v>143.26543695033101</v>
      </c>
      <c r="AQ10" s="185"/>
      <c r="AR10" s="195">
        <v>120.193722962031</v>
      </c>
      <c r="AS10" s="168"/>
      <c r="AT10" s="169">
        <v>-0.88063889937899897</v>
      </c>
      <c r="AU10" s="163">
        <v>-0.39141788517534498</v>
      </c>
      <c r="AV10" s="163">
        <v>-0.55603770777300898</v>
      </c>
      <c r="AW10" s="163">
        <v>1.1003080417070401</v>
      </c>
      <c r="AX10" s="163">
        <v>1.82480515449124</v>
      </c>
      <c r="AY10" s="170">
        <v>0.35221881934066801</v>
      </c>
      <c r="AZ10" s="163"/>
      <c r="BA10" s="171">
        <v>4.5831443144295898</v>
      </c>
      <c r="BB10" s="172">
        <v>5.0522225123262601</v>
      </c>
      <c r="BC10" s="173">
        <v>4.8199377455564303</v>
      </c>
      <c r="BD10" s="163"/>
      <c r="BE10" s="174">
        <v>2.74145639305415</v>
      </c>
    </row>
    <row r="11" spans="1:57" x14ac:dyDescent="0.2">
      <c r="A11" s="34" t="s">
        <v>22</v>
      </c>
      <c r="B11" s="3" t="str">
        <f t="shared" si="0"/>
        <v>Washington, DC</v>
      </c>
      <c r="C11" s="3"/>
      <c r="D11" s="24" t="s">
        <v>16</v>
      </c>
      <c r="E11" s="27" t="s">
        <v>17</v>
      </c>
      <c r="F11" s="3"/>
      <c r="G11" s="190">
        <v>202.64328563338199</v>
      </c>
      <c r="H11" s="185">
        <v>241.33918880083101</v>
      </c>
      <c r="I11" s="185">
        <v>256.77664998976798</v>
      </c>
      <c r="J11" s="185">
        <v>232.88698240330601</v>
      </c>
      <c r="K11" s="185">
        <v>195.440747180747</v>
      </c>
      <c r="L11" s="191">
        <v>228.102694219363</v>
      </c>
      <c r="M11" s="185"/>
      <c r="N11" s="192">
        <v>171.82395289047699</v>
      </c>
      <c r="O11" s="193">
        <v>172.87110562331901</v>
      </c>
      <c r="P11" s="194">
        <v>172.36300275040199</v>
      </c>
      <c r="Q11" s="185"/>
      <c r="R11" s="195">
        <v>212.44569070324201</v>
      </c>
      <c r="S11" s="168"/>
      <c r="T11" s="169">
        <v>3.9064516509326599</v>
      </c>
      <c r="U11" s="163">
        <v>6.1935021877056897</v>
      </c>
      <c r="V11" s="163">
        <v>1.81449629123001</v>
      </c>
      <c r="W11" s="163">
        <v>-4.91544867258935</v>
      </c>
      <c r="X11" s="163">
        <v>-8.3941765104821204</v>
      </c>
      <c r="Y11" s="170">
        <v>-0.45036547468579902</v>
      </c>
      <c r="Z11" s="163"/>
      <c r="AA11" s="171">
        <v>-6.8703176675350601</v>
      </c>
      <c r="AB11" s="172">
        <v>-7.0597746993937402</v>
      </c>
      <c r="AC11" s="173">
        <v>-6.9646467143325497</v>
      </c>
      <c r="AD11" s="163"/>
      <c r="AE11" s="174">
        <v>-1.8903583358596601</v>
      </c>
      <c r="AF11" s="30"/>
      <c r="AG11" s="190">
        <v>188.19146728634399</v>
      </c>
      <c r="AH11" s="185">
        <v>219.868837307278</v>
      </c>
      <c r="AI11" s="185">
        <v>237.97912893046399</v>
      </c>
      <c r="AJ11" s="185">
        <v>227.28268635990301</v>
      </c>
      <c r="AK11" s="185">
        <v>199.86757517522</v>
      </c>
      <c r="AL11" s="191">
        <v>216.292802650037</v>
      </c>
      <c r="AM11" s="185"/>
      <c r="AN11" s="192">
        <v>183.49388488878</v>
      </c>
      <c r="AO11" s="193">
        <v>186.91606180628801</v>
      </c>
      <c r="AP11" s="194">
        <v>185.249049108679</v>
      </c>
      <c r="AQ11" s="185"/>
      <c r="AR11" s="195">
        <v>206.918809671265</v>
      </c>
      <c r="AS11" s="168"/>
      <c r="AT11" s="169">
        <v>1.4465970267750301</v>
      </c>
      <c r="AU11" s="163">
        <v>2.5381334339570598</v>
      </c>
      <c r="AV11" s="163">
        <v>3.1848011579562701</v>
      </c>
      <c r="AW11" s="163">
        <v>0.231265545167713</v>
      </c>
      <c r="AX11" s="163">
        <v>-0.121869362156802</v>
      </c>
      <c r="AY11" s="170">
        <v>1.40225435695878</v>
      </c>
      <c r="AZ11" s="163"/>
      <c r="BA11" s="171">
        <v>0.42028236733590901</v>
      </c>
      <c r="BB11" s="172">
        <v>1.79745564228313</v>
      </c>
      <c r="BC11" s="173">
        <v>1.13177155544431</v>
      </c>
      <c r="BD11" s="163"/>
      <c r="BE11" s="174">
        <v>1.1820917726053499</v>
      </c>
    </row>
    <row r="12" spans="1:57" x14ac:dyDescent="0.2">
      <c r="A12" s="21" t="s">
        <v>23</v>
      </c>
      <c r="B12" s="3" t="str">
        <f t="shared" si="0"/>
        <v>Arlington, VA</v>
      </c>
      <c r="C12" s="3"/>
      <c r="D12" s="24" t="s">
        <v>16</v>
      </c>
      <c r="E12" s="27" t="s">
        <v>17</v>
      </c>
      <c r="F12" s="3"/>
      <c r="G12" s="190">
        <v>216.55417280453199</v>
      </c>
      <c r="H12" s="185">
        <v>259.08623266475598</v>
      </c>
      <c r="I12" s="185">
        <v>272.465847084708</v>
      </c>
      <c r="J12" s="185">
        <v>252.11434653347601</v>
      </c>
      <c r="K12" s="185">
        <v>209.225846359385</v>
      </c>
      <c r="L12" s="191">
        <v>244.111932841129</v>
      </c>
      <c r="M12" s="185"/>
      <c r="N12" s="192">
        <v>169.68940215887</v>
      </c>
      <c r="O12" s="193">
        <v>164.15340091916701</v>
      </c>
      <c r="P12" s="194">
        <v>166.88884573304099</v>
      </c>
      <c r="Q12" s="185"/>
      <c r="R12" s="195">
        <v>223.724692109111</v>
      </c>
      <c r="S12" s="168"/>
      <c r="T12" s="169">
        <v>2.1323214489652602</v>
      </c>
      <c r="U12" s="163">
        <v>4.9719665718316</v>
      </c>
      <c r="V12" s="163">
        <v>3.0877195914791198</v>
      </c>
      <c r="W12" s="163">
        <v>-2.7613603366242701</v>
      </c>
      <c r="X12" s="163">
        <v>-7.3139043464792497</v>
      </c>
      <c r="Y12" s="170">
        <v>5.6737064030097102E-2</v>
      </c>
      <c r="Z12" s="163"/>
      <c r="AA12" s="171">
        <v>-5.8388045077643804</v>
      </c>
      <c r="AB12" s="172">
        <v>-8.8239493201283103</v>
      </c>
      <c r="AC12" s="173">
        <v>-7.3486138931566103</v>
      </c>
      <c r="AD12" s="163"/>
      <c r="AE12" s="174">
        <v>-1.23015127344021</v>
      </c>
      <c r="AF12" s="30"/>
      <c r="AG12" s="190">
        <v>206.158226758392</v>
      </c>
      <c r="AH12" s="185">
        <v>245.79589562500001</v>
      </c>
      <c r="AI12" s="185">
        <v>261.35354959249099</v>
      </c>
      <c r="AJ12" s="185">
        <v>250.96878431857499</v>
      </c>
      <c r="AK12" s="185">
        <v>216.337619974273</v>
      </c>
      <c r="AL12" s="191">
        <v>237.734902834764</v>
      </c>
      <c r="AM12" s="185"/>
      <c r="AN12" s="192">
        <v>180.426428665136</v>
      </c>
      <c r="AO12" s="193">
        <v>183.052294825209</v>
      </c>
      <c r="AP12" s="194">
        <v>181.769527189412</v>
      </c>
      <c r="AQ12" s="185"/>
      <c r="AR12" s="195">
        <v>221.687201295568</v>
      </c>
      <c r="AS12" s="168"/>
      <c r="AT12" s="169">
        <v>2.0176828489080498</v>
      </c>
      <c r="AU12" s="163">
        <v>4.7382871881223103</v>
      </c>
      <c r="AV12" s="163">
        <v>4.0377161487733</v>
      </c>
      <c r="AW12" s="163">
        <v>0.75924117727821905</v>
      </c>
      <c r="AX12" s="163">
        <v>0.48130026848492702</v>
      </c>
      <c r="AY12" s="170">
        <v>2.2671884528885098</v>
      </c>
      <c r="AZ12" s="163"/>
      <c r="BA12" s="171">
        <v>2.5713872207780599</v>
      </c>
      <c r="BB12" s="172">
        <v>5.7412834237941599</v>
      </c>
      <c r="BC12" s="173">
        <v>4.1633073970405103</v>
      </c>
      <c r="BD12" s="163"/>
      <c r="BE12" s="174">
        <v>2.55951892633448</v>
      </c>
    </row>
    <row r="13" spans="1:57" x14ac:dyDescent="0.2">
      <c r="A13" s="21" t="s">
        <v>24</v>
      </c>
      <c r="B13" s="3" t="str">
        <f t="shared" si="0"/>
        <v>Suburban Virginia Area</v>
      </c>
      <c r="C13" s="3"/>
      <c r="D13" s="24" t="s">
        <v>16</v>
      </c>
      <c r="E13" s="27" t="s">
        <v>17</v>
      </c>
      <c r="F13" s="3"/>
      <c r="G13" s="190">
        <v>143.55353083433999</v>
      </c>
      <c r="H13" s="185">
        <v>154.13666173204999</v>
      </c>
      <c r="I13" s="185">
        <v>162.20339831059101</v>
      </c>
      <c r="J13" s="185">
        <v>154.516957964601</v>
      </c>
      <c r="K13" s="185">
        <v>144.27315631262499</v>
      </c>
      <c r="L13" s="191">
        <v>152.407962420693</v>
      </c>
      <c r="M13" s="185"/>
      <c r="N13" s="192">
        <v>152.14767955801099</v>
      </c>
      <c r="O13" s="193">
        <v>159.67993933511201</v>
      </c>
      <c r="P13" s="194">
        <v>155.97841416759201</v>
      </c>
      <c r="Q13" s="185"/>
      <c r="R13" s="195">
        <v>153.41979645367701</v>
      </c>
      <c r="S13" s="168"/>
      <c r="T13" s="169">
        <v>8.0196392973846908</v>
      </c>
      <c r="U13" s="163">
        <v>3.5730463946126001</v>
      </c>
      <c r="V13" s="163">
        <v>1.6581410486399599</v>
      </c>
      <c r="W13" s="163">
        <v>-0.41661567105640201</v>
      </c>
      <c r="X13" s="163">
        <v>-1.9534743939421999</v>
      </c>
      <c r="Y13" s="170">
        <v>1.68788633319891</v>
      </c>
      <c r="Z13" s="163"/>
      <c r="AA13" s="171">
        <v>0.82260751384651998</v>
      </c>
      <c r="AB13" s="172">
        <v>0.60523896723530202</v>
      </c>
      <c r="AC13" s="173">
        <v>0.68335039541307596</v>
      </c>
      <c r="AD13" s="163"/>
      <c r="AE13" s="174">
        <v>1.3440315510593701</v>
      </c>
      <c r="AF13" s="30"/>
      <c r="AG13" s="190">
        <v>141.85308399903101</v>
      </c>
      <c r="AH13" s="185">
        <v>154.123112225466</v>
      </c>
      <c r="AI13" s="185">
        <v>155.71884461924299</v>
      </c>
      <c r="AJ13" s="185">
        <v>153.15340007963999</v>
      </c>
      <c r="AK13" s="185">
        <v>145.84717651458399</v>
      </c>
      <c r="AL13" s="191">
        <v>150.66984277681101</v>
      </c>
      <c r="AM13" s="185"/>
      <c r="AN13" s="192">
        <v>155.67271120197199</v>
      </c>
      <c r="AO13" s="193">
        <v>158.46764800551699</v>
      </c>
      <c r="AP13" s="194">
        <v>157.10167798054599</v>
      </c>
      <c r="AQ13" s="185"/>
      <c r="AR13" s="195">
        <v>152.60087442541601</v>
      </c>
      <c r="AS13" s="168"/>
      <c r="AT13" s="169">
        <v>6.6162182604779298</v>
      </c>
      <c r="AU13" s="163">
        <v>5.54564987727671</v>
      </c>
      <c r="AV13" s="163">
        <v>1.35407339903257</v>
      </c>
      <c r="AW13" s="163">
        <v>1.2851153969166</v>
      </c>
      <c r="AX13" s="163">
        <v>2.63540733683821</v>
      </c>
      <c r="AY13" s="170">
        <v>3.0773879039471699</v>
      </c>
      <c r="AZ13" s="163"/>
      <c r="BA13" s="171">
        <v>2.3270469530156199</v>
      </c>
      <c r="BB13" s="172">
        <v>2.3441470455721798</v>
      </c>
      <c r="BC13" s="173">
        <v>2.34242596451928</v>
      </c>
      <c r="BD13" s="163"/>
      <c r="BE13" s="174">
        <v>2.8706199479929602</v>
      </c>
    </row>
    <row r="14" spans="1:57" x14ac:dyDescent="0.2">
      <c r="A14" s="21" t="s">
        <v>25</v>
      </c>
      <c r="B14" s="3" t="str">
        <f t="shared" si="0"/>
        <v>Alexandria, VA</v>
      </c>
      <c r="C14" s="3"/>
      <c r="D14" s="24" t="s">
        <v>16</v>
      </c>
      <c r="E14" s="27" t="s">
        <v>17</v>
      </c>
      <c r="F14" s="3"/>
      <c r="G14" s="190">
        <v>182.742217490992</v>
      </c>
      <c r="H14" s="185">
        <v>211.78195488721801</v>
      </c>
      <c r="I14" s="185">
        <v>212.95972080571099</v>
      </c>
      <c r="J14" s="185">
        <v>186.87624022022601</v>
      </c>
      <c r="K14" s="185">
        <v>165.91306129303101</v>
      </c>
      <c r="L14" s="191">
        <v>193.88305707196</v>
      </c>
      <c r="M14" s="185"/>
      <c r="N14" s="192">
        <v>146.192290512174</v>
      </c>
      <c r="O14" s="193">
        <v>146.03525223008299</v>
      </c>
      <c r="P14" s="194">
        <v>146.11032351288401</v>
      </c>
      <c r="Q14" s="185"/>
      <c r="R14" s="195">
        <v>181.14318419249801</v>
      </c>
      <c r="S14" s="168"/>
      <c r="T14" s="169">
        <v>-0.87488940033236595</v>
      </c>
      <c r="U14" s="163">
        <v>1.13240447894225</v>
      </c>
      <c r="V14" s="163">
        <v>-0.59827982102900201</v>
      </c>
      <c r="W14" s="163">
        <v>-6.4409299831496796</v>
      </c>
      <c r="X14" s="163">
        <v>-6.6313841628021297</v>
      </c>
      <c r="Y14" s="170">
        <v>-2.1383880420642001</v>
      </c>
      <c r="Z14" s="163"/>
      <c r="AA14" s="171">
        <v>-10.1082081173539</v>
      </c>
      <c r="AB14" s="172">
        <v>-8.3379806941123693</v>
      </c>
      <c r="AC14" s="173">
        <v>-9.2317324960752902</v>
      </c>
      <c r="AD14" s="163"/>
      <c r="AE14" s="174">
        <v>-3.65375525160951</v>
      </c>
      <c r="AF14" s="30"/>
      <c r="AG14" s="190">
        <v>154.44645097391799</v>
      </c>
      <c r="AH14" s="185">
        <v>181.688724111282</v>
      </c>
      <c r="AI14" s="185">
        <v>189.10845810627899</v>
      </c>
      <c r="AJ14" s="185">
        <v>175.41588392925499</v>
      </c>
      <c r="AK14" s="185">
        <v>161.96335824552801</v>
      </c>
      <c r="AL14" s="191">
        <v>173.518189932338</v>
      </c>
      <c r="AM14" s="185"/>
      <c r="AN14" s="192">
        <v>150.96452720011999</v>
      </c>
      <c r="AO14" s="193">
        <v>153.39853707912999</v>
      </c>
      <c r="AP14" s="194">
        <v>152.21739707495399</v>
      </c>
      <c r="AQ14" s="185"/>
      <c r="AR14" s="195">
        <v>167.035535736143</v>
      </c>
      <c r="AS14" s="168"/>
      <c r="AT14" s="169">
        <v>-3.8789137430620602</v>
      </c>
      <c r="AU14" s="163">
        <v>-1.5038393391999401</v>
      </c>
      <c r="AV14" s="163">
        <v>-0.93805286900904405</v>
      </c>
      <c r="AW14" s="163">
        <v>-5.87113324804952</v>
      </c>
      <c r="AX14" s="163">
        <v>-3.65843123501076</v>
      </c>
      <c r="AY14" s="170">
        <v>-3.1804723139485702</v>
      </c>
      <c r="AZ14" s="163"/>
      <c r="BA14" s="171">
        <v>-1.7998693721684</v>
      </c>
      <c r="BB14" s="172">
        <v>1.9452266753679798E-2</v>
      </c>
      <c r="BC14" s="173">
        <v>-0.86643435204114905</v>
      </c>
      <c r="BD14" s="163"/>
      <c r="BE14" s="174">
        <v>-2.80362791110249</v>
      </c>
    </row>
    <row r="15" spans="1:57" x14ac:dyDescent="0.2">
      <c r="A15" s="21" t="s">
        <v>26</v>
      </c>
      <c r="B15" s="3" t="str">
        <f t="shared" si="0"/>
        <v>Fairfax/Tysons Corner, VA</v>
      </c>
      <c r="C15" s="3"/>
      <c r="D15" s="24" t="s">
        <v>16</v>
      </c>
      <c r="E15" s="27" t="s">
        <v>17</v>
      </c>
      <c r="F15" s="3"/>
      <c r="G15" s="190">
        <v>150.389313105773</v>
      </c>
      <c r="H15" s="185">
        <v>192.414008790542</v>
      </c>
      <c r="I15" s="185">
        <v>216.49925019835999</v>
      </c>
      <c r="J15" s="185">
        <v>212.28229289150099</v>
      </c>
      <c r="K15" s="185">
        <v>166.72947401875001</v>
      </c>
      <c r="L15" s="191">
        <v>191.488293608297</v>
      </c>
      <c r="M15" s="185"/>
      <c r="N15" s="192">
        <v>136.334642060085</v>
      </c>
      <c r="O15" s="193">
        <v>137.77184401850599</v>
      </c>
      <c r="P15" s="194">
        <v>137.066977351182</v>
      </c>
      <c r="Q15" s="185"/>
      <c r="R15" s="195">
        <v>176.98286333034099</v>
      </c>
      <c r="S15" s="168"/>
      <c r="T15" s="169">
        <v>1.1989746437308599</v>
      </c>
      <c r="U15" s="163">
        <v>3.2527396761006302</v>
      </c>
      <c r="V15" s="163">
        <v>3.9995209278750399</v>
      </c>
      <c r="W15" s="163">
        <v>1.79996687031698</v>
      </c>
      <c r="X15" s="163">
        <v>-7.3624160264965601</v>
      </c>
      <c r="Y15" s="170">
        <v>0.63208544087874796</v>
      </c>
      <c r="Z15" s="163"/>
      <c r="AA15" s="171">
        <v>-9.3680493548196893</v>
      </c>
      <c r="AB15" s="172">
        <v>-4.9013616704909104</v>
      </c>
      <c r="AC15" s="173">
        <v>-7.1640939526401901</v>
      </c>
      <c r="AD15" s="163"/>
      <c r="AE15" s="174">
        <v>-0.64084818677129296</v>
      </c>
      <c r="AF15" s="30"/>
      <c r="AG15" s="190">
        <v>148.18755498198601</v>
      </c>
      <c r="AH15" s="185">
        <v>184.162412096483</v>
      </c>
      <c r="AI15" s="185">
        <v>206.10830985915399</v>
      </c>
      <c r="AJ15" s="185">
        <v>199.65748044259601</v>
      </c>
      <c r="AK15" s="185">
        <v>161.95973050812501</v>
      </c>
      <c r="AL15" s="191">
        <v>183.04651848947199</v>
      </c>
      <c r="AM15" s="185"/>
      <c r="AN15" s="192">
        <v>138.031877905801</v>
      </c>
      <c r="AO15" s="193">
        <v>138.19981740879899</v>
      </c>
      <c r="AP15" s="194">
        <v>138.11849113121099</v>
      </c>
      <c r="AQ15" s="185"/>
      <c r="AR15" s="195">
        <v>170.01072693293</v>
      </c>
      <c r="AS15" s="168"/>
      <c r="AT15" s="169">
        <v>5.2760971984261404</v>
      </c>
      <c r="AU15" s="163">
        <v>5.2243321392862496</v>
      </c>
      <c r="AV15" s="163">
        <v>8.1886051471954904</v>
      </c>
      <c r="AW15" s="163">
        <v>6.2602860933068802</v>
      </c>
      <c r="AX15" s="163">
        <v>-0.34210849655398001</v>
      </c>
      <c r="AY15" s="170">
        <v>5.2463285160568596</v>
      </c>
      <c r="AZ15" s="163"/>
      <c r="BA15" s="171">
        <v>0.21875949741919201</v>
      </c>
      <c r="BB15" s="172">
        <v>1.28447621831675</v>
      </c>
      <c r="BC15" s="173">
        <v>0.756851978295908</v>
      </c>
      <c r="BD15" s="163"/>
      <c r="BE15" s="174">
        <v>4.1048671486064396</v>
      </c>
    </row>
    <row r="16" spans="1:57" x14ac:dyDescent="0.2">
      <c r="A16" s="21" t="s">
        <v>27</v>
      </c>
      <c r="B16" s="3" t="str">
        <f t="shared" si="0"/>
        <v>I-95 Fredericksburg, VA</v>
      </c>
      <c r="C16" s="3"/>
      <c r="D16" s="24" t="s">
        <v>16</v>
      </c>
      <c r="E16" s="27" t="s">
        <v>17</v>
      </c>
      <c r="F16" s="3"/>
      <c r="G16" s="190">
        <v>95.724587906175998</v>
      </c>
      <c r="H16" s="185">
        <v>99.7010751104565</v>
      </c>
      <c r="I16" s="185">
        <v>104.011659446851</v>
      </c>
      <c r="J16" s="185">
        <v>105.73431270666001</v>
      </c>
      <c r="K16" s="185">
        <v>104.4231281365</v>
      </c>
      <c r="L16" s="191">
        <v>102.303641675466</v>
      </c>
      <c r="M16" s="185"/>
      <c r="N16" s="192">
        <v>115.00857704733799</v>
      </c>
      <c r="O16" s="193">
        <v>113.99659922642</v>
      </c>
      <c r="P16" s="194">
        <v>114.517101365508</v>
      </c>
      <c r="Q16" s="185"/>
      <c r="R16" s="195">
        <v>106.304647463965</v>
      </c>
      <c r="S16" s="168"/>
      <c r="T16" s="169">
        <v>0.23003340062986899</v>
      </c>
      <c r="U16" s="163">
        <v>-1.38575951154379</v>
      </c>
      <c r="V16" s="163">
        <v>-1.2255105692670001</v>
      </c>
      <c r="W16" s="163">
        <v>-0.40257195343331598</v>
      </c>
      <c r="X16" s="163">
        <v>1.05277477344856E-2</v>
      </c>
      <c r="Y16" s="170">
        <v>-0.68012424187199205</v>
      </c>
      <c r="Z16" s="163"/>
      <c r="AA16" s="171">
        <v>0.56272201082927198</v>
      </c>
      <c r="AB16" s="172">
        <v>-0.60512809661668499</v>
      </c>
      <c r="AC16" s="173">
        <v>-1.1314341364586301E-2</v>
      </c>
      <c r="AD16" s="163"/>
      <c r="AE16" s="174">
        <v>-0.28689568865739901</v>
      </c>
      <c r="AF16" s="30"/>
      <c r="AG16" s="190">
        <v>95.068190698662093</v>
      </c>
      <c r="AH16" s="185">
        <v>99.052867803837898</v>
      </c>
      <c r="AI16" s="185">
        <v>101.957766952789</v>
      </c>
      <c r="AJ16" s="185">
        <v>103.412262983153</v>
      </c>
      <c r="AK16" s="185">
        <v>104.630059741121</v>
      </c>
      <c r="AL16" s="191">
        <v>101.13303437274401</v>
      </c>
      <c r="AM16" s="185"/>
      <c r="AN16" s="192">
        <v>119.48280600956301</v>
      </c>
      <c r="AO16" s="193">
        <v>119.50173502133499</v>
      </c>
      <c r="AP16" s="194">
        <v>119.492326752868</v>
      </c>
      <c r="AQ16" s="185"/>
      <c r="AR16" s="195">
        <v>107.272654427902</v>
      </c>
      <c r="AS16" s="168"/>
      <c r="AT16" s="169">
        <v>0.61999309485634202</v>
      </c>
      <c r="AU16" s="163">
        <v>-0.214438796396973</v>
      </c>
      <c r="AV16" s="163">
        <v>-0.16393597150691999</v>
      </c>
      <c r="AW16" s="163">
        <v>0.42038873930863002</v>
      </c>
      <c r="AX16" s="163">
        <v>2.23038534723691</v>
      </c>
      <c r="AY16" s="170">
        <v>0.57326934022874698</v>
      </c>
      <c r="AZ16" s="163"/>
      <c r="BA16" s="171">
        <v>5.8135099311247096</v>
      </c>
      <c r="BB16" s="172">
        <v>5.3900240123213701</v>
      </c>
      <c r="BC16" s="173">
        <v>5.6023761479823104</v>
      </c>
      <c r="BD16" s="163"/>
      <c r="BE16" s="174">
        <v>2.5931943365496402</v>
      </c>
    </row>
    <row r="17" spans="1:57" x14ac:dyDescent="0.2">
      <c r="A17" s="21" t="s">
        <v>28</v>
      </c>
      <c r="B17" s="3" t="str">
        <f t="shared" si="0"/>
        <v>Dulles Airport Area, VA</v>
      </c>
      <c r="C17" s="3"/>
      <c r="D17" s="24" t="s">
        <v>16</v>
      </c>
      <c r="E17" s="27" t="s">
        <v>17</v>
      </c>
      <c r="F17" s="3"/>
      <c r="G17" s="190">
        <v>118.084298193663</v>
      </c>
      <c r="H17" s="185">
        <v>150.22048511323101</v>
      </c>
      <c r="I17" s="185">
        <v>164.69618555635901</v>
      </c>
      <c r="J17" s="185">
        <v>160.464969914493</v>
      </c>
      <c r="K17" s="185">
        <v>136.11672760072099</v>
      </c>
      <c r="L17" s="191">
        <v>147.956639794967</v>
      </c>
      <c r="M17" s="185"/>
      <c r="N17" s="192">
        <v>119.41581041693</v>
      </c>
      <c r="O17" s="193">
        <v>114.458000250438</v>
      </c>
      <c r="P17" s="194">
        <v>116.922072809724</v>
      </c>
      <c r="Q17" s="185"/>
      <c r="R17" s="195">
        <v>139.57635134445599</v>
      </c>
      <c r="S17" s="168"/>
      <c r="T17" s="169">
        <v>1.49307532597974</v>
      </c>
      <c r="U17" s="163">
        <v>7.1302852759689097</v>
      </c>
      <c r="V17" s="163">
        <v>8.0308752556426093</v>
      </c>
      <c r="W17" s="163">
        <v>4.9715730898181798</v>
      </c>
      <c r="X17" s="163">
        <v>1.2567540627948199</v>
      </c>
      <c r="Y17" s="170">
        <v>4.8183234767239602</v>
      </c>
      <c r="Z17" s="163"/>
      <c r="AA17" s="171">
        <v>2.2536033781738301</v>
      </c>
      <c r="AB17" s="172">
        <v>-2.6586856818497102</v>
      </c>
      <c r="AC17" s="173">
        <v>-0.22844983550780501</v>
      </c>
      <c r="AD17" s="163"/>
      <c r="AE17" s="174">
        <v>4.1871570844615702</v>
      </c>
      <c r="AF17" s="30"/>
      <c r="AG17" s="190">
        <v>116.51222941290401</v>
      </c>
      <c r="AH17" s="185">
        <v>146.46556040539301</v>
      </c>
      <c r="AI17" s="185">
        <v>159.92638202247099</v>
      </c>
      <c r="AJ17" s="185">
        <v>156.94916993768999</v>
      </c>
      <c r="AK17" s="185">
        <v>135.01255582076899</v>
      </c>
      <c r="AL17" s="191">
        <v>144.77808739532401</v>
      </c>
      <c r="AM17" s="185"/>
      <c r="AN17" s="192">
        <v>117.12671917219301</v>
      </c>
      <c r="AO17" s="193">
        <v>113.80795821003601</v>
      </c>
      <c r="AP17" s="194">
        <v>115.453444417379</v>
      </c>
      <c r="AQ17" s="185"/>
      <c r="AR17" s="195">
        <v>136.43796278977101</v>
      </c>
      <c r="AS17" s="168"/>
      <c r="AT17" s="169">
        <v>2.88436937085533</v>
      </c>
      <c r="AU17" s="163">
        <v>8.8355655504375292</v>
      </c>
      <c r="AV17" s="163">
        <v>10.2409876212801</v>
      </c>
      <c r="AW17" s="163">
        <v>8.7435871344306992</v>
      </c>
      <c r="AX17" s="163">
        <v>5.9601076556657304</v>
      </c>
      <c r="AY17" s="170">
        <v>7.58274313229448</v>
      </c>
      <c r="AZ17" s="163"/>
      <c r="BA17" s="171">
        <v>5.5044502561980302</v>
      </c>
      <c r="BB17" s="172">
        <v>3.1700924856884698</v>
      </c>
      <c r="BC17" s="173">
        <v>4.3282338706153904</v>
      </c>
      <c r="BD17" s="163"/>
      <c r="BE17" s="174">
        <v>6.7245667637146296</v>
      </c>
    </row>
    <row r="18" spans="1:57" x14ac:dyDescent="0.2">
      <c r="A18" s="21" t="s">
        <v>29</v>
      </c>
      <c r="B18" s="3" t="str">
        <f t="shared" si="0"/>
        <v>Williamsburg, VA</v>
      </c>
      <c r="C18" s="3"/>
      <c r="D18" s="24" t="s">
        <v>16</v>
      </c>
      <c r="E18" s="27" t="s">
        <v>17</v>
      </c>
      <c r="F18" s="3"/>
      <c r="G18" s="190">
        <v>123.346162251655</v>
      </c>
      <c r="H18" s="185">
        <v>118.731156693399</v>
      </c>
      <c r="I18" s="185">
        <v>122.298283818863</v>
      </c>
      <c r="J18" s="185">
        <v>124.04640458214</v>
      </c>
      <c r="K18" s="185">
        <v>129.44821852132199</v>
      </c>
      <c r="L18" s="191">
        <v>123.818257001083</v>
      </c>
      <c r="M18" s="185"/>
      <c r="N18" s="192">
        <v>176.63179581795799</v>
      </c>
      <c r="O18" s="193">
        <v>201.67184824159</v>
      </c>
      <c r="P18" s="194">
        <v>189.590208704253</v>
      </c>
      <c r="Q18" s="185"/>
      <c r="R18" s="195">
        <v>147.87333176572699</v>
      </c>
      <c r="S18" s="168"/>
      <c r="T18" s="169">
        <v>4.7579321702697204</v>
      </c>
      <c r="U18" s="163">
        <v>14.4485274178025</v>
      </c>
      <c r="V18" s="163">
        <v>8.1537461574806702</v>
      </c>
      <c r="W18" s="163">
        <v>8.6534313029443606</v>
      </c>
      <c r="X18" s="163">
        <v>1.6592776139799601</v>
      </c>
      <c r="Y18" s="170">
        <v>6.7735997930314102</v>
      </c>
      <c r="Z18" s="163"/>
      <c r="AA18" s="171">
        <v>6.1411899280329196</v>
      </c>
      <c r="AB18" s="172">
        <v>14.8098720346447</v>
      </c>
      <c r="AC18" s="173">
        <v>10.899678789873199</v>
      </c>
      <c r="AD18" s="163"/>
      <c r="AE18" s="174">
        <v>7.1183086748595201</v>
      </c>
      <c r="AF18" s="30"/>
      <c r="AG18" s="190">
        <v>122.686669364629</v>
      </c>
      <c r="AH18" s="185">
        <v>122.183089588725</v>
      </c>
      <c r="AI18" s="185">
        <v>122.21423435609</v>
      </c>
      <c r="AJ18" s="185">
        <v>123.188999398837</v>
      </c>
      <c r="AK18" s="185">
        <v>131.90803960277501</v>
      </c>
      <c r="AL18" s="191">
        <v>124.742653999472</v>
      </c>
      <c r="AM18" s="185"/>
      <c r="AN18" s="192">
        <v>168.99699269640701</v>
      </c>
      <c r="AO18" s="193">
        <v>181.58423321452599</v>
      </c>
      <c r="AP18" s="194">
        <v>175.36700896992099</v>
      </c>
      <c r="AQ18" s="185"/>
      <c r="AR18" s="195">
        <v>143.118690620493</v>
      </c>
      <c r="AS18" s="168"/>
      <c r="AT18" s="169">
        <v>-9.8291574666699404</v>
      </c>
      <c r="AU18" s="163">
        <v>-14.1380323813049</v>
      </c>
      <c r="AV18" s="163">
        <v>-14.5945053546961</v>
      </c>
      <c r="AW18" s="163">
        <v>-12.210549063870801</v>
      </c>
      <c r="AX18" s="163">
        <v>-11.7981672390346</v>
      </c>
      <c r="AY18" s="170">
        <v>-12.557723821425601</v>
      </c>
      <c r="AZ18" s="163"/>
      <c r="BA18" s="171">
        <v>-3.4894700255673099</v>
      </c>
      <c r="BB18" s="172">
        <v>1.8330729291497601</v>
      </c>
      <c r="BC18" s="173">
        <v>-0.74101728214270401</v>
      </c>
      <c r="BD18" s="163"/>
      <c r="BE18" s="174">
        <v>-7.4702409322834296</v>
      </c>
    </row>
    <row r="19" spans="1:57" x14ac:dyDescent="0.2">
      <c r="A19" s="21" t="s">
        <v>30</v>
      </c>
      <c r="B19" s="3" t="str">
        <f t="shared" si="0"/>
        <v>Virginia Beach, VA</v>
      </c>
      <c r="C19" s="3"/>
      <c r="D19" s="24" t="s">
        <v>16</v>
      </c>
      <c r="E19" s="27" t="s">
        <v>17</v>
      </c>
      <c r="F19" s="3"/>
      <c r="G19" s="190">
        <v>116.273231647164</v>
      </c>
      <c r="H19" s="185">
        <v>112.481085163648</v>
      </c>
      <c r="I19" s="185">
        <v>119.438476060472</v>
      </c>
      <c r="J19" s="185">
        <v>117.677970310506</v>
      </c>
      <c r="K19" s="185">
        <v>115.381515107184</v>
      </c>
      <c r="L19" s="191">
        <v>116.35025029990101</v>
      </c>
      <c r="M19" s="185"/>
      <c r="N19" s="192">
        <v>147.29646199084101</v>
      </c>
      <c r="O19" s="193">
        <v>155.05999583513599</v>
      </c>
      <c r="P19" s="194">
        <v>151.38756373845601</v>
      </c>
      <c r="Q19" s="185"/>
      <c r="R19" s="195">
        <v>128.67083227358299</v>
      </c>
      <c r="S19" s="168"/>
      <c r="T19" s="169">
        <v>2.3611588928842</v>
      </c>
      <c r="U19" s="163">
        <v>2.9003988378091701</v>
      </c>
      <c r="V19" s="163">
        <v>6.1190654317541897</v>
      </c>
      <c r="W19" s="163">
        <v>4.3321474340704498</v>
      </c>
      <c r="X19" s="163">
        <v>-3.1128944177779498</v>
      </c>
      <c r="Y19" s="170">
        <v>2.3420568636231298</v>
      </c>
      <c r="Z19" s="163"/>
      <c r="AA19" s="171">
        <v>-7.2581664097098599</v>
      </c>
      <c r="AB19" s="172">
        <v>-6.0929478440414098</v>
      </c>
      <c r="AC19" s="173">
        <v>-6.6144100473860101</v>
      </c>
      <c r="AD19" s="163"/>
      <c r="AE19" s="174">
        <v>-2.8185889561227202</v>
      </c>
      <c r="AF19" s="30"/>
      <c r="AG19" s="190">
        <v>114.80061279303401</v>
      </c>
      <c r="AH19" s="185">
        <v>112.714367369095</v>
      </c>
      <c r="AI19" s="185">
        <v>117.164537296669</v>
      </c>
      <c r="AJ19" s="185">
        <v>117.62466303211799</v>
      </c>
      <c r="AK19" s="185">
        <v>121.88709661128</v>
      </c>
      <c r="AL19" s="191">
        <v>117.161756376554</v>
      </c>
      <c r="AM19" s="185"/>
      <c r="AN19" s="192">
        <v>154.33627074093499</v>
      </c>
      <c r="AO19" s="193">
        <v>159.46263489101099</v>
      </c>
      <c r="AP19" s="194">
        <v>156.979347340554</v>
      </c>
      <c r="AQ19" s="185"/>
      <c r="AR19" s="195">
        <v>132.19801197929399</v>
      </c>
      <c r="AS19" s="168"/>
      <c r="AT19" s="169">
        <v>-0.81947554000538703</v>
      </c>
      <c r="AU19" s="163">
        <v>-3.8728336104660199</v>
      </c>
      <c r="AV19" s="163">
        <v>-2.42491974091234</v>
      </c>
      <c r="AW19" s="163">
        <v>-7.7518240016603707E-2</v>
      </c>
      <c r="AX19" s="163">
        <v>0.81974893118676695</v>
      </c>
      <c r="AY19" s="170">
        <v>-1.10618399041104</v>
      </c>
      <c r="AZ19" s="163"/>
      <c r="BA19" s="171">
        <v>1.0635324710699601</v>
      </c>
      <c r="BB19" s="172">
        <v>1.45395601459706</v>
      </c>
      <c r="BC19" s="173">
        <v>1.2760161820768301</v>
      </c>
      <c r="BD19" s="163"/>
      <c r="BE19" s="174">
        <v>0.64414768712651105</v>
      </c>
    </row>
    <row r="20" spans="1:57" x14ac:dyDescent="0.2">
      <c r="A20" s="34" t="s">
        <v>31</v>
      </c>
      <c r="B20" s="3" t="str">
        <f t="shared" si="0"/>
        <v>Norfolk/Portsmouth, VA</v>
      </c>
      <c r="C20" s="3"/>
      <c r="D20" s="24" t="s">
        <v>16</v>
      </c>
      <c r="E20" s="27" t="s">
        <v>17</v>
      </c>
      <c r="F20" s="3"/>
      <c r="G20" s="190">
        <v>105.93539300168599</v>
      </c>
      <c r="H20" s="185">
        <v>111.67633052415199</v>
      </c>
      <c r="I20" s="185">
        <v>122.37636868460299</v>
      </c>
      <c r="J20" s="185">
        <v>120.52771231207799</v>
      </c>
      <c r="K20" s="185">
        <v>115.81132070230601</v>
      </c>
      <c r="L20" s="191">
        <v>115.462068371825</v>
      </c>
      <c r="M20" s="185"/>
      <c r="N20" s="192">
        <v>126.322595323741</v>
      </c>
      <c r="O20" s="193">
        <v>126.335134008194</v>
      </c>
      <c r="P20" s="194">
        <v>126.328848840004</v>
      </c>
      <c r="Q20" s="185"/>
      <c r="R20" s="195">
        <v>118.754516443894</v>
      </c>
      <c r="S20" s="168"/>
      <c r="T20" s="169">
        <v>6.8212500955333102</v>
      </c>
      <c r="U20" s="163">
        <v>7.91894800160751</v>
      </c>
      <c r="V20" s="163">
        <v>12.212974341839599</v>
      </c>
      <c r="W20" s="163">
        <v>10.031790100870101</v>
      </c>
      <c r="X20" s="163">
        <v>1.9403064499926601</v>
      </c>
      <c r="Y20" s="170">
        <v>7.3812288080731197</v>
      </c>
      <c r="Z20" s="163"/>
      <c r="AA20" s="171">
        <v>-1.3659174106115499</v>
      </c>
      <c r="AB20" s="172">
        <v>-4.5085600037898201</v>
      </c>
      <c r="AC20" s="173">
        <v>-2.9954992262295099</v>
      </c>
      <c r="AD20" s="163"/>
      <c r="AE20" s="174">
        <v>3.28275449972111</v>
      </c>
      <c r="AF20" s="30"/>
      <c r="AG20" s="190">
        <v>105.683305630047</v>
      </c>
      <c r="AH20" s="185">
        <v>112.080796517341</v>
      </c>
      <c r="AI20" s="185">
        <v>116.853997005376</v>
      </c>
      <c r="AJ20" s="185">
        <v>116.650565158493</v>
      </c>
      <c r="AK20" s="185">
        <v>114.25500608777701</v>
      </c>
      <c r="AL20" s="191">
        <v>113.325997034549</v>
      </c>
      <c r="AM20" s="185"/>
      <c r="AN20" s="192">
        <v>125.678839246922</v>
      </c>
      <c r="AO20" s="193">
        <v>123.16233496503401</v>
      </c>
      <c r="AP20" s="194">
        <v>124.436463740796</v>
      </c>
      <c r="AQ20" s="185"/>
      <c r="AR20" s="195">
        <v>116.835722416854</v>
      </c>
      <c r="AS20" s="168"/>
      <c r="AT20" s="169">
        <v>3.1517110804614101</v>
      </c>
      <c r="AU20" s="163">
        <v>1.03618513353366</v>
      </c>
      <c r="AV20" s="163">
        <v>1.55691248423217</v>
      </c>
      <c r="AW20" s="163">
        <v>1.5375927033541701</v>
      </c>
      <c r="AX20" s="163">
        <v>2.45107907884376</v>
      </c>
      <c r="AY20" s="170">
        <v>1.7802240194359</v>
      </c>
      <c r="AZ20" s="163"/>
      <c r="BA20" s="171">
        <v>0.778954854162347</v>
      </c>
      <c r="BB20" s="172">
        <v>-2.2550677415841398</v>
      </c>
      <c r="BC20" s="173">
        <v>-0.73395025835724303</v>
      </c>
      <c r="BD20" s="163"/>
      <c r="BE20" s="174">
        <v>0.92393894932420295</v>
      </c>
    </row>
    <row r="21" spans="1:57" x14ac:dyDescent="0.2">
      <c r="A21" s="35" t="s">
        <v>32</v>
      </c>
      <c r="B21" s="3" t="str">
        <f t="shared" si="0"/>
        <v>Newport News/Hampton, VA</v>
      </c>
      <c r="C21" s="3"/>
      <c r="D21" s="24" t="s">
        <v>16</v>
      </c>
      <c r="E21" s="27" t="s">
        <v>17</v>
      </c>
      <c r="F21" s="3"/>
      <c r="G21" s="190">
        <v>76.451799721603507</v>
      </c>
      <c r="H21" s="185">
        <v>82.428143776502793</v>
      </c>
      <c r="I21" s="185">
        <v>84.726058799905502</v>
      </c>
      <c r="J21" s="185">
        <v>82.481218019709004</v>
      </c>
      <c r="K21" s="185">
        <v>81.935671388433605</v>
      </c>
      <c r="L21" s="191">
        <v>81.759557303481103</v>
      </c>
      <c r="M21" s="185"/>
      <c r="N21" s="192">
        <v>95.083457321848002</v>
      </c>
      <c r="O21" s="193">
        <v>97.490274596478301</v>
      </c>
      <c r="P21" s="194">
        <v>96.326067907196901</v>
      </c>
      <c r="Q21" s="185"/>
      <c r="R21" s="195">
        <v>86.733280974552898</v>
      </c>
      <c r="S21" s="168"/>
      <c r="T21" s="169">
        <v>-6.7004730576501803</v>
      </c>
      <c r="U21" s="163">
        <v>-5.7757541272169703</v>
      </c>
      <c r="V21" s="163">
        <v>-5.3943768046944998</v>
      </c>
      <c r="W21" s="163">
        <v>-8.4552695654452599</v>
      </c>
      <c r="X21" s="163">
        <v>-14.869677658583401</v>
      </c>
      <c r="Y21" s="170">
        <v>-8.6351157446890596</v>
      </c>
      <c r="Z21" s="163"/>
      <c r="AA21" s="171">
        <v>-24.037678452801298</v>
      </c>
      <c r="AB21" s="172">
        <v>-22.5819824387731</v>
      </c>
      <c r="AC21" s="173">
        <v>-23.274757944395599</v>
      </c>
      <c r="AD21" s="163"/>
      <c r="AE21" s="174">
        <v>-14.7623501475676</v>
      </c>
      <c r="AF21" s="30"/>
      <c r="AG21" s="190">
        <v>75.723983291925407</v>
      </c>
      <c r="AH21" s="185">
        <v>81.489860660324496</v>
      </c>
      <c r="AI21" s="185">
        <v>84.228538059349901</v>
      </c>
      <c r="AJ21" s="185">
        <v>83.071561075118098</v>
      </c>
      <c r="AK21" s="185">
        <v>83.356275630444699</v>
      </c>
      <c r="AL21" s="191">
        <v>81.765380096909993</v>
      </c>
      <c r="AM21" s="185"/>
      <c r="AN21" s="192">
        <v>96.908574679358694</v>
      </c>
      <c r="AO21" s="193">
        <v>100.509582073698</v>
      </c>
      <c r="AP21" s="194">
        <v>98.766539402463806</v>
      </c>
      <c r="AQ21" s="185"/>
      <c r="AR21" s="195">
        <v>87.447775132523802</v>
      </c>
      <c r="AS21" s="168"/>
      <c r="AT21" s="169">
        <v>-7.2975192147088102</v>
      </c>
      <c r="AU21" s="163">
        <v>-5.8789282489010697</v>
      </c>
      <c r="AV21" s="163">
        <v>-4.9962134072506297</v>
      </c>
      <c r="AW21" s="163">
        <v>-9.1573315820789798</v>
      </c>
      <c r="AX21" s="163">
        <v>-10.9661419935496</v>
      </c>
      <c r="AY21" s="170">
        <v>-7.8458416142210599</v>
      </c>
      <c r="AZ21" s="163"/>
      <c r="BA21" s="171">
        <v>-10.3988139316593</v>
      </c>
      <c r="BB21" s="172">
        <v>-8.4368133891312898</v>
      </c>
      <c r="BC21" s="173">
        <v>-9.36301712006955</v>
      </c>
      <c r="BD21" s="163"/>
      <c r="BE21" s="174">
        <v>-8.1888014378285998</v>
      </c>
    </row>
    <row r="22" spans="1:57" x14ac:dyDescent="0.2">
      <c r="A22" s="36" t="s">
        <v>33</v>
      </c>
      <c r="B22" s="3" t="str">
        <f t="shared" si="0"/>
        <v>Chesapeake/Suffolk, VA</v>
      </c>
      <c r="C22" s="3"/>
      <c r="D22" s="25" t="s">
        <v>16</v>
      </c>
      <c r="E22" s="28" t="s">
        <v>17</v>
      </c>
      <c r="F22" s="3"/>
      <c r="G22" s="196">
        <v>86.574361501210603</v>
      </c>
      <c r="H22" s="197">
        <v>91.875421315591197</v>
      </c>
      <c r="I22" s="197">
        <v>94.282749988131897</v>
      </c>
      <c r="J22" s="197">
        <v>93.746451967019993</v>
      </c>
      <c r="K22" s="197">
        <v>92.023953778644497</v>
      </c>
      <c r="L22" s="198">
        <v>91.934834796190799</v>
      </c>
      <c r="M22" s="185"/>
      <c r="N22" s="199">
        <v>102.42504462979799</v>
      </c>
      <c r="O22" s="200">
        <v>105.008512915851</v>
      </c>
      <c r="P22" s="201">
        <v>103.74887422841201</v>
      </c>
      <c r="Q22" s="185"/>
      <c r="R22" s="202">
        <v>95.6136566650475</v>
      </c>
      <c r="S22" s="168"/>
      <c r="T22" s="175">
        <v>-3.40572180577567</v>
      </c>
      <c r="U22" s="176">
        <v>-4.3537195219779301</v>
      </c>
      <c r="V22" s="176">
        <v>-5.3570084433110603</v>
      </c>
      <c r="W22" s="176">
        <v>-5.8442662883240502</v>
      </c>
      <c r="X22" s="176">
        <v>-4.6761255222962097</v>
      </c>
      <c r="Y22" s="177">
        <v>-4.8604630084558904</v>
      </c>
      <c r="Z22" s="163"/>
      <c r="AA22" s="178">
        <v>-3.7822045376498701</v>
      </c>
      <c r="AB22" s="179">
        <v>-3.2100208499493998</v>
      </c>
      <c r="AC22" s="180">
        <v>-3.4774668491338701</v>
      </c>
      <c r="AD22" s="163"/>
      <c r="AE22" s="181">
        <v>-4.3801133444307796</v>
      </c>
      <c r="AF22" s="31"/>
      <c r="AG22" s="196">
        <v>86.404322754626094</v>
      </c>
      <c r="AH22" s="197">
        <v>92.457730692884994</v>
      </c>
      <c r="AI22" s="197">
        <v>94.923181759394097</v>
      </c>
      <c r="AJ22" s="197">
        <v>92.999826024626699</v>
      </c>
      <c r="AK22" s="197">
        <v>90.902664847848797</v>
      </c>
      <c r="AL22" s="198">
        <v>91.776318054578297</v>
      </c>
      <c r="AM22" s="185"/>
      <c r="AN22" s="199">
        <v>99.743849577369502</v>
      </c>
      <c r="AO22" s="200">
        <v>101.228876903664</v>
      </c>
      <c r="AP22" s="201">
        <v>100.496311858564</v>
      </c>
      <c r="AQ22" s="185"/>
      <c r="AR22" s="202">
        <v>94.490724169738499</v>
      </c>
      <c r="AS22" s="168"/>
      <c r="AT22" s="175">
        <v>-0.75280577443083996</v>
      </c>
      <c r="AU22" s="176">
        <v>-1.8672572817508799</v>
      </c>
      <c r="AV22" s="176">
        <v>-2.6947092802683499</v>
      </c>
      <c r="AW22" s="176">
        <v>-4.0955973611023602</v>
      </c>
      <c r="AX22" s="176">
        <v>-3.0592275491807501</v>
      </c>
      <c r="AY22" s="177">
        <v>-2.62860436170403</v>
      </c>
      <c r="AZ22" s="163"/>
      <c r="BA22" s="178">
        <v>-2.2056286708555399</v>
      </c>
      <c r="BB22" s="179">
        <v>-1.88811241062055</v>
      </c>
      <c r="BC22" s="180">
        <v>-2.0375887774453498</v>
      </c>
      <c r="BD22" s="163"/>
      <c r="BE22" s="181">
        <v>-2.3583636741174701</v>
      </c>
    </row>
    <row r="23" spans="1:57" x14ac:dyDescent="0.2">
      <c r="A23" s="35" t="s">
        <v>105</v>
      </c>
      <c r="B23" s="3" t="s">
        <v>105</v>
      </c>
      <c r="C23" s="9"/>
      <c r="D23" s="23" t="s">
        <v>16</v>
      </c>
      <c r="E23" s="26" t="s">
        <v>17</v>
      </c>
      <c r="F23" s="3"/>
      <c r="G23" s="182">
        <v>169.219312827225</v>
      </c>
      <c r="H23" s="183">
        <v>183.76850374064799</v>
      </c>
      <c r="I23" s="183">
        <v>182.53852082335999</v>
      </c>
      <c r="J23" s="183">
        <v>177.12494420184299</v>
      </c>
      <c r="K23" s="183">
        <v>190.23005360623699</v>
      </c>
      <c r="L23" s="184">
        <v>181.176426296866</v>
      </c>
      <c r="M23" s="185"/>
      <c r="N23" s="186">
        <v>211.62678927203001</v>
      </c>
      <c r="O23" s="187">
        <v>215.70184181210499</v>
      </c>
      <c r="P23" s="188">
        <v>213.69620592117599</v>
      </c>
      <c r="Q23" s="185"/>
      <c r="R23" s="189">
        <v>192.64420069158101</v>
      </c>
      <c r="S23" s="168"/>
      <c r="T23" s="160">
        <v>10.2674599767358</v>
      </c>
      <c r="U23" s="161">
        <v>9.9308869366738897</v>
      </c>
      <c r="V23" s="161">
        <v>2.6484442738101599</v>
      </c>
      <c r="W23" s="161">
        <v>-3.5117290071546399</v>
      </c>
      <c r="X23" s="161">
        <v>4.8242034483839804</v>
      </c>
      <c r="Y23" s="162">
        <v>3.3539072347760399</v>
      </c>
      <c r="Z23" s="163"/>
      <c r="AA23" s="164">
        <v>7.8333721826527096</v>
      </c>
      <c r="AB23" s="165">
        <v>8.3639602223080107</v>
      </c>
      <c r="AC23" s="166">
        <v>8.1231365741225705</v>
      </c>
      <c r="AD23" s="163"/>
      <c r="AE23" s="167">
        <v>5.3701820706997001</v>
      </c>
      <c r="AF23" s="29"/>
      <c r="AG23" s="182">
        <v>163.43567067353499</v>
      </c>
      <c r="AH23" s="183">
        <v>176.20489850202901</v>
      </c>
      <c r="AI23" s="183">
        <v>180.21840250210499</v>
      </c>
      <c r="AJ23" s="183">
        <v>184.10792229134799</v>
      </c>
      <c r="AK23" s="183">
        <v>191.86445348705701</v>
      </c>
      <c r="AL23" s="184">
        <v>180.731779681055</v>
      </c>
      <c r="AM23" s="185"/>
      <c r="AN23" s="186">
        <v>213.89968747013199</v>
      </c>
      <c r="AO23" s="187">
        <v>215.37475619949799</v>
      </c>
      <c r="AP23" s="188">
        <v>214.64778285445101</v>
      </c>
      <c r="AQ23" s="185"/>
      <c r="AR23" s="189">
        <v>192.87548547046001</v>
      </c>
      <c r="AS23" s="168"/>
      <c r="AT23" s="160">
        <v>-2.9289984776340598</v>
      </c>
      <c r="AU23" s="161">
        <v>1.3554062158606499</v>
      </c>
      <c r="AV23" s="161">
        <v>-2.31316818955864</v>
      </c>
      <c r="AW23" s="161">
        <v>-3.5334454144949201</v>
      </c>
      <c r="AX23" s="161">
        <v>-0.36649205310682997</v>
      </c>
      <c r="AY23" s="162">
        <v>-1.6269065698848899</v>
      </c>
      <c r="AZ23" s="163"/>
      <c r="BA23" s="164">
        <v>5.76782466861673</v>
      </c>
      <c r="BB23" s="165">
        <v>11.745089972665101</v>
      </c>
      <c r="BC23" s="166">
        <v>8.64924628905014</v>
      </c>
      <c r="BD23" s="163"/>
      <c r="BE23" s="167">
        <v>2.35100258455578</v>
      </c>
    </row>
    <row r="24" spans="1:57" x14ac:dyDescent="0.2">
      <c r="A24" s="35" t="s">
        <v>43</v>
      </c>
      <c r="B24" s="3" t="str">
        <f t="shared" si="0"/>
        <v>Richmond North/Glen Allen, VA</v>
      </c>
      <c r="C24" s="10"/>
      <c r="D24" s="24" t="s">
        <v>16</v>
      </c>
      <c r="E24" s="27" t="s">
        <v>17</v>
      </c>
      <c r="F24" s="3"/>
      <c r="G24" s="190">
        <v>93.625282207036093</v>
      </c>
      <c r="H24" s="185">
        <v>105.812887589588</v>
      </c>
      <c r="I24" s="185">
        <v>113.734825036964</v>
      </c>
      <c r="J24" s="185">
        <v>110.310572899368</v>
      </c>
      <c r="K24" s="185">
        <v>105.89486914723101</v>
      </c>
      <c r="L24" s="191">
        <v>106.836393120575</v>
      </c>
      <c r="M24" s="185"/>
      <c r="N24" s="192">
        <v>123.024488560885</v>
      </c>
      <c r="O24" s="193">
        <v>125.08103920171</v>
      </c>
      <c r="P24" s="194">
        <v>124.070659898477</v>
      </c>
      <c r="Q24" s="185"/>
      <c r="R24" s="195">
        <v>112.665835561333</v>
      </c>
      <c r="S24" s="168"/>
      <c r="T24" s="169">
        <v>0.56862435570431402</v>
      </c>
      <c r="U24" s="163">
        <v>1.72720414268663</v>
      </c>
      <c r="V24" s="163">
        <v>4.07197634028722</v>
      </c>
      <c r="W24" s="163">
        <v>6.68025301348638E-2</v>
      </c>
      <c r="X24" s="163">
        <v>-6.8405031150521296</v>
      </c>
      <c r="Y24" s="170">
        <v>-0.31531277659461998</v>
      </c>
      <c r="Z24" s="163"/>
      <c r="AA24" s="171">
        <v>-5.4088878408020298</v>
      </c>
      <c r="AB24" s="172">
        <v>-1.16437128056489</v>
      </c>
      <c r="AC24" s="173">
        <v>-3.30380799859324</v>
      </c>
      <c r="AD24" s="163"/>
      <c r="AE24" s="174">
        <v>-1.67388377875865</v>
      </c>
      <c r="AF24" s="30"/>
      <c r="AG24" s="190">
        <v>93.728375233074004</v>
      </c>
      <c r="AH24" s="185">
        <v>105.438420148826</v>
      </c>
      <c r="AI24" s="185">
        <v>110.480700626163</v>
      </c>
      <c r="AJ24" s="185">
        <v>109.52961147638899</v>
      </c>
      <c r="AK24" s="185">
        <v>119.18456430707801</v>
      </c>
      <c r="AL24" s="191">
        <v>108.913445098941</v>
      </c>
      <c r="AM24" s="185"/>
      <c r="AN24" s="192">
        <v>138.25797408267201</v>
      </c>
      <c r="AO24" s="193">
        <v>138.852842158345</v>
      </c>
      <c r="AP24" s="194">
        <v>138.55989455004601</v>
      </c>
      <c r="AQ24" s="185"/>
      <c r="AR24" s="195">
        <v>119.301471935237</v>
      </c>
      <c r="AS24" s="168"/>
      <c r="AT24" s="169">
        <v>-6.2118244756028203</v>
      </c>
      <c r="AU24" s="163">
        <v>-1.6769860463927699</v>
      </c>
      <c r="AV24" s="163">
        <v>-0.76290927624139604</v>
      </c>
      <c r="AW24" s="163">
        <v>-2.1723373312247301</v>
      </c>
      <c r="AX24" s="163">
        <v>0.80260866509862905</v>
      </c>
      <c r="AY24" s="170">
        <v>-1.41934890173392</v>
      </c>
      <c r="AZ24" s="163"/>
      <c r="BA24" s="171">
        <v>2.6261648988425099</v>
      </c>
      <c r="BB24" s="172">
        <v>4.0643657720624198</v>
      </c>
      <c r="BC24" s="173">
        <v>3.3430509838695102</v>
      </c>
      <c r="BD24" s="163"/>
      <c r="BE24" s="174">
        <v>0.68839930612265698</v>
      </c>
    </row>
    <row r="25" spans="1:57" x14ac:dyDescent="0.2">
      <c r="A25" s="35" t="s">
        <v>44</v>
      </c>
      <c r="B25" s="3" t="str">
        <f t="shared" si="0"/>
        <v>Richmond West/Midlothian, VA</v>
      </c>
      <c r="C25" s="3"/>
      <c r="D25" s="24" t="s">
        <v>16</v>
      </c>
      <c r="E25" s="27" t="s">
        <v>17</v>
      </c>
      <c r="F25" s="3"/>
      <c r="G25" s="190">
        <v>81.197860198388</v>
      </c>
      <c r="H25" s="185">
        <v>88.130749243951598</v>
      </c>
      <c r="I25" s="185">
        <v>89.4509450800915</v>
      </c>
      <c r="J25" s="185">
        <v>90.198411075069501</v>
      </c>
      <c r="K25" s="185">
        <v>100.14814003241401</v>
      </c>
      <c r="L25" s="191">
        <v>90.611803487701707</v>
      </c>
      <c r="M25" s="185"/>
      <c r="N25" s="192">
        <v>110.990270040635</v>
      </c>
      <c r="O25" s="193">
        <v>110.82810214974</v>
      </c>
      <c r="P25" s="194">
        <v>110.909321110083</v>
      </c>
      <c r="Q25" s="185"/>
      <c r="R25" s="195">
        <v>97.549644678429104</v>
      </c>
      <c r="S25" s="168"/>
      <c r="T25" s="169">
        <v>-1.37670281110463</v>
      </c>
      <c r="U25" s="163">
        <v>-1.09343191188864</v>
      </c>
      <c r="V25" s="163">
        <v>-1.1880346835612801</v>
      </c>
      <c r="W25" s="163">
        <v>2.3154008660488299</v>
      </c>
      <c r="X25" s="163">
        <v>12.578822582767099</v>
      </c>
      <c r="Y25" s="170">
        <v>2.86424952900532</v>
      </c>
      <c r="Z25" s="163"/>
      <c r="AA25" s="171">
        <v>2.3723663480998098</v>
      </c>
      <c r="AB25" s="172">
        <v>3.9963921479550302</v>
      </c>
      <c r="AC25" s="173">
        <v>3.1828412027330302</v>
      </c>
      <c r="AD25" s="163"/>
      <c r="AE25" s="174">
        <v>2.7321317199568802</v>
      </c>
      <c r="AF25" s="30"/>
      <c r="AG25" s="190">
        <v>81.195737293420606</v>
      </c>
      <c r="AH25" s="185">
        <v>86.296803909205494</v>
      </c>
      <c r="AI25" s="185">
        <v>88.114113466713405</v>
      </c>
      <c r="AJ25" s="185">
        <v>89.261225121051396</v>
      </c>
      <c r="AK25" s="185">
        <v>105.32116274509799</v>
      </c>
      <c r="AL25" s="191">
        <v>91.164471680696295</v>
      </c>
      <c r="AM25" s="185"/>
      <c r="AN25" s="192">
        <v>121.097372604841</v>
      </c>
      <c r="AO25" s="193">
        <v>122.109263330285</v>
      </c>
      <c r="AP25" s="194">
        <v>121.60964201843299</v>
      </c>
      <c r="AQ25" s="185"/>
      <c r="AR25" s="195">
        <v>102.19589569208701</v>
      </c>
      <c r="AS25" s="168"/>
      <c r="AT25" s="169">
        <v>-4.2912723138944902</v>
      </c>
      <c r="AU25" s="163">
        <v>-3.1165097364958698</v>
      </c>
      <c r="AV25" s="163">
        <v>-2.7141344082749201</v>
      </c>
      <c r="AW25" s="163">
        <v>-2.2879658971621</v>
      </c>
      <c r="AX25" s="163">
        <v>8.2633326651894699</v>
      </c>
      <c r="AY25" s="170">
        <v>0.152933604252977</v>
      </c>
      <c r="AZ25" s="163"/>
      <c r="BA25" s="171">
        <v>7.2156053626154302</v>
      </c>
      <c r="BB25" s="172">
        <v>7.8981859864823498</v>
      </c>
      <c r="BC25" s="173">
        <v>7.5623212904512602</v>
      </c>
      <c r="BD25" s="163"/>
      <c r="BE25" s="174">
        <v>3.7360349382709401</v>
      </c>
    </row>
    <row r="26" spans="1:57" x14ac:dyDescent="0.2">
      <c r="A26" s="35" t="s">
        <v>45</v>
      </c>
      <c r="B26" s="3" t="str">
        <f t="shared" si="0"/>
        <v>Petersburg/Chester, VA</v>
      </c>
      <c r="C26" s="3"/>
      <c r="D26" s="24" t="s">
        <v>16</v>
      </c>
      <c r="E26" s="27" t="s">
        <v>17</v>
      </c>
      <c r="F26" s="3"/>
      <c r="G26" s="190">
        <v>90.374854953076095</v>
      </c>
      <c r="H26" s="185">
        <v>97.579094166666593</v>
      </c>
      <c r="I26" s="185">
        <v>98.524272459104296</v>
      </c>
      <c r="J26" s="185">
        <v>99.087117726769904</v>
      </c>
      <c r="K26" s="185">
        <v>94.767841795665603</v>
      </c>
      <c r="L26" s="191">
        <v>96.319320602723806</v>
      </c>
      <c r="M26" s="185"/>
      <c r="N26" s="192">
        <v>100.194643779964</v>
      </c>
      <c r="O26" s="193">
        <v>99.578135552596507</v>
      </c>
      <c r="P26" s="194">
        <v>99.894697110650398</v>
      </c>
      <c r="Q26" s="185"/>
      <c r="R26" s="195">
        <v>97.424304220558199</v>
      </c>
      <c r="S26" s="168"/>
      <c r="T26" s="169">
        <v>1.8426953260968799</v>
      </c>
      <c r="U26" s="163">
        <v>5.1875226280800399</v>
      </c>
      <c r="V26" s="163">
        <v>1.6278309218660001</v>
      </c>
      <c r="W26" s="163">
        <v>2.0663445524511799</v>
      </c>
      <c r="X26" s="163">
        <v>1.97745135947593</v>
      </c>
      <c r="Y26" s="170">
        <v>2.5483042355844798</v>
      </c>
      <c r="Z26" s="163"/>
      <c r="AA26" s="171">
        <v>1.99494780504559</v>
      </c>
      <c r="AB26" s="172">
        <v>-0.19749598986981001</v>
      </c>
      <c r="AC26" s="173">
        <v>0.88236593353764203</v>
      </c>
      <c r="AD26" s="163"/>
      <c r="AE26" s="174">
        <v>2.0178492624348698</v>
      </c>
      <c r="AF26" s="30"/>
      <c r="AG26" s="190">
        <v>89.862428890015195</v>
      </c>
      <c r="AH26" s="185">
        <v>96.245231302671002</v>
      </c>
      <c r="AI26" s="185">
        <v>98.095389840772896</v>
      </c>
      <c r="AJ26" s="185">
        <v>97.781247969211705</v>
      </c>
      <c r="AK26" s="185">
        <v>100.62658674884401</v>
      </c>
      <c r="AL26" s="191">
        <v>96.807710037992393</v>
      </c>
      <c r="AM26" s="185"/>
      <c r="AN26" s="192">
        <v>106.221579089607</v>
      </c>
      <c r="AO26" s="193">
        <v>107.520212992656</v>
      </c>
      <c r="AP26" s="194">
        <v>106.876527636655</v>
      </c>
      <c r="AQ26" s="185"/>
      <c r="AR26" s="195">
        <v>99.9930441399041</v>
      </c>
      <c r="AS26" s="168"/>
      <c r="AT26" s="169">
        <v>0.48306349029396001</v>
      </c>
      <c r="AU26" s="163">
        <v>2.55796282076287</v>
      </c>
      <c r="AV26" s="163">
        <v>1.97147976307421</v>
      </c>
      <c r="AW26" s="163">
        <v>0.447089768693814</v>
      </c>
      <c r="AX26" s="163">
        <v>1.4933543747335201</v>
      </c>
      <c r="AY26" s="170">
        <v>1.40870747451572</v>
      </c>
      <c r="AZ26" s="163"/>
      <c r="BA26" s="171">
        <v>1.4583891107278999</v>
      </c>
      <c r="BB26" s="172">
        <v>4.0734536177417899</v>
      </c>
      <c r="BC26" s="173">
        <v>2.7494195907100498</v>
      </c>
      <c r="BD26" s="163"/>
      <c r="BE26" s="174">
        <v>1.94819858776018</v>
      </c>
    </row>
    <row r="27" spans="1:57" x14ac:dyDescent="0.2">
      <c r="A27" s="35" t="s">
        <v>93</v>
      </c>
      <c r="B27" s="3" t="s">
        <v>70</v>
      </c>
      <c r="C27" s="3"/>
      <c r="D27" s="24" t="s">
        <v>16</v>
      </c>
      <c r="E27" s="27" t="s">
        <v>17</v>
      </c>
      <c r="F27" s="3"/>
      <c r="G27" s="190">
        <v>95.407593403761894</v>
      </c>
      <c r="H27" s="185">
        <v>98.090234439834006</v>
      </c>
      <c r="I27" s="185">
        <v>99.369010175763094</v>
      </c>
      <c r="J27" s="185">
        <v>100.659155868902</v>
      </c>
      <c r="K27" s="185">
        <v>104.77010102972601</v>
      </c>
      <c r="L27" s="191">
        <v>99.900912615811507</v>
      </c>
      <c r="M27" s="185"/>
      <c r="N27" s="192">
        <v>129.67393649346701</v>
      </c>
      <c r="O27" s="193">
        <v>133.954335277403</v>
      </c>
      <c r="P27" s="194">
        <v>131.83107167081101</v>
      </c>
      <c r="Q27" s="185"/>
      <c r="R27" s="195">
        <v>111.118314800105</v>
      </c>
      <c r="S27" s="168"/>
      <c r="T27" s="169">
        <v>-2.01238516575033</v>
      </c>
      <c r="U27" s="163">
        <v>2.0497237170699401</v>
      </c>
      <c r="V27" s="163">
        <v>2.8185068957677499</v>
      </c>
      <c r="W27" s="163">
        <v>4.1515864645388598</v>
      </c>
      <c r="X27" s="163">
        <v>4.3732617612909497</v>
      </c>
      <c r="Y27" s="170">
        <v>2.5300693773576102</v>
      </c>
      <c r="Z27" s="163"/>
      <c r="AA27" s="171">
        <v>10.394290050268699</v>
      </c>
      <c r="AB27" s="172">
        <v>10.646078731518999</v>
      </c>
      <c r="AC27" s="173">
        <v>10.495776380039301</v>
      </c>
      <c r="AD27" s="163"/>
      <c r="AE27" s="174">
        <v>6.4139774018735496</v>
      </c>
      <c r="AF27" s="30"/>
      <c r="AG27" s="190">
        <v>98.769425906216696</v>
      </c>
      <c r="AH27" s="185">
        <v>100.390922382393</v>
      </c>
      <c r="AI27" s="185">
        <v>99.210845185863704</v>
      </c>
      <c r="AJ27" s="185">
        <v>104.319848413298</v>
      </c>
      <c r="AK27" s="185">
        <v>108.293946586114</v>
      </c>
      <c r="AL27" s="191">
        <v>102.402834821201</v>
      </c>
      <c r="AM27" s="185"/>
      <c r="AN27" s="192">
        <v>126.145512862933</v>
      </c>
      <c r="AO27" s="193">
        <v>126.24396433015301</v>
      </c>
      <c r="AP27" s="194">
        <v>126.19466927601</v>
      </c>
      <c r="AQ27" s="185"/>
      <c r="AR27" s="195">
        <v>110.243438274174</v>
      </c>
      <c r="AS27" s="168"/>
      <c r="AT27" s="169">
        <v>-0.299435198154823</v>
      </c>
      <c r="AU27" s="163">
        <v>-0.62790657080376799</v>
      </c>
      <c r="AV27" s="163">
        <v>-0.62512198107244998</v>
      </c>
      <c r="AW27" s="163">
        <v>3.8984928978543798</v>
      </c>
      <c r="AX27" s="163">
        <v>5.0970543086594704</v>
      </c>
      <c r="AY27" s="170">
        <v>1.6439948156623101</v>
      </c>
      <c r="AZ27" s="163"/>
      <c r="BA27" s="171">
        <v>3.6369705913148098</v>
      </c>
      <c r="BB27" s="172">
        <v>2.2808150190885499</v>
      </c>
      <c r="BC27" s="173">
        <v>2.9650498040683999</v>
      </c>
      <c r="BD27" s="163"/>
      <c r="BE27" s="174">
        <v>2.4408152897275301</v>
      </c>
    </row>
    <row r="28" spans="1:57" x14ac:dyDescent="0.2">
      <c r="A28" s="35" t="s">
        <v>47</v>
      </c>
      <c r="B28" s="3" t="str">
        <f t="shared" si="0"/>
        <v>Roanoke, VA</v>
      </c>
      <c r="C28" s="3"/>
      <c r="D28" s="24" t="s">
        <v>16</v>
      </c>
      <c r="E28" s="27" t="s">
        <v>17</v>
      </c>
      <c r="F28" s="3"/>
      <c r="G28" s="190">
        <v>91.174067503245297</v>
      </c>
      <c r="H28" s="185">
        <v>102.28736341313601</v>
      </c>
      <c r="I28" s="185">
        <v>109.449349985807</v>
      </c>
      <c r="J28" s="185">
        <v>106.29348258706401</v>
      </c>
      <c r="K28" s="185">
        <v>102.43792090395399</v>
      </c>
      <c r="L28" s="191">
        <v>103.145406567387</v>
      </c>
      <c r="M28" s="185"/>
      <c r="N28" s="192">
        <v>125.845154185022</v>
      </c>
      <c r="O28" s="193">
        <v>128.30520357291201</v>
      </c>
      <c r="P28" s="194">
        <v>127.08121281703301</v>
      </c>
      <c r="Q28" s="185"/>
      <c r="R28" s="195">
        <v>112.093083495903</v>
      </c>
      <c r="S28" s="168"/>
      <c r="T28" s="169">
        <v>-3.8383087719097899</v>
      </c>
      <c r="U28" s="163">
        <v>1.36991235375</v>
      </c>
      <c r="V28" s="163">
        <v>5.4665061570188103</v>
      </c>
      <c r="W28" s="163">
        <v>-1.77606501458455</v>
      </c>
      <c r="X28" s="163">
        <v>-2.9890342074248299</v>
      </c>
      <c r="Y28" s="170">
        <v>6.9763187264614999E-3</v>
      </c>
      <c r="Z28" s="163"/>
      <c r="AA28" s="171">
        <v>14.7661873237892</v>
      </c>
      <c r="AB28" s="172">
        <v>16.206161353031799</v>
      </c>
      <c r="AC28" s="173">
        <v>15.488105823121</v>
      </c>
      <c r="AD28" s="163"/>
      <c r="AE28" s="174">
        <v>6.4963036614370404</v>
      </c>
      <c r="AF28" s="30"/>
      <c r="AG28" s="190">
        <v>92.168958950486598</v>
      </c>
      <c r="AH28" s="185">
        <v>103.108832854209</v>
      </c>
      <c r="AI28" s="185">
        <v>107.591247869581</v>
      </c>
      <c r="AJ28" s="185">
        <v>108.107518378416</v>
      </c>
      <c r="AK28" s="185">
        <v>104.295749470712</v>
      </c>
      <c r="AL28" s="191">
        <v>103.80298153326</v>
      </c>
      <c r="AM28" s="185"/>
      <c r="AN28" s="192">
        <v>119.24921185952699</v>
      </c>
      <c r="AO28" s="193">
        <v>119.10495844047099</v>
      </c>
      <c r="AP28" s="194">
        <v>119.178453934825</v>
      </c>
      <c r="AQ28" s="185"/>
      <c r="AR28" s="195">
        <v>109.185091482196</v>
      </c>
      <c r="AS28" s="168"/>
      <c r="AT28" s="169">
        <v>-0.21475983558453399</v>
      </c>
      <c r="AU28" s="163">
        <v>1.95284723637225</v>
      </c>
      <c r="AV28" s="163">
        <v>3.9009481002671</v>
      </c>
      <c r="AW28" s="163">
        <v>6.0779704302975004</v>
      </c>
      <c r="AX28" s="163">
        <v>3.4365639173175899</v>
      </c>
      <c r="AY28" s="170">
        <v>3.4177510562510398</v>
      </c>
      <c r="AZ28" s="163"/>
      <c r="BA28" s="171">
        <v>8.8518270482393593</v>
      </c>
      <c r="BB28" s="172">
        <v>8.1708580489040408</v>
      </c>
      <c r="BC28" s="173">
        <v>8.5152458367694397</v>
      </c>
      <c r="BD28" s="163"/>
      <c r="BE28" s="174">
        <v>5.6414776681572896</v>
      </c>
    </row>
    <row r="29" spans="1:57" x14ac:dyDescent="0.2">
      <c r="A29" s="35" t="s">
        <v>48</v>
      </c>
      <c r="B29" s="3" t="str">
        <f t="shared" si="0"/>
        <v>Charlottesville, VA</v>
      </c>
      <c r="C29" s="3"/>
      <c r="D29" s="24" t="s">
        <v>16</v>
      </c>
      <c r="E29" s="27" t="s">
        <v>17</v>
      </c>
      <c r="F29" s="3"/>
      <c r="G29" s="190">
        <v>144.14097936058201</v>
      </c>
      <c r="H29" s="185">
        <v>147.571407242693</v>
      </c>
      <c r="I29" s="185">
        <v>152.13034178296701</v>
      </c>
      <c r="J29" s="185">
        <v>151.196174253843</v>
      </c>
      <c r="K29" s="185">
        <v>173.132190201729</v>
      </c>
      <c r="L29" s="191">
        <v>154.77250737825801</v>
      </c>
      <c r="M29" s="185"/>
      <c r="N29" s="192">
        <v>243.21928927116301</v>
      </c>
      <c r="O29" s="193">
        <v>252.18527971289799</v>
      </c>
      <c r="P29" s="194">
        <v>247.85849153468001</v>
      </c>
      <c r="Q29" s="185"/>
      <c r="R29" s="195">
        <v>188.29869585742901</v>
      </c>
      <c r="S29" s="168"/>
      <c r="T29" s="169">
        <v>3.2018621854159601</v>
      </c>
      <c r="U29" s="163">
        <v>3.16792546759297</v>
      </c>
      <c r="V29" s="163">
        <v>1.8131650735391001</v>
      </c>
      <c r="W29" s="163">
        <v>1.9569810948862001</v>
      </c>
      <c r="X29" s="163">
        <v>0.81996256143824697</v>
      </c>
      <c r="Y29" s="170">
        <v>1.9510212706613099</v>
      </c>
      <c r="Z29" s="163"/>
      <c r="AA29" s="171">
        <v>-1.7861109723735</v>
      </c>
      <c r="AB29" s="172">
        <v>-0.82670023410453997</v>
      </c>
      <c r="AC29" s="173">
        <v>-1.2637057139880099</v>
      </c>
      <c r="AD29" s="163"/>
      <c r="AE29" s="174">
        <v>1.2711992571342801</v>
      </c>
      <c r="AF29" s="30"/>
      <c r="AG29" s="190">
        <v>139.48818434857</v>
      </c>
      <c r="AH29" s="185">
        <v>140.17995921201</v>
      </c>
      <c r="AI29" s="185">
        <v>143.35458585699601</v>
      </c>
      <c r="AJ29" s="185">
        <v>145.27302501363599</v>
      </c>
      <c r="AK29" s="185">
        <v>161.99892617913099</v>
      </c>
      <c r="AL29" s="191">
        <v>146.998978995253</v>
      </c>
      <c r="AM29" s="185"/>
      <c r="AN29" s="192">
        <v>228.20179178670199</v>
      </c>
      <c r="AO29" s="193">
        <v>234.2234188514</v>
      </c>
      <c r="AP29" s="194">
        <v>231.22193039756701</v>
      </c>
      <c r="AQ29" s="185"/>
      <c r="AR29" s="195">
        <v>178.02641830987301</v>
      </c>
      <c r="AS29" s="168"/>
      <c r="AT29" s="169">
        <v>1.50994726139199</v>
      </c>
      <c r="AU29" s="163">
        <v>1.5012936739428999</v>
      </c>
      <c r="AV29" s="163">
        <v>0.446457600633962</v>
      </c>
      <c r="AW29" s="163">
        <v>2.5511265712739699</v>
      </c>
      <c r="AX29" s="163">
        <v>3.2073706528404702</v>
      </c>
      <c r="AY29" s="170">
        <v>2.0179303946797602</v>
      </c>
      <c r="AZ29" s="163"/>
      <c r="BA29" s="171">
        <v>4.9619603404388597</v>
      </c>
      <c r="BB29" s="172">
        <v>6.34472403635605</v>
      </c>
      <c r="BC29" s="173">
        <v>5.6796194784770098</v>
      </c>
      <c r="BD29" s="163"/>
      <c r="BE29" s="174">
        <v>5.5275526202456797</v>
      </c>
    </row>
    <row r="30" spans="1:57" x14ac:dyDescent="0.2">
      <c r="A30" s="21" t="s">
        <v>49</v>
      </c>
      <c r="B30" t="s">
        <v>72</v>
      </c>
      <c r="C30" s="3"/>
      <c r="D30" s="24" t="s">
        <v>16</v>
      </c>
      <c r="E30" s="27" t="s">
        <v>17</v>
      </c>
      <c r="F30" s="3"/>
      <c r="G30" s="190">
        <v>101.722687964748</v>
      </c>
      <c r="H30" s="185">
        <v>111.63981917211299</v>
      </c>
      <c r="I30" s="185">
        <v>114.28685154639101</v>
      </c>
      <c r="J30" s="185">
        <v>115.965404605958</v>
      </c>
      <c r="K30" s="185">
        <v>130.575932101245</v>
      </c>
      <c r="L30" s="191">
        <v>115.659043543148</v>
      </c>
      <c r="M30" s="185"/>
      <c r="N30" s="192">
        <v>186.10578911794499</v>
      </c>
      <c r="O30" s="193">
        <v>199.50750279597301</v>
      </c>
      <c r="P30" s="194">
        <v>192.99429416112301</v>
      </c>
      <c r="Q30" s="185"/>
      <c r="R30" s="195">
        <v>142.59663748963001</v>
      </c>
      <c r="S30" s="168"/>
      <c r="T30" s="169">
        <v>9.7600703702034401</v>
      </c>
      <c r="U30" s="163">
        <v>11.738411343293199</v>
      </c>
      <c r="V30" s="163">
        <v>10.417459528864701</v>
      </c>
      <c r="W30" s="163">
        <v>12.5641324894577</v>
      </c>
      <c r="X30" s="163">
        <v>30.445177511991599</v>
      </c>
      <c r="Y30" s="170">
        <v>15.307172769775899</v>
      </c>
      <c r="Z30" s="163"/>
      <c r="AA30" s="171">
        <v>70.353570830876293</v>
      </c>
      <c r="AB30" s="172">
        <v>85.117844999498899</v>
      </c>
      <c r="AC30" s="173">
        <v>77.840793188154507</v>
      </c>
      <c r="AD30" s="163"/>
      <c r="AE30" s="174">
        <v>38.509144883113002</v>
      </c>
      <c r="AF30" s="30"/>
      <c r="AG30" s="190">
        <v>99.760973796033895</v>
      </c>
      <c r="AH30" s="185">
        <v>106.69023696952399</v>
      </c>
      <c r="AI30" s="185">
        <v>110.645401694112</v>
      </c>
      <c r="AJ30" s="185">
        <v>112.232812056923</v>
      </c>
      <c r="AK30" s="185">
        <v>114.041983067573</v>
      </c>
      <c r="AL30" s="191">
        <v>109.212490166108</v>
      </c>
      <c r="AM30" s="185"/>
      <c r="AN30" s="192">
        <v>137.16521656287699</v>
      </c>
      <c r="AO30" s="193">
        <v>141.76054121880699</v>
      </c>
      <c r="AP30" s="194">
        <v>139.441377207589</v>
      </c>
      <c r="AQ30" s="185"/>
      <c r="AR30" s="195">
        <v>119.005211791969</v>
      </c>
      <c r="AS30" s="168"/>
      <c r="AT30" s="169">
        <v>-14.198391506229299</v>
      </c>
      <c r="AU30" s="163">
        <v>6.7464748599822499</v>
      </c>
      <c r="AV30" s="163">
        <v>9.0634228515623292</v>
      </c>
      <c r="AW30" s="163">
        <v>10.8128421286776</v>
      </c>
      <c r="AX30" s="163">
        <v>14.1061476729822</v>
      </c>
      <c r="AY30" s="170">
        <v>5.6835213114298098</v>
      </c>
      <c r="AZ30" s="163"/>
      <c r="BA30" s="171">
        <v>25.397951255415599</v>
      </c>
      <c r="BB30" s="172">
        <v>30.3377979756611</v>
      </c>
      <c r="BC30" s="173">
        <v>27.8324322139391</v>
      </c>
      <c r="BD30" s="163"/>
      <c r="BE30" s="174">
        <v>13.206494380882599</v>
      </c>
    </row>
    <row r="31" spans="1:57" x14ac:dyDescent="0.2">
      <c r="A31" s="21" t="s">
        <v>50</v>
      </c>
      <c r="B31" s="3" t="str">
        <f t="shared" si="0"/>
        <v>Staunton &amp; Harrisonburg, VA</v>
      </c>
      <c r="C31" s="3"/>
      <c r="D31" s="24" t="s">
        <v>16</v>
      </c>
      <c r="E31" s="27" t="s">
        <v>17</v>
      </c>
      <c r="F31" s="3"/>
      <c r="G31" s="190">
        <v>92.076313853698394</v>
      </c>
      <c r="H31" s="185">
        <v>94.898937375083193</v>
      </c>
      <c r="I31" s="185">
        <v>96.056966153846105</v>
      </c>
      <c r="J31" s="185">
        <v>97.480163428923802</v>
      </c>
      <c r="K31" s="185">
        <v>106.810458765701</v>
      </c>
      <c r="L31" s="191">
        <v>98.029387336580299</v>
      </c>
      <c r="M31" s="185"/>
      <c r="N31" s="192">
        <v>126.61132519013501</v>
      </c>
      <c r="O31" s="193">
        <v>124.060883710198</v>
      </c>
      <c r="P31" s="194">
        <v>125.336839617202</v>
      </c>
      <c r="Q31" s="185"/>
      <c r="R31" s="195">
        <v>107.785021625406</v>
      </c>
      <c r="S31" s="168"/>
      <c r="T31" s="169">
        <v>-3.92243433687034</v>
      </c>
      <c r="U31" s="163">
        <v>1.20885282564963</v>
      </c>
      <c r="V31" s="163">
        <v>0.13511414390774901</v>
      </c>
      <c r="W31" s="163">
        <v>1.84058796439369</v>
      </c>
      <c r="X31" s="163">
        <v>1.75290614319404</v>
      </c>
      <c r="Y31" s="170">
        <v>0.44507461037914098</v>
      </c>
      <c r="Z31" s="163"/>
      <c r="AA31" s="171">
        <v>8.2264601628500902</v>
      </c>
      <c r="AB31" s="172">
        <v>7.0728793592543502</v>
      </c>
      <c r="AC31" s="173">
        <v>7.6569741174673096</v>
      </c>
      <c r="AD31" s="163"/>
      <c r="AE31" s="174">
        <v>3.45011145515064</v>
      </c>
      <c r="AF31" s="30"/>
      <c r="AG31" s="190">
        <v>90.448699309749699</v>
      </c>
      <c r="AH31" s="185">
        <v>92.849797710252204</v>
      </c>
      <c r="AI31" s="185">
        <v>94.800549896546201</v>
      </c>
      <c r="AJ31" s="185">
        <v>96.198019673631194</v>
      </c>
      <c r="AK31" s="185">
        <v>101.124975806451</v>
      </c>
      <c r="AL31" s="191">
        <v>95.491133385374198</v>
      </c>
      <c r="AM31" s="185"/>
      <c r="AN31" s="192">
        <v>114.535249263019</v>
      </c>
      <c r="AO31" s="193">
        <v>114.289675487734</v>
      </c>
      <c r="AP31" s="194">
        <v>114.41140180542899</v>
      </c>
      <c r="AQ31" s="185"/>
      <c r="AR31" s="195">
        <v>101.893733091588</v>
      </c>
      <c r="AS31" s="168"/>
      <c r="AT31" s="169">
        <v>-5.1300948124290704</v>
      </c>
      <c r="AU31" s="163">
        <v>-3.7847775242858002</v>
      </c>
      <c r="AV31" s="163">
        <v>-2.81180913917136</v>
      </c>
      <c r="AW31" s="163">
        <v>-2.7940019226006698</v>
      </c>
      <c r="AX31" s="163">
        <v>-2.9831299604591002</v>
      </c>
      <c r="AY31" s="170">
        <v>-3.4069488493611999</v>
      </c>
      <c r="AZ31" s="163"/>
      <c r="BA31" s="171">
        <v>-0.84462753194342299</v>
      </c>
      <c r="BB31" s="172">
        <v>0.37430440430474898</v>
      </c>
      <c r="BC31" s="173">
        <v>-0.25633008282797698</v>
      </c>
      <c r="BD31" s="163"/>
      <c r="BE31" s="174">
        <v>-2.1021423123376999</v>
      </c>
    </row>
    <row r="32" spans="1:57" x14ac:dyDescent="0.2">
      <c r="A32" s="21" t="s">
        <v>51</v>
      </c>
      <c r="B32" s="3" t="str">
        <f t="shared" si="0"/>
        <v>Blacksburg &amp; Wytheville, VA</v>
      </c>
      <c r="C32" s="3"/>
      <c r="D32" s="24" t="s">
        <v>16</v>
      </c>
      <c r="E32" s="27" t="s">
        <v>17</v>
      </c>
      <c r="F32" s="3"/>
      <c r="G32" s="190">
        <v>94.447700096432001</v>
      </c>
      <c r="H32" s="185">
        <v>96.217906211435604</v>
      </c>
      <c r="I32" s="185">
        <v>100.939471644945</v>
      </c>
      <c r="J32" s="185">
        <v>101.67331707317</v>
      </c>
      <c r="K32" s="185">
        <v>106.678466898954</v>
      </c>
      <c r="L32" s="191">
        <v>100.452999082849</v>
      </c>
      <c r="M32" s="185"/>
      <c r="N32" s="192">
        <v>178.98329498164</v>
      </c>
      <c r="O32" s="193">
        <v>188.13772437469299</v>
      </c>
      <c r="P32" s="194">
        <v>183.55658458899899</v>
      </c>
      <c r="Q32" s="185"/>
      <c r="R32" s="195">
        <v>132.3810156728</v>
      </c>
      <c r="S32" s="168"/>
      <c r="T32" s="169">
        <v>-1.61528950306535</v>
      </c>
      <c r="U32" s="163">
        <v>-2.2016316410241599</v>
      </c>
      <c r="V32" s="163">
        <v>2.2322991553301499</v>
      </c>
      <c r="W32" s="163">
        <v>2.97018109761418</v>
      </c>
      <c r="X32" s="163">
        <v>3.5370152357164799</v>
      </c>
      <c r="Y32" s="170">
        <v>1.29642049849977</v>
      </c>
      <c r="Z32" s="163"/>
      <c r="AA32" s="171">
        <v>7.1146105798475796</v>
      </c>
      <c r="AB32" s="172">
        <v>8.3529336776671901</v>
      </c>
      <c r="AC32" s="173">
        <v>7.7124483959014398</v>
      </c>
      <c r="AD32" s="163"/>
      <c r="AE32" s="174">
        <v>6.0409145628580401</v>
      </c>
      <c r="AF32" s="30"/>
      <c r="AG32" s="190">
        <v>94.512625470177298</v>
      </c>
      <c r="AH32" s="185">
        <v>94.678633326970697</v>
      </c>
      <c r="AI32" s="185">
        <v>96.991032374100698</v>
      </c>
      <c r="AJ32" s="185">
        <v>99.763730789155503</v>
      </c>
      <c r="AK32" s="185">
        <v>105.435482237648</v>
      </c>
      <c r="AL32" s="191">
        <v>98.603032888726403</v>
      </c>
      <c r="AM32" s="185"/>
      <c r="AN32" s="192">
        <v>154.97802766456701</v>
      </c>
      <c r="AO32" s="193">
        <v>157.06773227151999</v>
      </c>
      <c r="AP32" s="194">
        <v>156.01073963018399</v>
      </c>
      <c r="AQ32" s="185"/>
      <c r="AR32" s="195">
        <v>119.79092788139999</v>
      </c>
      <c r="AS32" s="168"/>
      <c r="AT32" s="169">
        <v>-1.07551590308131</v>
      </c>
      <c r="AU32" s="163">
        <v>-4.9656608059024698</v>
      </c>
      <c r="AV32" s="163">
        <v>-3.2549934489671499</v>
      </c>
      <c r="AW32" s="163">
        <v>-3.4706608063170798</v>
      </c>
      <c r="AX32" s="163">
        <v>-2.2122792274776901</v>
      </c>
      <c r="AY32" s="170">
        <v>-3.1053356850431602</v>
      </c>
      <c r="AZ32" s="163"/>
      <c r="BA32" s="171">
        <v>3.0795550362575299</v>
      </c>
      <c r="BB32" s="172">
        <v>2.8944192171400198</v>
      </c>
      <c r="BC32" s="173">
        <v>3.0076549924125602</v>
      </c>
      <c r="BD32" s="163"/>
      <c r="BE32" s="174">
        <v>0.42571125804221099</v>
      </c>
    </row>
    <row r="33" spans="1:64" x14ac:dyDescent="0.2">
      <c r="A33" s="21" t="s">
        <v>52</v>
      </c>
      <c r="B33" s="3" t="str">
        <f t="shared" si="0"/>
        <v>Lynchburg, VA</v>
      </c>
      <c r="C33" s="3"/>
      <c r="D33" s="24" t="s">
        <v>16</v>
      </c>
      <c r="E33" s="27" t="s">
        <v>17</v>
      </c>
      <c r="F33" s="3"/>
      <c r="G33" s="190">
        <v>98.302024634334103</v>
      </c>
      <c r="H33" s="185">
        <v>103.920972143263</v>
      </c>
      <c r="I33" s="185">
        <v>107.168567348881</v>
      </c>
      <c r="J33" s="185">
        <v>107.549671814671</v>
      </c>
      <c r="K33" s="185">
        <v>112.731925243215</v>
      </c>
      <c r="L33" s="191">
        <v>106.56150370208999</v>
      </c>
      <c r="M33" s="185"/>
      <c r="N33" s="192">
        <v>134.117823529411</v>
      </c>
      <c r="O33" s="193">
        <v>131.26118230673799</v>
      </c>
      <c r="P33" s="194">
        <v>132.727158381968</v>
      </c>
      <c r="Q33" s="185"/>
      <c r="R33" s="195">
        <v>115.74804635059699</v>
      </c>
      <c r="S33" s="168"/>
      <c r="T33" s="169">
        <v>2.3378236165880102</v>
      </c>
      <c r="U33" s="163">
        <v>4.3917154033184698</v>
      </c>
      <c r="V33" s="163">
        <v>1.6404528047718201</v>
      </c>
      <c r="W33" s="163">
        <v>2.0215606768531802</v>
      </c>
      <c r="X33" s="163">
        <v>5.9062689199265197</v>
      </c>
      <c r="Y33" s="170">
        <v>3.23030553974864</v>
      </c>
      <c r="Z33" s="163"/>
      <c r="AA33" s="171">
        <v>2.5402138343988798</v>
      </c>
      <c r="AB33" s="172">
        <v>-1.0001246502901699</v>
      </c>
      <c r="AC33" s="173">
        <v>0.81072549343769096</v>
      </c>
      <c r="AD33" s="163"/>
      <c r="AE33" s="174">
        <v>3.1088115527097799</v>
      </c>
      <c r="AF33" s="30"/>
      <c r="AG33" s="190">
        <v>97.370577467446594</v>
      </c>
      <c r="AH33" s="185">
        <v>106.99682357930401</v>
      </c>
      <c r="AI33" s="185">
        <v>105.829141673986</v>
      </c>
      <c r="AJ33" s="185">
        <v>106.942207201516</v>
      </c>
      <c r="AK33" s="185">
        <v>118.432088910133</v>
      </c>
      <c r="AL33" s="191">
        <v>107.95090621160401</v>
      </c>
      <c r="AM33" s="185"/>
      <c r="AN33" s="192">
        <v>138.348618706487</v>
      </c>
      <c r="AO33" s="193">
        <v>135.23073584080399</v>
      </c>
      <c r="AP33" s="194">
        <v>136.85225743821101</v>
      </c>
      <c r="AQ33" s="185"/>
      <c r="AR33" s="195">
        <v>117.84230828634</v>
      </c>
      <c r="AS33" s="168"/>
      <c r="AT33" s="169">
        <v>2.29855572802028</v>
      </c>
      <c r="AU33" s="163">
        <v>5.8626514008124504</v>
      </c>
      <c r="AV33" s="163">
        <v>1.4064484003941899</v>
      </c>
      <c r="AW33" s="163">
        <v>1.9218230289318801</v>
      </c>
      <c r="AX33" s="163">
        <v>4.70283172523202</v>
      </c>
      <c r="AY33" s="170">
        <v>3.3095499121974101</v>
      </c>
      <c r="AZ33" s="163"/>
      <c r="BA33" s="171">
        <v>5.3101206335582498</v>
      </c>
      <c r="BB33" s="172">
        <v>7.2242629035495396</v>
      </c>
      <c r="BC33" s="173">
        <v>6.1399531603768001</v>
      </c>
      <c r="BD33" s="163"/>
      <c r="BE33" s="174">
        <v>5.1824464988817498</v>
      </c>
    </row>
    <row r="34" spans="1:64" x14ac:dyDescent="0.2">
      <c r="A34" s="21" t="s">
        <v>73</v>
      </c>
      <c r="B34" s="3" t="str">
        <f t="shared" si="0"/>
        <v>Central Virginia</v>
      </c>
      <c r="C34" s="3"/>
      <c r="D34" s="24" t="s">
        <v>16</v>
      </c>
      <c r="E34" s="27" t="s">
        <v>17</v>
      </c>
      <c r="F34" s="3"/>
      <c r="G34" s="190">
        <v>108.13794403198099</v>
      </c>
      <c r="H34" s="185">
        <v>116.76302401584501</v>
      </c>
      <c r="I34" s="185">
        <v>119.724381245538</v>
      </c>
      <c r="J34" s="185">
        <v>118.20953511690399</v>
      </c>
      <c r="K34" s="185">
        <v>122.980415914017</v>
      </c>
      <c r="L34" s="191">
        <v>117.737841979405</v>
      </c>
      <c r="M34" s="185"/>
      <c r="N34" s="192">
        <v>147.03964650341501</v>
      </c>
      <c r="O34" s="193">
        <v>151.30784315214001</v>
      </c>
      <c r="P34" s="194">
        <v>149.18555612809601</v>
      </c>
      <c r="Q34" s="185"/>
      <c r="R34" s="195">
        <v>128.37888429672</v>
      </c>
      <c r="S34" s="168"/>
      <c r="T34" s="169">
        <v>3.9919439398382499</v>
      </c>
      <c r="U34" s="163">
        <v>4.8023583910702401</v>
      </c>
      <c r="V34" s="163">
        <v>1.75080113130979</v>
      </c>
      <c r="W34" s="163">
        <v>8.6874172904327501E-2</v>
      </c>
      <c r="X34" s="163">
        <v>-0.34816572942212898</v>
      </c>
      <c r="Y34" s="170">
        <v>1.65036369440882</v>
      </c>
      <c r="Z34" s="163"/>
      <c r="AA34" s="171">
        <v>8.37694755866762E-3</v>
      </c>
      <c r="AB34" s="172">
        <v>2.2721418921271899</v>
      </c>
      <c r="AC34" s="173">
        <v>1.15064591044137</v>
      </c>
      <c r="AD34" s="163"/>
      <c r="AE34" s="174">
        <v>1.5373380974715301</v>
      </c>
      <c r="AF34" s="30"/>
      <c r="AG34" s="190">
        <v>105.713003655335</v>
      </c>
      <c r="AH34" s="185">
        <v>113.700778847245</v>
      </c>
      <c r="AI34" s="185">
        <v>116.743578537727</v>
      </c>
      <c r="AJ34" s="185">
        <v>117.823081295409</v>
      </c>
      <c r="AK34" s="185">
        <v>127.413184622939</v>
      </c>
      <c r="AL34" s="191">
        <v>117.152519558298</v>
      </c>
      <c r="AM34" s="185"/>
      <c r="AN34" s="192">
        <v>151.73735538882499</v>
      </c>
      <c r="AO34" s="193">
        <v>153.258288134032</v>
      </c>
      <c r="AP34" s="194">
        <v>152.502059558632</v>
      </c>
      <c r="AQ34" s="185"/>
      <c r="AR34" s="195">
        <v>129.363246822804</v>
      </c>
      <c r="AS34" s="168"/>
      <c r="AT34" s="169">
        <v>-1.79187356012691</v>
      </c>
      <c r="AU34" s="163">
        <v>1.3505570302887799</v>
      </c>
      <c r="AV34" s="163">
        <v>-0.43770795786363298</v>
      </c>
      <c r="AW34" s="163">
        <v>-0.25497755211492401</v>
      </c>
      <c r="AX34" s="163">
        <v>2.2335584725986299</v>
      </c>
      <c r="AY34" s="170">
        <v>0.450736880972954</v>
      </c>
      <c r="AZ34" s="163"/>
      <c r="BA34" s="171">
        <v>4.5159469811121804</v>
      </c>
      <c r="BB34" s="172">
        <v>6.9436801423459702</v>
      </c>
      <c r="BC34" s="173">
        <v>5.71301695338488</v>
      </c>
      <c r="BD34" s="163"/>
      <c r="BE34" s="174">
        <v>2.9382335716797701</v>
      </c>
    </row>
    <row r="35" spans="1:64" x14ac:dyDescent="0.2">
      <c r="A35" s="21" t="s">
        <v>74</v>
      </c>
      <c r="B35" s="3" t="str">
        <f t="shared" si="0"/>
        <v>Chesapeake Bay</v>
      </c>
      <c r="C35" s="3"/>
      <c r="D35" s="24" t="s">
        <v>16</v>
      </c>
      <c r="E35" s="27" t="s">
        <v>17</v>
      </c>
      <c r="F35" s="3"/>
      <c r="G35" s="190">
        <v>97.182526501766702</v>
      </c>
      <c r="H35" s="185">
        <v>102.688834437086</v>
      </c>
      <c r="I35" s="185">
        <v>107.09743087557599</v>
      </c>
      <c r="J35" s="185">
        <v>104.191578298397</v>
      </c>
      <c r="K35" s="185">
        <v>103.538174603174</v>
      </c>
      <c r="L35" s="191">
        <v>103.373317358892</v>
      </c>
      <c r="M35" s="185"/>
      <c r="N35" s="192">
        <v>124.944556354916</v>
      </c>
      <c r="O35" s="193">
        <v>128.415447247706</v>
      </c>
      <c r="P35" s="194">
        <v>126.71865767878</v>
      </c>
      <c r="Q35" s="185"/>
      <c r="R35" s="195">
        <v>110.664996338337</v>
      </c>
      <c r="S35" s="168"/>
      <c r="T35" s="169">
        <v>1.8474741997356201</v>
      </c>
      <c r="U35" s="163">
        <v>1.72935264759538</v>
      </c>
      <c r="V35" s="163">
        <v>5.3671242316535599</v>
      </c>
      <c r="W35" s="163">
        <v>7.2476997398760501</v>
      </c>
      <c r="X35" s="163">
        <v>-6.2381837875291302</v>
      </c>
      <c r="Y35" s="170">
        <v>1.9110300615125799</v>
      </c>
      <c r="Z35" s="163"/>
      <c r="AA35" s="171">
        <v>-2.0560011927461099</v>
      </c>
      <c r="AB35" s="172">
        <v>-2.7451040854725899</v>
      </c>
      <c r="AC35" s="173">
        <v>-2.3669340878718801</v>
      </c>
      <c r="AD35" s="163"/>
      <c r="AE35" s="174">
        <v>7.0473076302452101E-2</v>
      </c>
      <c r="AF35" s="30"/>
      <c r="AG35" s="190">
        <v>97.453625678119295</v>
      </c>
      <c r="AH35" s="185">
        <v>100.10295099431799</v>
      </c>
      <c r="AI35" s="185">
        <v>103.294027822711</v>
      </c>
      <c r="AJ35" s="185">
        <v>102.40135205747799</v>
      </c>
      <c r="AK35" s="185">
        <v>102.512809859154</v>
      </c>
      <c r="AL35" s="191">
        <v>101.37853862064</v>
      </c>
      <c r="AM35" s="185"/>
      <c r="AN35" s="192">
        <v>124.905512269938</v>
      </c>
      <c r="AO35" s="193">
        <v>126.74049649710599</v>
      </c>
      <c r="AP35" s="194">
        <v>125.826229558306</v>
      </c>
      <c r="AQ35" s="185"/>
      <c r="AR35" s="195">
        <v>109.157241295467</v>
      </c>
      <c r="AS35" s="168"/>
      <c r="AT35" s="169">
        <v>1.0740962900800799</v>
      </c>
      <c r="AU35" s="163">
        <v>0.978449667769829</v>
      </c>
      <c r="AV35" s="163">
        <v>3.39228759456266</v>
      </c>
      <c r="AW35" s="163">
        <v>4.0188186667794197</v>
      </c>
      <c r="AX35" s="163">
        <v>-4.6755316373325204</v>
      </c>
      <c r="AY35" s="170">
        <v>0.87891616433028497</v>
      </c>
      <c r="AZ35" s="163"/>
      <c r="BA35" s="171">
        <v>-0.43731360899161897</v>
      </c>
      <c r="BB35" s="172">
        <v>-7.8366476178299393E-2</v>
      </c>
      <c r="BC35" s="173">
        <v>-0.240634690736099</v>
      </c>
      <c r="BD35" s="163"/>
      <c r="BE35" s="174">
        <v>0.77403476322259002</v>
      </c>
    </row>
    <row r="36" spans="1:64" x14ac:dyDescent="0.2">
      <c r="A36" s="21" t="s">
        <v>75</v>
      </c>
      <c r="B36" s="3" t="str">
        <f t="shared" si="0"/>
        <v>Coastal Virginia - Eastern Shore</v>
      </c>
      <c r="C36" s="3"/>
      <c r="D36" s="24" t="s">
        <v>16</v>
      </c>
      <c r="E36" s="27" t="s">
        <v>17</v>
      </c>
      <c r="F36" s="3"/>
      <c r="G36" s="190">
        <v>96.511565217391293</v>
      </c>
      <c r="H36" s="185">
        <v>99.471669218989206</v>
      </c>
      <c r="I36" s="185">
        <v>102.942133891213</v>
      </c>
      <c r="J36" s="185">
        <v>104.174255033557</v>
      </c>
      <c r="K36" s="185">
        <v>102.238093883357</v>
      </c>
      <c r="L36" s="191">
        <v>101.477434411226</v>
      </c>
      <c r="M36" s="185"/>
      <c r="N36" s="192">
        <v>121.12628844114499</v>
      </c>
      <c r="O36" s="193">
        <v>123.586893095768</v>
      </c>
      <c r="P36" s="194">
        <v>122.32651819663199</v>
      </c>
      <c r="Q36" s="185"/>
      <c r="R36" s="195">
        <v>108.975610470795</v>
      </c>
      <c r="S36" s="168"/>
      <c r="T36" s="169">
        <v>-12.5323188937545</v>
      </c>
      <c r="U36" s="163">
        <v>-5.3129251111492399</v>
      </c>
      <c r="V36" s="163">
        <v>1.9603855406512201</v>
      </c>
      <c r="W36" s="163">
        <v>4.5595230356751504</v>
      </c>
      <c r="X36" s="163">
        <v>-0.24487270867202199</v>
      </c>
      <c r="Y36" s="170">
        <v>-2.0611032510783098</v>
      </c>
      <c r="Z36" s="163"/>
      <c r="AA36" s="171">
        <v>3.4461663783335501</v>
      </c>
      <c r="AB36" s="172">
        <v>2.26112117390654</v>
      </c>
      <c r="AC36" s="173">
        <v>2.7675171820174</v>
      </c>
      <c r="AD36" s="163"/>
      <c r="AE36" s="174">
        <v>0.330242938438286</v>
      </c>
      <c r="AF36" s="30"/>
      <c r="AG36" s="190">
        <v>96.097300420167997</v>
      </c>
      <c r="AH36" s="185">
        <v>97.953792123426695</v>
      </c>
      <c r="AI36" s="185">
        <v>99.606687685459903</v>
      </c>
      <c r="AJ36" s="185">
        <v>101.044632829373</v>
      </c>
      <c r="AK36" s="185">
        <v>100.811323584551</v>
      </c>
      <c r="AL36" s="191">
        <v>99.323222737448006</v>
      </c>
      <c r="AM36" s="185"/>
      <c r="AN36" s="192">
        <v>117.9106069008</v>
      </c>
      <c r="AO36" s="193">
        <v>119.782262274704</v>
      </c>
      <c r="AP36" s="194">
        <v>118.84238087871201</v>
      </c>
      <c r="AQ36" s="185"/>
      <c r="AR36" s="195">
        <v>105.973646426312</v>
      </c>
      <c r="AS36" s="168"/>
      <c r="AT36" s="169">
        <v>-5.5878648261035497</v>
      </c>
      <c r="AU36" s="163">
        <v>-5.2460877169780904</v>
      </c>
      <c r="AV36" s="163">
        <v>-3.7981367592869901</v>
      </c>
      <c r="AW36" s="163">
        <v>-3.7949013837498899</v>
      </c>
      <c r="AX36" s="163">
        <v>-4.4778797143983002</v>
      </c>
      <c r="AY36" s="170">
        <v>-4.4765049952462297</v>
      </c>
      <c r="AZ36" s="163"/>
      <c r="BA36" s="171">
        <v>-2.4463922056789502</v>
      </c>
      <c r="BB36" s="172">
        <v>-2.8389925014537201</v>
      </c>
      <c r="BC36" s="173">
        <v>-2.64324935808013</v>
      </c>
      <c r="BD36" s="163"/>
      <c r="BE36" s="174">
        <v>-3.5245156522947498</v>
      </c>
    </row>
    <row r="37" spans="1:64" x14ac:dyDescent="0.2">
      <c r="A37" s="21" t="s">
        <v>76</v>
      </c>
      <c r="B37" s="3" t="str">
        <f t="shared" si="0"/>
        <v>Coastal Virginia - Hampton Roads</v>
      </c>
      <c r="C37" s="3"/>
      <c r="D37" s="24" t="s">
        <v>16</v>
      </c>
      <c r="E37" s="27" t="s">
        <v>17</v>
      </c>
      <c r="F37" s="3"/>
      <c r="G37" s="190">
        <v>102.515294271926</v>
      </c>
      <c r="H37" s="185">
        <v>103.40215098974799</v>
      </c>
      <c r="I37" s="185">
        <v>108.914321817862</v>
      </c>
      <c r="J37" s="185">
        <v>108.10866600748</v>
      </c>
      <c r="K37" s="185">
        <v>107.274932997961</v>
      </c>
      <c r="L37" s="191">
        <v>106.213479135979</v>
      </c>
      <c r="M37" s="185"/>
      <c r="N37" s="192">
        <v>131.86253034929601</v>
      </c>
      <c r="O37" s="193">
        <v>140.188881377195</v>
      </c>
      <c r="P37" s="194">
        <v>136.163753915391</v>
      </c>
      <c r="Q37" s="185"/>
      <c r="R37" s="195">
        <v>116.30572958939101</v>
      </c>
      <c r="S37" s="168"/>
      <c r="T37" s="169">
        <v>1.1181755028567</v>
      </c>
      <c r="U37" s="163">
        <v>3.3701949328906902</v>
      </c>
      <c r="V37" s="163">
        <v>4.4083618675847704</v>
      </c>
      <c r="W37" s="163">
        <v>2.8971470707334799</v>
      </c>
      <c r="X37" s="163">
        <v>-3.3881600977107902</v>
      </c>
      <c r="Y37" s="170">
        <v>1.48156595146324</v>
      </c>
      <c r="Z37" s="163"/>
      <c r="AA37" s="171">
        <v>-6.7854075732550498</v>
      </c>
      <c r="AB37" s="172">
        <v>-4.2653291249686998</v>
      </c>
      <c r="AC37" s="173">
        <v>-5.4333870812815599</v>
      </c>
      <c r="AD37" s="163"/>
      <c r="AE37" s="174">
        <v>-2.0382627816579899</v>
      </c>
      <c r="AF37" s="30"/>
      <c r="AG37" s="190">
        <v>101.747239348254</v>
      </c>
      <c r="AH37" s="185">
        <v>103.949674982641</v>
      </c>
      <c r="AI37" s="185">
        <v>106.962267831215</v>
      </c>
      <c r="AJ37" s="185">
        <v>107.03082090043399</v>
      </c>
      <c r="AK37" s="185">
        <v>109.95096782271099</v>
      </c>
      <c r="AL37" s="191">
        <v>106.150746576476</v>
      </c>
      <c r="AM37" s="185"/>
      <c r="AN37" s="192">
        <v>133.714902585304</v>
      </c>
      <c r="AO37" s="193">
        <v>138.28480753627599</v>
      </c>
      <c r="AP37" s="194">
        <v>136.04333658252099</v>
      </c>
      <c r="AQ37" s="185"/>
      <c r="AR37" s="195">
        <v>116.48474094109901</v>
      </c>
      <c r="AS37" s="168"/>
      <c r="AT37" s="169">
        <v>-3.6217687113585302</v>
      </c>
      <c r="AU37" s="163">
        <v>-5.5920870288572502</v>
      </c>
      <c r="AV37" s="163">
        <v>-5.0172545528233199</v>
      </c>
      <c r="AW37" s="163">
        <v>-4.30437677121619</v>
      </c>
      <c r="AX37" s="163">
        <v>-4.1512485814833697</v>
      </c>
      <c r="AY37" s="170">
        <v>-4.5518222079424104</v>
      </c>
      <c r="AZ37" s="163"/>
      <c r="BA37" s="171">
        <v>-2.2371445242650401</v>
      </c>
      <c r="BB37" s="172">
        <v>-0.79297466653035098</v>
      </c>
      <c r="BC37" s="173">
        <v>-1.4828884082161999</v>
      </c>
      <c r="BD37" s="163"/>
      <c r="BE37" s="174">
        <v>-3.0563845204784701</v>
      </c>
    </row>
    <row r="38" spans="1:64" x14ac:dyDescent="0.2">
      <c r="A38" s="20" t="s">
        <v>77</v>
      </c>
      <c r="B38" s="3" t="str">
        <f t="shared" si="0"/>
        <v>Northern Virginia</v>
      </c>
      <c r="C38" s="3"/>
      <c r="D38" s="24" t="s">
        <v>16</v>
      </c>
      <c r="E38" s="27" t="s">
        <v>17</v>
      </c>
      <c r="F38" s="3"/>
      <c r="G38" s="190">
        <v>154.99365392820101</v>
      </c>
      <c r="H38" s="185">
        <v>184.41415035219799</v>
      </c>
      <c r="I38" s="185">
        <v>194.68850164385901</v>
      </c>
      <c r="J38" s="185">
        <v>182.21705297631399</v>
      </c>
      <c r="K38" s="185">
        <v>155.53936161309699</v>
      </c>
      <c r="L38" s="191">
        <v>175.92822234740399</v>
      </c>
      <c r="M38" s="185"/>
      <c r="N38" s="192">
        <v>137.83563889542</v>
      </c>
      <c r="O38" s="193">
        <v>137.10754585510799</v>
      </c>
      <c r="P38" s="194">
        <v>137.468018444504</v>
      </c>
      <c r="Q38" s="185"/>
      <c r="R38" s="195">
        <v>165.228771288443</v>
      </c>
      <c r="S38" s="168"/>
      <c r="T38" s="169">
        <v>1.88559699339339</v>
      </c>
      <c r="U38" s="163">
        <v>3.38411965753959</v>
      </c>
      <c r="V38" s="163">
        <v>2.4894652957535199</v>
      </c>
      <c r="W38" s="163">
        <v>-1.7802659080399901</v>
      </c>
      <c r="X38" s="163">
        <v>-5.6330916184076498</v>
      </c>
      <c r="Y38" s="170">
        <v>3.9922271128868002E-2</v>
      </c>
      <c r="Z38" s="163"/>
      <c r="AA38" s="171">
        <v>-4.8488948014689903</v>
      </c>
      <c r="AB38" s="172">
        <v>-4.9741264664282596</v>
      </c>
      <c r="AC38" s="173">
        <v>-4.9120830710315104</v>
      </c>
      <c r="AD38" s="163"/>
      <c r="AE38" s="174">
        <v>-0.94469545054156201</v>
      </c>
      <c r="AF38" s="30"/>
      <c r="AG38" s="190">
        <v>145.78582001851299</v>
      </c>
      <c r="AH38" s="185">
        <v>172.70621894379701</v>
      </c>
      <c r="AI38" s="185">
        <v>184.024122714193</v>
      </c>
      <c r="AJ38" s="185">
        <v>176.64306327346199</v>
      </c>
      <c r="AK38" s="185">
        <v>155.56323474153899</v>
      </c>
      <c r="AL38" s="191">
        <v>168.25072741934801</v>
      </c>
      <c r="AM38" s="185"/>
      <c r="AN38" s="192">
        <v>142.08646765951499</v>
      </c>
      <c r="AO38" s="193">
        <v>142.96554783695501</v>
      </c>
      <c r="AP38" s="194">
        <v>142.53453099204501</v>
      </c>
      <c r="AQ38" s="185"/>
      <c r="AR38" s="195">
        <v>160.567989028586</v>
      </c>
      <c r="AS38" s="168"/>
      <c r="AT38" s="169">
        <v>1.5498472772622101</v>
      </c>
      <c r="AU38" s="163">
        <v>3.4336257714762501</v>
      </c>
      <c r="AV38" s="163">
        <v>3.80346919475434</v>
      </c>
      <c r="AW38" s="163">
        <v>0.99749389132354205</v>
      </c>
      <c r="AX38" s="163">
        <v>-4.0949120348375598E-2</v>
      </c>
      <c r="AY38" s="170">
        <v>1.9039420816249599</v>
      </c>
      <c r="AZ38" s="163"/>
      <c r="BA38" s="171">
        <v>1.70787130177725</v>
      </c>
      <c r="BB38" s="172">
        <v>2.6311937106574201</v>
      </c>
      <c r="BC38" s="173">
        <v>2.1757576599499799</v>
      </c>
      <c r="BD38" s="163"/>
      <c r="BE38" s="174">
        <v>1.84079162042232</v>
      </c>
    </row>
    <row r="39" spans="1:64" x14ac:dyDescent="0.2">
      <c r="A39" s="22" t="s">
        <v>78</v>
      </c>
      <c r="B39" s="3" t="str">
        <f t="shared" si="0"/>
        <v>Shenandoah Valley</v>
      </c>
      <c r="C39" s="3"/>
      <c r="D39" s="25" t="s">
        <v>16</v>
      </c>
      <c r="E39" s="28" t="s">
        <v>17</v>
      </c>
      <c r="F39" s="3"/>
      <c r="G39" s="196">
        <v>90.963365041617095</v>
      </c>
      <c r="H39" s="197">
        <v>95.994897427547997</v>
      </c>
      <c r="I39" s="197">
        <v>98.843544117646999</v>
      </c>
      <c r="J39" s="197">
        <v>99.435839319747799</v>
      </c>
      <c r="K39" s="197">
        <v>103.473076815054</v>
      </c>
      <c r="L39" s="198">
        <v>98.209255872220396</v>
      </c>
      <c r="M39" s="185"/>
      <c r="N39" s="199">
        <v>123.006463803141</v>
      </c>
      <c r="O39" s="200">
        <v>121.76794262662401</v>
      </c>
      <c r="P39" s="201">
        <v>122.39335219393099</v>
      </c>
      <c r="Q39" s="185"/>
      <c r="R39" s="202">
        <v>106.936095041735</v>
      </c>
      <c r="S39" s="168"/>
      <c r="T39" s="175">
        <v>-4.1062190361113498</v>
      </c>
      <c r="U39" s="176">
        <v>0.52857382800688801</v>
      </c>
      <c r="V39" s="176">
        <v>7.6746351305346197E-2</v>
      </c>
      <c r="W39" s="176">
        <v>2.8084907153027299</v>
      </c>
      <c r="X39" s="176">
        <v>1.74579768523042</v>
      </c>
      <c r="Y39" s="177">
        <v>0.48517074575080898</v>
      </c>
      <c r="Z39" s="163"/>
      <c r="AA39" s="178">
        <v>6.2138428936072403</v>
      </c>
      <c r="AB39" s="179">
        <v>4.3123285893287697</v>
      </c>
      <c r="AC39" s="180">
        <v>5.2612026996056498</v>
      </c>
      <c r="AD39" s="163"/>
      <c r="AE39" s="181">
        <v>2.8209971431606</v>
      </c>
      <c r="AF39" s="31"/>
      <c r="AG39" s="196">
        <v>89.022868873895007</v>
      </c>
      <c r="AH39" s="197">
        <v>92.907392670601695</v>
      </c>
      <c r="AI39" s="197">
        <v>95.163758605935598</v>
      </c>
      <c r="AJ39" s="197">
        <v>95.942413780091997</v>
      </c>
      <c r="AK39" s="197">
        <v>99.066965770715697</v>
      </c>
      <c r="AL39" s="198">
        <v>94.796233058326095</v>
      </c>
      <c r="AM39" s="185"/>
      <c r="AN39" s="199">
        <v>114.496117469973</v>
      </c>
      <c r="AO39" s="200">
        <v>113.36934812457</v>
      </c>
      <c r="AP39" s="201">
        <v>113.931349339172</v>
      </c>
      <c r="AQ39" s="185"/>
      <c r="AR39" s="202">
        <v>101.38252462987801</v>
      </c>
      <c r="AS39" s="168"/>
      <c r="AT39" s="175">
        <v>-4.6602784339052103</v>
      </c>
      <c r="AU39" s="176">
        <v>-3.1121115742289498</v>
      </c>
      <c r="AV39" s="176">
        <v>-2.7279989517988201</v>
      </c>
      <c r="AW39" s="176">
        <v>-2.5223810321741502</v>
      </c>
      <c r="AX39" s="176">
        <v>-1.95519289919586</v>
      </c>
      <c r="AY39" s="177">
        <v>-2.8760443064419801</v>
      </c>
      <c r="AZ39" s="163"/>
      <c r="BA39" s="178">
        <v>1.2815603516843499</v>
      </c>
      <c r="BB39" s="179">
        <v>1.0403243378445699</v>
      </c>
      <c r="BC39" s="180">
        <v>1.1522396810901601</v>
      </c>
      <c r="BD39" s="163"/>
      <c r="BE39" s="181">
        <v>-1.08485783242248</v>
      </c>
    </row>
    <row r="40" spans="1:64" x14ac:dyDescent="0.2">
      <c r="A40" s="19" t="s">
        <v>79</v>
      </c>
      <c r="B40" s="3" t="str">
        <f t="shared" si="0"/>
        <v>Southern Virginia</v>
      </c>
      <c r="C40" s="9"/>
      <c r="D40" s="23" t="s">
        <v>16</v>
      </c>
      <c r="E40" s="26" t="s">
        <v>17</v>
      </c>
      <c r="F40" s="3"/>
      <c r="G40" s="182">
        <v>95.9316403464085</v>
      </c>
      <c r="H40" s="183">
        <v>104.782206790123</v>
      </c>
      <c r="I40" s="183">
        <v>108.39974587912</v>
      </c>
      <c r="J40" s="183">
        <v>109.601253453038</v>
      </c>
      <c r="K40" s="183">
        <v>107.602956068503</v>
      </c>
      <c r="L40" s="184">
        <v>105.90820139474199</v>
      </c>
      <c r="M40" s="185"/>
      <c r="N40" s="186">
        <v>116.436439008894</v>
      </c>
      <c r="O40" s="187">
        <v>117.698349723417</v>
      </c>
      <c r="P40" s="188">
        <v>117.077841299593</v>
      </c>
      <c r="Q40" s="185"/>
      <c r="R40" s="189">
        <v>109.58451801963901</v>
      </c>
      <c r="S40" s="168"/>
      <c r="T40" s="160">
        <v>-25.691757850456799</v>
      </c>
      <c r="U40" s="161">
        <v>-1.5460912210848201</v>
      </c>
      <c r="V40" s="161">
        <v>-1.4037885117656399</v>
      </c>
      <c r="W40" s="161">
        <v>-0.57913894359082796</v>
      </c>
      <c r="X40" s="161">
        <v>1.99990809886222</v>
      </c>
      <c r="Y40" s="162">
        <v>-5.3501401415115302</v>
      </c>
      <c r="Z40" s="163"/>
      <c r="AA40" s="164">
        <v>7.4027875667886303</v>
      </c>
      <c r="AB40" s="165">
        <v>6.2161526339023796</v>
      </c>
      <c r="AC40" s="166">
        <v>6.7701052564037001</v>
      </c>
      <c r="AD40" s="163"/>
      <c r="AE40" s="167">
        <v>-1.4817121220964999</v>
      </c>
      <c r="AF40" s="29"/>
      <c r="AG40" s="182">
        <v>103.965491822706</v>
      </c>
      <c r="AH40" s="183">
        <v>106.155446269357</v>
      </c>
      <c r="AI40" s="183">
        <v>109.169861074705</v>
      </c>
      <c r="AJ40" s="183">
        <v>109.772919030428</v>
      </c>
      <c r="AK40" s="183">
        <v>111.32970456416299</v>
      </c>
      <c r="AL40" s="184">
        <v>108.314884850767</v>
      </c>
      <c r="AM40" s="185"/>
      <c r="AN40" s="186">
        <v>124.733557312252</v>
      </c>
      <c r="AO40" s="187">
        <v>127.627685316895</v>
      </c>
      <c r="AP40" s="188">
        <v>126.210381885635</v>
      </c>
      <c r="AQ40" s="185"/>
      <c r="AR40" s="189">
        <v>114.01136040974001</v>
      </c>
      <c r="AS40" s="168"/>
      <c r="AT40" s="160">
        <v>0.21583915556696601</v>
      </c>
      <c r="AU40" s="161">
        <v>1.8196836008548101</v>
      </c>
      <c r="AV40" s="161">
        <v>1.06113218168269</v>
      </c>
      <c r="AW40" s="161">
        <v>1.20307079208787</v>
      </c>
      <c r="AX40" s="161">
        <v>3.2304141109129998</v>
      </c>
      <c r="AY40" s="162">
        <v>1.5773986977919301</v>
      </c>
      <c r="AZ40" s="163"/>
      <c r="BA40" s="164">
        <v>7.3846745949741797</v>
      </c>
      <c r="BB40" s="165">
        <v>6.9098402158102497</v>
      </c>
      <c r="BC40" s="166">
        <v>7.1517062157573701</v>
      </c>
      <c r="BD40" s="163"/>
      <c r="BE40" s="167">
        <v>3.66584412001255</v>
      </c>
      <c r="BF40" s="41"/>
      <c r="BG40" s="41"/>
      <c r="BH40" s="41"/>
      <c r="BI40" s="41"/>
      <c r="BJ40" s="41"/>
      <c r="BK40" s="41"/>
      <c r="BL40" s="41"/>
    </row>
    <row r="41" spans="1:64" x14ac:dyDescent="0.2">
      <c r="A41" s="20" t="s">
        <v>80</v>
      </c>
      <c r="B41" s="3" t="str">
        <f t="shared" si="0"/>
        <v>Southwest Virginia - Blue Ridge Highlands</v>
      </c>
      <c r="C41" s="10"/>
      <c r="D41" s="24" t="s">
        <v>16</v>
      </c>
      <c r="E41" s="27" t="s">
        <v>17</v>
      </c>
      <c r="F41" s="3"/>
      <c r="G41" s="190">
        <v>99.492039787798404</v>
      </c>
      <c r="H41" s="185">
        <v>103.96557778776901</v>
      </c>
      <c r="I41" s="185">
        <v>106.088451625693</v>
      </c>
      <c r="J41" s="185">
        <v>107.322765285996</v>
      </c>
      <c r="K41" s="185">
        <v>118.88500651890401</v>
      </c>
      <c r="L41" s="191">
        <v>107.803639086958</v>
      </c>
      <c r="M41" s="185"/>
      <c r="N41" s="192">
        <v>182.253901584186</v>
      </c>
      <c r="O41" s="193">
        <v>193.17502414792301</v>
      </c>
      <c r="P41" s="194">
        <v>187.75775243393599</v>
      </c>
      <c r="Q41" s="185"/>
      <c r="R41" s="195">
        <v>137.99560226884699</v>
      </c>
      <c r="S41" s="168"/>
      <c r="T41" s="169">
        <v>0.15113994379415899</v>
      </c>
      <c r="U41" s="163">
        <v>3.2442525945038398</v>
      </c>
      <c r="V41" s="163">
        <v>2.1150403095230699</v>
      </c>
      <c r="W41" s="163">
        <v>3.74877987889279</v>
      </c>
      <c r="X41" s="163">
        <v>10.1776443111423</v>
      </c>
      <c r="Y41" s="170">
        <v>4.3654333070523803</v>
      </c>
      <c r="Z41" s="163"/>
      <c r="AA41" s="171">
        <v>17.738672177532401</v>
      </c>
      <c r="AB41" s="172">
        <v>21.5519196196895</v>
      </c>
      <c r="AC41" s="173">
        <v>19.688647448638299</v>
      </c>
      <c r="AD41" s="163"/>
      <c r="AE41" s="174">
        <v>13.2875566537826</v>
      </c>
      <c r="AF41" s="30"/>
      <c r="AG41" s="190">
        <v>100.450026138228</v>
      </c>
      <c r="AH41" s="185">
        <v>101.342253438219</v>
      </c>
      <c r="AI41" s="185">
        <v>103.690492549254</v>
      </c>
      <c r="AJ41" s="185">
        <v>105.943414257444</v>
      </c>
      <c r="AK41" s="185">
        <v>112.25964840038</v>
      </c>
      <c r="AL41" s="191">
        <v>105.10807225840701</v>
      </c>
      <c r="AM41" s="185"/>
      <c r="AN41" s="192">
        <v>154.21464136401599</v>
      </c>
      <c r="AO41" s="193">
        <v>157.619651941097</v>
      </c>
      <c r="AP41" s="194">
        <v>155.89789922608799</v>
      </c>
      <c r="AQ41" s="185"/>
      <c r="AR41" s="195">
        <v>123.243033809639</v>
      </c>
      <c r="AS41" s="168"/>
      <c r="AT41" s="169">
        <v>-6.7122593260970804</v>
      </c>
      <c r="AU41" s="163">
        <v>-1.5551162130259599</v>
      </c>
      <c r="AV41" s="163">
        <v>-0.96461013445326305</v>
      </c>
      <c r="AW41" s="163">
        <v>-0.129371608403201</v>
      </c>
      <c r="AX41" s="163">
        <v>1.22047598272367</v>
      </c>
      <c r="AY41" s="170">
        <v>-1.3349846025678</v>
      </c>
      <c r="AZ41" s="163"/>
      <c r="BA41" s="171">
        <v>6.8935754623616896</v>
      </c>
      <c r="BB41" s="172">
        <v>8.6578474770109004</v>
      </c>
      <c r="BC41" s="173">
        <v>7.7746124491167796</v>
      </c>
      <c r="BD41" s="163"/>
      <c r="BE41" s="174">
        <v>3.0436192268401498</v>
      </c>
      <c r="BF41" s="41"/>
      <c r="BG41" s="41"/>
      <c r="BH41" s="41"/>
      <c r="BI41" s="41"/>
      <c r="BJ41" s="41"/>
      <c r="BK41" s="41"/>
      <c r="BL41" s="41"/>
    </row>
    <row r="42" spans="1:64" x14ac:dyDescent="0.2">
      <c r="A42" s="21" t="s">
        <v>81</v>
      </c>
      <c r="B42" s="3" t="str">
        <f t="shared" si="0"/>
        <v>Southwest Virginia - Heart of Appalachia</v>
      </c>
      <c r="C42" s="3"/>
      <c r="D42" s="24" t="s">
        <v>16</v>
      </c>
      <c r="E42" s="27" t="s">
        <v>17</v>
      </c>
      <c r="F42" s="3"/>
      <c r="G42" s="190">
        <v>85.992304000000004</v>
      </c>
      <c r="H42" s="185">
        <v>92.116318289786193</v>
      </c>
      <c r="I42" s="185">
        <v>89.84</v>
      </c>
      <c r="J42" s="185">
        <v>89.916232718893994</v>
      </c>
      <c r="K42" s="185">
        <v>90.448421717171698</v>
      </c>
      <c r="L42" s="191">
        <v>89.854762139511905</v>
      </c>
      <c r="M42" s="185"/>
      <c r="N42" s="192">
        <v>102.48940755873301</v>
      </c>
      <c r="O42" s="193">
        <v>104.20306262230901</v>
      </c>
      <c r="P42" s="194">
        <v>103.364647676161</v>
      </c>
      <c r="Q42" s="185"/>
      <c r="R42" s="195">
        <v>94.317172334103603</v>
      </c>
      <c r="S42" s="168"/>
      <c r="T42" s="169">
        <v>-3.1202348479627799</v>
      </c>
      <c r="U42" s="163">
        <v>1.5074124009721499</v>
      </c>
      <c r="V42" s="163">
        <v>-2.8494602157186502</v>
      </c>
      <c r="W42" s="163">
        <v>-1.41738879780656</v>
      </c>
      <c r="X42" s="163">
        <v>3.01662901973654</v>
      </c>
      <c r="Y42" s="170">
        <v>-0.53344392126344597</v>
      </c>
      <c r="Z42" s="163"/>
      <c r="AA42" s="171">
        <v>12.454590944340399</v>
      </c>
      <c r="AB42" s="172">
        <v>10.4704176503383</v>
      </c>
      <c r="AC42" s="173">
        <v>11.434656340624899</v>
      </c>
      <c r="AD42" s="163"/>
      <c r="AE42" s="174">
        <v>3.6514707023620701</v>
      </c>
      <c r="AF42" s="30"/>
      <c r="AG42" s="190">
        <v>84.744427860696504</v>
      </c>
      <c r="AH42" s="185">
        <v>90.0531018374338</v>
      </c>
      <c r="AI42" s="185">
        <v>89.599911200229101</v>
      </c>
      <c r="AJ42" s="185">
        <v>89.055955882352904</v>
      </c>
      <c r="AK42" s="185">
        <v>88.300332810046996</v>
      </c>
      <c r="AL42" s="191">
        <v>88.565142365755705</v>
      </c>
      <c r="AM42" s="185"/>
      <c r="AN42" s="192">
        <v>95.692667423382503</v>
      </c>
      <c r="AO42" s="193">
        <v>95.357553827751104</v>
      </c>
      <c r="AP42" s="194">
        <v>95.529502038439105</v>
      </c>
      <c r="AQ42" s="185"/>
      <c r="AR42" s="195">
        <v>90.684663003500603</v>
      </c>
      <c r="AS42" s="168"/>
      <c r="AT42" s="169">
        <v>1.4682311529629299</v>
      </c>
      <c r="AU42" s="163">
        <v>2.1536028165533998</v>
      </c>
      <c r="AV42" s="163">
        <v>-0.398774276041922</v>
      </c>
      <c r="AW42" s="163">
        <v>-1.0455072528357801</v>
      </c>
      <c r="AX42" s="163">
        <v>1.6705651145429401</v>
      </c>
      <c r="AY42" s="170">
        <v>0.67036025423246404</v>
      </c>
      <c r="AZ42" s="163"/>
      <c r="BA42" s="171">
        <v>4.4178781040456601</v>
      </c>
      <c r="BB42" s="172">
        <v>4.17865672098422</v>
      </c>
      <c r="BC42" s="173">
        <v>4.3016813417863498</v>
      </c>
      <c r="BD42" s="163"/>
      <c r="BE42" s="174">
        <v>1.8936523925569899</v>
      </c>
      <c r="BF42" s="41"/>
      <c r="BG42" s="41"/>
      <c r="BH42" s="41"/>
      <c r="BI42" s="41"/>
      <c r="BJ42" s="41"/>
      <c r="BK42" s="41"/>
      <c r="BL42" s="41"/>
    </row>
    <row r="43" spans="1:64" x14ac:dyDescent="0.2">
      <c r="A43" s="22" t="s">
        <v>82</v>
      </c>
      <c r="B43" s="3" t="str">
        <f t="shared" si="0"/>
        <v>Virginia Mountains</v>
      </c>
      <c r="C43" s="3"/>
      <c r="D43" s="25" t="s">
        <v>16</v>
      </c>
      <c r="E43" s="28" t="s">
        <v>17</v>
      </c>
      <c r="F43" s="3"/>
      <c r="G43" s="190">
        <v>100.25889112903199</v>
      </c>
      <c r="H43" s="185">
        <v>106.975452721344</v>
      </c>
      <c r="I43" s="185">
        <v>113.16454964293899</v>
      </c>
      <c r="J43" s="185">
        <v>112.174683364839</v>
      </c>
      <c r="K43" s="185">
        <v>113.524766651563</v>
      </c>
      <c r="L43" s="191">
        <v>109.872204511278</v>
      </c>
      <c r="M43" s="185"/>
      <c r="N43" s="192">
        <v>143.64218029707999</v>
      </c>
      <c r="O43" s="193">
        <v>149.17198989048001</v>
      </c>
      <c r="P43" s="194">
        <v>146.42537398235999</v>
      </c>
      <c r="Q43" s="185"/>
      <c r="R43" s="195">
        <v>123.451530779408</v>
      </c>
      <c r="S43" s="168"/>
      <c r="T43" s="169">
        <v>0.51371610391915901</v>
      </c>
      <c r="U43" s="163">
        <v>3.2286881660987601</v>
      </c>
      <c r="V43" s="163">
        <v>6.9801057140402101</v>
      </c>
      <c r="W43" s="163">
        <v>1.86692731533483</v>
      </c>
      <c r="X43" s="163">
        <v>2.89365211637165</v>
      </c>
      <c r="Y43" s="170">
        <v>3.3107092515390502</v>
      </c>
      <c r="Z43" s="163"/>
      <c r="AA43" s="171">
        <v>17.630115883746601</v>
      </c>
      <c r="AB43" s="172">
        <v>19.159723765931702</v>
      </c>
      <c r="AC43" s="173">
        <v>18.396493400523202</v>
      </c>
      <c r="AD43" s="163"/>
      <c r="AE43" s="174">
        <v>10.4543543096159</v>
      </c>
      <c r="AF43" s="31"/>
      <c r="AG43" s="190">
        <v>104.259120150597</v>
      </c>
      <c r="AH43" s="185">
        <v>110.77243218511001</v>
      </c>
      <c r="AI43" s="185">
        <v>112.449911488439</v>
      </c>
      <c r="AJ43" s="185">
        <v>117.587878372199</v>
      </c>
      <c r="AK43" s="185">
        <v>118.228066450022</v>
      </c>
      <c r="AL43" s="191">
        <v>113.29657539417801</v>
      </c>
      <c r="AM43" s="185"/>
      <c r="AN43" s="192">
        <v>136.89443651459999</v>
      </c>
      <c r="AO43" s="193">
        <v>136.84006521109001</v>
      </c>
      <c r="AP43" s="194">
        <v>136.86772567631701</v>
      </c>
      <c r="AQ43" s="185"/>
      <c r="AR43" s="195">
        <v>121.46445994951</v>
      </c>
      <c r="AS43" s="168"/>
      <c r="AT43" s="169">
        <v>0.34743790517782802</v>
      </c>
      <c r="AU43" s="163">
        <v>0.11315950209048301</v>
      </c>
      <c r="AV43" s="163">
        <v>2.2590869890812599</v>
      </c>
      <c r="AW43" s="163">
        <v>8.3612173390979194</v>
      </c>
      <c r="AX43" s="163">
        <v>7.7564818920882201</v>
      </c>
      <c r="AY43" s="170">
        <v>4.1603078572193102</v>
      </c>
      <c r="AZ43" s="163"/>
      <c r="BA43" s="171">
        <v>8.9633312146773108</v>
      </c>
      <c r="BB43" s="172">
        <v>7.1689510277426196</v>
      </c>
      <c r="BC43" s="173">
        <v>8.0713473571414394</v>
      </c>
      <c r="BD43" s="163"/>
      <c r="BE43" s="174">
        <v>6.1719488423739399</v>
      </c>
      <c r="BF43" s="41"/>
      <c r="BG43" s="41"/>
      <c r="BH43" s="41"/>
      <c r="BI43" s="41"/>
      <c r="BJ43" s="41"/>
      <c r="BK43" s="41"/>
      <c r="BL43" s="41"/>
    </row>
    <row r="44" spans="1:64" x14ac:dyDescent="0.2">
      <c r="A44" s="48" t="s">
        <v>106</v>
      </c>
      <c r="B44" s="3" t="s">
        <v>112</v>
      </c>
      <c r="D44" s="25" t="s">
        <v>16</v>
      </c>
      <c r="E44" s="28" t="s">
        <v>17</v>
      </c>
      <c r="G44" s="190">
        <v>288.693687589158</v>
      </c>
      <c r="H44" s="185">
        <v>292.11315311004699</v>
      </c>
      <c r="I44" s="185">
        <v>303.07684739833797</v>
      </c>
      <c r="J44" s="185">
        <v>304.21075757575699</v>
      </c>
      <c r="K44" s="185">
        <v>304.96052356020903</v>
      </c>
      <c r="L44" s="191">
        <v>299.07440713982101</v>
      </c>
      <c r="M44" s="185"/>
      <c r="N44" s="192">
        <v>371.70163877668699</v>
      </c>
      <c r="O44" s="193">
        <v>391.367645244215</v>
      </c>
      <c r="P44" s="194">
        <v>382.10141653072299</v>
      </c>
      <c r="Q44" s="185"/>
      <c r="R44" s="195">
        <v>322.403157372039</v>
      </c>
      <c r="S44" s="168"/>
      <c r="T44" s="169">
        <v>0.121436665217629</v>
      </c>
      <c r="U44" s="163">
        <v>2.1110856909323501</v>
      </c>
      <c r="V44" s="163">
        <v>2.0735529694050099</v>
      </c>
      <c r="W44" s="163">
        <v>6.9682273008640099</v>
      </c>
      <c r="X44" s="163">
        <v>-2.9142931297853898</v>
      </c>
      <c r="Y44" s="170">
        <v>1.51046119114179</v>
      </c>
      <c r="Z44" s="163"/>
      <c r="AA44" s="171">
        <v>-2.41483978702338</v>
      </c>
      <c r="AB44" s="172">
        <v>-0.68405031383562998</v>
      </c>
      <c r="AC44" s="173">
        <v>-1.4306610449356501</v>
      </c>
      <c r="AD44" s="163"/>
      <c r="AE44" s="174">
        <v>-0.47119687244073399</v>
      </c>
      <c r="AG44" s="190">
        <v>292.800516431924</v>
      </c>
      <c r="AH44" s="185">
        <v>303.33593127423399</v>
      </c>
      <c r="AI44" s="185">
        <v>299.48206736491301</v>
      </c>
      <c r="AJ44" s="185">
        <v>300.48033941559203</v>
      </c>
      <c r="AK44" s="185">
        <v>303.09781456062399</v>
      </c>
      <c r="AL44" s="191">
        <v>300.204740098672</v>
      </c>
      <c r="AM44" s="185"/>
      <c r="AN44" s="192">
        <v>356.36157601977698</v>
      </c>
      <c r="AO44" s="193">
        <v>361.96092628682698</v>
      </c>
      <c r="AP44" s="194">
        <v>359.26665734848001</v>
      </c>
      <c r="AQ44" s="185"/>
      <c r="AR44" s="195">
        <v>318.76563757009302</v>
      </c>
      <c r="AS44" s="168"/>
      <c r="AT44" s="169">
        <v>-3.0447743421432E-2</v>
      </c>
      <c r="AU44" s="163">
        <v>4.5546111656086499</v>
      </c>
      <c r="AV44" s="163">
        <v>0.52165710897802797</v>
      </c>
      <c r="AW44" s="163">
        <v>1.42106816410173</v>
      </c>
      <c r="AX44" s="163">
        <v>-2.72572826400945</v>
      </c>
      <c r="AY44" s="170">
        <v>0.72743673594344205</v>
      </c>
      <c r="AZ44" s="163"/>
      <c r="BA44" s="171">
        <v>-2.0584135051505301</v>
      </c>
      <c r="BB44" s="172">
        <v>-2.6353719176173298</v>
      </c>
      <c r="BC44" s="173">
        <v>-2.3347546972739099</v>
      </c>
      <c r="BD44" s="163"/>
      <c r="BE44" s="174">
        <v>-0.282488324619036</v>
      </c>
    </row>
    <row r="45" spans="1:64" x14ac:dyDescent="0.2">
      <c r="A45" s="48" t="s">
        <v>107</v>
      </c>
      <c r="B45" s="3" t="s">
        <v>113</v>
      </c>
      <c r="D45" s="25" t="s">
        <v>16</v>
      </c>
      <c r="E45" s="28" t="s">
        <v>17</v>
      </c>
      <c r="G45" s="190">
        <v>191.524743565178</v>
      </c>
      <c r="H45" s="185">
        <v>214.441619784225</v>
      </c>
      <c r="I45" s="185">
        <v>225.69749701287699</v>
      </c>
      <c r="J45" s="185">
        <v>213.84485734104001</v>
      </c>
      <c r="K45" s="185">
        <v>192.76495833120299</v>
      </c>
      <c r="L45" s="191">
        <v>209.01395219426999</v>
      </c>
      <c r="M45" s="185"/>
      <c r="N45" s="192">
        <v>197.71178420823</v>
      </c>
      <c r="O45" s="193">
        <v>205.03659991675499</v>
      </c>
      <c r="P45" s="194">
        <v>201.46017465802001</v>
      </c>
      <c r="Q45" s="185"/>
      <c r="R45" s="195">
        <v>206.76608214605099</v>
      </c>
      <c r="S45" s="168"/>
      <c r="T45" s="169">
        <v>1.50435717073961</v>
      </c>
      <c r="U45" s="163">
        <v>1.0586691549967799</v>
      </c>
      <c r="V45" s="163">
        <v>1.0492373120767</v>
      </c>
      <c r="W45" s="163">
        <v>-2.16948279846729</v>
      </c>
      <c r="X45" s="163">
        <v>-2.2663393645121102</v>
      </c>
      <c r="Y45" s="170">
        <v>-0.26879822198178999</v>
      </c>
      <c r="Z45" s="163"/>
      <c r="AA45" s="171">
        <v>-0.22512138653264399</v>
      </c>
      <c r="AB45" s="172">
        <v>0.85889966725490796</v>
      </c>
      <c r="AC45" s="173">
        <v>0.35722233562232097</v>
      </c>
      <c r="AD45" s="163"/>
      <c r="AE45" s="174">
        <v>-4.0307423316822202E-2</v>
      </c>
      <c r="AG45" s="190">
        <v>183.43316080384801</v>
      </c>
      <c r="AH45" s="185">
        <v>208.42294438096201</v>
      </c>
      <c r="AI45" s="185">
        <v>217.99170143134501</v>
      </c>
      <c r="AJ45" s="185">
        <v>212.68121604452699</v>
      </c>
      <c r="AK45" s="185">
        <v>195.335423718046</v>
      </c>
      <c r="AL45" s="191">
        <v>204.871356579013</v>
      </c>
      <c r="AM45" s="185"/>
      <c r="AN45" s="192">
        <v>198.54102331214</v>
      </c>
      <c r="AO45" s="193">
        <v>202.03797448505199</v>
      </c>
      <c r="AP45" s="194">
        <v>200.32346839157501</v>
      </c>
      <c r="AQ45" s="185"/>
      <c r="AR45" s="195">
        <v>203.43295072317201</v>
      </c>
      <c r="AS45" s="168"/>
      <c r="AT45" s="169">
        <v>-0.18710683864324701</v>
      </c>
      <c r="AU45" s="163">
        <v>1.10335533380635</v>
      </c>
      <c r="AV45" s="163">
        <v>1.42556557943108</v>
      </c>
      <c r="AW45" s="163">
        <v>0.12931386712432599</v>
      </c>
      <c r="AX45" s="163">
        <v>0.27685222289706501</v>
      </c>
      <c r="AY45" s="170">
        <v>0.50547552620375302</v>
      </c>
      <c r="AZ45" s="163"/>
      <c r="BA45" s="171">
        <v>3.4522881439633202</v>
      </c>
      <c r="BB45" s="172">
        <v>4.7709003209187104</v>
      </c>
      <c r="BC45" s="173">
        <v>4.1297160884304098</v>
      </c>
      <c r="BD45" s="163"/>
      <c r="BE45" s="174">
        <v>1.5309029710283</v>
      </c>
    </row>
    <row r="46" spans="1:64" x14ac:dyDescent="0.2">
      <c r="A46" s="48" t="s">
        <v>108</v>
      </c>
      <c r="B46" s="3" t="s">
        <v>114</v>
      </c>
      <c r="D46" s="25" t="s">
        <v>16</v>
      </c>
      <c r="E46" s="28" t="s">
        <v>17</v>
      </c>
      <c r="G46" s="190">
        <v>143.876242835097</v>
      </c>
      <c r="H46" s="185">
        <v>162.50157723712701</v>
      </c>
      <c r="I46" s="185">
        <v>169.46130707589899</v>
      </c>
      <c r="J46" s="185">
        <v>162.64783686292699</v>
      </c>
      <c r="K46" s="185">
        <v>148.20834408423099</v>
      </c>
      <c r="L46" s="191">
        <v>158.33409264029001</v>
      </c>
      <c r="M46" s="185"/>
      <c r="N46" s="192">
        <v>156.89824667291401</v>
      </c>
      <c r="O46" s="193">
        <v>158.89191771756299</v>
      </c>
      <c r="P46" s="194">
        <v>157.904777814901</v>
      </c>
      <c r="Q46" s="185"/>
      <c r="R46" s="195">
        <v>158.19984781384699</v>
      </c>
      <c r="S46" s="168"/>
      <c r="T46" s="169">
        <v>-1.1321475566119401</v>
      </c>
      <c r="U46" s="163">
        <v>2.1172126954231398</v>
      </c>
      <c r="V46" s="163">
        <v>1.2579060171677501</v>
      </c>
      <c r="W46" s="163">
        <v>-1.53621915171184</v>
      </c>
      <c r="X46" s="163">
        <v>-5.0732494974939</v>
      </c>
      <c r="Y46" s="170">
        <v>-0.84034016204518103</v>
      </c>
      <c r="Z46" s="163"/>
      <c r="AA46" s="171">
        <v>-8.0603583815219496E-2</v>
      </c>
      <c r="AB46" s="172">
        <v>0.468806634986078</v>
      </c>
      <c r="AC46" s="173">
        <v>0.19705561108422501</v>
      </c>
      <c r="AD46" s="163"/>
      <c r="AE46" s="174">
        <v>-0.51104649441741601</v>
      </c>
      <c r="AG46" s="190">
        <v>138.82533840216499</v>
      </c>
      <c r="AH46" s="185">
        <v>154.54995422727799</v>
      </c>
      <c r="AI46" s="185">
        <v>162.53363576806299</v>
      </c>
      <c r="AJ46" s="185">
        <v>158.586144164644</v>
      </c>
      <c r="AK46" s="185">
        <v>149.69266530954599</v>
      </c>
      <c r="AL46" s="191">
        <v>153.728903487097</v>
      </c>
      <c r="AM46" s="185"/>
      <c r="AN46" s="192">
        <v>156.892102482204</v>
      </c>
      <c r="AO46" s="193">
        <v>157.73086681969599</v>
      </c>
      <c r="AP46" s="194">
        <v>157.315991938286</v>
      </c>
      <c r="AQ46" s="185"/>
      <c r="AR46" s="195">
        <v>154.90300337741999</v>
      </c>
      <c r="AS46" s="168"/>
      <c r="AT46" s="169">
        <v>-0.69638830464155599</v>
      </c>
      <c r="AU46" s="163">
        <v>1.71885175776524</v>
      </c>
      <c r="AV46" s="163">
        <v>2.1023055782148101</v>
      </c>
      <c r="AW46" s="163">
        <v>-8.3998135875475201E-3</v>
      </c>
      <c r="AX46" s="163">
        <v>-0.59445744599204198</v>
      </c>
      <c r="AY46" s="170">
        <v>0.57317614215521695</v>
      </c>
      <c r="AZ46" s="163"/>
      <c r="BA46" s="171">
        <v>2.2721907884342798</v>
      </c>
      <c r="BB46" s="172">
        <v>3.5269414626143201</v>
      </c>
      <c r="BC46" s="173">
        <v>2.8992052445627698</v>
      </c>
      <c r="BD46" s="163"/>
      <c r="BE46" s="174">
        <v>1.33493334505066</v>
      </c>
    </row>
    <row r="47" spans="1:64" x14ac:dyDescent="0.2">
      <c r="A47" s="48" t="s">
        <v>109</v>
      </c>
      <c r="B47" s="3" t="s">
        <v>115</v>
      </c>
      <c r="D47" s="25" t="s">
        <v>16</v>
      </c>
      <c r="E47" s="28" t="s">
        <v>17</v>
      </c>
      <c r="G47" s="190">
        <v>113.634041034345</v>
      </c>
      <c r="H47" s="185">
        <v>121.711962358151</v>
      </c>
      <c r="I47" s="185">
        <v>125.66021602983599</v>
      </c>
      <c r="J47" s="185">
        <v>122.810878413819</v>
      </c>
      <c r="K47" s="185">
        <v>119.747034373651</v>
      </c>
      <c r="L47" s="191">
        <v>121.152451864714</v>
      </c>
      <c r="M47" s="185"/>
      <c r="N47" s="192">
        <v>139.47360525740601</v>
      </c>
      <c r="O47" s="193">
        <v>141.352625564547</v>
      </c>
      <c r="P47" s="194">
        <v>140.42698655839499</v>
      </c>
      <c r="Q47" s="185"/>
      <c r="R47" s="195">
        <v>127.573675759314</v>
      </c>
      <c r="S47" s="168"/>
      <c r="T47" s="169">
        <v>-2.0756731061421099</v>
      </c>
      <c r="U47" s="163">
        <v>1.69833361243964</v>
      </c>
      <c r="V47" s="163">
        <v>1.94109720795276</v>
      </c>
      <c r="W47" s="163">
        <v>-0.75585310745704304</v>
      </c>
      <c r="X47" s="163">
        <v>-1.3193078327343699</v>
      </c>
      <c r="Y47" s="170">
        <v>-1.5306788602979E-2</v>
      </c>
      <c r="Z47" s="163"/>
      <c r="AA47" s="171">
        <v>0.36397778535018099</v>
      </c>
      <c r="AB47" s="172">
        <v>1.4452218553624501</v>
      </c>
      <c r="AC47" s="173">
        <v>0.914049594281103</v>
      </c>
      <c r="AD47" s="163"/>
      <c r="AE47" s="174">
        <v>0.39697237984412798</v>
      </c>
      <c r="AG47" s="190">
        <v>110.211441299922</v>
      </c>
      <c r="AH47" s="185">
        <v>116.75482397744599</v>
      </c>
      <c r="AI47" s="185">
        <v>120.53139025646099</v>
      </c>
      <c r="AJ47" s="185">
        <v>119.784634944925</v>
      </c>
      <c r="AK47" s="185">
        <v>120.922250842119</v>
      </c>
      <c r="AL47" s="191">
        <v>118.13349004067101</v>
      </c>
      <c r="AM47" s="185"/>
      <c r="AN47" s="192">
        <v>139.28501788853501</v>
      </c>
      <c r="AO47" s="193">
        <v>140.00618899021401</v>
      </c>
      <c r="AP47" s="194">
        <v>139.648821870701</v>
      </c>
      <c r="AQ47" s="185"/>
      <c r="AR47" s="195">
        <v>125.354775929528</v>
      </c>
      <c r="AS47" s="168"/>
      <c r="AT47" s="169">
        <v>-1.2275178357004399</v>
      </c>
      <c r="AU47" s="163">
        <v>-0.37293469123704498</v>
      </c>
      <c r="AV47" s="163">
        <v>0.116821640511501</v>
      </c>
      <c r="AW47" s="163">
        <v>-0.99766574636543304</v>
      </c>
      <c r="AX47" s="163">
        <v>0.166442964358575</v>
      </c>
      <c r="AY47" s="170">
        <v>-0.41199489061115702</v>
      </c>
      <c r="AZ47" s="163"/>
      <c r="BA47" s="171">
        <v>2.3462867936746199</v>
      </c>
      <c r="BB47" s="172">
        <v>3.1846175904231102</v>
      </c>
      <c r="BC47" s="173">
        <v>2.76558135313855</v>
      </c>
      <c r="BD47" s="163"/>
      <c r="BE47" s="174">
        <v>1.0090140572523401</v>
      </c>
    </row>
    <row r="48" spans="1:64" x14ac:dyDescent="0.2">
      <c r="A48" s="48" t="s">
        <v>110</v>
      </c>
      <c r="B48" s="3" t="s">
        <v>116</v>
      </c>
      <c r="D48" s="25" t="s">
        <v>16</v>
      </c>
      <c r="E48" s="28" t="s">
        <v>17</v>
      </c>
      <c r="G48" s="190">
        <v>80.834763940689498</v>
      </c>
      <c r="H48" s="185">
        <v>84.761752715252598</v>
      </c>
      <c r="I48" s="185">
        <v>87.3379561990686</v>
      </c>
      <c r="J48" s="185">
        <v>87.819833211944598</v>
      </c>
      <c r="K48" s="185">
        <v>86.332108100125495</v>
      </c>
      <c r="L48" s="191">
        <v>85.619233419865196</v>
      </c>
      <c r="M48" s="185"/>
      <c r="N48" s="192">
        <v>100.208873643507</v>
      </c>
      <c r="O48" s="193">
        <v>99.939602657307503</v>
      </c>
      <c r="P48" s="194">
        <v>100.07456642700799</v>
      </c>
      <c r="Q48" s="185"/>
      <c r="R48" s="195">
        <v>90.401006038922006</v>
      </c>
      <c r="S48" s="168"/>
      <c r="T48" s="169">
        <v>-2.1501978035526998</v>
      </c>
      <c r="U48" s="163">
        <v>1.4924626756103201</v>
      </c>
      <c r="V48" s="163">
        <v>2.91379442772649</v>
      </c>
      <c r="W48" s="163">
        <v>2.4492475986153202</v>
      </c>
      <c r="X48" s="163">
        <v>-0.155616163365427</v>
      </c>
      <c r="Y48" s="170">
        <v>1.03418045880572</v>
      </c>
      <c r="Z48" s="163"/>
      <c r="AA48" s="171">
        <v>2.1188713100726</v>
      </c>
      <c r="AB48" s="172">
        <v>1.1787552614314001</v>
      </c>
      <c r="AC48" s="173">
        <v>1.6461932184941901</v>
      </c>
      <c r="AD48" s="163"/>
      <c r="AE48" s="174">
        <v>1.41558167973169</v>
      </c>
      <c r="AG48" s="190">
        <v>80.473424415443105</v>
      </c>
      <c r="AH48" s="185">
        <v>82.85380715094</v>
      </c>
      <c r="AI48" s="185">
        <v>85.034094126039506</v>
      </c>
      <c r="AJ48" s="185">
        <v>85.556740090547905</v>
      </c>
      <c r="AK48" s="185">
        <v>86.882349152788294</v>
      </c>
      <c r="AL48" s="191">
        <v>84.330042371397496</v>
      </c>
      <c r="AM48" s="185"/>
      <c r="AN48" s="192">
        <v>98.807276616883499</v>
      </c>
      <c r="AO48" s="193">
        <v>99.386291860335902</v>
      </c>
      <c r="AP48" s="194">
        <v>99.098245151106795</v>
      </c>
      <c r="AQ48" s="185"/>
      <c r="AR48" s="195">
        <v>89.173861823905597</v>
      </c>
      <c r="AS48" s="168"/>
      <c r="AT48" s="169">
        <v>-0.12771692367259399</v>
      </c>
      <c r="AU48" s="163">
        <v>0.84433550555377701</v>
      </c>
      <c r="AV48" s="163">
        <v>1.94517751173062</v>
      </c>
      <c r="AW48" s="163">
        <v>0.79485641087457704</v>
      </c>
      <c r="AX48" s="163">
        <v>1.42341549350237</v>
      </c>
      <c r="AY48" s="170">
        <v>1.0210883231614201</v>
      </c>
      <c r="AZ48" s="163"/>
      <c r="BA48" s="171">
        <v>2.2205351953041501</v>
      </c>
      <c r="BB48" s="172">
        <v>2.69404498202148</v>
      </c>
      <c r="BC48" s="173">
        <v>2.4594464971535599</v>
      </c>
      <c r="BD48" s="163"/>
      <c r="BE48" s="174">
        <v>1.7445082408884001</v>
      </c>
    </row>
    <row r="49" spans="1:57" x14ac:dyDescent="0.2">
      <c r="A49" s="49" t="s">
        <v>111</v>
      </c>
      <c r="B49" s="3" t="s">
        <v>117</v>
      </c>
      <c r="D49" s="25" t="s">
        <v>16</v>
      </c>
      <c r="E49" s="28" t="s">
        <v>17</v>
      </c>
      <c r="G49" s="196">
        <v>61.813265859636502</v>
      </c>
      <c r="H49" s="197">
        <v>62.041190911693903</v>
      </c>
      <c r="I49" s="197">
        <v>62.432284726652703</v>
      </c>
      <c r="J49" s="197">
        <v>62.419563950495501</v>
      </c>
      <c r="K49" s="197">
        <v>63.143021080760001</v>
      </c>
      <c r="L49" s="198">
        <v>62.384606567067003</v>
      </c>
      <c r="M49" s="185"/>
      <c r="N49" s="199">
        <v>73.001981338972996</v>
      </c>
      <c r="O49" s="200">
        <v>74.234580061513697</v>
      </c>
      <c r="P49" s="201">
        <v>73.624482402467294</v>
      </c>
      <c r="Q49" s="185"/>
      <c r="R49" s="202">
        <v>66.122396655886405</v>
      </c>
      <c r="S49" s="168"/>
      <c r="T49" s="175">
        <v>-3.2859457972041501</v>
      </c>
      <c r="U49" s="176">
        <v>-1.29916369061819</v>
      </c>
      <c r="V49" s="176">
        <v>-1.5991248636445801</v>
      </c>
      <c r="W49" s="176">
        <v>-1.87950141957081</v>
      </c>
      <c r="X49" s="176">
        <v>-0.41676750756823</v>
      </c>
      <c r="Y49" s="177">
        <v>-1.6714137097493</v>
      </c>
      <c r="Z49" s="163"/>
      <c r="AA49" s="178">
        <v>-1.4446004237037</v>
      </c>
      <c r="AB49" s="179">
        <v>-0.79187405503349795</v>
      </c>
      <c r="AC49" s="180">
        <v>-1.1166193425544599</v>
      </c>
      <c r="AD49" s="163"/>
      <c r="AE49" s="181">
        <v>-1.37326763626388</v>
      </c>
      <c r="AG49" s="196">
        <v>61.374276394913899</v>
      </c>
      <c r="AH49" s="197">
        <v>61.498019972157202</v>
      </c>
      <c r="AI49" s="197">
        <v>61.833518167998498</v>
      </c>
      <c r="AJ49" s="197">
        <v>61.971985066103301</v>
      </c>
      <c r="AK49" s="197">
        <v>62.698408140227301</v>
      </c>
      <c r="AL49" s="198">
        <v>61.893536078485099</v>
      </c>
      <c r="AM49" s="185"/>
      <c r="AN49" s="199">
        <v>71.138948771897603</v>
      </c>
      <c r="AO49" s="200">
        <v>72.440058935892196</v>
      </c>
      <c r="AP49" s="201">
        <v>71.795497146429398</v>
      </c>
      <c r="AQ49" s="185"/>
      <c r="AR49" s="202">
        <v>65.161667260906498</v>
      </c>
      <c r="AS49" s="168"/>
      <c r="AT49" s="175">
        <v>-2.2659556000735699</v>
      </c>
      <c r="AU49" s="176">
        <v>-1.95731031066113</v>
      </c>
      <c r="AV49" s="176">
        <v>-2.0272693944668401</v>
      </c>
      <c r="AW49" s="176">
        <v>-2.4371916011420498</v>
      </c>
      <c r="AX49" s="176">
        <v>-2.4494530770719201</v>
      </c>
      <c r="AY49" s="177">
        <v>-2.23214582471963</v>
      </c>
      <c r="AZ49" s="163"/>
      <c r="BA49" s="178">
        <v>-2.52872294244378</v>
      </c>
      <c r="BB49" s="179">
        <v>-1.12378794813302</v>
      </c>
      <c r="BC49" s="180">
        <v>-1.81631230688921</v>
      </c>
      <c r="BD49" s="163"/>
      <c r="BE49" s="181">
        <v>-1.98351501517347</v>
      </c>
    </row>
    <row r="50" spans="1:57" x14ac:dyDescent="0.2">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N30" sqref="N30"/>
      <selection pane="topRight" activeCell="N30" sqref="N30"/>
      <selection pane="bottomLeft" activeCell="N30" sqref="N30"/>
      <selection pane="bottomRight" activeCell="N30" sqref="N30"/>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25" t="s">
        <v>5</v>
      </c>
      <c r="E2" s="226"/>
      <c r="G2" s="227" t="s">
        <v>102</v>
      </c>
      <c r="H2" s="228"/>
      <c r="I2" s="228"/>
      <c r="J2" s="228"/>
      <c r="K2" s="228"/>
      <c r="L2" s="228"/>
      <c r="M2" s="228"/>
      <c r="N2" s="228"/>
      <c r="O2" s="228"/>
      <c r="P2" s="228"/>
      <c r="Q2" s="228"/>
      <c r="R2" s="228"/>
      <c r="T2" s="227" t="s">
        <v>40</v>
      </c>
      <c r="U2" s="228"/>
      <c r="V2" s="228"/>
      <c r="W2" s="228"/>
      <c r="X2" s="228"/>
      <c r="Y2" s="228"/>
      <c r="Z2" s="228"/>
      <c r="AA2" s="228"/>
      <c r="AB2" s="228"/>
      <c r="AC2" s="228"/>
      <c r="AD2" s="228"/>
      <c r="AE2" s="228"/>
      <c r="AF2" s="4"/>
      <c r="AG2" s="227" t="s">
        <v>41</v>
      </c>
      <c r="AH2" s="228"/>
      <c r="AI2" s="228"/>
      <c r="AJ2" s="228"/>
      <c r="AK2" s="228"/>
      <c r="AL2" s="228"/>
      <c r="AM2" s="228"/>
      <c r="AN2" s="228"/>
      <c r="AO2" s="228"/>
      <c r="AP2" s="228"/>
      <c r="AQ2" s="228"/>
      <c r="AR2" s="228"/>
      <c r="AT2" s="227" t="s">
        <v>42</v>
      </c>
      <c r="AU2" s="228"/>
      <c r="AV2" s="228"/>
      <c r="AW2" s="228"/>
      <c r="AX2" s="228"/>
      <c r="AY2" s="228"/>
      <c r="AZ2" s="228"/>
      <c r="BA2" s="228"/>
      <c r="BB2" s="228"/>
      <c r="BC2" s="228"/>
      <c r="BD2" s="228"/>
      <c r="BE2" s="228"/>
    </row>
    <row r="3" spans="1:57" x14ac:dyDescent="0.2">
      <c r="A3" s="32"/>
      <c r="B3" s="32"/>
      <c r="C3" s="3"/>
      <c r="D3" s="229" t="s">
        <v>8</v>
      </c>
      <c r="E3" s="231" t="s">
        <v>9</v>
      </c>
      <c r="F3" s="5"/>
      <c r="G3" s="233" t="s">
        <v>0</v>
      </c>
      <c r="H3" s="235" t="s">
        <v>1</v>
      </c>
      <c r="I3" s="235" t="s">
        <v>10</v>
      </c>
      <c r="J3" s="235" t="s">
        <v>2</v>
      </c>
      <c r="K3" s="235" t="s">
        <v>11</v>
      </c>
      <c r="L3" s="237" t="s">
        <v>12</v>
      </c>
      <c r="M3" s="5"/>
      <c r="N3" s="233" t="s">
        <v>3</v>
      </c>
      <c r="O3" s="235" t="s">
        <v>4</v>
      </c>
      <c r="P3" s="237" t="s">
        <v>13</v>
      </c>
      <c r="Q3" s="2"/>
      <c r="R3" s="239" t="s">
        <v>14</v>
      </c>
      <c r="S3" s="2"/>
      <c r="T3" s="233" t="s">
        <v>0</v>
      </c>
      <c r="U3" s="235" t="s">
        <v>1</v>
      </c>
      <c r="V3" s="235" t="s">
        <v>10</v>
      </c>
      <c r="W3" s="235" t="s">
        <v>2</v>
      </c>
      <c r="X3" s="235" t="s">
        <v>11</v>
      </c>
      <c r="Y3" s="237" t="s">
        <v>12</v>
      </c>
      <c r="Z3" s="2"/>
      <c r="AA3" s="233" t="s">
        <v>3</v>
      </c>
      <c r="AB3" s="235" t="s">
        <v>4</v>
      </c>
      <c r="AC3" s="237" t="s">
        <v>13</v>
      </c>
      <c r="AD3" s="1"/>
      <c r="AE3" s="241" t="s">
        <v>14</v>
      </c>
      <c r="AF3" s="38"/>
      <c r="AG3" s="233" t="s">
        <v>0</v>
      </c>
      <c r="AH3" s="235" t="s">
        <v>1</v>
      </c>
      <c r="AI3" s="235" t="s">
        <v>10</v>
      </c>
      <c r="AJ3" s="235" t="s">
        <v>2</v>
      </c>
      <c r="AK3" s="235" t="s">
        <v>11</v>
      </c>
      <c r="AL3" s="237" t="s">
        <v>12</v>
      </c>
      <c r="AM3" s="5"/>
      <c r="AN3" s="233" t="s">
        <v>3</v>
      </c>
      <c r="AO3" s="235" t="s">
        <v>4</v>
      </c>
      <c r="AP3" s="237" t="s">
        <v>13</v>
      </c>
      <c r="AQ3" s="2"/>
      <c r="AR3" s="239" t="s">
        <v>14</v>
      </c>
      <c r="AS3" s="2"/>
      <c r="AT3" s="233" t="s">
        <v>0</v>
      </c>
      <c r="AU3" s="235" t="s">
        <v>1</v>
      </c>
      <c r="AV3" s="235" t="s">
        <v>10</v>
      </c>
      <c r="AW3" s="235" t="s">
        <v>2</v>
      </c>
      <c r="AX3" s="235" t="s">
        <v>11</v>
      </c>
      <c r="AY3" s="237" t="s">
        <v>12</v>
      </c>
      <c r="AZ3" s="2"/>
      <c r="BA3" s="233" t="s">
        <v>3</v>
      </c>
      <c r="BB3" s="235" t="s">
        <v>4</v>
      </c>
      <c r="BC3" s="237" t="s">
        <v>13</v>
      </c>
      <c r="BD3" s="1"/>
      <c r="BE3" s="241" t="s">
        <v>14</v>
      </c>
    </row>
    <row r="4" spans="1:57" x14ac:dyDescent="0.2">
      <c r="A4" s="32"/>
      <c r="B4" s="32"/>
      <c r="C4" s="3"/>
      <c r="D4" s="230"/>
      <c r="E4" s="232"/>
      <c r="F4" s="5"/>
      <c r="G4" s="243"/>
      <c r="H4" s="244"/>
      <c r="I4" s="244"/>
      <c r="J4" s="244"/>
      <c r="K4" s="244"/>
      <c r="L4" s="245"/>
      <c r="M4" s="5"/>
      <c r="N4" s="243"/>
      <c r="O4" s="244"/>
      <c r="P4" s="245"/>
      <c r="Q4" s="2"/>
      <c r="R4" s="246"/>
      <c r="S4" s="2"/>
      <c r="T4" s="243"/>
      <c r="U4" s="244"/>
      <c r="V4" s="244"/>
      <c r="W4" s="244"/>
      <c r="X4" s="244"/>
      <c r="Y4" s="245"/>
      <c r="Z4" s="2"/>
      <c r="AA4" s="243"/>
      <c r="AB4" s="244"/>
      <c r="AC4" s="245"/>
      <c r="AD4" s="1"/>
      <c r="AE4" s="247"/>
      <c r="AF4" s="39"/>
      <c r="AG4" s="243"/>
      <c r="AH4" s="244"/>
      <c r="AI4" s="244"/>
      <c r="AJ4" s="244"/>
      <c r="AK4" s="244"/>
      <c r="AL4" s="245"/>
      <c r="AM4" s="5"/>
      <c r="AN4" s="243"/>
      <c r="AO4" s="244"/>
      <c r="AP4" s="245"/>
      <c r="AQ4" s="2"/>
      <c r="AR4" s="246"/>
      <c r="AS4" s="2"/>
      <c r="AT4" s="243"/>
      <c r="AU4" s="244"/>
      <c r="AV4" s="244"/>
      <c r="AW4" s="244"/>
      <c r="AX4" s="244"/>
      <c r="AY4" s="245"/>
      <c r="AZ4" s="2"/>
      <c r="BA4" s="243"/>
      <c r="BB4" s="244"/>
      <c r="BC4" s="245"/>
      <c r="BD4" s="1"/>
      <c r="BE4" s="24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79.528015673000894</v>
      </c>
      <c r="H6" s="183">
        <v>100.074292979478</v>
      </c>
      <c r="I6" s="183">
        <v>111.1194249525</v>
      </c>
      <c r="J6" s="183">
        <v>107.521818270517</v>
      </c>
      <c r="K6" s="183">
        <v>101.483942720676</v>
      </c>
      <c r="L6" s="184">
        <v>99.945292253797504</v>
      </c>
      <c r="M6" s="185"/>
      <c r="N6" s="186">
        <v>121.466120300985</v>
      </c>
      <c r="O6" s="187">
        <v>126.484762606207</v>
      </c>
      <c r="P6" s="188">
        <v>123.975420136461</v>
      </c>
      <c r="Q6" s="185"/>
      <c r="R6" s="189">
        <v>106.811563535649</v>
      </c>
      <c r="S6" s="168"/>
      <c r="T6" s="160">
        <v>-10.1095611892856</v>
      </c>
      <c r="U6" s="161">
        <v>-0.24908962155632899</v>
      </c>
      <c r="V6" s="161">
        <v>5.9929740793381603</v>
      </c>
      <c r="W6" s="161">
        <v>2.3541332063845801</v>
      </c>
      <c r="X6" s="161">
        <v>1.35250814631024</v>
      </c>
      <c r="Y6" s="162">
        <v>0.183670042358966</v>
      </c>
      <c r="Z6" s="163"/>
      <c r="AA6" s="164">
        <v>1.5266915260284599</v>
      </c>
      <c r="AB6" s="165">
        <v>-0.82801761659042805</v>
      </c>
      <c r="AC6" s="166">
        <v>0.31166705091724201</v>
      </c>
      <c r="AD6" s="163"/>
      <c r="AE6" s="167">
        <v>0.22663342775925299</v>
      </c>
      <c r="AG6" s="182">
        <v>77.8324644033179</v>
      </c>
      <c r="AH6" s="183">
        <v>97.4639505773998</v>
      </c>
      <c r="AI6" s="183">
        <v>109.147366075777</v>
      </c>
      <c r="AJ6" s="183">
        <v>108.17337084987599</v>
      </c>
      <c r="AK6" s="183">
        <v>102.449763431574</v>
      </c>
      <c r="AL6" s="184">
        <v>99.017869431340401</v>
      </c>
      <c r="AM6" s="185"/>
      <c r="AN6" s="186">
        <v>121.15423757174599</v>
      </c>
      <c r="AO6" s="187">
        <v>124.16961579237601</v>
      </c>
      <c r="AP6" s="188">
        <v>122.661921635431</v>
      </c>
      <c r="AQ6" s="185"/>
      <c r="AR6" s="189">
        <v>105.77565986534501</v>
      </c>
      <c r="AS6" s="168"/>
      <c r="AT6" s="160">
        <v>0.18600449881466</v>
      </c>
      <c r="AU6" s="161">
        <v>2.6414313568993402</v>
      </c>
      <c r="AV6" s="161">
        <v>4.5732799841947198</v>
      </c>
      <c r="AW6" s="161">
        <v>2.6793737525973702</v>
      </c>
      <c r="AX6" s="161">
        <v>1.3062398724570301</v>
      </c>
      <c r="AY6" s="162">
        <v>2.3936626797219498</v>
      </c>
      <c r="AZ6" s="163"/>
      <c r="BA6" s="164">
        <v>2.2534694453474402</v>
      </c>
      <c r="BB6" s="165">
        <v>3.4098262932132202</v>
      </c>
      <c r="BC6" s="166">
        <v>2.8355017848564699</v>
      </c>
      <c r="BD6" s="163"/>
      <c r="BE6" s="167">
        <v>2.5408130920941399</v>
      </c>
    </row>
    <row r="7" spans="1:57" x14ac:dyDescent="0.2">
      <c r="A7" s="20" t="s">
        <v>18</v>
      </c>
      <c r="B7" s="3" t="str">
        <f>TRIM(A7)</f>
        <v>Virginia</v>
      </c>
      <c r="C7" s="10"/>
      <c r="D7" s="24" t="s">
        <v>16</v>
      </c>
      <c r="E7" s="27" t="s">
        <v>17</v>
      </c>
      <c r="F7" s="3"/>
      <c r="G7" s="190">
        <v>63.073665954174899</v>
      </c>
      <c r="H7" s="185">
        <v>87.096826430953499</v>
      </c>
      <c r="I7" s="185">
        <v>99.947645509510807</v>
      </c>
      <c r="J7" s="185">
        <v>94.229703664155096</v>
      </c>
      <c r="K7" s="185">
        <v>83.529377732830994</v>
      </c>
      <c r="L7" s="191">
        <v>85.575443858325002</v>
      </c>
      <c r="M7" s="185"/>
      <c r="N7" s="192">
        <v>102.444010521862</v>
      </c>
      <c r="O7" s="193">
        <v>107.70625666440201</v>
      </c>
      <c r="P7" s="194">
        <v>105.07513359313199</v>
      </c>
      <c r="Q7" s="185"/>
      <c r="R7" s="195">
        <v>91.146783782555701</v>
      </c>
      <c r="S7" s="168"/>
      <c r="T7" s="169">
        <v>6.24674311949419</v>
      </c>
      <c r="U7" s="163">
        <v>7.9430999565681901</v>
      </c>
      <c r="V7" s="163">
        <v>4.44833008446692</v>
      </c>
      <c r="W7" s="163">
        <v>-1.9304094194525101</v>
      </c>
      <c r="X7" s="163">
        <v>-6.2247038525723202</v>
      </c>
      <c r="Y7" s="170">
        <v>1.6570911895875799</v>
      </c>
      <c r="Z7" s="163"/>
      <c r="AA7" s="171">
        <v>-0.17406830131266199</v>
      </c>
      <c r="AB7" s="172">
        <v>1.57148199257514</v>
      </c>
      <c r="AC7" s="173">
        <v>0.71300007313832703</v>
      </c>
      <c r="AD7" s="163"/>
      <c r="AE7" s="174">
        <v>1.34418240247883</v>
      </c>
      <c r="AG7" s="190">
        <v>59.408333637799501</v>
      </c>
      <c r="AH7" s="185">
        <v>80.459814642816198</v>
      </c>
      <c r="AI7" s="185">
        <v>91.359942438404801</v>
      </c>
      <c r="AJ7" s="185">
        <v>90.107617615940597</v>
      </c>
      <c r="AK7" s="185">
        <v>85.913872389803004</v>
      </c>
      <c r="AL7" s="191">
        <v>81.451453961996606</v>
      </c>
      <c r="AM7" s="185"/>
      <c r="AN7" s="192">
        <v>104.37481393217401</v>
      </c>
      <c r="AO7" s="193">
        <v>108.206723665971</v>
      </c>
      <c r="AP7" s="194">
        <v>106.29076879907301</v>
      </c>
      <c r="AQ7" s="185"/>
      <c r="AR7" s="195">
        <v>88.549077805752205</v>
      </c>
      <c r="AS7" s="168"/>
      <c r="AT7" s="169">
        <v>6.7898465592514598E-2</v>
      </c>
      <c r="AU7" s="163">
        <v>-6.6045096032891396E-2</v>
      </c>
      <c r="AV7" s="163">
        <v>-0.342471970957414</v>
      </c>
      <c r="AW7" s="163">
        <v>-2.3709546942539799</v>
      </c>
      <c r="AX7" s="163">
        <v>0.112415287983126</v>
      </c>
      <c r="AY7" s="170">
        <v>-0.59264523210268805</v>
      </c>
      <c r="AZ7" s="163"/>
      <c r="BA7" s="171">
        <v>6.2641265587573596</v>
      </c>
      <c r="BB7" s="172">
        <v>10.7946700300174</v>
      </c>
      <c r="BC7" s="173">
        <v>8.5229470344494196</v>
      </c>
      <c r="BD7" s="163"/>
      <c r="BE7" s="174">
        <v>2.35620525203151</v>
      </c>
    </row>
    <row r="8" spans="1:57" x14ac:dyDescent="0.2">
      <c r="A8" s="21" t="s">
        <v>19</v>
      </c>
      <c r="B8" s="3" t="str">
        <f t="shared" ref="B8:B43" si="0">TRIM(A8)</f>
        <v>Norfolk/Virginia Beach, VA</v>
      </c>
      <c r="C8" s="3"/>
      <c r="D8" s="24" t="s">
        <v>16</v>
      </c>
      <c r="E8" s="27" t="s">
        <v>17</v>
      </c>
      <c r="F8" s="3"/>
      <c r="G8" s="190">
        <v>50.116013607829998</v>
      </c>
      <c r="H8" s="185">
        <v>56.188694855107698</v>
      </c>
      <c r="I8" s="185">
        <v>63.665988467549703</v>
      </c>
      <c r="J8" s="185">
        <v>64.591189077352695</v>
      </c>
      <c r="K8" s="185">
        <v>63.515918445258599</v>
      </c>
      <c r="L8" s="191">
        <v>59.615560890619697</v>
      </c>
      <c r="M8" s="185"/>
      <c r="N8" s="192">
        <v>90.818095759563406</v>
      </c>
      <c r="O8" s="193">
        <v>103.18320506546399</v>
      </c>
      <c r="P8" s="194">
        <v>97.000650412513707</v>
      </c>
      <c r="Q8" s="185"/>
      <c r="R8" s="195">
        <v>70.297015039732301</v>
      </c>
      <c r="S8" s="168"/>
      <c r="T8" s="169">
        <v>7.6314765991986802</v>
      </c>
      <c r="U8" s="163">
        <v>9.1609090865175595</v>
      </c>
      <c r="V8" s="163">
        <v>9.7498627769995991</v>
      </c>
      <c r="W8" s="163">
        <v>9.1857672295297998</v>
      </c>
      <c r="X8" s="163">
        <v>-5.4853219596129197</v>
      </c>
      <c r="Y8" s="170">
        <v>5.5496553791159897</v>
      </c>
      <c r="Z8" s="163"/>
      <c r="AA8" s="171">
        <v>-13.0863485117157</v>
      </c>
      <c r="AB8" s="172">
        <v>-7.5340006894760601</v>
      </c>
      <c r="AC8" s="173">
        <v>-10.218980055148201</v>
      </c>
      <c r="AD8" s="163"/>
      <c r="AE8" s="174">
        <v>-1.2856744835387099</v>
      </c>
      <c r="AG8" s="190">
        <v>49.1969580619539</v>
      </c>
      <c r="AH8" s="185">
        <v>55.654678341105303</v>
      </c>
      <c r="AI8" s="185">
        <v>60.972362770632003</v>
      </c>
      <c r="AJ8" s="185">
        <v>62.595830910348703</v>
      </c>
      <c r="AK8" s="185">
        <v>67.552170466832294</v>
      </c>
      <c r="AL8" s="191">
        <v>59.194400110174399</v>
      </c>
      <c r="AM8" s="185"/>
      <c r="AN8" s="192">
        <v>96.631304629890494</v>
      </c>
      <c r="AO8" s="193">
        <v>103.791704462707</v>
      </c>
      <c r="AP8" s="194">
        <v>100.211504546298</v>
      </c>
      <c r="AQ8" s="185"/>
      <c r="AR8" s="195">
        <v>70.913572806209999</v>
      </c>
      <c r="AS8" s="168"/>
      <c r="AT8" s="169">
        <v>-5.2052529491386199</v>
      </c>
      <c r="AU8" s="163">
        <v>-10.468537201361899</v>
      </c>
      <c r="AV8" s="163">
        <v>-9.8737505886960708</v>
      </c>
      <c r="AW8" s="163">
        <v>-6.8771692932853004</v>
      </c>
      <c r="AX8" s="163">
        <v>-5.5882721738817596</v>
      </c>
      <c r="AY8" s="170">
        <v>-7.6478249815228398</v>
      </c>
      <c r="AZ8" s="163"/>
      <c r="BA8" s="171">
        <v>-1.0819164561161101</v>
      </c>
      <c r="BB8" s="172">
        <v>2.9198812268509999</v>
      </c>
      <c r="BC8" s="173">
        <v>0.95081853218708601</v>
      </c>
      <c r="BD8" s="163"/>
      <c r="BE8" s="174">
        <v>-4.3586579190394001</v>
      </c>
    </row>
    <row r="9" spans="1:57" x14ac:dyDescent="0.2">
      <c r="A9" s="21" t="s">
        <v>20</v>
      </c>
      <c r="B9" s="3" t="s">
        <v>71</v>
      </c>
      <c r="C9" s="3"/>
      <c r="D9" s="24" t="s">
        <v>16</v>
      </c>
      <c r="E9" s="27" t="s">
        <v>17</v>
      </c>
      <c r="F9" s="3"/>
      <c r="G9" s="190">
        <v>50.632190892957603</v>
      </c>
      <c r="H9" s="185">
        <v>71.137554611955096</v>
      </c>
      <c r="I9" s="185">
        <v>79.989525905726495</v>
      </c>
      <c r="J9" s="185">
        <v>77.886628524434002</v>
      </c>
      <c r="K9" s="185">
        <v>76.776097974289002</v>
      </c>
      <c r="L9" s="191">
        <v>71.284399581872407</v>
      </c>
      <c r="M9" s="185"/>
      <c r="N9" s="192">
        <v>99.667060308185</v>
      </c>
      <c r="O9" s="193">
        <v>101.704163900792</v>
      </c>
      <c r="P9" s="194">
        <v>100.685612104488</v>
      </c>
      <c r="Q9" s="185"/>
      <c r="R9" s="195">
        <v>79.684746016905606</v>
      </c>
      <c r="S9" s="168"/>
      <c r="T9" s="169">
        <v>15.993903933334501</v>
      </c>
      <c r="U9" s="163">
        <v>16.602635430691599</v>
      </c>
      <c r="V9" s="163">
        <v>8.8454232563410695</v>
      </c>
      <c r="W9" s="163">
        <v>3.0963791667821399</v>
      </c>
      <c r="X9" s="163">
        <v>-0.15523421192168901</v>
      </c>
      <c r="Y9" s="170">
        <v>7.8135068733257196</v>
      </c>
      <c r="Z9" s="163"/>
      <c r="AA9" s="171">
        <v>3.7015465495236501</v>
      </c>
      <c r="AB9" s="172">
        <v>6.7642620255876897</v>
      </c>
      <c r="AC9" s="173">
        <v>5.22611030611389</v>
      </c>
      <c r="AD9" s="163"/>
      <c r="AE9" s="174">
        <v>6.8648729912402198</v>
      </c>
      <c r="AG9" s="190">
        <v>48.671215959425503</v>
      </c>
      <c r="AH9" s="185">
        <v>68.252267753482101</v>
      </c>
      <c r="AI9" s="185">
        <v>77.482865669752897</v>
      </c>
      <c r="AJ9" s="185">
        <v>78.073258619607998</v>
      </c>
      <c r="AK9" s="185">
        <v>89.257862671440293</v>
      </c>
      <c r="AL9" s="191">
        <v>72.346292685269304</v>
      </c>
      <c r="AM9" s="185"/>
      <c r="AN9" s="192">
        <v>112.960558062562</v>
      </c>
      <c r="AO9" s="193">
        <v>116.605690292259</v>
      </c>
      <c r="AP9" s="194">
        <v>114.78312417741</v>
      </c>
      <c r="AQ9" s="185"/>
      <c r="AR9" s="195">
        <v>84.470352317507306</v>
      </c>
      <c r="AS9" s="168"/>
      <c r="AT9" s="169">
        <v>-3.0130034029332702</v>
      </c>
      <c r="AU9" s="163">
        <v>7.6948775880386098</v>
      </c>
      <c r="AV9" s="163">
        <v>3.8340992799481799</v>
      </c>
      <c r="AW9" s="163">
        <v>1.14545569239019</v>
      </c>
      <c r="AX9" s="163">
        <v>8.9676306181085597</v>
      </c>
      <c r="AY9" s="170">
        <v>4.1538008018263204</v>
      </c>
      <c r="AZ9" s="163"/>
      <c r="BA9" s="171">
        <v>12.2015753353084</v>
      </c>
      <c r="BB9" s="172">
        <v>20.245398480453598</v>
      </c>
      <c r="BC9" s="173">
        <v>16.1481286285854</v>
      </c>
      <c r="BD9" s="163"/>
      <c r="BE9" s="174">
        <v>8.5010567476424495</v>
      </c>
    </row>
    <row r="10" spans="1:57" x14ac:dyDescent="0.2">
      <c r="A10" s="21" t="s">
        <v>21</v>
      </c>
      <c r="B10" s="3" t="str">
        <f t="shared" si="0"/>
        <v>Virginia Area</v>
      </c>
      <c r="C10" s="3"/>
      <c r="D10" s="24" t="s">
        <v>16</v>
      </c>
      <c r="E10" s="27" t="s">
        <v>17</v>
      </c>
      <c r="F10" s="3"/>
      <c r="G10" s="190">
        <v>42.389652428057502</v>
      </c>
      <c r="H10" s="185">
        <v>56.8534759442446</v>
      </c>
      <c r="I10" s="185">
        <v>65.833268884891993</v>
      </c>
      <c r="J10" s="185">
        <v>64.407459082733794</v>
      </c>
      <c r="K10" s="185">
        <v>69.362119379496406</v>
      </c>
      <c r="L10" s="191">
        <v>59.769195143884801</v>
      </c>
      <c r="M10" s="185"/>
      <c r="N10" s="192">
        <v>113.701694919064</v>
      </c>
      <c r="O10" s="193">
        <v>117.605853417266</v>
      </c>
      <c r="P10" s="194">
        <v>115.653774168165</v>
      </c>
      <c r="Q10" s="185"/>
      <c r="R10" s="195">
        <v>75.7362177222507</v>
      </c>
      <c r="S10" s="168"/>
      <c r="T10" s="169">
        <v>-10.1481231419453</v>
      </c>
      <c r="U10" s="163">
        <v>2.00444878328492</v>
      </c>
      <c r="V10" s="163">
        <v>2.2608520720327698</v>
      </c>
      <c r="W10" s="163">
        <v>8.3237902933156693E-2</v>
      </c>
      <c r="X10" s="163">
        <v>1.2759285385674299</v>
      </c>
      <c r="Y10" s="170">
        <v>-0.42897143361211398</v>
      </c>
      <c r="Z10" s="163"/>
      <c r="AA10" s="171">
        <v>19.7579828015994</v>
      </c>
      <c r="AB10" s="172">
        <v>17.911593757120102</v>
      </c>
      <c r="AC10" s="173">
        <v>18.812036945741799</v>
      </c>
      <c r="AD10" s="163"/>
      <c r="AE10" s="174">
        <v>7.1413187579203798</v>
      </c>
      <c r="AG10" s="190">
        <v>43.240945611133903</v>
      </c>
      <c r="AH10" s="185">
        <v>55.406241089921899</v>
      </c>
      <c r="AI10" s="185">
        <v>61.200199514177299</v>
      </c>
      <c r="AJ10" s="185">
        <v>63.709972101831099</v>
      </c>
      <c r="AK10" s="185">
        <v>68.656642601109098</v>
      </c>
      <c r="AL10" s="191">
        <v>58.447830687472603</v>
      </c>
      <c r="AM10" s="185"/>
      <c r="AN10" s="192">
        <v>102.35477456152201</v>
      </c>
      <c r="AO10" s="193">
        <v>102.105622717435</v>
      </c>
      <c r="AP10" s="194">
        <v>102.230198639478</v>
      </c>
      <c r="AQ10" s="185"/>
      <c r="AR10" s="195">
        <v>70.9620358959736</v>
      </c>
      <c r="AS10" s="168"/>
      <c r="AT10" s="169">
        <v>-3.4939614875803402</v>
      </c>
      <c r="AU10" s="163">
        <v>-5.3747565252266796</v>
      </c>
      <c r="AV10" s="163">
        <v>-3.2386372104854799</v>
      </c>
      <c r="AW10" s="163">
        <v>-0.67886645649468702</v>
      </c>
      <c r="AX10" s="163">
        <v>-0.232329955019764</v>
      </c>
      <c r="AY10" s="170">
        <v>-2.4578873180279901</v>
      </c>
      <c r="AZ10" s="163"/>
      <c r="BA10" s="171">
        <v>11.077299675792601</v>
      </c>
      <c r="BB10" s="172">
        <v>15.5058419669631</v>
      </c>
      <c r="BC10" s="173">
        <v>13.245595961334899</v>
      </c>
      <c r="BD10" s="163"/>
      <c r="BE10" s="174">
        <v>3.4501310667252598</v>
      </c>
    </row>
    <row r="11" spans="1:57" x14ac:dyDescent="0.2">
      <c r="A11" s="34" t="s">
        <v>22</v>
      </c>
      <c r="B11" s="3" t="str">
        <f t="shared" si="0"/>
        <v>Washington, DC</v>
      </c>
      <c r="C11" s="3"/>
      <c r="D11" s="24" t="s">
        <v>16</v>
      </c>
      <c r="E11" s="27" t="s">
        <v>17</v>
      </c>
      <c r="F11" s="3"/>
      <c r="G11" s="190">
        <v>128.69770294927801</v>
      </c>
      <c r="H11" s="185">
        <v>191.53813139287999</v>
      </c>
      <c r="I11" s="185">
        <v>220.163778532203</v>
      </c>
      <c r="J11" s="185">
        <v>185.876066459638</v>
      </c>
      <c r="K11" s="185">
        <v>136.06992385564101</v>
      </c>
      <c r="L11" s="191">
        <v>172.469120637928</v>
      </c>
      <c r="M11" s="185"/>
      <c r="N11" s="192">
        <v>123.11984946576101</v>
      </c>
      <c r="O11" s="193">
        <v>131.41473586329101</v>
      </c>
      <c r="P11" s="194">
        <v>127.267292664526</v>
      </c>
      <c r="Q11" s="185"/>
      <c r="R11" s="195">
        <v>159.55431264552701</v>
      </c>
      <c r="S11" s="168"/>
      <c r="T11" s="169">
        <v>13.0992573756858</v>
      </c>
      <c r="U11" s="163">
        <v>12.1015537272568</v>
      </c>
      <c r="V11" s="163">
        <v>0.84100595605951101</v>
      </c>
      <c r="W11" s="163">
        <v>-11.789860479766601</v>
      </c>
      <c r="X11" s="163">
        <v>-17.7849790441077</v>
      </c>
      <c r="Y11" s="170">
        <v>-1.9176032399794301</v>
      </c>
      <c r="Z11" s="163"/>
      <c r="AA11" s="171">
        <v>-11.872256910268799</v>
      </c>
      <c r="AB11" s="172">
        <v>-10.364253793306201</v>
      </c>
      <c r="AC11" s="173">
        <v>-11.100074932759201</v>
      </c>
      <c r="AD11" s="163"/>
      <c r="AE11" s="174">
        <v>-4.1733214849122904</v>
      </c>
      <c r="AG11" s="190">
        <v>112.030114814668</v>
      </c>
      <c r="AH11" s="185">
        <v>161.45075556520899</v>
      </c>
      <c r="AI11" s="185">
        <v>190.419951781961</v>
      </c>
      <c r="AJ11" s="185">
        <v>176.653598731144</v>
      </c>
      <c r="AK11" s="185">
        <v>143.50755321996101</v>
      </c>
      <c r="AL11" s="191">
        <v>156.813586839484</v>
      </c>
      <c r="AM11" s="185"/>
      <c r="AN11" s="192">
        <v>140.15719919533799</v>
      </c>
      <c r="AO11" s="193">
        <v>150.320871855283</v>
      </c>
      <c r="AP11" s="194">
        <v>145.23903552531101</v>
      </c>
      <c r="AQ11" s="185"/>
      <c r="AR11" s="195">
        <v>153.50643744252901</v>
      </c>
      <c r="AS11" s="168"/>
      <c r="AT11" s="169">
        <v>3.2885569860578401</v>
      </c>
      <c r="AU11" s="163">
        <v>1.46574087404112</v>
      </c>
      <c r="AV11" s="163">
        <v>0.96205934497645795</v>
      </c>
      <c r="AW11" s="163">
        <v>-4.3235557719655597</v>
      </c>
      <c r="AX11" s="163">
        <v>-2.7071740556747801</v>
      </c>
      <c r="AY11" s="170">
        <v>-0.54296123673206398</v>
      </c>
      <c r="AZ11" s="163"/>
      <c r="BA11" s="171">
        <v>1.7654767753815901</v>
      </c>
      <c r="BB11" s="172">
        <v>6.1396798720904799</v>
      </c>
      <c r="BC11" s="173">
        <v>3.9831109768828501</v>
      </c>
      <c r="BD11" s="163"/>
      <c r="BE11" s="174">
        <v>0.64138170887491197</v>
      </c>
    </row>
    <row r="12" spans="1:57" x14ac:dyDescent="0.2">
      <c r="A12" s="21" t="s">
        <v>23</v>
      </c>
      <c r="B12" s="3" t="str">
        <f t="shared" si="0"/>
        <v>Arlington, VA</v>
      </c>
      <c r="C12" s="3"/>
      <c r="D12" s="24" t="s">
        <v>16</v>
      </c>
      <c r="E12" s="27" t="s">
        <v>17</v>
      </c>
      <c r="F12" s="3"/>
      <c r="G12" s="190">
        <v>161.58026421475299</v>
      </c>
      <c r="H12" s="185">
        <v>238.90587402240499</v>
      </c>
      <c r="I12" s="185">
        <v>261.75380997674898</v>
      </c>
      <c r="J12" s="185">
        <v>224.05723314309799</v>
      </c>
      <c r="K12" s="185">
        <v>165.50998309025499</v>
      </c>
      <c r="L12" s="191">
        <v>210.361432889452</v>
      </c>
      <c r="M12" s="185"/>
      <c r="N12" s="192">
        <v>129.589475797928</v>
      </c>
      <c r="O12" s="193">
        <v>128.34568378778201</v>
      </c>
      <c r="P12" s="194">
        <v>128.96757979285499</v>
      </c>
      <c r="Q12" s="185"/>
      <c r="R12" s="195">
        <v>187.10604629042399</v>
      </c>
      <c r="S12" s="168"/>
      <c r="T12" s="169">
        <v>19.010860409131499</v>
      </c>
      <c r="U12" s="163">
        <v>11.8435153865445</v>
      </c>
      <c r="V12" s="163">
        <v>3.1980837930322998</v>
      </c>
      <c r="W12" s="163">
        <v>-9.9886425393075804</v>
      </c>
      <c r="X12" s="163">
        <v>-17.4945936934988</v>
      </c>
      <c r="Y12" s="170">
        <v>-7.0082608702612098E-2</v>
      </c>
      <c r="Z12" s="163"/>
      <c r="AA12" s="171">
        <v>-11.194188251855699</v>
      </c>
      <c r="AB12" s="172">
        <v>-12.4646520087891</v>
      </c>
      <c r="AC12" s="173">
        <v>-11.8309336022135</v>
      </c>
      <c r="AD12" s="163"/>
      <c r="AE12" s="174">
        <v>-2.6279699556138199</v>
      </c>
      <c r="AG12" s="190">
        <v>144.89576701543001</v>
      </c>
      <c r="AH12" s="185">
        <v>207.81728651447801</v>
      </c>
      <c r="AI12" s="185">
        <v>234.69200723948401</v>
      </c>
      <c r="AJ12" s="185">
        <v>214.471949904882</v>
      </c>
      <c r="AK12" s="185">
        <v>173.302163918833</v>
      </c>
      <c r="AL12" s="191">
        <v>195.03583491862099</v>
      </c>
      <c r="AM12" s="185"/>
      <c r="AN12" s="192">
        <v>145.349868156837</v>
      </c>
      <c r="AO12" s="193">
        <v>154.40079951384399</v>
      </c>
      <c r="AP12" s="194">
        <v>149.875333835341</v>
      </c>
      <c r="AQ12" s="185"/>
      <c r="AR12" s="195">
        <v>182.13283460911299</v>
      </c>
      <c r="AS12" s="168"/>
      <c r="AT12" s="169">
        <v>10.381531271192801</v>
      </c>
      <c r="AU12" s="163">
        <v>6.6211895354165602</v>
      </c>
      <c r="AV12" s="163">
        <v>3.5029972778657101</v>
      </c>
      <c r="AW12" s="163">
        <v>-5.6239622832340199</v>
      </c>
      <c r="AX12" s="163">
        <v>-2.5621075274644198</v>
      </c>
      <c r="AY12" s="170">
        <v>1.7889214761346399</v>
      </c>
      <c r="AZ12" s="163"/>
      <c r="BA12" s="171">
        <v>2.6935216864389502</v>
      </c>
      <c r="BB12" s="172">
        <v>10.2209064856387</v>
      </c>
      <c r="BC12" s="173">
        <v>6.4377758001805603</v>
      </c>
      <c r="BD12" s="163"/>
      <c r="BE12" s="174">
        <v>2.8450270036250598</v>
      </c>
    </row>
    <row r="13" spans="1:57" x14ac:dyDescent="0.2">
      <c r="A13" s="21" t="s">
        <v>24</v>
      </c>
      <c r="B13" s="3" t="str">
        <f t="shared" si="0"/>
        <v>Suburban Virginia Area</v>
      </c>
      <c r="C13" s="3"/>
      <c r="D13" s="24" t="s">
        <v>16</v>
      </c>
      <c r="E13" s="27" t="s">
        <v>17</v>
      </c>
      <c r="F13" s="3"/>
      <c r="G13" s="190">
        <v>77.7209623567921</v>
      </c>
      <c r="H13" s="185">
        <v>102.24482651391099</v>
      </c>
      <c r="I13" s="185">
        <v>122.56842716857599</v>
      </c>
      <c r="J13" s="185">
        <v>114.30714402618599</v>
      </c>
      <c r="K13" s="185">
        <v>94.261610474631695</v>
      </c>
      <c r="L13" s="191">
        <v>102.220594108019</v>
      </c>
      <c r="M13" s="185"/>
      <c r="N13" s="192">
        <v>99.157456628477902</v>
      </c>
      <c r="O13" s="193">
        <v>107.699022913256</v>
      </c>
      <c r="P13" s="194">
        <v>103.42823977086699</v>
      </c>
      <c r="Q13" s="185"/>
      <c r="R13" s="195">
        <v>102.56563572597599</v>
      </c>
      <c r="S13" s="168"/>
      <c r="T13" s="169">
        <v>16.243752775074501</v>
      </c>
      <c r="U13" s="163">
        <v>5.1777957657478098</v>
      </c>
      <c r="V13" s="163">
        <v>4.4132878819647399</v>
      </c>
      <c r="W13" s="163">
        <v>-0.37532056414728399</v>
      </c>
      <c r="X13" s="163">
        <v>-2.4936746257669098</v>
      </c>
      <c r="Y13" s="170">
        <v>3.6994306505173702</v>
      </c>
      <c r="Z13" s="163"/>
      <c r="AA13" s="171">
        <v>-3.6262293685609701</v>
      </c>
      <c r="AB13" s="172">
        <v>-5.7817078569944398</v>
      </c>
      <c r="AC13" s="173">
        <v>-4.7606329778903902</v>
      </c>
      <c r="AD13" s="163"/>
      <c r="AE13" s="174">
        <v>1.11164954487627</v>
      </c>
      <c r="AG13" s="190">
        <v>71.930657528641504</v>
      </c>
      <c r="AH13" s="185">
        <v>99.347606792144006</v>
      </c>
      <c r="AI13" s="185">
        <v>111.781154255319</v>
      </c>
      <c r="AJ13" s="185">
        <v>110.158904255319</v>
      </c>
      <c r="AK13" s="185">
        <v>95.743539279868997</v>
      </c>
      <c r="AL13" s="191">
        <v>97.792372422258495</v>
      </c>
      <c r="AM13" s="185"/>
      <c r="AN13" s="192">
        <v>105.932604746317</v>
      </c>
      <c r="AO13" s="193">
        <v>112.807698036006</v>
      </c>
      <c r="AP13" s="194">
        <v>109.370151391162</v>
      </c>
      <c r="AQ13" s="185"/>
      <c r="AR13" s="195">
        <v>101.10030927051599</v>
      </c>
      <c r="AS13" s="168"/>
      <c r="AT13" s="169">
        <v>11.9757935570764</v>
      </c>
      <c r="AU13" s="163">
        <v>4.7686976503180096</v>
      </c>
      <c r="AV13" s="163">
        <v>2.1411540553806199</v>
      </c>
      <c r="AW13" s="163">
        <v>1.2708853494386301</v>
      </c>
      <c r="AX13" s="163">
        <v>9.0998180859287299</v>
      </c>
      <c r="AY13" s="170">
        <v>5.1450644140082096</v>
      </c>
      <c r="AZ13" s="163"/>
      <c r="BA13" s="171">
        <v>5.7256599783000297</v>
      </c>
      <c r="BB13" s="172">
        <v>7.2937529815783098</v>
      </c>
      <c r="BC13" s="173">
        <v>6.5285821589520401</v>
      </c>
      <c r="BD13" s="163"/>
      <c r="BE13" s="174">
        <v>5.5688367553640203</v>
      </c>
    </row>
    <row r="14" spans="1:57" x14ac:dyDescent="0.2">
      <c r="A14" s="21" t="s">
        <v>25</v>
      </c>
      <c r="B14" s="3" t="str">
        <f t="shared" si="0"/>
        <v>Alexandria, VA</v>
      </c>
      <c r="C14" s="3"/>
      <c r="D14" s="24" t="s">
        <v>16</v>
      </c>
      <c r="E14" s="27" t="s">
        <v>17</v>
      </c>
      <c r="F14" s="3"/>
      <c r="G14" s="190">
        <v>129.52106558328401</v>
      </c>
      <c r="H14" s="185">
        <v>183.09367382472399</v>
      </c>
      <c r="I14" s="185">
        <v>193.90087637840901</v>
      </c>
      <c r="J14" s="185">
        <v>149.717911781775</v>
      </c>
      <c r="K14" s="185">
        <v>114.685116656993</v>
      </c>
      <c r="L14" s="191">
        <v>154.183728845037</v>
      </c>
      <c r="M14" s="185"/>
      <c r="N14" s="192">
        <v>101.053405687753</v>
      </c>
      <c r="O14" s="193">
        <v>110.217203714451</v>
      </c>
      <c r="P14" s="194">
        <v>105.635304701102</v>
      </c>
      <c r="Q14" s="185"/>
      <c r="R14" s="195">
        <v>140.31275051819901</v>
      </c>
      <c r="S14" s="168"/>
      <c r="T14" s="169">
        <v>7.0266404420424697</v>
      </c>
      <c r="U14" s="163">
        <v>4.9564619897541498</v>
      </c>
      <c r="V14" s="163">
        <v>1.9268352566432201</v>
      </c>
      <c r="W14" s="163">
        <v>-15.372420407127301</v>
      </c>
      <c r="X14" s="163">
        <v>-18.243858690195999</v>
      </c>
      <c r="Y14" s="170">
        <v>-3.9821695005434998</v>
      </c>
      <c r="Z14" s="163"/>
      <c r="AA14" s="171">
        <v>-17.7221532252257</v>
      </c>
      <c r="AB14" s="172">
        <v>-8.9059235242913797</v>
      </c>
      <c r="AC14" s="173">
        <v>-13.347070038197501</v>
      </c>
      <c r="AD14" s="163"/>
      <c r="AE14" s="174">
        <v>-6.16356947317432</v>
      </c>
      <c r="AG14" s="190">
        <v>95.0132913596007</v>
      </c>
      <c r="AH14" s="185">
        <v>136.42732489990101</v>
      </c>
      <c r="AI14" s="185">
        <v>150.02589711599799</v>
      </c>
      <c r="AJ14" s="185">
        <v>132.95652623026899</v>
      </c>
      <c r="AK14" s="185">
        <v>115.07180797353701</v>
      </c>
      <c r="AL14" s="191">
        <v>125.899013265554</v>
      </c>
      <c r="AM14" s="185"/>
      <c r="AN14" s="192">
        <v>116.272121924326</v>
      </c>
      <c r="AO14" s="193">
        <v>125.321762128597</v>
      </c>
      <c r="AP14" s="194">
        <v>120.79694202646201</v>
      </c>
      <c r="AQ14" s="185"/>
      <c r="AR14" s="195">
        <v>124.44131487975299</v>
      </c>
      <c r="AS14" s="168"/>
      <c r="AT14" s="169">
        <v>-1.9845751945085699</v>
      </c>
      <c r="AU14" s="163">
        <v>-2.55962567437843</v>
      </c>
      <c r="AV14" s="163">
        <v>-4.2137681807713596</v>
      </c>
      <c r="AW14" s="163">
        <v>-13.0149673961202</v>
      </c>
      <c r="AX14" s="163">
        <v>-7.6824092041182199</v>
      </c>
      <c r="AY14" s="170">
        <v>-6.1946188698580196</v>
      </c>
      <c r="AZ14" s="163"/>
      <c r="BA14" s="171">
        <v>1.70904114059184</v>
      </c>
      <c r="BB14" s="172">
        <v>7.12048522786856</v>
      </c>
      <c r="BC14" s="173">
        <v>4.4460307025770396</v>
      </c>
      <c r="BD14" s="163"/>
      <c r="BE14" s="174">
        <v>-3.4671252064327902</v>
      </c>
    </row>
    <row r="15" spans="1:57" x14ac:dyDescent="0.2">
      <c r="A15" s="21" t="s">
        <v>26</v>
      </c>
      <c r="B15" s="3" t="str">
        <f t="shared" si="0"/>
        <v>Fairfax/Tysons Corner, VA</v>
      </c>
      <c r="C15" s="3"/>
      <c r="D15" s="24" t="s">
        <v>16</v>
      </c>
      <c r="E15" s="27" t="s">
        <v>17</v>
      </c>
      <c r="F15" s="3"/>
      <c r="G15" s="190">
        <v>82.456987060998102</v>
      </c>
      <c r="H15" s="185">
        <v>146.666777957486</v>
      </c>
      <c r="I15" s="185">
        <v>189.13670633086801</v>
      </c>
      <c r="J15" s="185">
        <v>183.53981977818799</v>
      </c>
      <c r="K15" s="185">
        <v>121.214022643253</v>
      </c>
      <c r="L15" s="191">
        <v>144.602862754158</v>
      </c>
      <c r="M15" s="185"/>
      <c r="N15" s="192">
        <v>91.745527957486104</v>
      </c>
      <c r="O15" s="193">
        <v>96.325693160813302</v>
      </c>
      <c r="P15" s="194">
        <v>94.035610559149703</v>
      </c>
      <c r="Q15" s="185"/>
      <c r="R15" s="195">
        <v>130.155076412727</v>
      </c>
      <c r="S15" s="168"/>
      <c r="T15" s="169">
        <v>9.1837472978657999</v>
      </c>
      <c r="U15" s="163">
        <v>7.6192076659524703</v>
      </c>
      <c r="V15" s="163">
        <v>2.9240062731991401</v>
      </c>
      <c r="W15" s="163">
        <v>-3.0488850738664999</v>
      </c>
      <c r="X15" s="163">
        <v>-16.337008197901</v>
      </c>
      <c r="Y15" s="170">
        <v>-0.924810066267853</v>
      </c>
      <c r="Z15" s="163"/>
      <c r="AA15" s="171">
        <v>-20.1307848647116</v>
      </c>
      <c r="AB15" s="172">
        <v>-13.258645845486001</v>
      </c>
      <c r="AC15" s="173">
        <v>-16.7528204881141</v>
      </c>
      <c r="AD15" s="163"/>
      <c r="AE15" s="174">
        <v>-4.6664812178506798</v>
      </c>
      <c r="AG15" s="190">
        <v>79.593460027726394</v>
      </c>
      <c r="AH15" s="185">
        <v>132.96777206561899</v>
      </c>
      <c r="AI15" s="185">
        <v>170.748924445471</v>
      </c>
      <c r="AJ15" s="185">
        <v>163.64024896025799</v>
      </c>
      <c r="AK15" s="185">
        <v>113.690828615988</v>
      </c>
      <c r="AL15" s="191">
        <v>132.12824682301201</v>
      </c>
      <c r="AM15" s="185"/>
      <c r="AN15" s="192">
        <v>98.608436344731899</v>
      </c>
      <c r="AO15" s="193">
        <v>105.146655210258</v>
      </c>
      <c r="AP15" s="194">
        <v>101.877545777495</v>
      </c>
      <c r="AQ15" s="185"/>
      <c r="AR15" s="195">
        <v>123.485189381436</v>
      </c>
      <c r="AS15" s="168"/>
      <c r="AT15" s="169">
        <v>5.7073847054217302</v>
      </c>
      <c r="AU15" s="163">
        <v>4.50403649015316</v>
      </c>
      <c r="AV15" s="163">
        <v>8.8989313353315609</v>
      </c>
      <c r="AW15" s="163">
        <v>5.32245600294425</v>
      </c>
      <c r="AX15" s="163">
        <v>-3.44398664607934</v>
      </c>
      <c r="AY15" s="170">
        <v>4.4582126159712097</v>
      </c>
      <c r="AZ15" s="163"/>
      <c r="BA15" s="171">
        <v>-1.4986968433959</v>
      </c>
      <c r="BB15" s="172">
        <v>3.44435276168536</v>
      </c>
      <c r="BC15" s="173">
        <v>0.99165472823811396</v>
      </c>
      <c r="BD15" s="163"/>
      <c r="BE15" s="174">
        <v>3.61981250200065</v>
      </c>
    </row>
    <row r="16" spans="1:57" x14ac:dyDescent="0.2">
      <c r="A16" s="21" t="s">
        <v>27</v>
      </c>
      <c r="B16" s="3" t="str">
        <f t="shared" si="0"/>
        <v>I-95 Fredericksburg, VA</v>
      </c>
      <c r="C16" s="3"/>
      <c r="D16" s="24" t="s">
        <v>16</v>
      </c>
      <c r="E16" s="27" t="s">
        <v>17</v>
      </c>
      <c r="F16" s="3"/>
      <c r="G16" s="190">
        <v>49.179896075179599</v>
      </c>
      <c r="H16" s="185">
        <v>59.875758982863402</v>
      </c>
      <c r="I16" s="185">
        <v>69.019124378109396</v>
      </c>
      <c r="J16" s="185">
        <v>74.241970149253703</v>
      </c>
      <c r="K16" s="185">
        <v>69.015086788280797</v>
      </c>
      <c r="L16" s="191">
        <v>64.266367274737405</v>
      </c>
      <c r="M16" s="185"/>
      <c r="N16" s="192">
        <v>90.519188501934707</v>
      </c>
      <c r="O16" s="193">
        <v>84.719197346600296</v>
      </c>
      <c r="P16" s="194">
        <v>87.619192924267495</v>
      </c>
      <c r="Q16" s="185"/>
      <c r="R16" s="195">
        <v>70.938603174603102</v>
      </c>
      <c r="S16" s="168"/>
      <c r="T16" s="169">
        <v>-4.8236287910633599E-2</v>
      </c>
      <c r="U16" s="163">
        <v>-4.8917368836694504</v>
      </c>
      <c r="V16" s="163">
        <v>-9.1094395197243205</v>
      </c>
      <c r="W16" s="163">
        <v>-7.0625379243622</v>
      </c>
      <c r="X16" s="163">
        <v>-8.3097419252965796</v>
      </c>
      <c r="Y16" s="170">
        <v>-6.3852418071208197</v>
      </c>
      <c r="Z16" s="163"/>
      <c r="AA16" s="171">
        <v>5.7719911528135599</v>
      </c>
      <c r="AB16" s="172">
        <v>-3.9629800573665199</v>
      </c>
      <c r="AC16" s="173">
        <v>0.83068999536676702</v>
      </c>
      <c r="AD16" s="163"/>
      <c r="AE16" s="174">
        <v>-3.9597401320128598</v>
      </c>
      <c r="AG16" s="190">
        <v>49.465607027430103</v>
      </c>
      <c r="AH16" s="185">
        <v>59.030595011187501</v>
      </c>
      <c r="AI16" s="185">
        <v>65.635629386085995</v>
      </c>
      <c r="AJ16" s="185">
        <v>69.706276730949796</v>
      </c>
      <c r="AK16" s="185">
        <v>69.680139249599307</v>
      </c>
      <c r="AL16" s="191">
        <v>62.702995402908499</v>
      </c>
      <c r="AM16" s="185"/>
      <c r="AN16" s="192">
        <v>92.505586285019604</v>
      </c>
      <c r="AO16" s="193">
        <v>93.626310990771898</v>
      </c>
      <c r="AP16" s="194">
        <v>93.065948637895701</v>
      </c>
      <c r="AQ16" s="185"/>
      <c r="AR16" s="195">
        <v>71.377645556730798</v>
      </c>
      <c r="AS16" s="168"/>
      <c r="AT16" s="169">
        <v>0.70028011695721304</v>
      </c>
      <c r="AU16" s="163">
        <v>-3.0758716471299099</v>
      </c>
      <c r="AV16" s="163">
        <v>-3.7931148166966002</v>
      </c>
      <c r="AW16" s="163">
        <v>-2.4335368787440501</v>
      </c>
      <c r="AX16" s="163">
        <v>-0.16578033479617699</v>
      </c>
      <c r="AY16" s="170">
        <v>-1.87009044466601</v>
      </c>
      <c r="AZ16" s="163"/>
      <c r="BA16" s="171">
        <v>10.1401869424209</v>
      </c>
      <c r="BB16" s="172">
        <v>12.024954561128499</v>
      </c>
      <c r="BC16" s="173">
        <v>11.0802500116753</v>
      </c>
      <c r="BD16" s="163"/>
      <c r="BE16" s="174">
        <v>2.5846253535823198</v>
      </c>
    </row>
    <row r="17" spans="1:70" x14ac:dyDescent="0.2">
      <c r="A17" s="21" t="s">
        <v>28</v>
      </c>
      <c r="B17" s="3" t="str">
        <f t="shared" si="0"/>
        <v>Dulles Airport Area, VA</v>
      </c>
      <c r="C17" s="3"/>
      <c r="D17" s="24" t="s">
        <v>16</v>
      </c>
      <c r="E17" s="27" t="s">
        <v>17</v>
      </c>
      <c r="F17" s="3"/>
      <c r="G17" s="190">
        <v>73.771283877532099</v>
      </c>
      <c r="H17" s="185">
        <v>120.873924706317</v>
      </c>
      <c r="I17" s="185">
        <v>147.451149754879</v>
      </c>
      <c r="J17" s="185">
        <v>140.605370456017</v>
      </c>
      <c r="K17" s="185">
        <v>104.69064748866801</v>
      </c>
      <c r="L17" s="191">
        <v>117.478475256683</v>
      </c>
      <c r="M17" s="185"/>
      <c r="N17" s="192">
        <v>87.162164462121893</v>
      </c>
      <c r="O17" s="193">
        <v>84.549217463694305</v>
      </c>
      <c r="P17" s="194">
        <v>85.855690962908099</v>
      </c>
      <c r="Q17" s="185"/>
      <c r="R17" s="195">
        <v>108.44339402989</v>
      </c>
      <c r="S17" s="168"/>
      <c r="T17" s="169">
        <v>11.889515879576299</v>
      </c>
      <c r="U17" s="163">
        <v>17.226277085394798</v>
      </c>
      <c r="V17" s="163">
        <v>13.164637901078301</v>
      </c>
      <c r="W17" s="163">
        <v>3.1216732505389402</v>
      </c>
      <c r="X17" s="163">
        <v>-2.1686775487160799</v>
      </c>
      <c r="Y17" s="170">
        <v>8.2347573649482708</v>
      </c>
      <c r="Z17" s="163"/>
      <c r="AA17" s="171">
        <v>-8.0726411063229602</v>
      </c>
      <c r="AB17" s="172">
        <v>-13.9292356143834</v>
      </c>
      <c r="AC17" s="173">
        <v>-11.052752634967399</v>
      </c>
      <c r="AD17" s="163"/>
      <c r="AE17" s="174">
        <v>3.1740405892335999</v>
      </c>
      <c r="AG17" s="190">
        <v>69.526363888631906</v>
      </c>
      <c r="AH17" s="185">
        <v>113.290318425677</v>
      </c>
      <c r="AI17" s="185">
        <v>134.94851725094799</v>
      </c>
      <c r="AJ17" s="185">
        <v>132.22216284340001</v>
      </c>
      <c r="AK17" s="185">
        <v>103.332498381278</v>
      </c>
      <c r="AL17" s="191">
        <v>110.663972157987</v>
      </c>
      <c r="AM17" s="185"/>
      <c r="AN17" s="192">
        <v>88.2106879567107</v>
      </c>
      <c r="AO17" s="193">
        <v>87.158726297289704</v>
      </c>
      <c r="AP17" s="194">
        <v>87.684707127000195</v>
      </c>
      <c r="AQ17" s="185"/>
      <c r="AR17" s="195">
        <v>104.098467863419</v>
      </c>
      <c r="AS17" s="168"/>
      <c r="AT17" s="169">
        <v>9.8515289721988104</v>
      </c>
      <c r="AU17" s="163">
        <v>14.6447212334132</v>
      </c>
      <c r="AV17" s="163">
        <v>11.1785248985785</v>
      </c>
      <c r="AW17" s="163">
        <v>6.2127491623251503</v>
      </c>
      <c r="AX17" s="163">
        <v>9.9440983814996198</v>
      </c>
      <c r="AY17" s="170">
        <v>10.230924710713101</v>
      </c>
      <c r="AZ17" s="163"/>
      <c r="BA17" s="171">
        <v>8.6366787767911806</v>
      </c>
      <c r="BB17" s="172">
        <v>8.1568058804418797</v>
      </c>
      <c r="BC17" s="173">
        <v>8.3976505108155504</v>
      </c>
      <c r="BD17" s="163"/>
      <c r="BE17" s="174">
        <v>9.7840781795265794</v>
      </c>
    </row>
    <row r="18" spans="1:70" x14ac:dyDescent="0.2">
      <c r="A18" s="21" t="s">
        <v>29</v>
      </c>
      <c r="B18" s="3" t="str">
        <f t="shared" si="0"/>
        <v>Williamsburg, VA</v>
      </c>
      <c r="C18" s="3"/>
      <c r="D18" s="24" t="s">
        <v>16</v>
      </c>
      <c r="E18" s="27" t="s">
        <v>17</v>
      </c>
      <c r="F18" s="3"/>
      <c r="G18" s="190">
        <v>49.169140707497299</v>
      </c>
      <c r="H18" s="185">
        <v>50.8086602428722</v>
      </c>
      <c r="I18" s="185">
        <v>55.967284846884802</v>
      </c>
      <c r="J18" s="185">
        <v>62.891003167898603</v>
      </c>
      <c r="K18" s="185">
        <v>67.714267423442394</v>
      </c>
      <c r="L18" s="191">
        <v>57.310071277719103</v>
      </c>
      <c r="M18" s="185"/>
      <c r="N18" s="192">
        <v>113.72886747624</v>
      </c>
      <c r="O18" s="193">
        <v>139.274961721224</v>
      </c>
      <c r="P18" s="194">
        <v>126.501914598732</v>
      </c>
      <c r="Q18" s="185"/>
      <c r="R18" s="195">
        <v>77.079169369437295</v>
      </c>
      <c r="S18" s="168"/>
      <c r="T18" s="169">
        <v>15.219051846939699</v>
      </c>
      <c r="U18" s="163">
        <v>31.613292108753999</v>
      </c>
      <c r="V18" s="163">
        <v>19.5122234500679</v>
      </c>
      <c r="W18" s="163">
        <v>24.148491681868101</v>
      </c>
      <c r="X18" s="163">
        <v>2.5957329127903801</v>
      </c>
      <c r="Y18" s="170">
        <v>17.070333304380199</v>
      </c>
      <c r="Z18" s="163"/>
      <c r="AA18" s="171">
        <v>-5.1016733345228502</v>
      </c>
      <c r="AB18" s="172">
        <v>13.8860081029722</v>
      </c>
      <c r="AC18" s="173">
        <v>4.4882461134291498</v>
      </c>
      <c r="AD18" s="163"/>
      <c r="AE18" s="174">
        <v>10.8132904399135</v>
      </c>
      <c r="AG18" s="190">
        <v>50.019594772967203</v>
      </c>
      <c r="AH18" s="185">
        <v>56.075845102956698</v>
      </c>
      <c r="AI18" s="185">
        <v>56.650717727032699</v>
      </c>
      <c r="AJ18" s="185">
        <v>60.8587153511087</v>
      </c>
      <c r="AK18" s="185">
        <v>72.761839691129794</v>
      </c>
      <c r="AL18" s="191">
        <v>59.273342529038999</v>
      </c>
      <c r="AM18" s="185"/>
      <c r="AN18" s="192">
        <v>113.006700765575</v>
      </c>
      <c r="AO18" s="193">
        <v>124.407730002639</v>
      </c>
      <c r="AP18" s="194">
        <v>118.707215384107</v>
      </c>
      <c r="AQ18" s="185"/>
      <c r="AR18" s="195">
        <v>76.254449059058601</v>
      </c>
      <c r="AS18" s="168"/>
      <c r="AT18" s="169">
        <v>-13.405885337255199</v>
      </c>
      <c r="AU18" s="163">
        <v>-18.905302615242601</v>
      </c>
      <c r="AV18" s="163">
        <v>-20.4742228094346</v>
      </c>
      <c r="AW18" s="163">
        <v>-13.6379301372168</v>
      </c>
      <c r="AX18" s="163">
        <v>-14.539773788898501</v>
      </c>
      <c r="AY18" s="170">
        <v>-16.223312539083601</v>
      </c>
      <c r="AZ18" s="163"/>
      <c r="BA18" s="171">
        <v>-6.73804725952784</v>
      </c>
      <c r="BB18" s="172">
        <v>5.3522552818937204</v>
      </c>
      <c r="BC18" s="173">
        <v>-0.770814026359815</v>
      </c>
      <c r="BD18" s="163"/>
      <c r="BE18" s="174">
        <v>-9.9888429365596298</v>
      </c>
    </row>
    <row r="19" spans="1:70" x14ac:dyDescent="0.2">
      <c r="A19" s="21" t="s">
        <v>30</v>
      </c>
      <c r="B19" s="3" t="str">
        <f t="shared" si="0"/>
        <v>Virginia Beach, VA</v>
      </c>
      <c r="C19" s="3"/>
      <c r="D19" s="24" t="s">
        <v>16</v>
      </c>
      <c r="E19" s="27" t="s">
        <v>17</v>
      </c>
      <c r="F19" s="3"/>
      <c r="G19" s="190">
        <v>50.802092323422897</v>
      </c>
      <c r="H19" s="185">
        <v>53.250247884222098</v>
      </c>
      <c r="I19" s="185">
        <v>64.003015368884604</v>
      </c>
      <c r="J19" s="185">
        <v>65.281007126002805</v>
      </c>
      <c r="K19" s="185">
        <v>62.654867099260599</v>
      </c>
      <c r="L19" s="191">
        <v>59.198245960358598</v>
      </c>
      <c r="M19" s="185"/>
      <c r="N19" s="192">
        <v>96.135444517854296</v>
      </c>
      <c r="O19" s="193">
        <v>112.739861687903</v>
      </c>
      <c r="P19" s="194">
        <v>104.437653102878</v>
      </c>
      <c r="Q19" s="185"/>
      <c r="R19" s="195">
        <v>72.123790858221497</v>
      </c>
      <c r="S19" s="168"/>
      <c r="T19" s="169">
        <v>-0.94296022414713199</v>
      </c>
      <c r="U19" s="163">
        <v>6.8177535322765097</v>
      </c>
      <c r="V19" s="163">
        <v>17.806251850979699</v>
      </c>
      <c r="W19" s="163">
        <v>16.801824670806401</v>
      </c>
      <c r="X19" s="163">
        <v>-6.2842390764442602</v>
      </c>
      <c r="Y19" s="170">
        <v>6.3901829947732196</v>
      </c>
      <c r="Z19" s="163"/>
      <c r="AA19" s="171">
        <v>-17.882368603082298</v>
      </c>
      <c r="AB19" s="172">
        <v>-15.137145441550899</v>
      </c>
      <c r="AC19" s="173">
        <v>-16.423095088261601</v>
      </c>
      <c r="AD19" s="163"/>
      <c r="AE19" s="174">
        <v>-4.4053817821683703</v>
      </c>
      <c r="AG19" s="190">
        <v>50.553714871401603</v>
      </c>
      <c r="AH19" s="185">
        <v>51.851357255780997</v>
      </c>
      <c r="AI19" s="185">
        <v>59.485377398930297</v>
      </c>
      <c r="AJ19" s="185">
        <v>63.297037777253401</v>
      </c>
      <c r="AK19" s="185">
        <v>73.130819940616604</v>
      </c>
      <c r="AL19" s="191">
        <v>59.663661448796603</v>
      </c>
      <c r="AM19" s="185"/>
      <c r="AN19" s="192">
        <v>115.50335190341301</v>
      </c>
      <c r="AO19" s="193">
        <v>127.01887440616601</v>
      </c>
      <c r="AP19" s="194">
        <v>121.261113154789</v>
      </c>
      <c r="AQ19" s="185"/>
      <c r="AR19" s="195">
        <v>77.262933364794705</v>
      </c>
      <c r="AS19" s="168"/>
      <c r="AT19" s="169">
        <v>-8.37816232514235</v>
      </c>
      <c r="AU19" s="163">
        <v>-14.822776534092499</v>
      </c>
      <c r="AV19" s="163">
        <v>-11.611406390858599</v>
      </c>
      <c r="AW19" s="163">
        <v>-3.4592235929186899</v>
      </c>
      <c r="AX19" s="163">
        <v>0.96990928989416603</v>
      </c>
      <c r="AY19" s="170">
        <v>-7.1655529166083198</v>
      </c>
      <c r="AZ19" s="163"/>
      <c r="BA19" s="171">
        <v>5.0757229829476103</v>
      </c>
      <c r="BB19" s="172">
        <v>6.7013832401470497</v>
      </c>
      <c r="BC19" s="173">
        <v>5.92092047331478</v>
      </c>
      <c r="BD19" s="163"/>
      <c r="BE19" s="174">
        <v>-1.7207119988911601</v>
      </c>
    </row>
    <row r="20" spans="1:70" x14ac:dyDescent="0.2">
      <c r="A20" s="34" t="s">
        <v>31</v>
      </c>
      <c r="B20" s="3" t="str">
        <f t="shared" si="0"/>
        <v>Norfolk/Portsmouth, VA</v>
      </c>
      <c r="C20" s="3"/>
      <c r="D20" s="24" t="s">
        <v>16</v>
      </c>
      <c r="E20" s="27" t="s">
        <v>17</v>
      </c>
      <c r="F20" s="3"/>
      <c r="G20" s="190">
        <v>66.149197665847595</v>
      </c>
      <c r="H20" s="185">
        <v>76.280147139347093</v>
      </c>
      <c r="I20" s="185">
        <v>86.208975763425698</v>
      </c>
      <c r="J20" s="185">
        <v>81.606864531414502</v>
      </c>
      <c r="K20" s="185">
        <v>77.559845524745498</v>
      </c>
      <c r="L20" s="191">
        <v>77.561006124956094</v>
      </c>
      <c r="M20" s="185"/>
      <c r="N20" s="192">
        <v>92.447388996138898</v>
      </c>
      <c r="O20" s="193">
        <v>91.9909566514566</v>
      </c>
      <c r="P20" s="194">
        <v>92.219172823797805</v>
      </c>
      <c r="Q20" s="185"/>
      <c r="R20" s="195">
        <v>81.749053753196605</v>
      </c>
      <c r="S20" s="168"/>
      <c r="T20" s="169">
        <v>41.301708494147903</v>
      </c>
      <c r="U20" s="163">
        <v>27.486576348478199</v>
      </c>
      <c r="V20" s="163">
        <v>27.167227778801902</v>
      </c>
      <c r="W20" s="163">
        <v>21.463221747242699</v>
      </c>
      <c r="X20" s="163">
        <v>1.39860270346997</v>
      </c>
      <c r="Y20" s="170">
        <v>21.906655997152502</v>
      </c>
      <c r="Z20" s="163"/>
      <c r="AA20" s="171">
        <v>1.9425795059875399</v>
      </c>
      <c r="AB20" s="172">
        <v>-5.8005410395907298</v>
      </c>
      <c r="AC20" s="173">
        <v>-2.0722517604185802</v>
      </c>
      <c r="AD20" s="163"/>
      <c r="AE20" s="174">
        <v>12.9893897200074</v>
      </c>
      <c r="AG20" s="190">
        <v>59.133871389083801</v>
      </c>
      <c r="AH20" s="185">
        <v>68.058890128115095</v>
      </c>
      <c r="AI20" s="185">
        <v>75.330632590382507</v>
      </c>
      <c r="AJ20" s="185">
        <v>75.562870480870401</v>
      </c>
      <c r="AK20" s="185">
        <v>74.356989527026997</v>
      </c>
      <c r="AL20" s="191">
        <v>70.488650823095796</v>
      </c>
      <c r="AM20" s="185"/>
      <c r="AN20" s="192">
        <v>91.380735521235493</v>
      </c>
      <c r="AO20" s="193">
        <v>87.319242308704801</v>
      </c>
      <c r="AP20" s="194">
        <v>89.349988914970098</v>
      </c>
      <c r="AQ20" s="185"/>
      <c r="AR20" s="195">
        <v>75.877604563631294</v>
      </c>
      <c r="AS20" s="168"/>
      <c r="AT20" s="169">
        <v>11.3920814302646</v>
      </c>
      <c r="AU20" s="163">
        <v>1.5251948377546201</v>
      </c>
      <c r="AV20" s="163">
        <v>-0.44225974933100198</v>
      </c>
      <c r="AW20" s="163">
        <v>1.4912731347366199</v>
      </c>
      <c r="AX20" s="163">
        <v>2.51457512781856</v>
      </c>
      <c r="AY20" s="170">
        <v>2.8209923134030301</v>
      </c>
      <c r="AZ20" s="163"/>
      <c r="BA20" s="171">
        <v>3.3823459389538399</v>
      </c>
      <c r="BB20" s="172">
        <v>-2.5009089571473901</v>
      </c>
      <c r="BC20" s="173">
        <v>0.42141091708108303</v>
      </c>
      <c r="BD20" s="163"/>
      <c r="BE20" s="174">
        <v>2.00096879021444</v>
      </c>
    </row>
    <row r="21" spans="1:70" x14ac:dyDescent="0.2">
      <c r="A21" s="35" t="s">
        <v>32</v>
      </c>
      <c r="B21" s="3" t="str">
        <f t="shared" si="0"/>
        <v>Newport News/Hampton, VA</v>
      </c>
      <c r="C21" s="3"/>
      <c r="D21" s="24" t="s">
        <v>16</v>
      </c>
      <c r="E21" s="27" t="s">
        <v>17</v>
      </c>
      <c r="F21" s="3"/>
      <c r="G21" s="190">
        <v>38.847766954307502</v>
      </c>
      <c r="H21" s="185">
        <v>46.746983788371701</v>
      </c>
      <c r="I21" s="185">
        <v>50.734956415334501</v>
      </c>
      <c r="J21" s="185">
        <v>49.729091979063497</v>
      </c>
      <c r="K21" s="185">
        <v>49.504491795161897</v>
      </c>
      <c r="L21" s="191">
        <v>47.112658186447803</v>
      </c>
      <c r="M21" s="185"/>
      <c r="N21" s="192">
        <v>68.706507285330304</v>
      </c>
      <c r="O21" s="193">
        <v>75.189839736879307</v>
      </c>
      <c r="P21" s="194">
        <v>71.948173511104798</v>
      </c>
      <c r="Q21" s="185"/>
      <c r="R21" s="195">
        <v>54.2085197077784</v>
      </c>
      <c r="S21" s="168"/>
      <c r="T21" s="169">
        <v>-3.0570145279373602</v>
      </c>
      <c r="U21" s="163">
        <v>-9.5654772075683105</v>
      </c>
      <c r="V21" s="163">
        <v>-11.8111422625571</v>
      </c>
      <c r="W21" s="163">
        <v>-13.1812102554356</v>
      </c>
      <c r="X21" s="163">
        <v>-21.690371156538799</v>
      </c>
      <c r="Y21" s="170">
        <v>-12.686345832023299</v>
      </c>
      <c r="Z21" s="163"/>
      <c r="AA21" s="171">
        <v>-29.885157487695899</v>
      </c>
      <c r="AB21" s="172">
        <v>-22.624558800401601</v>
      </c>
      <c r="AC21" s="173">
        <v>-26.2700376642841</v>
      </c>
      <c r="AD21" s="163"/>
      <c r="AE21" s="174">
        <v>-18.3881366835028</v>
      </c>
      <c r="AG21" s="190">
        <v>38.804658293252203</v>
      </c>
      <c r="AH21" s="185">
        <v>46.3503122435988</v>
      </c>
      <c r="AI21" s="185">
        <v>50.5919327486207</v>
      </c>
      <c r="AJ21" s="185">
        <v>50.334738148960199</v>
      </c>
      <c r="AK21" s="185">
        <v>51.435857165086901</v>
      </c>
      <c r="AL21" s="191">
        <v>47.5034997199038</v>
      </c>
      <c r="AM21" s="185"/>
      <c r="AN21" s="192">
        <v>68.407665532607098</v>
      </c>
      <c r="AO21" s="193">
        <v>75.627453253642599</v>
      </c>
      <c r="AP21" s="194">
        <v>72.017559393124898</v>
      </c>
      <c r="AQ21" s="185"/>
      <c r="AR21" s="195">
        <v>54.507516769395501</v>
      </c>
      <c r="AS21" s="168"/>
      <c r="AT21" s="169">
        <v>-7.7748749345094801</v>
      </c>
      <c r="AU21" s="163">
        <v>-11.1545253566777</v>
      </c>
      <c r="AV21" s="163">
        <v>-9.7065298549941108</v>
      </c>
      <c r="AW21" s="163">
        <v>-15.2144992098795</v>
      </c>
      <c r="AX21" s="163">
        <v>-15.9154124765062</v>
      </c>
      <c r="AY21" s="170">
        <v>-12.295252169733899</v>
      </c>
      <c r="AZ21" s="163"/>
      <c r="BA21" s="171">
        <v>-12.103028754898499</v>
      </c>
      <c r="BB21" s="172">
        <v>-5.7295737559718001</v>
      </c>
      <c r="BC21" s="173">
        <v>-8.8679745919045203</v>
      </c>
      <c r="BD21" s="163"/>
      <c r="BE21" s="174">
        <v>-11.0321888560888</v>
      </c>
    </row>
    <row r="22" spans="1:70" x14ac:dyDescent="0.2">
      <c r="A22" s="36" t="s">
        <v>33</v>
      </c>
      <c r="B22" s="3" t="str">
        <f t="shared" si="0"/>
        <v>Chesapeake/Suffolk, VA</v>
      </c>
      <c r="C22" s="3"/>
      <c r="D22" s="25" t="s">
        <v>16</v>
      </c>
      <c r="E22" s="28" t="s">
        <v>17</v>
      </c>
      <c r="F22" s="3"/>
      <c r="G22" s="196">
        <v>47.897135030140603</v>
      </c>
      <c r="H22" s="197">
        <v>61.275921483589997</v>
      </c>
      <c r="I22" s="197">
        <v>66.512596399865998</v>
      </c>
      <c r="J22" s="197">
        <v>66.636585498995302</v>
      </c>
      <c r="K22" s="197">
        <v>63.208683590086999</v>
      </c>
      <c r="L22" s="198">
        <v>61.106184400535803</v>
      </c>
      <c r="M22" s="185"/>
      <c r="N22" s="199">
        <v>75.052243017414597</v>
      </c>
      <c r="O22" s="200">
        <v>80.866401691225704</v>
      </c>
      <c r="P22" s="201">
        <v>77.959322354320093</v>
      </c>
      <c r="Q22" s="185"/>
      <c r="R22" s="202">
        <v>65.921366673045597</v>
      </c>
      <c r="S22" s="168"/>
      <c r="T22" s="175">
        <v>-2.2160746205775199</v>
      </c>
      <c r="U22" s="176">
        <v>-3.4754184258023901</v>
      </c>
      <c r="V22" s="176">
        <v>-7.3171290268990603</v>
      </c>
      <c r="W22" s="176">
        <v>-7.31520111001198</v>
      </c>
      <c r="X22" s="176">
        <v>-3.19376813721468</v>
      </c>
      <c r="Y22" s="177">
        <v>-4.9429254821808302</v>
      </c>
      <c r="Z22" s="163"/>
      <c r="AA22" s="178">
        <v>-4.0533661664973701</v>
      </c>
      <c r="AB22" s="179">
        <v>-1.6039163255257001</v>
      </c>
      <c r="AC22" s="180">
        <v>-2.7983935558501001</v>
      </c>
      <c r="AD22" s="163"/>
      <c r="AE22" s="181">
        <v>-4.2289767781329797</v>
      </c>
      <c r="AG22" s="196">
        <v>48.085192008539799</v>
      </c>
      <c r="AH22" s="197">
        <v>62.395808627762797</v>
      </c>
      <c r="AI22" s="197">
        <v>68.208155345780298</v>
      </c>
      <c r="AJ22" s="197">
        <v>65.447926795880704</v>
      </c>
      <c r="AK22" s="197">
        <v>61.6507900703281</v>
      </c>
      <c r="AL22" s="198">
        <v>61.157574569658401</v>
      </c>
      <c r="AM22" s="185"/>
      <c r="AN22" s="199">
        <v>74.098055701607507</v>
      </c>
      <c r="AO22" s="200">
        <v>77.243803089417199</v>
      </c>
      <c r="AP22" s="201">
        <v>75.670929395512303</v>
      </c>
      <c r="AQ22" s="185"/>
      <c r="AR22" s="202">
        <v>65.304247377045201</v>
      </c>
      <c r="AS22" s="168"/>
      <c r="AT22" s="175">
        <v>0.59558658703784095</v>
      </c>
      <c r="AU22" s="176">
        <v>-1.2368886837727699</v>
      </c>
      <c r="AV22" s="176">
        <v>-2.5621202430347201</v>
      </c>
      <c r="AW22" s="176">
        <v>-5.1900026378890702</v>
      </c>
      <c r="AX22" s="176">
        <v>-2.80608585397668</v>
      </c>
      <c r="AY22" s="177">
        <v>-2.4415705777684198</v>
      </c>
      <c r="AZ22" s="163"/>
      <c r="BA22" s="178">
        <v>1.0727212329376501</v>
      </c>
      <c r="BB22" s="179">
        <v>3.6652010368354002</v>
      </c>
      <c r="BC22" s="180">
        <v>2.3794936203104098</v>
      </c>
      <c r="BD22" s="163"/>
      <c r="BE22" s="181">
        <v>-0.89653540727432202</v>
      </c>
    </row>
    <row r="23" spans="1:70" x14ac:dyDescent="0.2">
      <c r="A23" s="35" t="s">
        <v>105</v>
      </c>
      <c r="B23" s="3" t="s">
        <v>105</v>
      </c>
      <c r="C23" s="9"/>
      <c r="D23" s="23" t="s">
        <v>16</v>
      </c>
      <c r="E23" s="26" t="s">
        <v>17</v>
      </c>
      <c r="F23" s="3"/>
      <c r="G23" s="182">
        <v>86.304108811748904</v>
      </c>
      <c r="H23" s="183">
        <v>122.982593457943</v>
      </c>
      <c r="I23" s="183">
        <v>127.277359813084</v>
      </c>
      <c r="J23" s="183">
        <v>121.84729973297701</v>
      </c>
      <c r="K23" s="183">
        <v>130.29107810413799</v>
      </c>
      <c r="L23" s="184">
        <v>117.740487983978</v>
      </c>
      <c r="M23" s="185"/>
      <c r="N23" s="186">
        <v>184.36112149532701</v>
      </c>
      <c r="O23" s="187">
        <v>193.886869158878</v>
      </c>
      <c r="P23" s="188">
        <v>189.12399532710199</v>
      </c>
      <c r="Q23" s="185"/>
      <c r="R23" s="189">
        <v>138.13577579629899</v>
      </c>
      <c r="S23" s="168"/>
      <c r="T23" s="160">
        <v>52.202961919107899</v>
      </c>
      <c r="U23" s="161">
        <v>42.661118645974803</v>
      </c>
      <c r="V23" s="161">
        <v>2.5502630741221601</v>
      </c>
      <c r="W23" s="161">
        <v>-7.6347763510198403</v>
      </c>
      <c r="X23" s="161">
        <v>-2.4493127092589799</v>
      </c>
      <c r="Y23" s="162">
        <v>10.5538168256834</v>
      </c>
      <c r="Z23" s="163"/>
      <c r="AA23" s="164">
        <v>20.6882939094011</v>
      </c>
      <c r="AB23" s="165">
        <v>27.2673985515375</v>
      </c>
      <c r="AC23" s="166">
        <v>23.973403946502</v>
      </c>
      <c r="AD23" s="163"/>
      <c r="AE23" s="167">
        <v>15.4419931501662</v>
      </c>
      <c r="AF23" s="40"/>
      <c r="AG23" s="182">
        <v>71.475830273698193</v>
      </c>
      <c r="AH23" s="183">
        <v>105.026000500667</v>
      </c>
      <c r="AI23" s="183">
        <v>125.01298230974599</v>
      </c>
      <c r="AJ23" s="183">
        <v>130.875783544726</v>
      </c>
      <c r="AK23" s="183">
        <v>141.64092289719599</v>
      </c>
      <c r="AL23" s="184">
        <v>114.80630390520599</v>
      </c>
      <c r="AM23" s="185"/>
      <c r="AN23" s="186">
        <v>186.75170477303001</v>
      </c>
      <c r="AO23" s="187">
        <v>193.50300400533999</v>
      </c>
      <c r="AP23" s="188">
        <v>190.127354389185</v>
      </c>
      <c r="AQ23" s="185"/>
      <c r="AR23" s="189">
        <v>136.32660404348599</v>
      </c>
      <c r="AS23" s="168"/>
      <c r="AT23" s="160">
        <v>3.86874621860348</v>
      </c>
      <c r="AU23" s="161">
        <v>19.607081876737499</v>
      </c>
      <c r="AV23" s="161">
        <v>1.9164950853663301</v>
      </c>
      <c r="AW23" s="161">
        <v>1.36901178166001</v>
      </c>
      <c r="AX23" s="161">
        <v>9.7842377389667199</v>
      </c>
      <c r="AY23" s="162">
        <v>6.8142934026664097</v>
      </c>
      <c r="AZ23" s="163"/>
      <c r="BA23" s="164">
        <v>19.948921472765701</v>
      </c>
      <c r="BB23" s="165">
        <v>34.5364400912093</v>
      </c>
      <c r="BC23" s="166">
        <v>26.953794854782</v>
      </c>
      <c r="BD23" s="163"/>
      <c r="BE23" s="167">
        <v>14.021832185594199</v>
      </c>
      <c r="BF23" s="40"/>
      <c r="BG23" s="41"/>
      <c r="BH23" s="41"/>
      <c r="BI23" s="41"/>
      <c r="BJ23" s="41"/>
      <c r="BK23" s="41"/>
      <c r="BL23" s="41"/>
      <c r="BM23" s="41"/>
      <c r="BN23" s="41"/>
      <c r="BO23" s="41"/>
      <c r="BP23" s="41"/>
      <c r="BQ23" s="41"/>
      <c r="BR23" s="41"/>
    </row>
    <row r="24" spans="1:70" x14ac:dyDescent="0.2">
      <c r="A24" s="35" t="s">
        <v>43</v>
      </c>
      <c r="B24" s="3" t="str">
        <f t="shared" si="0"/>
        <v>Richmond North/Glen Allen, VA</v>
      </c>
      <c r="C24" s="10"/>
      <c r="D24" s="24" t="s">
        <v>16</v>
      </c>
      <c r="E24" s="27" t="s">
        <v>17</v>
      </c>
      <c r="F24" s="3"/>
      <c r="G24" s="190">
        <v>42.401821412196199</v>
      </c>
      <c r="H24" s="185">
        <v>64.307649014213595</v>
      </c>
      <c r="I24" s="185">
        <v>79.356244841815595</v>
      </c>
      <c r="J24" s="185">
        <v>76.145147867950399</v>
      </c>
      <c r="K24" s="185">
        <v>68.181049977074693</v>
      </c>
      <c r="L24" s="191">
        <v>66.078382622650096</v>
      </c>
      <c r="M24" s="185"/>
      <c r="N24" s="192">
        <v>95.539994268683998</v>
      </c>
      <c r="O24" s="193">
        <v>100.578116689591</v>
      </c>
      <c r="P24" s="194">
        <v>98.059055479137996</v>
      </c>
      <c r="Q24" s="185"/>
      <c r="R24" s="195">
        <v>75.215717724503804</v>
      </c>
      <c r="S24" s="168"/>
      <c r="T24" s="169">
        <v>11.1486608352694</v>
      </c>
      <c r="U24" s="163">
        <v>11.270876614949801</v>
      </c>
      <c r="V24" s="163">
        <v>15.8153760024636</v>
      </c>
      <c r="W24" s="163">
        <v>9.1651134110396999</v>
      </c>
      <c r="X24" s="163">
        <v>-8.5894594473217296</v>
      </c>
      <c r="Y24" s="170">
        <v>6.9914560284788596</v>
      </c>
      <c r="Z24" s="163"/>
      <c r="AA24" s="171">
        <v>-5.6953647314479703</v>
      </c>
      <c r="AB24" s="172">
        <v>2.3583940344858898</v>
      </c>
      <c r="AC24" s="173">
        <v>-1.7300117215985999</v>
      </c>
      <c r="AD24" s="163"/>
      <c r="AE24" s="174">
        <v>3.5676904299144998</v>
      </c>
      <c r="AF24" s="40"/>
      <c r="AG24" s="190">
        <v>41.774341471801897</v>
      </c>
      <c r="AH24" s="185">
        <v>63.342819807427702</v>
      </c>
      <c r="AI24" s="185">
        <v>74.831552040348399</v>
      </c>
      <c r="AJ24" s="185">
        <v>73.515662540119195</v>
      </c>
      <c r="AK24" s="185">
        <v>85.641705353049005</v>
      </c>
      <c r="AL24" s="191">
        <v>67.821216242549198</v>
      </c>
      <c r="AM24" s="185"/>
      <c r="AN24" s="192">
        <v>114.34730026363999</v>
      </c>
      <c r="AO24" s="193">
        <v>118.35676839752399</v>
      </c>
      <c r="AP24" s="194">
        <v>116.352034330582</v>
      </c>
      <c r="AQ24" s="185"/>
      <c r="AR24" s="195">
        <v>81.687164267701505</v>
      </c>
      <c r="AS24" s="168"/>
      <c r="AT24" s="169">
        <v>-11.360062957612699</v>
      </c>
      <c r="AU24" s="163">
        <v>1.7165968741486499</v>
      </c>
      <c r="AV24" s="163">
        <v>2.38539884494595</v>
      </c>
      <c r="AW24" s="163">
        <v>-0.72313867070643301</v>
      </c>
      <c r="AX24" s="163">
        <v>5.8716377269333098</v>
      </c>
      <c r="AY24" s="170">
        <v>0.47595066031168998</v>
      </c>
      <c r="AZ24" s="163"/>
      <c r="BA24" s="171">
        <v>7.8620015571725501</v>
      </c>
      <c r="BB24" s="172">
        <v>13.6800382907069</v>
      </c>
      <c r="BC24" s="173">
        <v>10.744734806562899</v>
      </c>
      <c r="BD24" s="163"/>
      <c r="BE24" s="174">
        <v>4.40944314291567</v>
      </c>
      <c r="BF24" s="40"/>
      <c r="BG24" s="41"/>
      <c r="BH24" s="41"/>
      <c r="BI24" s="41"/>
      <c r="BJ24" s="41"/>
      <c r="BK24" s="41"/>
      <c r="BL24" s="41"/>
      <c r="BM24" s="41"/>
      <c r="BN24" s="41"/>
      <c r="BO24" s="41"/>
      <c r="BP24" s="41"/>
      <c r="BQ24" s="41"/>
      <c r="BR24" s="41"/>
    </row>
    <row r="25" spans="1:70" x14ac:dyDescent="0.2">
      <c r="A25" s="35" t="s">
        <v>44</v>
      </c>
      <c r="B25" s="3" t="str">
        <f t="shared" si="0"/>
        <v>Richmond West/Midlothian, VA</v>
      </c>
      <c r="C25" s="3"/>
      <c r="D25" s="24" t="s">
        <v>16</v>
      </c>
      <c r="E25" s="27" t="s">
        <v>17</v>
      </c>
      <c r="F25" s="3"/>
      <c r="G25" s="190">
        <v>37.292752989749403</v>
      </c>
      <c r="H25" s="185">
        <v>49.786846953302899</v>
      </c>
      <c r="I25" s="185">
        <v>55.652139806378102</v>
      </c>
      <c r="J25" s="185">
        <v>55.423738923690202</v>
      </c>
      <c r="K25" s="185">
        <v>70.377451480637802</v>
      </c>
      <c r="L25" s="191">
        <v>53.706586030751701</v>
      </c>
      <c r="M25" s="185"/>
      <c r="N25" s="192">
        <v>85.549732630979406</v>
      </c>
      <c r="O25" s="193">
        <v>85.140723120728893</v>
      </c>
      <c r="P25" s="194">
        <v>85.345227875854206</v>
      </c>
      <c r="Q25" s="185"/>
      <c r="R25" s="195">
        <v>62.746197986495197</v>
      </c>
      <c r="S25" s="168"/>
      <c r="T25" s="169">
        <v>5.8412364375836496</v>
      </c>
      <c r="U25" s="163">
        <v>7.1712895067246896</v>
      </c>
      <c r="V25" s="163">
        <v>8.3856145664751907</v>
      </c>
      <c r="W25" s="163">
        <v>7.9162439242098603</v>
      </c>
      <c r="X25" s="163">
        <v>34.484285640982201</v>
      </c>
      <c r="Y25" s="170">
        <v>13.4362268592802</v>
      </c>
      <c r="Z25" s="163"/>
      <c r="AA25" s="171">
        <v>7.8295703129595999</v>
      </c>
      <c r="AB25" s="172">
        <v>7.8747658651221402</v>
      </c>
      <c r="AC25" s="173">
        <v>7.8521092053320496</v>
      </c>
      <c r="AD25" s="163"/>
      <c r="AE25" s="174">
        <v>11.198795187054399</v>
      </c>
      <c r="AF25" s="40"/>
      <c r="AG25" s="190">
        <v>37.072142582574003</v>
      </c>
      <c r="AH25" s="185">
        <v>48.7139560791571</v>
      </c>
      <c r="AI25" s="185">
        <v>53.609861033599003</v>
      </c>
      <c r="AJ25" s="185">
        <v>55.114739941628699</v>
      </c>
      <c r="AK25" s="185">
        <v>76.854159972949802</v>
      </c>
      <c r="AL25" s="191">
        <v>54.2729719219817</v>
      </c>
      <c r="AM25" s="185"/>
      <c r="AN25" s="192">
        <v>101.132857018792</v>
      </c>
      <c r="AO25" s="193">
        <v>104.55953364179901</v>
      </c>
      <c r="AP25" s="194">
        <v>102.846195330296</v>
      </c>
      <c r="AQ25" s="185"/>
      <c r="AR25" s="195">
        <v>68.151035752928706</v>
      </c>
      <c r="AS25" s="168"/>
      <c r="AT25" s="169">
        <v>-3.1894370953034601</v>
      </c>
      <c r="AU25" s="163">
        <v>-0.300275397146679</v>
      </c>
      <c r="AV25" s="163">
        <v>0.99627027966406101</v>
      </c>
      <c r="AW25" s="163">
        <v>-0.40491377109096099</v>
      </c>
      <c r="AX25" s="163">
        <v>25.700240474669499</v>
      </c>
      <c r="AY25" s="170">
        <v>5.7067334257664797</v>
      </c>
      <c r="AZ25" s="163"/>
      <c r="BA25" s="171">
        <v>23.889833754969398</v>
      </c>
      <c r="BB25" s="172">
        <v>26.625100412819101</v>
      </c>
      <c r="BC25" s="173">
        <v>25.265319618801701</v>
      </c>
      <c r="BD25" s="163"/>
      <c r="BE25" s="174">
        <v>13.336742580170499</v>
      </c>
      <c r="BF25" s="40"/>
      <c r="BG25" s="41"/>
      <c r="BH25" s="41"/>
      <c r="BI25" s="41"/>
      <c r="BJ25" s="41"/>
      <c r="BK25" s="41"/>
      <c r="BL25" s="41"/>
      <c r="BM25" s="41"/>
      <c r="BN25" s="41"/>
      <c r="BO25" s="41"/>
      <c r="BP25" s="41"/>
      <c r="BQ25" s="41"/>
      <c r="BR25" s="41"/>
    </row>
    <row r="26" spans="1:70" x14ac:dyDescent="0.2">
      <c r="A26" s="21" t="s">
        <v>45</v>
      </c>
      <c r="B26" s="3" t="str">
        <f t="shared" si="0"/>
        <v>Petersburg/Chester, VA</v>
      </c>
      <c r="C26" s="3"/>
      <c r="D26" s="24" t="s">
        <v>16</v>
      </c>
      <c r="E26" s="27" t="s">
        <v>17</v>
      </c>
      <c r="F26" s="3"/>
      <c r="G26" s="190">
        <v>50.487079165048499</v>
      </c>
      <c r="H26" s="185">
        <v>65.936941300970801</v>
      </c>
      <c r="I26" s="185">
        <v>71.339225631067904</v>
      </c>
      <c r="J26" s="185">
        <v>69.5726247961165</v>
      </c>
      <c r="K26" s="185">
        <v>65.3806100776699</v>
      </c>
      <c r="L26" s="191">
        <v>64.543296194174701</v>
      </c>
      <c r="M26" s="185"/>
      <c r="N26" s="192">
        <v>77.101237533980495</v>
      </c>
      <c r="O26" s="193">
        <v>72.605028932038806</v>
      </c>
      <c r="P26" s="194">
        <v>74.8531332330097</v>
      </c>
      <c r="Q26" s="185"/>
      <c r="R26" s="195">
        <v>67.488963919556099</v>
      </c>
      <c r="S26" s="168"/>
      <c r="T26" s="169">
        <v>-0.35529295375197301</v>
      </c>
      <c r="U26" s="163">
        <v>6.1800082576438804</v>
      </c>
      <c r="V26" s="163">
        <v>3.47288418029436</v>
      </c>
      <c r="W26" s="163">
        <v>-0.72696268595954605</v>
      </c>
      <c r="X26" s="163">
        <v>1.69464481477158</v>
      </c>
      <c r="Y26" s="170">
        <v>2.0982150358161098</v>
      </c>
      <c r="Z26" s="163"/>
      <c r="AA26" s="171">
        <v>6.7965928037649199</v>
      </c>
      <c r="AB26" s="172">
        <v>-4.9950050738159799</v>
      </c>
      <c r="AC26" s="173">
        <v>0.73307001134921801</v>
      </c>
      <c r="AD26" s="163"/>
      <c r="AE26" s="174">
        <v>1.66162587403735</v>
      </c>
      <c r="AF26" s="40"/>
      <c r="AG26" s="190">
        <v>50.8991116363636</v>
      </c>
      <c r="AH26" s="185">
        <v>64.479699937798998</v>
      </c>
      <c r="AI26" s="185">
        <v>69.308165822115299</v>
      </c>
      <c r="AJ26" s="185">
        <v>68.404564384615298</v>
      </c>
      <c r="AK26" s="185">
        <v>72.214089442307596</v>
      </c>
      <c r="AL26" s="191">
        <v>65.046977069097807</v>
      </c>
      <c r="AM26" s="185"/>
      <c r="AN26" s="192">
        <v>82.010208586538397</v>
      </c>
      <c r="AO26" s="193">
        <v>84.465398091346103</v>
      </c>
      <c r="AP26" s="194">
        <v>83.2378033389423</v>
      </c>
      <c r="AQ26" s="185"/>
      <c r="AR26" s="195">
        <v>70.237226539780494</v>
      </c>
      <c r="AS26" s="168"/>
      <c r="AT26" s="169">
        <v>1.0119715663776201</v>
      </c>
      <c r="AU26" s="163">
        <v>4.1984788735862404</v>
      </c>
      <c r="AV26" s="163">
        <v>5.1743880527385198</v>
      </c>
      <c r="AW26" s="163">
        <v>-0.54163054982820902</v>
      </c>
      <c r="AX26" s="163">
        <v>1.9442084880930699</v>
      </c>
      <c r="AY26" s="170">
        <v>2.3449325365031202</v>
      </c>
      <c r="AZ26" s="163"/>
      <c r="BA26" s="171">
        <v>4.6038888660627304</v>
      </c>
      <c r="BB26" s="172">
        <v>13.488061097050799</v>
      </c>
      <c r="BC26" s="173">
        <v>8.93046528266213</v>
      </c>
      <c r="BD26" s="163"/>
      <c r="BE26" s="174">
        <v>4.4729328417914598</v>
      </c>
      <c r="BF26" s="40"/>
      <c r="BG26" s="41"/>
      <c r="BH26" s="41"/>
      <c r="BI26" s="41"/>
      <c r="BJ26" s="41"/>
      <c r="BK26" s="41"/>
      <c r="BL26" s="41"/>
      <c r="BM26" s="41"/>
      <c r="BN26" s="41"/>
      <c r="BO26" s="41"/>
      <c r="BP26" s="41"/>
      <c r="BQ26" s="41"/>
      <c r="BR26" s="41"/>
    </row>
    <row r="27" spans="1:70" x14ac:dyDescent="0.2">
      <c r="A27" s="21" t="s">
        <v>93</v>
      </c>
      <c r="B27" s="47" t="s">
        <v>70</v>
      </c>
      <c r="C27" s="3"/>
      <c r="D27" s="24" t="s">
        <v>16</v>
      </c>
      <c r="E27" s="27" t="s">
        <v>17</v>
      </c>
      <c r="F27" s="3"/>
      <c r="G27" s="190">
        <v>37.771791288381102</v>
      </c>
      <c r="H27" s="185">
        <v>48.229616443945702</v>
      </c>
      <c r="I27" s="185">
        <v>54.788279098235201</v>
      </c>
      <c r="J27" s="185">
        <v>53.887508925839001</v>
      </c>
      <c r="K27" s="185">
        <v>55.0088452514536</v>
      </c>
      <c r="L27" s="191">
        <v>49.937208201570897</v>
      </c>
      <c r="M27" s="185"/>
      <c r="N27" s="192">
        <v>87.066596960114197</v>
      </c>
      <c r="O27" s="193">
        <v>91.375358563704907</v>
      </c>
      <c r="P27" s="194">
        <v>89.220977761909595</v>
      </c>
      <c r="Q27" s="185"/>
      <c r="R27" s="195">
        <v>61.1611423616677</v>
      </c>
      <c r="S27" s="168"/>
      <c r="T27" s="169">
        <v>-6.0709668184060401</v>
      </c>
      <c r="U27" s="163">
        <v>1.0878818839755899</v>
      </c>
      <c r="V27" s="163">
        <v>7.9944990586882101</v>
      </c>
      <c r="W27" s="163">
        <v>6.2792803731064497</v>
      </c>
      <c r="X27" s="163">
        <v>6.8330524581731504</v>
      </c>
      <c r="Y27" s="170">
        <v>3.6685498636670801</v>
      </c>
      <c r="Z27" s="163"/>
      <c r="AA27" s="171">
        <v>31.004270002998101</v>
      </c>
      <c r="AB27" s="172">
        <v>27.072800683542098</v>
      </c>
      <c r="AC27" s="173">
        <v>28.9611526364978</v>
      </c>
      <c r="AD27" s="163"/>
      <c r="AE27" s="174">
        <v>12.8972683069205</v>
      </c>
      <c r="AF27" s="40"/>
      <c r="AG27" s="190">
        <v>40.805008405969502</v>
      </c>
      <c r="AH27" s="185">
        <v>50.614806145410299</v>
      </c>
      <c r="AI27" s="185">
        <v>52.9715322040879</v>
      </c>
      <c r="AJ27" s="185">
        <v>56.867556762600998</v>
      </c>
      <c r="AK27" s="185">
        <v>58.141856304381399</v>
      </c>
      <c r="AL27" s="191">
        <v>51.891800901662997</v>
      </c>
      <c r="AM27" s="185"/>
      <c r="AN27" s="192">
        <v>78.513777737733605</v>
      </c>
      <c r="AO27" s="193">
        <v>78.354064253719798</v>
      </c>
      <c r="AP27" s="194">
        <v>78.433920995726695</v>
      </c>
      <c r="AQ27" s="185"/>
      <c r="AR27" s="195">
        <v>59.485484688241002</v>
      </c>
      <c r="AS27" s="168"/>
      <c r="AT27" s="169">
        <v>-0.78077092388636204</v>
      </c>
      <c r="AU27" s="163">
        <v>-3.8545205439815802</v>
      </c>
      <c r="AV27" s="163">
        <v>-0.55029087401488097</v>
      </c>
      <c r="AW27" s="163">
        <v>4.8720328464388398</v>
      </c>
      <c r="AX27" s="163">
        <v>6.31263218658043</v>
      </c>
      <c r="AY27" s="170">
        <v>1.3438816056005101</v>
      </c>
      <c r="AZ27" s="163"/>
      <c r="BA27" s="171">
        <v>8.9185144541298698</v>
      </c>
      <c r="BB27" s="172">
        <v>10.507805035284701</v>
      </c>
      <c r="BC27" s="173">
        <v>9.70659516842926</v>
      </c>
      <c r="BD27" s="163"/>
      <c r="BE27" s="174">
        <v>4.34836520657118</v>
      </c>
      <c r="BF27" s="40"/>
      <c r="BG27" s="41"/>
      <c r="BH27" s="41"/>
      <c r="BI27" s="41"/>
      <c r="BJ27" s="41"/>
      <c r="BK27" s="41"/>
      <c r="BL27" s="41"/>
      <c r="BM27" s="41"/>
      <c r="BN27" s="41"/>
      <c r="BO27" s="41"/>
      <c r="BP27" s="41"/>
      <c r="BQ27" s="41"/>
      <c r="BR27" s="41"/>
    </row>
    <row r="28" spans="1:70" x14ac:dyDescent="0.2">
      <c r="A28" s="21" t="s">
        <v>47</v>
      </c>
      <c r="B28" s="3" t="str">
        <f t="shared" si="0"/>
        <v>Roanoke, VA</v>
      </c>
      <c r="C28" s="3"/>
      <c r="D28" s="24" t="s">
        <v>16</v>
      </c>
      <c r="E28" s="27" t="s">
        <v>17</v>
      </c>
      <c r="F28" s="3"/>
      <c r="G28" s="190">
        <v>37.4250923623445</v>
      </c>
      <c r="H28" s="185">
        <v>59.192225577264601</v>
      </c>
      <c r="I28" s="185">
        <v>68.4884653641207</v>
      </c>
      <c r="J28" s="185">
        <v>64.512403197157994</v>
      </c>
      <c r="K28" s="185">
        <v>64.410344582593197</v>
      </c>
      <c r="L28" s="191">
        <v>58.805706216696201</v>
      </c>
      <c r="M28" s="185"/>
      <c r="N28" s="192">
        <v>106.554857904085</v>
      </c>
      <c r="O28" s="193">
        <v>109.708925399644</v>
      </c>
      <c r="P28" s="194">
        <v>108.131891651865</v>
      </c>
      <c r="Q28" s="185"/>
      <c r="R28" s="195">
        <v>72.898902055315901</v>
      </c>
      <c r="S28" s="168"/>
      <c r="T28" s="169">
        <v>-21.313826980483402</v>
      </c>
      <c r="U28" s="163">
        <v>9.0761741024816605</v>
      </c>
      <c r="V28" s="163">
        <v>8.1373696164157892</v>
      </c>
      <c r="W28" s="163">
        <v>-10.976135690161399</v>
      </c>
      <c r="X28" s="163">
        <v>-5.6426201278611696</v>
      </c>
      <c r="Y28" s="170">
        <v>-3.87849721982615</v>
      </c>
      <c r="Z28" s="163"/>
      <c r="AA28" s="171">
        <v>50.317965318432698</v>
      </c>
      <c r="AB28" s="172">
        <v>49.113314048722998</v>
      </c>
      <c r="AC28" s="173">
        <v>49.704432576137798</v>
      </c>
      <c r="AD28" s="163"/>
      <c r="AE28" s="174">
        <v>13.309388680740099</v>
      </c>
      <c r="AF28" s="40"/>
      <c r="AG28" s="190">
        <v>38.684769094138503</v>
      </c>
      <c r="AH28" s="185">
        <v>55.743785079928898</v>
      </c>
      <c r="AI28" s="185">
        <v>64.473529751332094</v>
      </c>
      <c r="AJ28" s="185">
        <v>67.259966252220195</v>
      </c>
      <c r="AK28" s="185">
        <v>65.624812166962599</v>
      </c>
      <c r="AL28" s="191">
        <v>58.357372468916502</v>
      </c>
      <c r="AM28" s="185"/>
      <c r="AN28" s="192">
        <v>91.978632770870306</v>
      </c>
      <c r="AO28" s="193">
        <v>88.445480461811698</v>
      </c>
      <c r="AP28" s="194">
        <v>90.212056616341002</v>
      </c>
      <c r="AQ28" s="185"/>
      <c r="AR28" s="195">
        <v>67.458710796752001</v>
      </c>
      <c r="AS28" s="168"/>
      <c r="AT28" s="169">
        <v>-9.2430627899592892</v>
      </c>
      <c r="AU28" s="163">
        <v>-5.6484276682945804</v>
      </c>
      <c r="AV28" s="163">
        <v>-0.75754482179768601</v>
      </c>
      <c r="AW28" s="163">
        <v>4.8831261319697497</v>
      </c>
      <c r="AX28" s="163">
        <v>4.5241033443192098</v>
      </c>
      <c r="AY28" s="170">
        <v>-0.61215839153498897</v>
      </c>
      <c r="AZ28" s="163"/>
      <c r="BA28" s="171">
        <v>23.029000801281899</v>
      </c>
      <c r="BB28" s="172">
        <v>20.759124933900001</v>
      </c>
      <c r="BC28" s="173">
        <v>21.905722655001998</v>
      </c>
      <c r="BD28" s="163"/>
      <c r="BE28" s="174">
        <v>6.9349689392140004</v>
      </c>
      <c r="BF28" s="40"/>
      <c r="BG28" s="41"/>
      <c r="BH28" s="41"/>
      <c r="BI28" s="41"/>
      <c r="BJ28" s="41"/>
      <c r="BK28" s="41"/>
      <c r="BL28" s="41"/>
      <c r="BM28" s="41"/>
      <c r="BN28" s="41"/>
      <c r="BO28" s="41"/>
      <c r="BP28" s="41"/>
      <c r="BQ28" s="41"/>
      <c r="BR28" s="41"/>
    </row>
    <row r="29" spans="1:70" x14ac:dyDescent="0.2">
      <c r="A29" s="21" t="s">
        <v>48</v>
      </c>
      <c r="B29" s="3" t="str">
        <f t="shared" si="0"/>
        <v>Charlottesville, VA</v>
      </c>
      <c r="C29" s="3"/>
      <c r="D29" s="24" t="s">
        <v>16</v>
      </c>
      <c r="E29" s="27" t="s">
        <v>17</v>
      </c>
      <c r="F29" s="3"/>
      <c r="G29" s="190">
        <v>71.277238343005806</v>
      </c>
      <c r="H29" s="185">
        <v>92.966738042825597</v>
      </c>
      <c r="I29" s="185">
        <v>106.890060036021</v>
      </c>
      <c r="J29" s="185">
        <v>100.363760256153</v>
      </c>
      <c r="K29" s="185">
        <v>132.248463077846</v>
      </c>
      <c r="L29" s="191">
        <v>100.74925195117</v>
      </c>
      <c r="M29" s="185"/>
      <c r="N29" s="192">
        <v>215.03758655193101</v>
      </c>
      <c r="O29" s="193">
        <v>239.063772263358</v>
      </c>
      <c r="P29" s="194">
        <v>227.050679407644</v>
      </c>
      <c r="Q29" s="185"/>
      <c r="R29" s="195">
        <v>136.835374081591</v>
      </c>
      <c r="S29" s="168"/>
      <c r="T29" s="169">
        <v>3.5687978149458601</v>
      </c>
      <c r="U29" s="163">
        <v>2.5518552354961002</v>
      </c>
      <c r="V29" s="163">
        <v>0.207920254623259</v>
      </c>
      <c r="W29" s="163">
        <v>-5.2224659532140603</v>
      </c>
      <c r="X29" s="163">
        <v>-2.6806477897239902</v>
      </c>
      <c r="Y29" s="170">
        <v>-0.82331129951623105</v>
      </c>
      <c r="Z29" s="163"/>
      <c r="AA29" s="171">
        <v>1.01717472308375</v>
      </c>
      <c r="AB29" s="172">
        <v>5.1203265565002498</v>
      </c>
      <c r="AC29" s="173">
        <v>3.1365330058915202</v>
      </c>
      <c r="AD29" s="163"/>
      <c r="AE29" s="174">
        <v>1.01538276307148</v>
      </c>
      <c r="AF29" s="40"/>
      <c r="AG29" s="190">
        <v>65.187068741244701</v>
      </c>
      <c r="AH29" s="185">
        <v>80.813171402841704</v>
      </c>
      <c r="AI29" s="185">
        <v>91.178049329597698</v>
      </c>
      <c r="AJ29" s="185">
        <v>93.270398739243504</v>
      </c>
      <c r="AK29" s="185">
        <v>117.365741945167</v>
      </c>
      <c r="AL29" s="191">
        <v>89.562886031618902</v>
      </c>
      <c r="AM29" s="185"/>
      <c r="AN29" s="192">
        <v>202.11408445066999</v>
      </c>
      <c r="AO29" s="193">
        <v>208.736329797878</v>
      </c>
      <c r="AP29" s="194">
        <v>205.42520712427401</v>
      </c>
      <c r="AQ29" s="185"/>
      <c r="AR29" s="195">
        <v>122.666406343806</v>
      </c>
      <c r="AS29" s="168"/>
      <c r="AT29" s="169">
        <v>-2.0498022162835401</v>
      </c>
      <c r="AU29" s="163">
        <v>-7.1312735991464704</v>
      </c>
      <c r="AV29" s="163">
        <v>-5.9426228156289902</v>
      </c>
      <c r="AW29" s="163">
        <v>-1.81725179159526</v>
      </c>
      <c r="AX29" s="163">
        <v>0.58703112630613297</v>
      </c>
      <c r="AY29" s="170">
        <v>-3.10952432097897</v>
      </c>
      <c r="AZ29" s="163"/>
      <c r="BA29" s="171">
        <v>15.0397720936041</v>
      </c>
      <c r="BB29" s="172">
        <v>23.445566866104901</v>
      </c>
      <c r="BC29" s="173">
        <v>19.162229903212701</v>
      </c>
      <c r="BD29" s="163"/>
      <c r="BE29" s="174">
        <v>6.4062224463546702</v>
      </c>
      <c r="BF29" s="40"/>
      <c r="BG29" s="41"/>
      <c r="BH29" s="41"/>
      <c r="BI29" s="41"/>
      <c r="BJ29" s="41"/>
      <c r="BK29" s="41"/>
      <c r="BL29" s="41"/>
      <c r="BM29" s="41"/>
      <c r="BN29" s="41"/>
      <c r="BO29" s="41"/>
      <c r="BP29" s="41"/>
      <c r="BQ29" s="41"/>
      <c r="BR29" s="41"/>
    </row>
    <row r="30" spans="1:70" x14ac:dyDescent="0.2">
      <c r="A30" s="21" t="s">
        <v>49</v>
      </c>
      <c r="B30" t="s">
        <v>72</v>
      </c>
      <c r="C30" s="3"/>
      <c r="D30" s="24" t="s">
        <v>16</v>
      </c>
      <c r="E30" s="27" t="s">
        <v>17</v>
      </c>
      <c r="F30" s="3"/>
      <c r="G30" s="190">
        <v>51.839309473684203</v>
      </c>
      <c r="H30" s="185">
        <v>71.919546666666605</v>
      </c>
      <c r="I30" s="185">
        <v>77.795260350877101</v>
      </c>
      <c r="J30" s="185">
        <v>77.033580350877102</v>
      </c>
      <c r="K30" s="185">
        <v>91.229051228070105</v>
      </c>
      <c r="L30" s="191">
        <v>73.963349614034996</v>
      </c>
      <c r="M30" s="185"/>
      <c r="N30" s="192">
        <v>154.578815438596</v>
      </c>
      <c r="O30" s="193">
        <v>175.25859087719201</v>
      </c>
      <c r="P30" s="194">
        <v>164.91870315789399</v>
      </c>
      <c r="Q30" s="185"/>
      <c r="R30" s="195">
        <v>99.950593483709198</v>
      </c>
      <c r="S30" s="168"/>
      <c r="T30" s="169">
        <v>33.033643166472999</v>
      </c>
      <c r="U30" s="163">
        <v>34.123133969303296</v>
      </c>
      <c r="V30" s="163">
        <v>25.3618601673741</v>
      </c>
      <c r="W30" s="163">
        <v>25.930549393774001</v>
      </c>
      <c r="X30" s="163">
        <v>65.693738183228405</v>
      </c>
      <c r="Y30" s="170">
        <v>36.526224696066201</v>
      </c>
      <c r="Z30" s="163"/>
      <c r="AA30" s="171">
        <v>117.399613316859</v>
      </c>
      <c r="AB30" s="172">
        <v>157.29715856277201</v>
      </c>
      <c r="AC30" s="173">
        <v>136.92019113879999</v>
      </c>
      <c r="AD30" s="163"/>
      <c r="AE30" s="174">
        <v>70.607922640951301</v>
      </c>
      <c r="AF30" s="40"/>
      <c r="AG30" s="190">
        <v>49.425436842105199</v>
      </c>
      <c r="AH30" s="185">
        <v>65.717442456140304</v>
      </c>
      <c r="AI30" s="185">
        <v>73.790777192982404</v>
      </c>
      <c r="AJ30" s="185">
        <v>74.991208421052605</v>
      </c>
      <c r="AK30" s="185">
        <v>77.040361403508697</v>
      </c>
      <c r="AL30" s="191">
        <v>68.193045263157799</v>
      </c>
      <c r="AM30" s="185"/>
      <c r="AN30" s="192">
        <v>103.56214491228</v>
      </c>
      <c r="AO30" s="193">
        <v>105.04704807017499</v>
      </c>
      <c r="AP30" s="194">
        <v>104.304596491228</v>
      </c>
      <c r="AQ30" s="185"/>
      <c r="AR30" s="195">
        <v>78.510631328320798</v>
      </c>
      <c r="AS30" s="168"/>
      <c r="AT30" s="169">
        <v>-8.7440817449872998</v>
      </c>
      <c r="AU30" s="163">
        <v>20.1891056891203</v>
      </c>
      <c r="AV30" s="163">
        <v>24.069681943828201</v>
      </c>
      <c r="AW30" s="163">
        <v>27.5892236815098</v>
      </c>
      <c r="AX30" s="163">
        <v>40.246707524897403</v>
      </c>
      <c r="AY30" s="170">
        <v>20.900000182284899</v>
      </c>
      <c r="AZ30" s="163"/>
      <c r="BA30" s="171">
        <v>50.453709642357801</v>
      </c>
      <c r="BB30" s="172">
        <v>61.020726142089103</v>
      </c>
      <c r="BC30" s="173">
        <v>55.595545077533302</v>
      </c>
      <c r="BD30" s="163"/>
      <c r="BE30" s="174">
        <v>32.079402428862402</v>
      </c>
      <c r="BF30" s="40"/>
      <c r="BG30" s="41"/>
      <c r="BH30" s="41"/>
      <c r="BI30" s="41"/>
      <c r="BJ30" s="41"/>
      <c r="BK30" s="41"/>
      <c r="BL30" s="41"/>
      <c r="BM30" s="41"/>
      <c r="BN30" s="41"/>
      <c r="BO30" s="41"/>
      <c r="BP30" s="41"/>
      <c r="BQ30" s="41"/>
      <c r="BR30" s="41"/>
    </row>
    <row r="31" spans="1:70" x14ac:dyDescent="0.2">
      <c r="A31" s="21" t="s">
        <v>50</v>
      </c>
      <c r="B31" s="3" t="str">
        <f t="shared" si="0"/>
        <v>Staunton &amp; Harrisonburg, VA</v>
      </c>
      <c r="C31" s="3"/>
      <c r="D31" s="24" t="s">
        <v>16</v>
      </c>
      <c r="E31" s="27" t="s">
        <v>17</v>
      </c>
      <c r="F31" s="3"/>
      <c r="G31" s="190">
        <v>40.3348979591836</v>
      </c>
      <c r="H31" s="185">
        <v>51.000109201575299</v>
      </c>
      <c r="I31" s="185">
        <v>55.887064088793402</v>
      </c>
      <c r="J31" s="185">
        <v>56.592941281775801</v>
      </c>
      <c r="K31" s="185">
        <v>70.021464375223701</v>
      </c>
      <c r="L31" s="191">
        <v>54.767295381310397</v>
      </c>
      <c r="M31" s="185"/>
      <c r="N31" s="192">
        <v>98.3470354457572</v>
      </c>
      <c r="O31" s="193">
        <v>96.254899749373394</v>
      </c>
      <c r="P31" s="194">
        <v>97.300967597565304</v>
      </c>
      <c r="Q31" s="185"/>
      <c r="R31" s="195">
        <v>66.919773157383204</v>
      </c>
      <c r="S31" s="168"/>
      <c r="T31" s="169">
        <v>5.2946361153905199</v>
      </c>
      <c r="U31" s="163">
        <v>16.1009915436554</v>
      </c>
      <c r="V31" s="163">
        <v>9.9062842605813408</v>
      </c>
      <c r="W31" s="163">
        <v>11.726151581241201</v>
      </c>
      <c r="X31" s="163">
        <v>12.465498339910701</v>
      </c>
      <c r="Y31" s="170">
        <v>11.316786873634999</v>
      </c>
      <c r="Z31" s="163"/>
      <c r="AA31" s="171">
        <v>24.648560263921802</v>
      </c>
      <c r="AB31" s="172">
        <v>21.341279165485801</v>
      </c>
      <c r="AC31" s="173">
        <v>22.990464262139401</v>
      </c>
      <c r="AD31" s="163"/>
      <c r="AE31" s="174">
        <v>15.886224076365901</v>
      </c>
      <c r="AF31" s="40"/>
      <c r="AG31" s="190">
        <v>37.533133727174999</v>
      </c>
      <c r="AH31" s="185">
        <v>48.2740825277479</v>
      </c>
      <c r="AI31" s="185">
        <v>53.314702380952298</v>
      </c>
      <c r="AJ31" s="185">
        <v>56.459936895810898</v>
      </c>
      <c r="AK31" s="185">
        <v>61.732217597565302</v>
      </c>
      <c r="AL31" s="191">
        <v>51.462814625850299</v>
      </c>
      <c r="AM31" s="185"/>
      <c r="AN31" s="192">
        <v>78.248325277479395</v>
      </c>
      <c r="AO31" s="193">
        <v>79.441145273898996</v>
      </c>
      <c r="AP31" s="194">
        <v>78.844735275689203</v>
      </c>
      <c r="AQ31" s="185"/>
      <c r="AR31" s="195">
        <v>59.286220525804303</v>
      </c>
      <c r="AS31" s="168"/>
      <c r="AT31" s="169">
        <v>-4.7221997368214197</v>
      </c>
      <c r="AU31" s="163">
        <v>-3.8109462002039298</v>
      </c>
      <c r="AV31" s="163">
        <v>-0.78589626241764199</v>
      </c>
      <c r="AW31" s="163">
        <v>-0.70107951990424899</v>
      </c>
      <c r="AX31" s="163">
        <v>-4.8387661248388696</v>
      </c>
      <c r="AY31" s="170">
        <v>-2.91749465659362</v>
      </c>
      <c r="AZ31" s="163"/>
      <c r="BA31" s="171">
        <v>0.56928096112367199</v>
      </c>
      <c r="BB31" s="172">
        <v>8.2717412332504097</v>
      </c>
      <c r="BC31" s="173">
        <v>4.3075708751522299</v>
      </c>
      <c r="BD31" s="163"/>
      <c r="BE31" s="174">
        <v>-0.293268073947757</v>
      </c>
      <c r="BF31" s="40"/>
      <c r="BG31" s="41"/>
      <c r="BH31" s="41"/>
      <c r="BI31" s="41"/>
      <c r="BJ31" s="41"/>
      <c r="BK31" s="41"/>
      <c r="BL31" s="41"/>
      <c r="BM31" s="41"/>
      <c r="BN31" s="41"/>
      <c r="BO31" s="41"/>
      <c r="BP31" s="41"/>
      <c r="BQ31" s="41"/>
      <c r="BR31" s="41"/>
    </row>
    <row r="32" spans="1:70" x14ac:dyDescent="0.2">
      <c r="A32" s="21" t="s">
        <v>51</v>
      </c>
      <c r="B32" s="3" t="str">
        <f t="shared" si="0"/>
        <v>Blacksburg &amp; Wytheville, VA</v>
      </c>
      <c r="C32" s="3"/>
      <c r="D32" s="24" t="s">
        <v>16</v>
      </c>
      <c r="E32" s="27" t="s">
        <v>17</v>
      </c>
      <c r="F32" s="3"/>
      <c r="G32" s="190">
        <v>38.997517419868601</v>
      </c>
      <c r="H32" s="185">
        <v>46.566938084809799</v>
      </c>
      <c r="I32" s="185">
        <v>57.0509974119052</v>
      </c>
      <c r="J32" s="185">
        <v>58.093255026876299</v>
      </c>
      <c r="K32" s="185">
        <v>60.953055942663703</v>
      </c>
      <c r="L32" s="191">
        <v>52.332352777224699</v>
      </c>
      <c r="M32" s="185"/>
      <c r="N32" s="192">
        <v>145.559777025681</v>
      </c>
      <c r="O32" s="193">
        <v>152.742512442763</v>
      </c>
      <c r="P32" s="194">
        <v>149.15114473422199</v>
      </c>
      <c r="Q32" s="185"/>
      <c r="R32" s="195">
        <v>79.994864764938399</v>
      </c>
      <c r="S32" s="168"/>
      <c r="T32" s="169">
        <v>1.3185944069950599</v>
      </c>
      <c r="U32" s="163">
        <v>-3.8657100024850002</v>
      </c>
      <c r="V32" s="163">
        <v>6.9769652753972498</v>
      </c>
      <c r="W32" s="163">
        <v>10.784969692547801</v>
      </c>
      <c r="X32" s="163">
        <v>8.0891104907660001</v>
      </c>
      <c r="Y32" s="170">
        <v>5.0475141705082098</v>
      </c>
      <c r="Z32" s="163"/>
      <c r="AA32" s="171">
        <v>25.002066938580899</v>
      </c>
      <c r="AB32" s="172">
        <v>22.511983038528001</v>
      </c>
      <c r="AC32" s="173">
        <v>23.7145306861836</v>
      </c>
      <c r="AD32" s="163"/>
      <c r="AE32" s="174">
        <v>14.229322871062299</v>
      </c>
      <c r="AF32" s="40"/>
      <c r="AG32" s="190">
        <v>43.019125372988299</v>
      </c>
      <c r="AH32" s="185">
        <v>48.527257251870999</v>
      </c>
      <c r="AI32" s="185">
        <v>53.062101741611698</v>
      </c>
      <c r="AJ32" s="185">
        <v>56.846577290170202</v>
      </c>
      <c r="AK32" s="185">
        <v>63.517538128505301</v>
      </c>
      <c r="AL32" s="191">
        <v>52.977931261289498</v>
      </c>
      <c r="AM32" s="185"/>
      <c r="AN32" s="192">
        <v>123.47309751057701</v>
      </c>
      <c r="AO32" s="193">
        <v>122.263389747121</v>
      </c>
      <c r="AP32" s="194">
        <v>122.868243628849</v>
      </c>
      <c r="AQ32" s="185"/>
      <c r="AR32" s="195">
        <v>72.913804976283302</v>
      </c>
      <c r="AS32" s="168"/>
      <c r="AT32" s="169">
        <v>3.89782629157602</v>
      </c>
      <c r="AU32" s="163">
        <v>-5.9657335669815001</v>
      </c>
      <c r="AV32" s="163">
        <v>-2.59471478774516</v>
      </c>
      <c r="AW32" s="163">
        <v>-3.64864803149925</v>
      </c>
      <c r="AX32" s="163">
        <v>-4.1728281936294396</v>
      </c>
      <c r="AY32" s="170">
        <v>-2.8778063569468801</v>
      </c>
      <c r="AZ32" s="163"/>
      <c r="BA32" s="171">
        <v>8.4129931721874094</v>
      </c>
      <c r="BB32" s="172">
        <v>13.984177409872199</v>
      </c>
      <c r="BC32" s="173">
        <v>11.1151019415375</v>
      </c>
      <c r="BD32" s="163"/>
      <c r="BE32" s="174">
        <v>3.3493169984946398</v>
      </c>
      <c r="BF32" s="40"/>
      <c r="BG32" s="41"/>
      <c r="BH32" s="41"/>
      <c r="BI32" s="41"/>
      <c r="BJ32" s="41"/>
      <c r="BK32" s="41"/>
      <c r="BL32" s="41"/>
      <c r="BM32" s="41"/>
      <c r="BN32" s="41"/>
      <c r="BO32" s="41"/>
      <c r="BP32" s="41"/>
      <c r="BQ32" s="41"/>
      <c r="BR32" s="41"/>
    </row>
    <row r="33" spans="1:70" x14ac:dyDescent="0.2">
      <c r="A33" s="21" t="s">
        <v>52</v>
      </c>
      <c r="B33" s="3" t="str">
        <f t="shared" si="0"/>
        <v>Lynchburg, VA</v>
      </c>
      <c r="C33" s="3"/>
      <c r="D33" s="24" t="s">
        <v>16</v>
      </c>
      <c r="E33" s="27" t="s">
        <v>17</v>
      </c>
      <c r="F33" s="3"/>
      <c r="G33" s="190">
        <v>37.414101963082302</v>
      </c>
      <c r="H33" s="185">
        <v>53.5590360386756</v>
      </c>
      <c r="I33" s="185">
        <v>65.971626135364701</v>
      </c>
      <c r="J33" s="185">
        <v>65.292387928508603</v>
      </c>
      <c r="K33" s="185">
        <v>64.507896278933401</v>
      </c>
      <c r="L33" s="191">
        <v>57.349009668912899</v>
      </c>
      <c r="M33" s="185"/>
      <c r="N33" s="192">
        <v>100.205230002929</v>
      </c>
      <c r="O33" s="193">
        <v>93.032757105185993</v>
      </c>
      <c r="P33" s="194">
        <v>96.618993554057994</v>
      </c>
      <c r="Q33" s="185"/>
      <c r="R33" s="195">
        <v>68.569005064668701</v>
      </c>
      <c r="S33" s="168"/>
      <c r="T33" s="169">
        <v>1.04051853335994</v>
      </c>
      <c r="U33" s="163">
        <v>0.238696211088361</v>
      </c>
      <c r="V33" s="163">
        <v>-2.3809989259276398</v>
      </c>
      <c r="W33" s="163">
        <v>-2.09967838355765</v>
      </c>
      <c r="X33" s="163">
        <v>0.83816282884165805</v>
      </c>
      <c r="Y33" s="170">
        <v>-0.67903503941073196</v>
      </c>
      <c r="Z33" s="163"/>
      <c r="AA33" s="171">
        <v>13.6950676444848</v>
      </c>
      <c r="AB33" s="172">
        <v>11.7248871108257</v>
      </c>
      <c r="AC33" s="173">
        <v>12.737940609734</v>
      </c>
      <c r="AD33" s="163"/>
      <c r="AE33" s="174">
        <v>4.3191845813416698</v>
      </c>
      <c r="AF33" s="40"/>
      <c r="AG33" s="190">
        <v>37.796988499011</v>
      </c>
      <c r="AH33" s="185">
        <v>55.446159988279199</v>
      </c>
      <c r="AI33" s="185">
        <v>61.779534832612903</v>
      </c>
      <c r="AJ33" s="185">
        <v>62.006268405245002</v>
      </c>
      <c r="AK33" s="185">
        <v>72.593006152944596</v>
      </c>
      <c r="AL33" s="191">
        <v>57.924606481481398</v>
      </c>
      <c r="AM33" s="185"/>
      <c r="AN33" s="192">
        <v>100.43753003222901</v>
      </c>
      <c r="AO33" s="193">
        <v>90.596272341048902</v>
      </c>
      <c r="AP33" s="194">
        <v>95.516901186639302</v>
      </c>
      <c r="AQ33" s="185"/>
      <c r="AR33" s="195">
        <v>68.665711699455798</v>
      </c>
      <c r="AS33" s="168"/>
      <c r="AT33" s="169">
        <v>4.3638479603634197</v>
      </c>
      <c r="AU33" s="163">
        <v>1.1646628023732</v>
      </c>
      <c r="AV33" s="163">
        <v>-0.737029850318067</v>
      </c>
      <c r="AW33" s="163">
        <v>-0.97240537830835305</v>
      </c>
      <c r="AX33" s="163">
        <v>6.0283899224621003</v>
      </c>
      <c r="AY33" s="170">
        <v>1.85677735418815</v>
      </c>
      <c r="AZ33" s="163"/>
      <c r="BA33" s="171">
        <v>17.408125685673902</v>
      </c>
      <c r="BB33" s="172">
        <v>27.482210440604799</v>
      </c>
      <c r="BC33" s="173">
        <v>21.979458321720301</v>
      </c>
      <c r="BD33" s="163"/>
      <c r="BE33" s="174">
        <v>9.0043502593463103</v>
      </c>
      <c r="BF33" s="40"/>
      <c r="BG33" s="41"/>
      <c r="BH33" s="41"/>
      <c r="BI33" s="41"/>
      <c r="BJ33" s="41"/>
      <c r="BK33" s="41"/>
      <c r="BL33" s="41"/>
      <c r="BM33" s="41"/>
      <c r="BN33" s="41"/>
      <c r="BO33" s="41"/>
      <c r="BP33" s="41"/>
      <c r="BQ33" s="41"/>
      <c r="BR33" s="41"/>
    </row>
    <row r="34" spans="1:70" x14ac:dyDescent="0.2">
      <c r="A34" s="21" t="s">
        <v>73</v>
      </c>
      <c r="B34" s="3" t="str">
        <f t="shared" si="0"/>
        <v>Central Virginia</v>
      </c>
      <c r="C34" s="3"/>
      <c r="D34" s="24" t="s">
        <v>16</v>
      </c>
      <c r="E34" s="27" t="s">
        <v>17</v>
      </c>
      <c r="F34" s="3"/>
      <c r="G34" s="190">
        <v>51.8261012103886</v>
      </c>
      <c r="H34" s="185">
        <v>71.711856638890495</v>
      </c>
      <c r="I34" s="185">
        <v>81.617350830241406</v>
      </c>
      <c r="J34" s="185">
        <v>78.877057660726194</v>
      </c>
      <c r="K34" s="185">
        <v>82.819729031080797</v>
      </c>
      <c r="L34" s="191">
        <v>73.370419074265499</v>
      </c>
      <c r="M34" s="185"/>
      <c r="N34" s="192">
        <v>116.506628246457</v>
      </c>
      <c r="O34" s="193">
        <v>121.222973663402</v>
      </c>
      <c r="P34" s="194">
        <v>118.864800954929</v>
      </c>
      <c r="Q34" s="185"/>
      <c r="R34" s="195">
        <v>86.368813897312407</v>
      </c>
      <c r="S34" s="168"/>
      <c r="T34" s="169">
        <v>10.9057684956167</v>
      </c>
      <c r="U34" s="163">
        <v>11.116706792333799</v>
      </c>
      <c r="V34" s="163">
        <v>5.3199244290531098</v>
      </c>
      <c r="W34" s="163">
        <v>0.26446685163385703</v>
      </c>
      <c r="X34" s="163">
        <v>-1.12786149947861</v>
      </c>
      <c r="Y34" s="170">
        <v>4.4581018122028597</v>
      </c>
      <c r="Z34" s="163"/>
      <c r="AA34" s="171">
        <v>4.1065918801681596</v>
      </c>
      <c r="AB34" s="172">
        <v>6.8665488913081898</v>
      </c>
      <c r="AC34" s="173">
        <v>5.49589744108461</v>
      </c>
      <c r="AD34" s="163"/>
      <c r="AE34" s="174">
        <v>4.8637316015069301</v>
      </c>
      <c r="AF34" s="40"/>
      <c r="AG34" s="190">
        <v>49.890059352367601</v>
      </c>
      <c r="AH34" s="185">
        <v>68.495933792851801</v>
      </c>
      <c r="AI34" s="185">
        <v>77.296357521262905</v>
      </c>
      <c r="AJ34" s="185">
        <v>78.146326358433299</v>
      </c>
      <c r="AK34" s="185">
        <v>90.713910905387294</v>
      </c>
      <c r="AL34" s="191">
        <v>72.907710723601397</v>
      </c>
      <c r="AM34" s="185"/>
      <c r="AN34" s="192">
        <v>123.894390277271</v>
      </c>
      <c r="AO34" s="193">
        <v>126.538731606469</v>
      </c>
      <c r="AP34" s="194">
        <v>125.21656094187</v>
      </c>
      <c r="AQ34" s="185"/>
      <c r="AR34" s="195">
        <v>87.852512323400703</v>
      </c>
      <c r="AS34" s="168"/>
      <c r="AT34" s="169">
        <v>-2.0147458654178201</v>
      </c>
      <c r="AU34" s="163">
        <v>3.8852245904199401</v>
      </c>
      <c r="AV34" s="163">
        <v>1.39010880687029</v>
      </c>
      <c r="AW34" s="163">
        <v>0.28095889712607502</v>
      </c>
      <c r="AX34" s="163">
        <v>6.6992458997793198</v>
      </c>
      <c r="AY34" s="170">
        <v>2.3842100256985601</v>
      </c>
      <c r="AZ34" s="163"/>
      <c r="BA34" s="171">
        <v>12.9838752686475</v>
      </c>
      <c r="BB34" s="172">
        <v>21.010857470608599</v>
      </c>
      <c r="BC34" s="173">
        <v>16.9020313183848</v>
      </c>
      <c r="BD34" s="163"/>
      <c r="BE34" s="174">
        <v>7.8355026311655198</v>
      </c>
      <c r="BF34" s="40"/>
      <c r="BG34" s="41"/>
      <c r="BH34" s="41"/>
      <c r="BI34" s="41"/>
      <c r="BJ34" s="41"/>
      <c r="BK34" s="41"/>
      <c r="BL34" s="41"/>
      <c r="BM34" s="41"/>
      <c r="BN34" s="41"/>
      <c r="BO34" s="41"/>
      <c r="BP34" s="41"/>
      <c r="BQ34" s="41"/>
      <c r="BR34" s="41"/>
    </row>
    <row r="35" spans="1:70" x14ac:dyDescent="0.2">
      <c r="A35" s="21" t="s">
        <v>74</v>
      </c>
      <c r="B35" s="3" t="str">
        <f t="shared" si="0"/>
        <v>Chesapeake Bay</v>
      </c>
      <c r="C35" s="3"/>
      <c r="D35" s="24" t="s">
        <v>16</v>
      </c>
      <c r="E35" s="27" t="s">
        <v>17</v>
      </c>
      <c r="F35" s="3"/>
      <c r="G35" s="190">
        <v>43.006497263486999</v>
      </c>
      <c r="H35" s="185">
        <v>60.617724784988198</v>
      </c>
      <c r="I35" s="185">
        <v>72.682228303361995</v>
      </c>
      <c r="J35" s="185">
        <v>66.066747458952307</v>
      </c>
      <c r="K35" s="185">
        <v>61.2000469116497</v>
      </c>
      <c r="L35" s="191">
        <v>60.714648944487799</v>
      </c>
      <c r="M35" s="185"/>
      <c r="N35" s="192">
        <v>81.4728381548084</v>
      </c>
      <c r="O35" s="193">
        <v>87.551422986708303</v>
      </c>
      <c r="P35" s="194">
        <v>84.512130570758401</v>
      </c>
      <c r="Q35" s="185"/>
      <c r="R35" s="195">
        <v>67.513929409136594</v>
      </c>
      <c r="S35" s="168"/>
      <c r="T35" s="169">
        <v>-5.6535672716033298</v>
      </c>
      <c r="U35" s="163">
        <v>-4.1127824607559003</v>
      </c>
      <c r="V35" s="163">
        <v>6.1005380894144903</v>
      </c>
      <c r="W35" s="163">
        <v>1.49111375617208</v>
      </c>
      <c r="X35" s="163">
        <v>-15.7147050456266</v>
      </c>
      <c r="Y35" s="170">
        <v>-3.6309594886603</v>
      </c>
      <c r="Z35" s="163"/>
      <c r="AA35" s="171">
        <v>-14.1961186919645</v>
      </c>
      <c r="AB35" s="172">
        <v>-9.8764407678343193</v>
      </c>
      <c r="AC35" s="173">
        <v>-12.0116162461222</v>
      </c>
      <c r="AD35" s="163"/>
      <c r="AE35" s="174">
        <v>-6.8056395664511502</v>
      </c>
      <c r="AF35" s="40"/>
      <c r="AG35" s="190">
        <v>42.135930414386202</v>
      </c>
      <c r="AH35" s="185">
        <v>55.099669663799801</v>
      </c>
      <c r="AI35" s="185">
        <v>62.4084910086004</v>
      </c>
      <c r="AJ35" s="185">
        <v>61.288690383111799</v>
      </c>
      <c r="AK35" s="185">
        <v>56.907032838154798</v>
      </c>
      <c r="AL35" s="191">
        <v>55.567962861610603</v>
      </c>
      <c r="AM35" s="185"/>
      <c r="AN35" s="192">
        <v>79.591862783424503</v>
      </c>
      <c r="AO35" s="193">
        <v>81.330932369038294</v>
      </c>
      <c r="AP35" s="194">
        <v>80.461397576231406</v>
      </c>
      <c r="AQ35" s="185"/>
      <c r="AR35" s="195">
        <v>62.680372780073697</v>
      </c>
      <c r="AS35" s="168"/>
      <c r="AT35" s="169">
        <v>-2.7508042654818801</v>
      </c>
      <c r="AU35" s="163">
        <v>-7.04304862228184</v>
      </c>
      <c r="AV35" s="163">
        <v>-0.28531639476031201</v>
      </c>
      <c r="AW35" s="163">
        <v>-0.404745854384432</v>
      </c>
      <c r="AX35" s="163">
        <v>-13.2580935117027</v>
      </c>
      <c r="AY35" s="170">
        <v>-4.9574463418844896</v>
      </c>
      <c r="AZ35" s="163"/>
      <c r="BA35" s="171">
        <v>-3.1121320493470601</v>
      </c>
      <c r="BB35" s="172">
        <v>2.9315101533437802</v>
      </c>
      <c r="BC35" s="173">
        <v>-0.149070335243429</v>
      </c>
      <c r="BD35" s="163"/>
      <c r="BE35" s="174">
        <v>-3.2486460212470498</v>
      </c>
      <c r="BF35" s="40"/>
      <c r="BG35" s="41"/>
      <c r="BH35" s="41"/>
      <c r="BI35" s="41"/>
      <c r="BJ35" s="41"/>
      <c r="BK35" s="41"/>
      <c r="BL35" s="41"/>
      <c r="BM35" s="41"/>
      <c r="BN35" s="41"/>
      <c r="BO35" s="41"/>
      <c r="BP35" s="41"/>
      <c r="BQ35" s="41"/>
      <c r="BR35" s="41"/>
    </row>
    <row r="36" spans="1:70" x14ac:dyDescent="0.2">
      <c r="A36" s="21" t="s">
        <v>75</v>
      </c>
      <c r="B36" s="3" t="str">
        <f t="shared" si="0"/>
        <v>Coastal Virginia - Eastern Shore</v>
      </c>
      <c r="C36" s="3"/>
      <c r="D36" s="24" t="s">
        <v>16</v>
      </c>
      <c r="E36" s="27" t="s">
        <v>17</v>
      </c>
      <c r="F36" s="3"/>
      <c r="G36" s="190">
        <v>30.765987525987502</v>
      </c>
      <c r="H36" s="185">
        <v>45.013860013859997</v>
      </c>
      <c r="I36" s="185">
        <v>51.150041580041503</v>
      </c>
      <c r="J36" s="185">
        <v>53.783659043659</v>
      </c>
      <c r="K36" s="185">
        <v>49.808302148302097</v>
      </c>
      <c r="L36" s="191">
        <v>46.104370062370002</v>
      </c>
      <c r="M36" s="185"/>
      <c r="N36" s="192">
        <v>79.155987525987499</v>
      </c>
      <c r="O36" s="193">
        <v>76.909930699930598</v>
      </c>
      <c r="P36" s="194">
        <v>78.032959112959105</v>
      </c>
      <c r="Q36" s="185"/>
      <c r="R36" s="195">
        <v>55.226824076824002</v>
      </c>
      <c r="S36" s="168"/>
      <c r="T36" s="169">
        <v>-39.7854836135431</v>
      </c>
      <c r="U36" s="163">
        <v>-13.9621002858577</v>
      </c>
      <c r="V36" s="163">
        <v>2.1328978044159799</v>
      </c>
      <c r="W36" s="163">
        <v>8.1077570368427594</v>
      </c>
      <c r="X36" s="163">
        <v>3.18705331104686</v>
      </c>
      <c r="Y36" s="170">
        <v>-8.3464674720661591</v>
      </c>
      <c r="Z36" s="163"/>
      <c r="AA36" s="171">
        <v>19.725097392883701</v>
      </c>
      <c r="AB36" s="172">
        <v>5.7852017074859203</v>
      </c>
      <c r="AC36" s="173">
        <v>12.424318164243701</v>
      </c>
      <c r="AD36" s="163"/>
      <c r="AE36" s="174">
        <v>-0.95951356891944894</v>
      </c>
      <c r="AF36" s="40"/>
      <c r="AG36" s="190">
        <v>33.0926496654006</v>
      </c>
      <c r="AH36" s="185">
        <v>43.635411466811298</v>
      </c>
      <c r="AI36" s="185">
        <v>47.868026737967902</v>
      </c>
      <c r="AJ36" s="185">
        <v>50.036005347593502</v>
      </c>
      <c r="AK36" s="185">
        <v>47.925811051693401</v>
      </c>
      <c r="AL36" s="191">
        <v>44.547291666666602</v>
      </c>
      <c r="AM36" s="185"/>
      <c r="AN36" s="192">
        <v>68.224212121212105</v>
      </c>
      <c r="AO36" s="193">
        <v>68.709326203208505</v>
      </c>
      <c r="AP36" s="194">
        <v>68.466769162210298</v>
      </c>
      <c r="AQ36" s="185"/>
      <c r="AR36" s="195">
        <v>51.409737649585701</v>
      </c>
      <c r="AS36" s="168"/>
      <c r="AT36" s="169">
        <v>-18.600297865202101</v>
      </c>
      <c r="AU36" s="163">
        <v>-13.3183012569332</v>
      </c>
      <c r="AV36" s="163">
        <v>-10.243454011945801</v>
      </c>
      <c r="AW36" s="163">
        <v>-10.8816143422869</v>
      </c>
      <c r="AX36" s="163">
        <v>-13.598452707779099</v>
      </c>
      <c r="AY36" s="170">
        <v>-13.0222775150829</v>
      </c>
      <c r="AZ36" s="163"/>
      <c r="BA36" s="171">
        <v>-4.7079278618415499</v>
      </c>
      <c r="BB36" s="172">
        <v>-4.9860595550180102</v>
      </c>
      <c r="BC36" s="173">
        <v>-4.8476896173685304</v>
      </c>
      <c r="BD36" s="163"/>
      <c r="BE36" s="174">
        <v>-10.0500068108039</v>
      </c>
      <c r="BF36" s="40"/>
      <c r="BG36" s="41"/>
      <c r="BH36" s="41"/>
      <c r="BI36" s="41"/>
      <c r="BJ36" s="41"/>
      <c r="BK36" s="41"/>
      <c r="BL36" s="41"/>
      <c r="BM36" s="41"/>
      <c r="BN36" s="41"/>
      <c r="BO36" s="41"/>
      <c r="BP36" s="41"/>
      <c r="BQ36" s="41"/>
      <c r="BR36" s="41"/>
    </row>
    <row r="37" spans="1:70" x14ac:dyDescent="0.2">
      <c r="A37" s="21" t="s">
        <v>76</v>
      </c>
      <c r="B37" s="3" t="str">
        <f t="shared" si="0"/>
        <v>Coastal Virginia - Hampton Roads</v>
      </c>
      <c r="C37" s="3"/>
      <c r="D37" s="24" t="s">
        <v>16</v>
      </c>
      <c r="E37" s="27" t="s">
        <v>17</v>
      </c>
      <c r="F37" s="3"/>
      <c r="G37" s="190">
        <v>49.945095067722903</v>
      </c>
      <c r="H37" s="185">
        <v>55.9344065934065</v>
      </c>
      <c r="I37" s="185">
        <v>63.327846920521303</v>
      </c>
      <c r="J37" s="185">
        <v>64.2656703296703</v>
      </c>
      <c r="K37" s="185">
        <v>63.216270891898702</v>
      </c>
      <c r="L37" s="191">
        <v>59.337857960644001</v>
      </c>
      <c r="M37" s="185"/>
      <c r="N37" s="192">
        <v>90.494157679529707</v>
      </c>
      <c r="O37" s="193">
        <v>102.807568106312</v>
      </c>
      <c r="P37" s="194">
        <v>96.650862892920998</v>
      </c>
      <c r="Q37" s="185"/>
      <c r="R37" s="195">
        <v>69.998716512723107</v>
      </c>
      <c r="S37" s="168"/>
      <c r="T37" s="169">
        <v>7.7573000974353503</v>
      </c>
      <c r="U37" s="163">
        <v>9.2783012776057507</v>
      </c>
      <c r="V37" s="163">
        <v>9.8623922729693696</v>
      </c>
      <c r="W37" s="163">
        <v>9.1560578909646306</v>
      </c>
      <c r="X37" s="163">
        <v>-5.4152272793192697</v>
      </c>
      <c r="Y37" s="170">
        <v>5.6253322943724404</v>
      </c>
      <c r="Z37" s="163"/>
      <c r="AA37" s="171">
        <v>-12.9958042786156</v>
      </c>
      <c r="AB37" s="172">
        <v>-7.4707122332519003</v>
      </c>
      <c r="AC37" s="173">
        <v>-10.142120688704299</v>
      </c>
      <c r="AD37" s="163"/>
      <c r="AE37" s="174">
        <v>-1.2130381490211299</v>
      </c>
      <c r="AF37" s="40"/>
      <c r="AG37" s="190">
        <v>49.112609762330599</v>
      </c>
      <c r="AH37" s="185">
        <v>55.477460707896697</v>
      </c>
      <c r="AI37" s="185">
        <v>60.716052964477299</v>
      </c>
      <c r="AJ37" s="185">
        <v>62.333896690518699</v>
      </c>
      <c r="AK37" s="185">
        <v>67.327757219524599</v>
      </c>
      <c r="AL37" s="191">
        <v>58.993555468949602</v>
      </c>
      <c r="AM37" s="185"/>
      <c r="AN37" s="192">
        <v>96.291474124712394</v>
      </c>
      <c r="AO37" s="193">
        <v>103.445906337848</v>
      </c>
      <c r="AP37" s="194">
        <v>99.868690231280297</v>
      </c>
      <c r="AQ37" s="185"/>
      <c r="AR37" s="195">
        <v>70.672165401044097</v>
      </c>
      <c r="AS37" s="168"/>
      <c r="AT37" s="169">
        <v>-5.1079876632075898</v>
      </c>
      <c r="AU37" s="163">
        <v>-10.4390401193395</v>
      </c>
      <c r="AV37" s="163">
        <v>-9.8686976129072299</v>
      </c>
      <c r="AW37" s="163">
        <v>-6.8781361696001104</v>
      </c>
      <c r="AX37" s="163">
        <v>-5.4620564359947297</v>
      </c>
      <c r="AY37" s="170">
        <v>-7.5972826048816602</v>
      </c>
      <c r="AZ37" s="163"/>
      <c r="BA37" s="171">
        <v>-0.98907503138112096</v>
      </c>
      <c r="BB37" s="172">
        <v>3.0031818534737198</v>
      </c>
      <c r="BC37" s="173">
        <v>1.0391278048537</v>
      </c>
      <c r="BD37" s="163"/>
      <c r="BE37" s="174">
        <v>-4.2943936382763797</v>
      </c>
      <c r="BF37" s="40"/>
      <c r="BG37" s="41"/>
      <c r="BH37" s="41"/>
      <c r="BI37" s="41"/>
      <c r="BJ37" s="41"/>
      <c r="BK37" s="41"/>
      <c r="BL37" s="41"/>
      <c r="BM37" s="41"/>
      <c r="BN37" s="41"/>
      <c r="BO37" s="41"/>
      <c r="BP37" s="41"/>
      <c r="BQ37" s="41"/>
      <c r="BR37" s="41"/>
    </row>
    <row r="38" spans="1:70" x14ac:dyDescent="0.2">
      <c r="A38" s="20" t="s">
        <v>77</v>
      </c>
      <c r="B38" s="3" t="str">
        <f t="shared" si="0"/>
        <v>Northern Virginia</v>
      </c>
      <c r="C38" s="3"/>
      <c r="D38" s="24" t="s">
        <v>16</v>
      </c>
      <c r="E38" s="27" t="s">
        <v>17</v>
      </c>
      <c r="F38" s="3"/>
      <c r="G38" s="190">
        <v>95.652926595324502</v>
      </c>
      <c r="H38" s="185">
        <v>142.79081773899301</v>
      </c>
      <c r="I38" s="185">
        <v>164.82852664046101</v>
      </c>
      <c r="J38" s="185">
        <v>148.59132233736401</v>
      </c>
      <c r="K38" s="185">
        <v>111.85342705610201</v>
      </c>
      <c r="L38" s="191">
        <v>132.743404073649</v>
      </c>
      <c r="M38" s="185"/>
      <c r="N38" s="192">
        <v>99.225795076263296</v>
      </c>
      <c r="O38" s="193">
        <v>100.658820785766</v>
      </c>
      <c r="P38" s="194">
        <v>99.942307931014994</v>
      </c>
      <c r="Q38" s="185"/>
      <c r="R38" s="195">
        <v>123.37166231861001</v>
      </c>
      <c r="S38" s="168"/>
      <c r="T38" s="169">
        <v>10.666315628808899</v>
      </c>
      <c r="U38" s="163">
        <v>7.5268201720722701</v>
      </c>
      <c r="V38" s="163">
        <v>2.71235648497689</v>
      </c>
      <c r="W38" s="163">
        <v>-7.0836701776943798</v>
      </c>
      <c r="X38" s="163">
        <v>-13.2613418965931</v>
      </c>
      <c r="Y38" s="170">
        <v>-0.72721794595509504</v>
      </c>
      <c r="Z38" s="163"/>
      <c r="AA38" s="171">
        <v>-10.661889507282099</v>
      </c>
      <c r="AB38" s="172">
        <v>-10.7018106025837</v>
      </c>
      <c r="AC38" s="173">
        <v>-10.6819976178673</v>
      </c>
      <c r="AD38" s="163"/>
      <c r="AE38" s="174">
        <v>-3.2236951230114599</v>
      </c>
      <c r="AF38" s="40"/>
      <c r="AG38" s="190">
        <v>85.146989812468505</v>
      </c>
      <c r="AH38" s="185">
        <v>125.42516038192601</v>
      </c>
      <c r="AI38" s="185">
        <v>145.53118761283201</v>
      </c>
      <c r="AJ38" s="185">
        <v>137.97130238549701</v>
      </c>
      <c r="AK38" s="185">
        <v>112.11271816908101</v>
      </c>
      <c r="AL38" s="191">
        <v>121.237247383712</v>
      </c>
      <c r="AM38" s="185"/>
      <c r="AN38" s="192">
        <v>106.933256715968</v>
      </c>
      <c r="AO38" s="193">
        <v>111.85016525467501</v>
      </c>
      <c r="AP38" s="194">
        <v>109.39171098532201</v>
      </c>
      <c r="AQ38" s="185"/>
      <c r="AR38" s="195">
        <v>117.852853873979</v>
      </c>
      <c r="AS38" s="168"/>
      <c r="AT38" s="169">
        <v>5.3512734890170197</v>
      </c>
      <c r="AU38" s="163">
        <v>3.8305514551070501</v>
      </c>
      <c r="AV38" s="163">
        <v>2.7238522404348098</v>
      </c>
      <c r="AW38" s="163">
        <v>-2.8363506082221299</v>
      </c>
      <c r="AX38" s="163">
        <v>-0.98710510879003699</v>
      </c>
      <c r="AY38" s="170">
        <v>1.2808049635921701</v>
      </c>
      <c r="AZ38" s="163"/>
      <c r="BA38" s="171">
        <v>3.6445621945405402</v>
      </c>
      <c r="BB38" s="172">
        <v>7.5743158624548901</v>
      </c>
      <c r="BC38" s="173">
        <v>5.6170438005630299</v>
      </c>
      <c r="BD38" s="163"/>
      <c r="BE38" s="174">
        <v>2.3957314287036899</v>
      </c>
      <c r="BF38" s="40"/>
      <c r="BG38" s="41"/>
      <c r="BH38" s="41"/>
      <c r="BI38" s="41"/>
      <c r="BJ38" s="41"/>
      <c r="BK38" s="41"/>
      <c r="BL38" s="41"/>
      <c r="BM38" s="41"/>
      <c r="BN38" s="41"/>
      <c r="BO38" s="41"/>
      <c r="BP38" s="41"/>
      <c r="BQ38" s="41"/>
      <c r="BR38" s="41"/>
    </row>
    <row r="39" spans="1:70" x14ac:dyDescent="0.2">
      <c r="A39" s="22" t="s">
        <v>78</v>
      </c>
      <c r="B39" s="3" t="str">
        <f t="shared" si="0"/>
        <v>Shenandoah Valley</v>
      </c>
      <c r="C39" s="3"/>
      <c r="D39" s="25" t="s">
        <v>16</v>
      </c>
      <c r="E39" s="28" t="s">
        <v>17</v>
      </c>
      <c r="F39" s="3"/>
      <c r="G39" s="196">
        <v>38.075581916217303</v>
      </c>
      <c r="H39" s="197">
        <v>48.909221070095299</v>
      </c>
      <c r="I39" s="197">
        <v>55.7557942762339</v>
      </c>
      <c r="J39" s="197">
        <v>56.263115719618398</v>
      </c>
      <c r="K39" s="197">
        <v>61.122503525508002</v>
      </c>
      <c r="L39" s="198">
        <v>52.025243301534601</v>
      </c>
      <c r="M39" s="185"/>
      <c r="N39" s="199">
        <v>92.884930734135196</v>
      </c>
      <c r="O39" s="200">
        <v>90.141610949813298</v>
      </c>
      <c r="P39" s="201">
        <v>91.513270841974204</v>
      </c>
      <c r="Q39" s="185"/>
      <c r="R39" s="202">
        <v>63.307536884517297</v>
      </c>
      <c r="S39" s="168"/>
      <c r="T39" s="175">
        <v>-5.26443503159385</v>
      </c>
      <c r="U39" s="176">
        <v>2.7741327933474702</v>
      </c>
      <c r="V39" s="176">
        <v>-2.3717678438934802</v>
      </c>
      <c r="W39" s="176">
        <v>3.09814338759411</v>
      </c>
      <c r="X39" s="176">
        <v>2.9423509253477498</v>
      </c>
      <c r="Y39" s="177">
        <v>0.49744210952936402</v>
      </c>
      <c r="Z39" s="163"/>
      <c r="AA39" s="178">
        <v>19.590112369531099</v>
      </c>
      <c r="AB39" s="179">
        <v>13.285274108005</v>
      </c>
      <c r="AC39" s="180">
        <v>16.399580072290501</v>
      </c>
      <c r="AD39" s="163"/>
      <c r="AE39" s="181">
        <v>6.5070051230312203</v>
      </c>
      <c r="AF39" s="40"/>
      <c r="AG39" s="196">
        <v>35.692409302520602</v>
      </c>
      <c r="AH39" s="197">
        <v>45.880891456611998</v>
      </c>
      <c r="AI39" s="197">
        <v>51.114931263580097</v>
      </c>
      <c r="AJ39" s="197">
        <v>53.122719580477998</v>
      </c>
      <c r="AK39" s="197">
        <v>55.7510402390105</v>
      </c>
      <c r="AL39" s="198">
        <v>48.323609957985298</v>
      </c>
      <c r="AM39" s="185"/>
      <c r="AN39" s="199">
        <v>76.2821053401303</v>
      </c>
      <c r="AO39" s="200">
        <v>75.903270307537994</v>
      </c>
      <c r="AP39" s="201">
        <v>76.092687823834098</v>
      </c>
      <c r="AQ39" s="185"/>
      <c r="AR39" s="202">
        <v>56.266071343204999</v>
      </c>
      <c r="AS39" s="168"/>
      <c r="AT39" s="175">
        <v>-10.388577588135</v>
      </c>
      <c r="AU39" s="176">
        <v>-9.2907049719033594</v>
      </c>
      <c r="AV39" s="176">
        <v>-7.2735238600802097</v>
      </c>
      <c r="AW39" s="176">
        <v>-7.1653035079024097</v>
      </c>
      <c r="AX39" s="176">
        <v>-9.3593352763137592</v>
      </c>
      <c r="AY39" s="177">
        <v>-8.5857626128831992</v>
      </c>
      <c r="AZ39" s="163"/>
      <c r="BA39" s="178">
        <v>1.26597722310381</v>
      </c>
      <c r="BB39" s="179">
        <v>5.8528335133818299</v>
      </c>
      <c r="BC39" s="180">
        <v>3.5029091583210401</v>
      </c>
      <c r="BD39" s="163"/>
      <c r="BE39" s="181">
        <v>-4.25515250267956</v>
      </c>
      <c r="BF39" s="40"/>
      <c r="BG39" s="41"/>
      <c r="BH39" s="41"/>
      <c r="BI39" s="41"/>
      <c r="BJ39" s="41"/>
      <c r="BK39" s="41"/>
      <c r="BL39" s="41"/>
      <c r="BM39" s="41"/>
      <c r="BN39" s="41"/>
      <c r="BO39" s="41"/>
      <c r="BP39" s="41"/>
      <c r="BQ39" s="41"/>
      <c r="BR39" s="41"/>
    </row>
    <row r="40" spans="1:70" x14ac:dyDescent="0.2">
      <c r="A40" s="19" t="s">
        <v>79</v>
      </c>
      <c r="B40" s="3" t="str">
        <f t="shared" si="0"/>
        <v>Southern Virginia</v>
      </c>
      <c r="C40" s="9"/>
      <c r="D40" s="23" t="s">
        <v>16</v>
      </c>
      <c r="E40" s="26" t="s">
        <v>17</v>
      </c>
      <c r="F40" s="3"/>
      <c r="G40" s="182">
        <v>41.819633577614901</v>
      </c>
      <c r="H40" s="183">
        <v>60.3143415500777</v>
      </c>
      <c r="I40" s="183">
        <v>70.099946702198494</v>
      </c>
      <c r="J40" s="183">
        <v>70.487503886298001</v>
      </c>
      <c r="K40" s="183">
        <v>64.184219409282704</v>
      </c>
      <c r="L40" s="184">
        <v>61.381129025094303</v>
      </c>
      <c r="M40" s="185"/>
      <c r="N40" s="186">
        <v>81.399491450144296</v>
      </c>
      <c r="O40" s="187">
        <v>85.052282922496104</v>
      </c>
      <c r="P40" s="188">
        <v>83.225887186320193</v>
      </c>
      <c r="Q40" s="185"/>
      <c r="R40" s="189">
        <v>67.622488499730295</v>
      </c>
      <c r="S40" s="168"/>
      <c r="T40" s="160">
        <v>-38.723132872293</v>
      </c>
      <c r="U40" s="161">
        <v>-1.901131384975</v>
      </c>
      <c r="V40" s="161">
        <v>1.8060119721057</v>
      </c>
      <c r="W40" s="161">
        <v>2.7481478686012499</v>
      </c>
      <c r="X40" s="161">
        <v>5.70437801607856</v>
      </c>
      <c r="Y40" s="162">
        <v>-6.4053340581526799</v>
      </c>
      <c r="Z40" s="163"/>
      <c r="AA40" s="164">
        <v>26.7770607333401</v>
      </c>
      <c r="AB40" s="165">
        <v>20.521901028364599</v>
      </c>
      <c r="AC40" s="166">
        <v>23.5018192187033</v>
      </c>
      <c r="AD40" s="163"/>
      <c r="AE40" s="167">
        <v>2.30638148189405</v>
      </c>
      <c r="AF40" s="40"/>
      <c r="AG40" s="182">
        <v>48.704242727070799</v>
      </c>
      <c r="AH40" s="183">
        <v>62.796262491672202</v>
      </c>
      <c r="AI40" s="183">
        <v>69.367591605596203</v>
      </c>
      <c r="AJ40" s="183">
        <v>70.902628247834699</v>
      </c>
      <c r="AK40" s="183">
        <v>67.575375305351898</v>
      </c>
      <c r="AL40" s="184">
        <v>63.869220075505197</v>
      </c>
      <c r="AM40" s="185"/>
      <c r="AN40" s="186">
        <v>84.097508327781398</v>
      </c>
      <c r="AO40" s="187">
        <v>89.662487785920405</v>
      </c>
      <c r="AP40" s="188">
        <v>86.879998056850894</v>
      </c>
      <c r="AQ40" s="185"/>
      <c r="AR40" s="189">
        <v>70.443728070175396</v>
      </c>
      <c r="AS40" s="168"/>
      <c r="AT40" s="160">
        <v>1.40551721832946</v>
      </c>
      <c r="AU40" s="161">
        <v>-0.28720806490459799</v>
      </c>
      <c r="AV40" s="161">
        <v>0.85045693675731204</v>
      </c>
      <c r="AW40" s="161">
        <v>3.35524461809805</v>
      </c>
      <c r="AX40" s="161">
        <v>4.5752538995517096</v>
      </c>
      <c r="AY40" s="162">
        <v>2.0246578937134001</v>
      </c>
      <c r="AZ40" s="163"/>
      <c r="BA40" s="164">
        <v>16.464279382487899</v>
      </c>
      <c r="BB40" s="165">
        <v>17.9569201293776</v>
      </c>
      <c r="BC40" s="166">
        <v>17.2297538477732</v>
      </c>
      <c r="BD40" s="163"/>
      <c r="BE40" s="167">
        <v>6.9109912783928298</v>
      </c>
      <c r="BF40" s="40"/>
    </row>
    <row r="41" spans="1:70" x14ac:dyDescent="0.2">
      <c r="A41" s="20" t="s">
        <v>80</v>
      </c>
      <c r="B41" s="3" t="str">
        <f t="shared" si="0"/>
        <v>Southwest Virginia - Blue Ridge Highlands</v>
      </c>
      <c r="C41" s="10"/>
      <c r="D41" s="24" t="s">
        <v>16</v>
      </c>
      <c r="E41" s="27" t="s">
        <v>17</v>
      </c>
      <c r="F41" s="3"/>
      <c r="G41" s="190">
        <v>42.6184513123508</v>
      </c>
      <c r="H41" s="185">
        <v>52.543902965572002</v>
      </c>
      <c r="I41" s="185">
        <v>60.801062379275002</v>
      </c>
      <c r="J41" s="185">
        <v>61.825522099761301</v>
      </c>
      <c r="K41" s="185">
        <v>72.525122145210702</v>
      </c>
      <c r="L41" s="191">
        <v>58.062812180434001</v>
      </c>
      <c r="M41" s="185"/>
      <c r="N41" s="192">
        <v>147.71242813316599</v>
      </c>
      <c r="O41" s="193">
        <v>159.065947051471</v>
      </c>
      <c r="P41" s="194">
        <v>153.38918759231899</v>
      </c>
      <c r="Q41" s="185"/>
      <c r="R41" s="195">
        <v>85.298919440972597</v>
      </c>
      <c r="S41" s="168"/>
      <c r="T41" s="169">
        <v>4.0234413504061797</v>
      </c>
      <c r="U41" s="163">
        <v>6.2957469250963101</v>
      </c>
      <c r="V41" s="163">
        <v>5.8807465086645303</v>
      </c>
      <c r="W41" s="163">
        <v>8.6666420109257096</v>
      </c>
      <c r="X41" s="163">
        <v>24.3168936495087</v>
      </c>
      <c r="Y41" s="170">
        <v>10.360598372987999</v>
      </c>
      <c r="Z41" s="163"/>
      <c r="AA41" s="171">
        <v>42.754478907724398</v>
      </c>
      <c r="AB41" s="172">
        <v>47.968493719182099</v>
      </c>
      <c r="AC41" s="173">
        <v>45.411245955573399</v>
      </c>
      <c r="AD41" s="163"/>
      <c r="AE41" s="174">
        <v>25.960243359396401</v>
      </c>
      <c r="AF41" s="40"/>
      <c r="AG41" s="190">
        <v>46.477383771621398</v>
      </c>
      <c r="AH41" s="185">
        <v>53.263470397974899</v>
      </c>
      <c r="AI41" s="185">
        <v>58.5135298267396</v>
      </c>
      <c r="AJ41" s="185">
        <v>61.940335233365303</v>
      </c>
      <c r="AK41" s="185">
        <v>70.004683390710497</v>
      </c>
      <c r="AL41" s="191">
        <v>58.029106039769097</v>
      </c>
      <c r="AM41" s="185"/>
      <c r="AN41" s="192">
        <v>119.70151080760699</v>
      </c>
      <c r="AO41" s="193">
        <v>119.609111123652</v>
      </c>
      <c r="AP41" s="194">
        <v>119.65531096562999</v>
      </c>
      <c r="AQ41" s="185"/>
      <c r="AR41" s="195">
        <v>75.619999718082894</v>
      </c>
      <c r="AS41" s="168"/>
      <c r="AT41" s="169">
        <v>-2.3930860218444701</v>
      </c>
      <c r="AU41" s="163">
        <v>1.43648308793906</v>
      </c>
      <c r="AV41" s="163">
        <v>3.3404969442341601</v>
      </c>
      <c r="AW41" s="163">
        <v>4.0207669229411804</v>
      </c>
      <c r="AX41" s="163">
        <v>7.7454071904058397</v>
      </c>
      <c r="AY41" s="170">
        <v>3.1612656647533299</v>
      </c>
      <c r="AZ41" s="163"/>
      <c r="BA41" s="171">
        <v>16.530443484662499</v>
      </c>
      <c r="BB41" s="172">
        <v>23.7662686296194</v>
      </c>
      <c r="BC41" s="173">
        <v>20.038017693713702</v>
      </c>
      <c r="BD41" s="163"/>
      <c r="BE41" s="174">
        <v>10.1417005485561</v>
      </c>
      <c r="BF41" s="40"/>
    </row>
    <row r="42" spans="1:70" x14ac:dyDescent="0.2">
      <c r="A42" s="21" t="s">
        <v>81</v>
      </c>
      <c r="B42" s="3" t="str">
        <f t="shared" si="0"/>
        <v>Southwest Virginia - Heart of Appalachia</v>
      </c>
      <c r="C42" s="3"/>
      <c r="D42" s="24" t="s">
        <v>16</v>
      </c>
      <c r="E42" s="27" t="s">
        <v>17</v>
      </c>
      <c r="F42" s="3"/>
      <c r="G42" s="190">
        <v>34.719114987080097</v>
      </c>
      <c r="H42" s="185">
        <v>50.104612403100703</v>
      </c>
      <c r="I42" s="185">
        <v>53.973643410852702</v>
      </c>
      <c r="J42" s="185">
        <v>50.418145994832003</v>
      </c>
      <c r="K42" s="185">
        <v>46.275936692506399</v>
      </c>
      <c r="L42" s="191">
        <v>47.0982906976744</v>
      </c>
      <c r="M42" s="185"/>
      <c r="N42" s="192">
        <v>64.817267441860395</v>
      </c>
      <c r="O42" s="193">
        <v>68.795562015503805</v>
      </c>
      <c r="P42" s="194">
        <v>66.8064147286821</v>
      </c>
      <c r="Q42" s="185"/>
      <c r="R42" s="195">
        <v>52.729183277962299</v>
      </c>
      <c r="S42" s="168"/>
      <c r="T42" s="169">
        <v>-11.606053693396699</v>
      </c>
      <c r="U42" s="163">
        <v>-0.96264050797386502</v>
      </c>
      <c r="V42" s="163">
        <v>1.86020518532317</v>
      </c>
      <c r="W42" s="163">
        <v>2.3561082817032299</v>
      </c>
      <c r="X42" s="163">
        <v>8.7855602448417809</v>
      </c>
      <c r="Y42" s="170">
        <v>0.35707983373145902</v>
      </c>
      <c r="Z42" s="163"/>
      <c r="AA42" s="171">
        <v>49.177567119931197</v>
      </c>
      <c r="AB42" s="172">
        <v>48.1637360087215</v>
      </c>
      <c r="AC42" s="173">
        <v>48.653831558393598</v>
      </c>
      <c r="AD42" s="163"/>
      <c r="AE42" s="174">
        <v>13.7331297799147</v>
      </c>
      <c r="AF42" s="40"/>
      <c r="AG42" s="190">
        <v>34.394003028773298</v>
      </c>
      <c r="AH42" s="185">
        <v>48.655646979639897</v>
      </c>
      <c r="AI42" s="185">
        <v>51.907283438433403</v>
      </c>
      <c r="AJ42" s="185">
        <v>50.247303352140698</v>
      </c>
      <c r="AK42" s="185">
        <v>46.670521075340098</v>
      </c>
      <c r="AL42" s="191">
        <v>46.401821185422499</v>
      </c>
      <c r="AM42" s="185"/>
      <c r="AN42" s="192">
        <v>55.9609956853634</v>
      </c>
      <c r="AO42" s="193">
        <v>52.916637902422799</v>
      </c>
      <c r="AP42" s="194">
        <v>54.438816793893103</v>
      </c>
      <c r="AQ42" s="185"/>
      <c r="AR42" s="195">
        <v>48.707177979817203</v>
      </c>
      <c r="AS42" s="168"/>
      <c r="AT42" s="169">
        <v>-4.0343247469108698</v>
      </c>
      <c r="AU42" s="163">
        <v>-3.9339368695865602</v>
      </c>
      <c r="AV42" s="163">
        <v>-1.73777739039579</v>
      </c>
      <c r="AW42" s="163">
        <v>-3.9961274231653401</v>
      </c>
      <c r="AX42" s="163">
        <v>2.7557895883339798</v>
      </c>
      <c r="AY42" s="170">
        <v>-2.2815785925864498</v>
      </c>
      <c r="AZ42" s="163"/>
      <c r="BA42" s="171">
        <v>12.596062865654901</v>
      </c>
      <c r="BB42" s="172">
        <v>11.607410244521599</v>
      </c>
      <c r="BC42" s="173">
        <v>12.113380193843399</v>
      </c>
      <c r="BD42" s="163"/>
      <c r="BE42" s="174">
        <v>1.91326982481218</v>
      </c>
      <c r="BF42" s="40"/>
    </row>
    <row r="43" spans="1:70" x14ac:dyDescent="0.2">
      <c r="A43" s="22" t="s">
        <v>82</v>
      </c>
      <c r="B43" s="3" t="str">
        <f t="shared" si="0"/>
        <v>Virginia Mountains</v>
      </c>
      <c r="C43" s="3"/>
      <c r="D43" s="25" t="s">
        <v>16</v>
      </c>
      <c r="E43" s="28" t="s">
        <v>17</v>
      </c>
      <c r="F43" s="3"/>
      <c r="G43" s="190">
        <v>40.788853041695099</v>
      </c>
      <c r="H43" s="185">
        <v>58.306374572795598</v>
      </c>
      <c r="I43" s="185">
        <v>67.156159945317796</v>
      </c>
      <c r="J43" s="185">
        <v>64.897233082706705</v>
      </c>
      <c r="K43" s="185">
        <v>68.502846206425104</v>
      </c>
      <c r="L43" s="191">
        <v>59.930293369788103</v>
      </c>
      <c r="M43" s="185"/>
      <c r="N43" s="192">
        <v>115.011927546138</v>
      </c>
      <c r="O43" s="193">
        <v>121.030179084073</v>
      </c>
      <c r="P43" s="194">
        <v>118.02105331510499</v>
      </c>
      <c r="Q43" s="185"/>
      <c r="R43" s="195">
        <v>76.527653354164599</v>
      </c>
      <c r="S43" s="168"/>
      <c r="T43" s="169">
        <v>-10.613134828579399</v>
      </c>
      <c r="U43" s="163">
        <v>12.1681763972451</v>
      </c>
      <c r="V43" s="163">
        <v>11.728627021076701</v>
      </c>
      <c r="W43" s="163">
        <v>-3.8229194812161702</v>
      </c>
      <c r="X43" s="163">
        <v>2.8954067188998498</v>
      </c>
      <c r="Y43" s="170">
        <v>2.7007101538510399</v>
      </c>
      <c r="Z43" s="163"/>
      <c r="AA43" s="171">
        <v>53.320112829453201</v>
      </c>
      <c r="AB43" s="172">
        <v>52.595165669929898</v>
      </c>
      <c r="AC43" s="173">
        <v>52.947539069222202</v>
      </c>
      <c r="AD43" s="163"/>
      <c r="AE43" s="174">
        <v>20.083643606433199</v>
      </c>
      <c r="AF43" s="40"/>
      <c r="AG43" s="190">
        <v>43.620105126185599</v>
      </c>
      <c r="AH43" s="185">
        <v>58.031963839331503</v>
      </c>
      <c r="AI43" s="185">
        <v>63.909661556361598</v>
      </c>
      <c r="AJ43" s="185">
        <v>70.403036068715295</v>
      </c>
      <c r="AK43" s="185">
        <v>72.210476011224401</v>
      </c>
      <c r="AL43" s="191">
        <v>61.637860438687703</v>
      </c>
      <c r="AM43" s="185"/>
      <c r="AN43" s="192">
        <v>100.42922900554299</v>
      </c>
      <c r="AO43" s="193">
        <v>96.942818082266697</v>
      </c>
      <c r="AP43" s="194">
        <v>98.686023543905193</v>
      </c>
      <c r="AQ43" s="185"/>
      <c r="AR43" s="195">
        <v>72.225016673512002</v>
      </c>
      <c r="AS43" s="168"/>
      <c r="AT43" s="169">
        <v>-4.9795801553817798</v>
      </c>
      <c r="AU43" s="163">
        <v>-6.2715596554444302</v>
      </c>
      <c r="AV43" s="163">
        <v>-1.1710640567141199</v>
      </c>
      <c r="AW43" s="163">
        <v>10.8062170836718</v>
      </c>
      <c r="AX43" s="163">
        <v>13.018042424279001</v>
      </c>
      <c r="AY43" s="170">
        <v>2.7573693226570999</v>
      </c>
      <c r="AZ43" s="163"/>
      <c r="BA43" s="171">
        <v>24.3156095315755</v>
      </c>
      <c r="BB43" s="172">
        <v>21.379601276055698</v>
      </c>
      <c r="BC43" s="173">
        <v>22.855995877519401</v>
      </c>
      <c r="BD43" s="163"/>
      <c r="BE43" s="174">
        <v>9.7708521502399197</v>
      </c>
      <c r="BF43" s="40"/>
    </row>
    <row r="44" spans="1:70" x14ac:dyDescent="0.2">
      <c r="A44" s="48" t="s">
        <v>106</v>
      </c>
      <c r="B44" s="3" t="s">
        <v>112</v>
      </c>
      <c r="D44" s="25" t="s">
        <v>16</v>
      </c>
      <c r="E44" s="28" t="s">
        <v>17</v>
      </c>
      <c r="G44" s="190">
        <v>140.44016308119299</v>
      </c>
      <c r="H44" s="185">
        <v>211.837782789729</v>
      </c>
      <c r="I44" s="185">
        <v>240.50546495489201</v>
      </c>
      <c r="J44" s="185">
        <v>202.033098542678</v>
      </c>
      <c r="K44" s="185">
        <v>181.896995142262</v>
      </c>
      <c r="L44" s="191">
        <v>195.34270090215099</v>
      </c>
      <c r="M44" s="185"/>
      <c r="N44" s="192">
        <v>223.51108258153999</v>
      </c>
      <c r="O44" s="193">
        <v>264.12563150589801</v>
      </c>
      <c r="P44" s="194">
        <v>243.818357043719</v>
      </c>
      <c r="Q44" s="185"/>
      <c r="R44" s="195">
        <v>209.19288837117</v>
      </c>
      <c r="S44" s="168"/>
      <c r="T44" s="169">
        <v>29.568839135994601</v>
      </c>
      <c r="U44" s="163">
        <v>28.192126930453298</v>
      </c>
      <c r="V44" s="163">
        <v>17.927208776165401</v>
      </c>
      <c r="W44" s="163">
        <v>1.07700109314697</v>
      </c>
      <c r="X44" s="163">
        <v>-12.5991538326263</v>
      </c>
      <c r="Y44" s="170">
        <v>10.290439140504599</v>
      </c>
      <c r="Z44" s="163"/>
      <c r="AA44" s="171">
        <v>-12.9125297454895</v>
      </c>
      <c r="AB44" s="172">
        <v>-5.41514575581167</v>
      </c>
      <c r="AC44" s="173">
        <v>-9.0057750948452995</v>
      </c>
      <c r="AD44" s="163"/>
      <c r="AE44" s="174">
        <v>3.0157670415297901</v>
      </c>
      <c r="AF44" s="43"/>
      <c r="AG44" s="190">
        <v>140.66006766134601</v>
      </c>
      <c r="AH44" s="185">
        <v>196.79471113809799</v>
      </c>
      <c r="AI44" s="185">
        <v>218.272755898681</v>
      </c>
      <c r="AJ44" s="185">
        <v>204.273457668285</v>
      </c>
      <c r="AK44" s="185">
        <v>195.378197432338</v>
      </c>
      <c r="AL44" s="191">
        <v>191.07583795975</v>
      </c>
      <c r="AM44" s="185"/>
      <c r="AN44" s="192">
        <v>250.08372224149801</v>
      </c>
      <c r="AO44" s="193">
        <v>273.888372657876</v>
      </c>
      <c r="AP44" s="194">
        <v>261.98604744968702</v>
      </c>
      <c r="AQ44" s="185"/>
      <c r="AR44" s="195">
        <v>211.33589781401801</v>
      </c>
      <c r="AS44" s="168"/>
      <c r="AT44" s="169">
        <v>8.4668748677898904</v>
      </c>
      <c r="AU44" s="163">
        <v>15.880482839903101</v>
      </c>
      <c r="AV44" s="163">
        <v>9.9303253930338293</v>
      </c>
      <c r="AW44" s="163">
        <v>4.4505879166644098</v>
      </c>
      <c r="AX44" s="163">
        <v>4.2755446921456803</v>
      </c>
      <c r="AY44" s="170">
        <v>8.4428288825488096</v>
      </c>
      <c r="AZ44" s="163"/>
      <c r="BA44" s="171">
        <v>4.93093627243538</v>
      </c>
      <c r="BB44" s="172">
        <v>9.6355361601404503</v>
      </c>
      <c r="BC44" s="173">
        <v>7.3385823222039699</v>
      </c>
      <c r="BD44" s="163"/>
      <c r="BE44" s="174">
        <v>8.0491262627911908</v>
      </c>
    </row>
    <row r="45" spans="1:70" x14ac:dyDescent="0.2">
      <c r="A45" s="48" t="s">
        <v>107</v>
      </c>
      <c r="B45" s="3" t="s">
        <v>113</v>
      </c>
      <c r="D45" s="25" t="s">
        <v>16</v>
      </c>
      <c r="E45" s="28" t="s">
        <v>17</v>
      </c>
      <c r="G45" s="190">
        <v>109.13501874294801</v>
      </c>
      <c r="H45" s="185">
        <v>158.42160497870901</v>
      </c>
      <c r="I45" s="185">
        <v>185.61292499181101</v>
      </c>
      <c r="J45" s="185">
        <v>168.30058012155601</v>
      </c>
      <c r="K45" s="185">
        <v>137.21621064890601</v>
      </c>
      <c r="L45" s="191">
        <v>151.73726789678599</v>
      </c>
      <c r="M45" s="185"/>
      <c r="N45" s="192">
        <v>148.451134403319</v>
      </c>
      <c r="O45" s="193">
        <v>161.353364632237</v>
      </c>
      <c r="P45" s="194">
        <v>154.90224951777799</v>
      </c>
      <c r="Q45" s="185"/>
      <c r="R45" s="195">
        <v>152.64154835992699</v>
      </c>
      <c r="S45" s="168"/>
      <c r="T45" s="169">
        <v>17.833014765532798</v>
      </c>
      <c r="U45" s="163">
        <v>12.513363213767301</v>
      </c>
      <c r="V45" s="163">
        <v>6.3307695615478101</v>
      </c>
      <c r="W45" s="163">
        <v>-3.6287951506115999</v>
      </c>
      <c r="X45" s="163">
        <v>-9.1172789998961896</v>
      </c>
      <c r="Y45" s="170">
        <v>3.4193214299767498</v>
      </c>
      <c r="Z45" s="163"/>
      <c r="AA45" s="171">
        <v>-3.4713281819575301</v>
      </c>
      <c r="AB45" s="172">
        <v>0.77653702760724996</v>
      </c>
      <c r="AC45" s="173">
        <v>-1.30463018822912</v>
      </c>
      <c r="AD45" s="163"/>
      <c r="AE45" s="174">
        <v>2.0037180784669801</v>
      </c>
      <c r="AF45" s="43"/>
      <c r="AG45" s="190">
        <v>98.360593686251903</v>
      </c>
      <c r="AH45" s="185">
        <v>143.493945497955</v>
      </c>
      <c r="AI45" s="185">
        <v>166.04664015559601</v>
      </c>
      <c r="AJ45" s="185">
        <v>160.50038442573501</v>
      </c>
      <c r="AK45" s="185">
        <v>140.38808307613601</v>
      </c>
      <c r="AL45" s="191">
        <v>141.77292871032299</v>
      </c>
      <c r="AM45" s="185"/>
      <c r="AN45" s="192">
        <v>155.690651423562</v>
      </c>
      <c r="AO45" s="193">
        <v>164.710926456891</v>
      </c>
      <c r="AP45" s="194">
        <v>160.200788940226</v>
      </c>
      <c r="AQ45" s="185"/>
      <c r="AR45" s="195">
        <v>147.0407390721</v>
      </c>
      <c r="AS45" s="168"/>
      <c r="AT45" s="169">
        <v>4.0234270928734199</v>
      </c>
      <c r="AU45" s="163">
        <v>1.5522600493377099</v>
      </c>
      <c r="AV45" s="163">
        <v>-0.160360896917602</v>
      </c>
      <c r="AW45" s="163">
        <v>-2.08412442678181</v>
      </c>
      <c r="AX45" s="163">
        <v>0.83026426542592702</v>
      </c>
      <c r="AY45" s="170">
        <v>0.49158376080518301</v>
      </c>
      <c r="AZ45" s="163"/>
      <c r="BA45" s="171">
        <v>8.26662759576935</v>
      </c>
      <c r="BB45" s="172">
        <v>12.976339953944001</v>
      </c>
      <c r="BC45" s="173">
        <v>10.6376607755353</v>
      </c>
      <c r="BD45" s="163"/>
      <c r="BE45" s="174">
        <v>3.44634764158616</v>
      </c>
    </row>
    <row r="46" spans="1:70" x14ac:dyDescent="0.2">
      <c r="A46" s="48" t="s">
        <v>108</v>
      </c>
      <c r="B46" s="3" t="s">
        <v>114</v>
      </c>
      <c r="D46" s="25" t="s">
        <v>16</v>
      </c>
      <c r="E46" s="28" t="s">
        <v>17</v>
      </c>
      <c r="G46" s="190">
        <v>77.471823065052206</v>
      </c>
      <c r="H46" s="185">
        <v>115.761154439696</v>
      </c>
      <c r="I46" s="185">
        <v>133.05046118233599</v>
      </c>
      <c r="J46" s="185">
        <v>124.447605947293</v>
      </c>
      <c r="K46" s="185">
        <v>105.68905211301001</v>
      </c>
      <c r="L46" s="191">
        <v>111.28401934947701</v>
      </c>
      <c r="M46" s="185"/>
      <c r="N46" s="192">
        <v>124.206455662393</v>
      </c>
      <c r="O46" s="193">
        <v>128.255616987179</v>
      </c>
      <c r="P46" s="194">
        <v>126.231036324786</v>
      </c>
      <c r="Q46" s="185"/>
      <c r="R46" s="195">
        <v>115.55459562813699</v>
      </c>
      <c r="S46" s="168"/>
      <c r="T46" s="169">
        <v>4.0682327722219798</v>
      </c>
      <c r="U46" s="163">
        <v>7.32815635826858</v>
      </c>
      <c r="V46" s="163">
        <v>2.5679592523329502</v>
      </c>
      <c r="W46" s="163">
        <v>-3.1091111241287899</v>
      </c>
      <c r="X46" s="163">
        <v>-8.6764692092202402</v>
      </c>
      <c r="Y46" s="170">
        <v>4.1160119256856198E-2</v>
      </c>
      <c r="Z46" s="163"/>
      <c r="AA46" s="171">
        <v>-1.76313534261835</v>
      </c>
      <c r="AB46" s="172">
        <v>-1.60805432771816</v>
      </c>
      <c r="AC46" s="173">
        <v>-1.6844123280719501</v>
      </c>
      <c r="AD46" s="163"/>
      <c r="AE46" s="174">
        <v>-0.50387921801726299</v>
      </c>
      <c r="AF46" s="43"/>
      <c r="AG46" s="190">
        <v>71.523012092885196</v>
      </c>
      <c r="AH46" s="185">
        <v>102.704229171303</v>
      </c>
      <c r="AI46" s="185">
        <v>119.63869530380499</v>
      </c>
      <c r="AJ46" s="185">
        <v>116.852391014036</v>
      </c>
      <c r="AK46" s="185">
        <v>108.56571942606099</v>
      </c>
      <c r="AL46" s="191">
        <v>103.856756861825</v>
      </c>
      <c r="AM46" s="185"/>
      <c r="AN46" s="192">
        <v>127.55020172418899</v>
      </c>
      <c r="AO46" s="193">
        <v>131.01838130990799</v>
      </c>
      <c r="AP46" s="194">
        <v>129.28429151704799</v>
      </c>
      <c r="AQ46" s="185"/>
      <c r="AR46" s="195">
        <v>111.121720564014</v>
      </c>
      <c r="AS46" s="168"/>
      <c r="AT46" s="169">
        <v>-3.4545462269153102</v>
      </c>
      <c r="AU46" s="163">
        <v>-1.26345497290524</v>
      </c>
      <c r="AV46" s="163">
        <v>-0.94293159346585198</v>
      </c>
      <c r="AW46" s="163">
        <v>-3.6319570761829501</v>
      </c>
      <c r="AX46" s="163">
        <v>-1.3906234352139799</v>
      </c>
      <c r="AY46" s="170">
        <v>-2.0646749536332898</v>
      </c>
      <c r="AZ46" s="163"/>
      <c r="BA46" s="171">
        <v>5.42032393581849</v>
      </c>
      <c r="BB46" s="172">
        <v>9.7490867096277594</v>
      </c>
      <c r="BC46" s="173">
        <v>7.5701893768701503</v>
      </c>
      <c r="BD46" s="163"/>
      <c r="BE46" s="174">
        <v>0.94065730300102302</v>
      </c>
    </row>
    <row r="47" spans="1:70" x14ac:dyDescent="0.2">
      <c r="A47" s="48" t="s">
        <v>109</v>
      </c>
      <c r="B47" s="3" t="s">
        <v>115</v>
      </c>
      <c r="D47" s="25" t="s">
        <v>16</v>
      </c>
      <c r="E47" s="28" t="s">
        <v>17</v>
      </c>
      <c r="G47" s="190">
        <v>54.683669493357598</v>
      </c>
      <c r="H47" s="185">
        <v>73.947611886515901</v>
      </c>
      <c r="I47" s="185">
        <v>85.798031566050796</v>
      </c>
      <c r="J47" s="185">
        <v>84.368863718259703</v>
      </c>
      <c r="K47" s="185">
        <v>80.005874072116598</v>
      </c>
      <c r="L47" s="191">
        <v>75.760810147260102</v>
      </c>
      <c r="M47" s="185"/>
      <c r="N47" s="192">
        <v>107.32166742739</v>
      </c>
      <c r="O47" s="193">
        <v>112.027397362288</v>
      </c>
      <c r="P47" s="194">
        <v>109.67453239483901</v>
      </c>
      <c r="Q47" s="185"/>
      <c r="R47" s="195">
        <v>85.450445075140095</v>
      </c>
      <c r="S47" s="168"/>
      <c r="T47" s="169">
        <v>-2.2249439517147498</v>
      </c>
      <c r="U47" s="163">
        <v>1.5280163388002299</v>
      </c>
      <c r="V47" s="163">
        <v>0.57575181559750899</v>
      </c>
      <c r="W47" s="163">
        <v>-2.7239283754009902</v>
      </c>
      <c r="X47" s="163">
        <v>-5.5980260253775702</v>
      </c>
      <c r="Y47" s="170">
        <v>-1.7499946390727701</v>
      </c>
      <c r="Z47" s="163"/>
      <c r="AA47" s="171">
        <v>0.39008249817933499</v>
      </c>
      <c r="AB47" s="172">
        <v>2.6051358943408101</v>
      </c>
      <c r="AC47" s="173">
        <v>1.50928670875597</v>
      </c>
      <c r="AD47" s="163"/>
      <c r="AE47" s="174">
        <v>-0.57937451912405702</v>
      </c>
      <c r="AF47" s="43"/>
      <c r="AG47" s="190">
        <v>52.707919020602397</v>
      </c>
      <c r="AH47" s="185">
        <v>70.938582890592997</v>
      </c>
      <c r="AI47" s="185">
        <v>80.171031136587501</v>
      </c>
      <c r="AJ47" s="185">
        <v>80.894286177806606</v>
      </c>
      <c r="AK47" s="185">
        <v>83.043770639555802</v>
      </c>
      <c r="AL47" s="191">
        <v>73.552245571232802</v>
      </c>
      <c r="AM47" s="185"/>
      <c r="AN47" s="192">
        <v>108.54034501405999</v>
      </c>
      <c r="AO47" s="193">
        <v>111.06747133895701</v>
      </c>
      <c r="AP47" s="194">
        <v>109.803908176508</v>
      </c>
      <c r="AQ47" s="185"/>
      <c r="AR47" s="195">
        <v>83.910574762472095</v>
      </c>
      <c r="AS47" s="168"/>
      <c r="AT47" s="169">
        <v>-4.3352518340273001</v>
      </c>
      <c r="AU47" s="163">
        <v>-4.9852748816076504</v>
      </c>
      <c r="AV47" s="163">
        <v>-4.4187855787199997</v>
      </c>
      <c r="AW47" s="163">
        <v>-5.4160178869933899</v>
      </c>
      <c r="AX47" s="163">
        <v>-2.3007431891272598</v>
      </c>
      <c r="AY47" s="170">
        <v>-4.2733087352738099</v>
      </c>
      <c r="AZ47" s="163"/>
      <c r="BA47" s="171">
        <v>4.8579219890418397</v>
      </c>
      <c r="BB47" s="172">
        <v>9.9005466805388593</v>
      </c>
      <c r="BC47" s="173">
        <v>7.3490385166025503</v>
      </c>
      <c r="BD47" s="163"/>
      <c r="BE47" s="174">
        <v>-0.235069840618639</v>
      </c>
    </row>
    <row r="48" spans="1:70" x14ac:dyDescent="0.2">
      <c r="A48" s="48" t="s">
        <v>110</v>
      </c>
      <c r="B48" s="3" t="s">
        <v>116</v>
      </c>
      <c r="D48" s="25" t="s">
        <v>16</v>
      </c>
      <c r="E48" s="28" t="s">
        <v>17</v>
      </c>
      <c r="G48" s="190">
        <v>40.820274702558599</v>
      </c>
      <c r="H48" s="185">
        <v>49.473233956543702</v>
      </c>
      <c r="I48" s="185">
        <v>55.141387753227001</v>
      </c>
      <c r="J48" s="185">
        <v>55.389145573981303</v>
      </c>
      <c r="K48" s="185">
        <v>53.709207588772998</v>
      </c>
      <c r="L48" s="191">
        <v>50.9066499150167</v>
      </c>
      <c r="M48" s="185"/>
      <c r="N48" s="192">
        <v>73.809044053470501</v>
      </c>
      <c r="O48" s="193">
        <v>73.252620699159294</v>
      </c>
      <c r="P48" s="194">
        <v>73.530832376314905</v>
      </c>
      <c r="Q48" s="185"/>
      <c r="R48" s="195">
        <v>57.370702046816199</v>
      </c>
      <c r="S48" s="168"/>
      <c r="T48" s="169">
        <v>-2.1696554743787599</v>
      </c>
      <c r="U48" s="163">
        <v>3.8882969556935798</v>
      </c>
      <c r="V48" s="163">
        <v>4.5422821529356003</v>
      </c>
      <c r="W48" s="163">
        <v>1.63625085350165</v>
      </c>
      <c r="X48" s="163">
        <v>-0.782125166839027</v>
      </c>
      <c r="Y48" s="170">
        <v>1.5198256011555999</v>
      </c>
      <c r="Z48" s="163"/>
      <c r="AA48" s="171">
        <v>8.1856154473166605</v>
      </c>
      <c r="AB48" s="172">
        <v>5.7681125989539099</v>
      </c>
      <c r="AC48" s="173">
        <v>6.9677791670413303</v>
      </c>
      <c r="AD48" s="163"/>
      <c r="AE48" s="174">
        <v>3.4492104873939602</v>
      </c>
      <c r="AF48" s="43"/>
      <c r="AG48" s="190">
        <v>40.742111566124002</v>
      </c>
      <c r="AH48" s="185">
        <v>47.8730527547403</v>
      </c>
      <c r="AI48" s="185">
        <v>51.979862524815502</v>
      </c>
      <c r="AJ48" s="185">
        <v>53.129947213201199</v>
      </c>
      <c r="AK48" s="185">
        <v>54.956495570549798</v>
      </c>
      <c r="AL48" s="191">
        <v>49.735458805279599</v>
      </c>
      <c r="AM48" s="185"/>
      <c r="AN48" s="192">
        <v>70.756096690535202</v>
      </c>
      <c r="AO48" s="193">
        <v>71.892656752042498</v>
      </c>
      <c r="AP48" s="194">
        <v>71.3243767212889</v>
      </c>
      <c r="AQ48" s="185"/>
      <c r="AR48" s="195">
        <v>55.903073981431604</v>
      </c>
      <c r="AS48" s="168"/>
      <c r="AT48" s="169">
        <v>0.44692584712452998</v>
      </c>
      <c r="AU48" s="163">
        <v>-0.37106416626529098</v>
      </c>
      <c r="AV48" s="163">
        <v>1.2186657551226401</v>
      </c>
      <c r="AW48" s="163">
        <v>-1.5123504134043599</v>
      </c>
      <c r="AX48" s="163">
        <v>1.6942532887347499</v>
      </c>
      <c r="AY48" s="170">
        <v>0.29074787459195101</v>
      </c>
      <c r="AZ48" s="163"/>
      <c r="BA48" s="171">
        <v>6.4841904769825804</v>
      </c>
      <c r="BB48" s="172">
        <v>9.8083008080901006</v>
      </c>
      <c r="BC48" s="173">
        <v>8.1339431897350494</v>
      </c>
      <c r="BD48" s="163"/>
      <c r="BE48" s="174">
        <v>3.01276556844509</v>
      </c>
    </row>
    <row r="49" spans="1:57" x14ac:dyDescent="0.2">
      <c r="A49" s="49" t="s">
        <v>111</v>
      </c>
      <c r="B49" s="3" t="s">
        <v>117</v>
      </c>
      <c r="D49" s="25" t="s">
        <v>16</v>
      </c>
      <c r="E49" s="28" t="s">
        <v>17</v>
      </c>
      <c r="G49" s="196">
        <v>29.998326359917598</v>
      </c>
      <c r="H49" s="197">
        <v>31.430075595462501</v>
      </c>
      <c r="I49" s="197">
        <v>32.932310217876903</v>
      </c>
      <c r="J49" s="197">
        <v>33.0686604572224</v>
      </c>
      <c r="K49" s="197">
        <v>33.933717905944398</v>
      </c>
      <c r="L49" s="198">
        <v>32.272618107284799</v>
      </c>
      <c r="M49" s="185"/>
      <c r="N49" s="199">
        <v>46.566322309901601</v>
      </c>
      <c r="O49" s="200">
        <v>48.315256291160097</v>
      </c>
      <c r="P49" s="201">
        <v>47.440789300530902</v>
      </c>
      <c r="Q49" s="185"/>
      <c r="R49" s="202">
        <v>36.6063813053551</v>
      </c>
      <c r="S49" s="168"/>
      <c r="T49" s="175">
        <v>-0.91061559384893398</v>
      </c>
      <c r="U49" s="176">
        <v>0.91891328039137599</v>
      </c>
      <c r="V49" s="176">
        <v>2.0623565624372899</v>
      </c>
      <c r="W49" s="176">
        <v>0.792995446882519</v>
      </c>
      <c r="X49" s="176">
        <v>2.9755893328904399</v>
      </c>
      <c r="Y49" s="177">
        <v>1.20208656556968</v>
      </c>
      <c r="Z49" s="163"/>
      <c r="AA49" s="178">
        <v>4.8223885921552698</v>
      </c>
      <c r="AB49" s="179">
        <v>4.1278842832328202</v>
      </c>
      <c r="AC49" s="180">
        <v>4.4675818789720001</v>
      </c>
      <c r="AD49" s="163"/>
      <c r="AE49" s="181">
        <v>2.38714569748169</v>
      </c>
      <c r="AG49" s="196">
        <v>29.7667511426788</v>
      </c>
      <c r="AH49" s="197">
        <v>31.088102627798602</v>
      </c>
      <c r="AI49" s="197">
        <v>32.163315776797603</v>
      </c>
      <c r="AJ49" s="197">
        <v>32.9847697775811</v>
      </c>
      <c r="AK49" s="197">
        <v>34.368868712640001</v>
      </c>
      <c r="AL49" s="198">
        <v>32.074428516044399</v>
      </c>
      <c r="AM49" s="185"/>
      <c r="AN49" s="199">
        <v>44.984103850617998</v>
      </c>
      <c r="AO49" s="200">
        <v>46.658696192908103</v>
      </c>
      <c r="AP49" s="201">
        <v>45.821400021763097</v>
      </c>
      <c r="AQ49" s="185"/>
      <c r="AR49" s="202">
        <v>36.002248635932098</v>
      </c>
      <c r="AS49" s="168"/>
      <c r="AT49" s="175">
        <v>2.2567951131125201</v>
      </c>
      <c r="AU49" s="176">
        <v>0.88145311685283501</v>
      </c>
      <c r="AV49" s="176">
        <v>1.6502867932793299</v>
      </c>
      <c r="AW49" s="176">
        <v>1.1571755232894601</v>
      </c>
      <c r="AX49" s="176">
        <v>1.53744396018289</v>
      </c>
      <c r="AY49" s="177">
        <v>1.4848334948656201</v>
      </c>
      <c r="AZ49" s="163"/>
      <c r="BA49" s="178">
        <v>3.1671183505081402</v>
      </c>
      <c r="BB49" s="179">
        <v>7.06558471200188</v>
      </c>
      <c r="BC49" s="180">
        <v>5.1158240079597102</v>
      </c>
      <c r="BD49" s="163"/>
      <c r="BE49" s="181">
        <v>2.7747634820948202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49" t="str">
        <f>HYPERLINK("http://www.str.com/data-insights/resources/glossary", "For all STR definitions, please visit www.str.com/data-insights/resources/glossary")</f>
        <v>For all STR definitions, please visit www.str.com/data-insights/resources/glossary</v>
      </c>
      <c r="B5" s="249"/>
      <c r="C5" s="249"/>
      <c r="D5" s="249"/>
      <c r="E5" s="249"/>
      <c r="F5" s="24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49" t="str">
        <f>HYPERLINK("http://www.str.com/data-insights/resources/FAQ", "For all STR FAQs, please click here or visit http://www.str.com/data-insights/resources/FAQ")</f>
        <v>For all STR FAQs, please click here or visit http://www.str.com/data-insights/resources/FAQ</v>
      </c>
      <c r="B9" s="249"/>
      <c r="C9" s="249"/>
      <c r="D9" s="249"/>
      <c r="E9" s="249"/>
      <c r="F9" s="24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49" t="str">
        <f>HYPERLINK("http://www.str.com/contact", "For additional support, please contact your regional office")</f>
        <v>For additional support, please contact your regional office</v>
      </c>
      <c r="B12" s="249"/>
      <c r="C12" s="249"/>
      <c r="D12" s="249"/>
      <c r="E12" s="249"/>
      <c r="F12" s="249"/>
      <c r="G12" s="249"/>
      <c r="H12" s="249"/>
      <c r="I12" s="249"/>
      <c r="J12" s="24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48" t="str">
        <f>HYPERLINK("http://www.hotelnewsnow.com/", "For the latest in industry news, visit HotelNewsNow.com.")</f>
        <v>For the latest in industry news, visit HotelNewsNow.com.</v>
      </c>
      <c r="B14" s="248"/>
      <c r="C14" s="248"/>
      <c r="D14" s="248"/>
      <c r="E14" s="248"/>
      <c r="F14" s="248"/>
      <c r="G14" s="248"/>
      <c r="H14" s="248"/>
      <c r="I14" s="24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48" t="str">
        <f>HYPERLINK("http://www.hoteldataconference.com/", "To learn more about the Hotel Data Conference, visit HotelDataConference.com.")</f>
        <v>To learn more about the Hotel Data Conference, visit HotelDataConference.com.</v>
      </c>
      <c r="B15" s="248"/>
      <c r="C15" s="248"/>
      <c r="D15" s="248"/>
      <c r="E15" s="248"/>
      <c r="F15" s="248"/>
      <c r="G15" s="248"/>
      <c r="H15" s="248"/>
      <c r="I15" s="24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91</v>
      </c>
    </row>
    <row r="2" spans="1:1" x14ac:dyDescent="0.2">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F87FD6D1-B244-4094-85CA-8218F29B6934}"/>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2025-04-17T16:49:48Z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