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codeName="ThisWorkbook"/>
  <xr:revisionPtr revIDLastSave="26" documentId="8_{03D9C176-18E3-4029-A10C-1390F610CCDD}" xr6:coauthVersionLast="47" xr6:coauthVersionMax="47" xr10:uidLastSave="{303DF072-AF13-4C40-A57D-2063B367C94A}"/>
  <workbookProtection workbookAlgorithmName="SHA-512" workbookHashValue="A91X8G3eRTiCD02DNedPJc8M9w9QfecYwwDJucnJNw1qmf4eWQjx+udIV0gKYHn1MpyZlY9Edr7ATgXnVjTBzQ==" workbookSaltValue="PUiForTvonaC/LiyYl/Niw==" workbookSpinCount="100000" lockStructure="1"/>
  <bookViews>
    <workbookView xWindow="28680" yWindow="-120"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View'!$A$1:$AG$138</definedName>
    <definedName name="_xlnm.Print_Area" localSheetId="6">Help!$A$1:$O$31</definedName>
    <definedName name="_xlnm.Print_Area" localSheetId="1">'Rolling-28 Day View'!$A$1:$AG$138</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22" l="1"/>
  <c r="AG135" i="28"/>
  <c r="AF135" i="28"/>
  <c r="AE135" i="28"/>
  <c r="AD135" i="28"/>
  <c r="AC135" i="28"/>
  <c r="AB135" i="28"/>
  <c r="AA135" i="28"/>
  <c r="Z135" i="28"/>
  <c r="Y135" i="28"/>
  <c r="X135" i="28"/>
  <c r="AG132" i="28"/>
  <c r="AF132" i="28"/>
  <c r="AE132" i="28"/>
  <c r="AD132" i="28"/>
  <c r="AC132" i="28"/>
  <c r="AB132" i="28"/>
  <c r="AA132" i="28"/>
  <c r="Z132" i="28"/>
  <c r="Y132" i="28"/>
  <c r="X132" i="28"/>
  <c r="AG129" i="28"/>
  <c r="AF129" i="28"/>
  <c r="AE129" i="28"/>
  <c r="AD129" i="28"/>
  <c r="AC129" i="28"/>
  <c r="AB129" i="28"/>
  <c r="AA129" i="28"/>
  <c r="Z129" i="28"/>
  <c r="Y129" i="28"/>
  <c r="X129" i="28"/>
  <c r="AG126" i="28"/>
  <c r="AF126" i="28"/>
  <c r="AE126" i="28"/>
  <c r="AD126" i="28"/>
  <c r="AC126" i="28"/>
  <c r="AB126" i="28"/>
  <c r="AA126" i="28"/>
  <c r="Z126" i="28"/>
  <c r="Y126" i="28"/>
  <c r="X126" i="28"/>
  <c r="AG123" i="28"/>
  <c r="AF123" i="28"/>
  <c r="AE123" i="28"/>
  <c r="AD123" i="28"/>
  <c r="AC123" i="28"/>
  <c r="AB123" i="28"/>
  <c r="AA123" i="28"/>
  <c r="Z123" i="28"/>
  <c r="Y123" i="28"/>
  <c r="X123" i="28"/>
  <c r="AG120" i="28"/>
  <c r="AF120" i="28"/>
  <c r="AE120" i="28"/>
  <c r="AD120" i="28"/>
  <c r="AC120" i="28"/>
  <c r="AB120" i="28"/>
  <c r="AA120" i="28"/>
  <c r="Z120" i="28"/>
  <c r="Y120" i="28"/>
  <c r="X120" i="28"/>
  <c r="AG117" i="28"/>
  <c r="AF117" i="28"/>
  <c r="AE117" i="28"/>
  <c r="AD117" i="28"/>
  <c r="AC117" i="28"/>
  <c r="AB117" i="28"/>
  <c r="AA117" i="28"/>
  <c r="Z117" i="28"/>
  <c r="Y117" i="28"/>
  <c r="X117" i="28"/>
  <c r="AG114" i="28"/>
  <c r="AF114" i="28"/>
  <c r="AE114" i="28"/>
  <c r="AD114" i="28"/>
  <c r="AC114" i="28"/>
  <c r="AB114" i="28"/>
  <c r="AA114" i="28"/>
  <c r="Z114" i="28"/>
  <c r="Y114" i="28"/>
  <c r="X114" i="28"/>
  <c r="AG111" i="28"/>
  <c r="AF111" i="28"/>
  <c r="AE111" i="28"/>
  <c r="AD111" i="28"/>
  <c r="AC111" i="28"/>
  <c r="AB111" i="28"/>
  <c r="AA111" i="28"/>
  <c r="Z111" i="28"/>
  <c r="Y111" i="28"/>
  <c r="X111" i="28"/>
  <c r="AG108" i="28"/>
  <c r="AF108" i="28"/>
  <c r="AE108" i="28"/>
  <c r="AD108" i="28"/>
  <c r="AC108" i="28"/>
  <c r="AB108" i="28"/>
  <c r="AA108" i="28"/>
  <c r="Z108" i="28"/>
  <c r="Y108" i="28"/>
  <c r="X108" i="28"/>
  <c r="AG105" i="28"/>
  <c r="AF105" i="28"/>
  <c r="AE105" i="28"/>
  <c r="AD105" i="28"/>
  <c r="AC105" i="28"/>
  <c r="AB105" i="28"/>
  <c r="AA105" i="28"/>
  <c r="Z105" i="28"/>
  <c r="Y105" i="28"/>
  <c r="X105"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35" i="28"/>
  <c r="U135" i="28"/>
  <c r="T135" i="28"/>
  <c r="S135" i="28"/>
  <c r="R135" i="28"/>
  <c r="Q135" i="28"/>
  <c r="P135" i="28"/>
  <c r="O135" i="28"/>
  <c r="N135" i="28"/>
  <c r="M135" i="28"/>
  <c r="V132" i="28"/>
  <c r="U132" i="28"/>
  <c r="T132" i="28"/>
  <c r="S132" i="28"/>
  <c r="R132" i="28"/>
  <c r="Q132" i="28"/>
  <c r="P132" i="28"/>
  <c r="O132" i="28"/>
  <c r="N132" i="28"/>
  <c r="M132" i="28"/>
  <c r="V129" i="28"/>
  <c r="U129" i="28"/>
  <c r="T129" i="28"/>
  <c r="S129" i="28"/>
  <c r="R129" i="28"/>
  <c r="Q129" i="28"/>
  <c r="P129" i="28"/>
  <c r="O129" i="28"/>
  <c r="N129" i="28"/>
  <c r="M129" i="28"/>
  <c r="V126" i="28"/>
  <c r="U126" i="28"/>
  <c r="T126" i="28"/>
  <c r="S126" i="28"/>
  <c r="R126" i="28"/>
  <c r="Q126" i="28"/>
  <c r="P126" i="28"/>
  <c r="O126" i="28"/>
  <c r="N126" i="28"/>
  <c r="M126" i="28"/>
  <c r="V123" i="28"/>
  <c r="U123" i="28"/>
  <c r="T123" i="28"/>
  <c r="S123" i="28"/>
  <c r="R123" i="28"/>
  <c r="Q123" i="28"/>
  <c r="P123" i="28"/>
  <c r="O123" i="28"/>
  <c r="N123" i="28"/>
  <c r="M123" i="28"/>
  <c r="V120" i="28"/>
  <c r="U120" i="28"/>
  <c r="T120" i="28"/>
  <c r="S120" i="28"/>
  <c r="R120" i="28"/>
  <c r="Q120" i="28"/>
  <c r="P120" i="28"/>
  <c r="O120" i="28"/>
  <c r="N120" i="28"/>
  <c r="M120" i="28"/>
  <c r="V117" i="28"/>
  <c r="U117" i="28"/>
  <c r="T117" i="28"/>
  <c r="S117" i="28"/>
  <c r="R117" i="28"/>
  <c r="Q117" i="28"/>
  <c r="P117" i="28"/>
  <c r="O117" i="28"/>
  <c r="N117" i="28"/>
  <c r="M117" i="28"/>
  <c r="V114" i="28"/>
  <c r="U114" i="28"/>
  <c r="T114" i="28"/>
  <c r="S114" i="28"/>
  <c r="R114" i="28"/>
  <c r="Q114" i="28"/>
  <c r="P114" i="28"/>
  <c r="O114" i="28"/>
  <c r="N114" i="28"/>
  <c r="M114" i="28"/>
  <c r="V111" i="28"/>
  <c r="U111" i="28"/>
  <c r="T111" i="28"/>
  <c r="S111" i="28"/>
  <c r="R111" i="28"/>
  <c r="Q111" i="28"/>
  <c r="P111" i="28"/>
  <c r="O111" i="28"/>
  <c r="N111" i="28"/>
  <c r="M111" i="28"/>
  <c r="V108" i="28"/>
  <c r="U108" i="28"/>
  <c r="T108" i="28"/>
  <c r="S108" i="28"/>
  <c r="R108" i="28"/>
  <c r="Q108" i="28"/>
  <c r="P108" i="28"/>
  <c r="O108" i="28"/>
  <c r="N108" i="28"/>
  <c r="M108" i="28"/>
  <c r="V105" i="28"/>
  <c r="U105" i="28"/>
  <c r="T105" i="28"/>
  <c r="S105" i="28"/>
  <c r="R105" i="28"/>
  <c r="Q105" i="28"/>
  <c r="P105" i="28"/>
  <c r="O105" i="28"/>
  <c r="N105" i="28"/>
  <c r="M105"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K135" i="28"/>
  <c r="J135" i="28"/>
  <c r="I135" i="28"/>
  <c r="H135" i="28"/>
  <c r="G135" i="28"/>
  <c r="F135" i="28"/>
  <c r="E135" i="28"/>
  <c r="D135" i="28"/>
  <c r="C135" i="28"/>
  <c r="B135" i="28"/>
  <c r="K132" i="28"/>
  <c r="J132" i="28"/>
  <c r="I132" i="28"/>
  <c r="H132" i="28"/>
  <c r="G132" i="28"/>
  <c r="F132" i="28"/>
  <c r="E132" i="28"/>
  <c r="D132" i="28"/>
  <c r="C132" i="28"/>
  <c r="B132" i="28"/>
  <c r="K129" i="28"/>
  <c r="J129" i="28"/>
  <c r="I129" i="28"/>
  <c r="H129" i="28"/>
  <c r="G129" i="28"/>
  <c r="F129" i="28"/>
  <c r="E129" i="28"/>
  <c r="D129" i="28"/>
  <c r="C129" i="28"/>
  <c r="B129" i="28"/>
  <c r="K126" i="28"/>
  <c r="J126" i="28"/>
  <c r="I126" i="28"/>
  <c r="H126" i="28"/>
  <c r="G126" i="28"/>
  <c r="F126" i="28"/>
  <c r="E126" i="28"/>
  <c r="D126" i="28"/>
  <c r="C126" i="28"/>
  <c r="B126" i="28"/>
  <c r="K123" i="28"/>
  <c r="J123" i="28"/>
  <c r="I123" i="28"/>
  <c r="H123" i="28"/>
  <c r="G123" i="28"/>
  <c r="F123" i="28"/>
  <c r="E123" i="28"/>
  <c r="D123" i="28"/>
  <c r="C123" i="28"/>
  <c r="B123" i="28"/>
  <c r="K120" i="28"/>
  <c r="J120" i="28"/>
  <c r="I120" i="28"/>
  <c r="H120" i="28"/>
  <c r="G120" i="28"/>
  <c r="F120" i="28"/>
  <c r="E120" i="28"/>
  <c r="D120" i="28"/>
  <c r="C120" i="28"/>
  <c r="B120" i="28"/>
  <c r="K117" i="28"/>
  <c r="J117" i="28"/>
  <c r="I117" i="28"/>
  <c r="H117" i="28"/>
  <c r="G117" i="28"/>
  <c r="F117" i="28"/>
  <c r="E117" i="28"/>
  <c r="D117" i="28"/>
  <c r="C117" i="28"/>
  <c r="B117" i="28"/>
  <c r="K114" i="28"/>
  <c r="J114" i="28"/>
  <c r="I114" i="28"/>
  <c r="H114" i="28"/>
  <c r="G114" i="28"/>
  <c r="F114" i="28"/>
  <c r="E114" i="28"/>
  <c r="D114" i="28"/>
  <c r="C114" i="28"/>
  <c r="B114" i="28"/>
  <c r="K111" i="28"/>
  <c r="J111" i="28"/>
  <c r="I111" i="28"/>
  <c r="H111" i="28"/>
  <c r="G111" i="28"/>
  <c r="F111" i="28"/>
  <c r="E111" i="28"/>
  <c r="D111" i="28"/>
  <c r="C111" i="28"/>
  <c r="B111" i="28"/>
  <c r="K108" i="28"/>
  <c r="J108" i="28"/>
  <c r="I108" i="28"/>
  <c r="H108" i="28"/>
  <c r="G108" i="28"/>
  <c r="F108" i="28"/>
  <c r="E108" i="28"/>
  <c r="D108" i="28"/>
  <c r="C108" i="28"/>
  <c r="B108" i="28"/>
  <c r="K105" i="28"/>
  <c r="J105" i="28"/>
  <c r="I105" i="28"/>
  <c r="H105" i="28"/>
  <c r="G105" i="28"/>
  <c r="F105" i="28"/>
  <c r="E105" i="28"/>
  <c r="D105" i="28"/>
  <c r="C105" i="28"/>
  <c r="B105" i="28"/>
  <c r="K102" i="28"/>
  <c r="J102" i="28"/>
  <c r="I102" i="28"/>
  <c r="H102" i="28"/>
  <c r="G102" i="28"/>
  <c r="F102" i="28"/>
  <c r="E102" i="28"/>
  <c r="D102" i="28"/>
  <c r="C102" i="28"/>
  <c r="B102" i="28"/>
  <c r="K99" i="28"/>
  <c r="J99" i="28"/>
  <c r="I99" i="28"/>
  <c r="H99" i="28"/>
  <c r="G99" i="28"/>
  <c r="F99" i="28"/>
  <c r="E99" i="28"/>
  <c r="D99" i="28"/>
  <c r="C99" i="28"/>
  <c r="B99" i="28"/>
  <c r="K96" i="28"/>
  <c r="J96" i="28"/>
  <c r="I96" i="28"/>
  <c r="H96" i="28"/>
  <c r="G96" i="28"/>
  <c r="F96" i="28"/>
  <c r="E96" i="28"/>
  <c r="D96" i="28"/>
  <c r="C96" i="28"/>
  <c r="B96" i="28"/>
  <c r="K93" i="28"/>
  <c r="J93" i="28"/>
  <c r="I93" i="28"/>
  <c r="H93" i="28"/>
  <c r="G93" i="28"/>
  <c r="F93" i="28"/>
  <c r="E93" i="28"/>
  <c r="D93" i="28"/>
  <c r="C93" i="28"/>
  <c r="B93" i="28"/>
  <c r="K90" i="28"/>
  <c r="J90" i="28"/>
  <c r="I90" i="28"/>
  <c r="H90" i="28"/>
  <c r="G90" i="28"/>
  <c r="F90" i="28"/>
  <c r="E90" i="28"/>
  <c r="D90" i="28"/>
  <c r="C90" i="28"/>
  <c r="B90" i="28"/>
  <c r="K87" i="28"/>
  <c r="J87" i="28"/>
  <c r="I87" i="28"/>
  <c r="H87" i="28"/>
  <c r="G87" i="28"/>
  <c r="F87" i="28"/>
  <c r="E87" i="28"/>
  <c r="D87" i="28"/>
  <c r="C87" i="28"/>
  <c r="B87" i="28"/>
  <c r="K84" i="28"/>
  <c r="J84" i="28"/>
  <c r="I84" i="28"/>
  <c r="H84" i="28"/>
  <c r="G84" i="28"/>
  <c r="F84" i="28"/>
  <c r="E84" i="28"/>
  <c r="D84" i="28"/>
  <c r="C84" i="28"/>
  <c r="B84" i="28"/>
  <c r="K81" i="28"/>
  <c r="J81" i="28"/>
  <c r="I81" i="28"/>
  <c r="H81" i="28"/>
  <c r="G81" i="28"/>
  <c r="F81" i="28"/>
  <c r="E81" i="28"/>
  <c r="D81" i="28"/>
  <c r="C81" i="28"/>
  <c r="B81" i="28"/>
  <c r="K78" i="28"/>
  <c r="J78" i="28"/>
  <c r="I78" i="28"/>
  <c r="H78" i="28"/>
  <c r="G78" i="28"/>
  <c r="F78" i="28"/>
  <c r="E78" i="28"/>
  <c r="D78" i="28"/>
  <c r="C78" i="28"/>
  <c r="B78" i="28"/>
  <c r="K75" i="28"/>
  <c r="J75" i="28"/>
  <c r="I75" i="28"/>
  <c r="H75" i="28"/>
  <c r="G75" i="28"/>
  <c r="F75" i="28"/>
  <c r="E75" i="28"/>
  <c r="D75" i="28"/>
  <c r="C75" i="28"/>
  <c r="B75" i="28"/>
  <c r="K72" i="28"/>
  <c r="J72" i="28"/>
  <c r="I72" i="28"/>
  <c r="H72" i="28"/>
  <c r="G72" i="28"/>
  <c r="F72" i="28"/>
  <c r="E72" i="28"/>
  <c r="D72" i="28"/>
  <c r="C72" i="28"/>
  <c r="B72" i="28"/>
  <c r="K69" i="28"/>
  <c r="J69" i="28"/>
  <c r="I69" i="28"/>
  <c r="H69" i="28"/>
  <c r="G69" i="28"/>
  <c r="F69" i="28"/>
  <c r="E69" i="28"/>
  <c r="D69" i="28"/>
  <c r="C69" i="28"/>
  <c r="B69" i="28"/>
  <c r="K66" i="28"/>
  <c r="J66" i="28"/>
  <c r="I66" i="28"/>
  <c r="H66" i="28"/>
  <c r="G66" i="28"/>
  <c r="F66" i="28"/>
  <c r="E66" i="28"/>
  <c r="D66" i="28"/>
  <c r="C66" i="28"/>
  <c r="B66" i="28"/>
  <c r="K63" i="28"/>
  <c r="J63" i="28"/>
  <c r="I63" i="28"/>
  <c r="H63" i="28"/>
  <c r="G63" i="28"/>
  <c r="F63" i="28"/>
  <c r="E63" i="28"/>
  <c r="D63" i="28"/>
  <c r="C63" i="28"/>
  <c r="B63" i="28"/>
  <c r="K60" i="28"/>
  <c r="J60" i="28"/>
  <c r="I60" i="28"/>
  <c r="H60" i="28"/>
  <c r="G60" i="28"/>
  <c r="F60" i="28"/>
  <c r="E60" i="28"/>
  <c r="D60" i="28"/>
  <c r="C60" i="28"/>
  <c r="B60" i="28"/>
  <c r="K57" i="28"/>
  <c r="J57" i="28"/>
  <c r="I57" i="28"/>
  <c r="H57" i="28"/>
  <c r="G57" i="28"/>
  <c r="F57" i="28"/>
  <c r="E57" i="28"/>
  <c r="D57" i="28"/>
  <c r="C57" i="28"/>
  <c r="B57" i="28"/>
  <c r="K54" i="28"/>
  <c r="J54" i="28"/>
  <c r="I54" i="28"/>
  <c r="H54" i="28"/>
  <c r="G54" i="28"/>
  <c r="F54" i="28"/>
  <c r="E54" i="28"/>
  <c r="D54" i="28"/>
  <c r="C54" i="28"/>
  <c r="B54" i="28"/>
  <c r="K51" i="28"/>
  <c r="J51" i="28"/>
  <c r="I51" i="28"/>
  <c r="H51" i="28"/>
  <c r="G51" i="28"/>
  <c r="F51" i="28"/>
  <c r="E51" i="28"/>
  <c r="D51" i="28"/>
  <c r="C51" i="28"/>
  <c r="B51" i="28"/>
  <c r="K48" i="28"/>
  <c r="J48" i="28"/>
  <c r="I48" i="28"/>
  <c r="H48" i="28"/>
  <c r="G48" i="28"/>
  <c r="F48" i="28"/>
  <c r="E48" i="28"/>
  <c r="D48" i="28"/>
  <c r="C48" i="28"/>
  <c r="B48" i="28"/>
  <c r="K45" i="28"/>
  <c r="J45" i="28"/>
  <c r="I45" i="28"/>
  <c r="H45" i="28"/>
  <c r="G45" i="28"/>
  <c r="F45" i="28"/>
  <c r="E45" i="28"/>
  <c r="D45" i="28"/>
  <c r="C45" i="28"/>
  <c r="B45" i="28"/>
  <c r="K42" i="28"/>
  <c r="J42" i="28"/>
  <c r="I42" i="28"/>
  <c r="H42" i="28"/>
  <c r="G42" i="28"/>
  <c r="F42" i="28"/>
  <c r="E42" i="28"/>
  <c r="D42" i="28"/>
  <c r="C42" i="28"/>
  <c r="B42" i="28"/>
  <c r="K39" i="28"/>
  <c r="J39" i="28"/>
  <c r="I39" i="28"/>
  <c r="H39" i="28"/>
  <c r="G39" i="28"/>
  <c r="F39" i="28"/>
  <c r="E39" i="28"/>
  <c r="D39" i="28"/>
  <c r="C39" i="28"/>
  <c r="B39" i="28"/>
  <c r="K36" i="28"/>
  <c r="J36" i="28"/>
  <c r="I36" i="28"/>
  <c r="H36" i="28"/>
  <c r="G36" i="28"/>
  <c r="F36" i="28"/>
  <c r="E36" i="28"/>
  <c r="D36" i="28"/>
  <c r="C36" i="28"/>
  <c r="B36" i="28"/>
  <c r="K33" i="28"/>
  <c r="J33" i="28"/>
  <c r="I33" i="28"/>
  <c r="H33" i="28"/>
  <c r="G33" i="28"/>
  <c r="F33" i="28"/>
  <c r="E33" i="28"/>
  <c r="D33" i="28"/>
  <c r="C33" i="28"/>
  <c r="B33" i="28"/>
  <c r="K30" i="28"/>
  <c r="J30" i="28"/>
  <c r="I30" i="28"/>
  <c r="H30" i="28"/>
  <c r="G30" i="28"/>
  <c r="F30" i="28"/>
  <c r="E30" i="28"/>
  <c r="D30" i="28"/>
  <c r="C30" i="28"/>
  <c r="B30" i="28"/>
  <c r="K27" i="28"/>
  <c r="J27" i="28"/>
  <c r="I27" i="28"/>
  <c r="H27" i="28"/>
  <c r="G27" i="28"/>
  <c r="F27" i="28"/>
  <c r="E27" i="28"/>
  <c r="D27" i="28"/>
  <c r="C27" i="28"/>
  <c r="B27" i="28"/>
  <c r="K24" i="28"/>
  <c r="J24" i="28"/>
  <c r="I24" i="28"/>
  <c r="H24" i="28"/>
  <c r="G24" i="28"/>
  <c r="F24" i="28"/>
  <c r="E24" i="28"/>
  <c r="D24" i="28"/>
  <c r="C24" i="28"/>
  <c r="B24" i="28"/>
  <c r="K21" i="28"/>
  <c r="J21" i="28"/>
  <c r="I21" i="28"/>
  <c r="H21" i="28"/>
  <c r="G21" i="28"/>
  <c r="F21" i="28"/>
  <c r="E21" i="28"/>
  <c r="D21" i="28"/>
  <c r="C21" i="28"/>
  <c r="B21" i="28"/>
  <c r="K18" i="28"/>
  <c r="J18" i="28"/>
  <c r="I18" i="28"/>
  <c r="H18" i="28"/>
  <c r="G18" i="28"/>
  <c r="F18" i="28"/>
  <c r="E18" i="28"/>
  <c r="D18" i="28"/>
  <c r="C18" i="28"/>
  <c r="B18" i="28"/>
  <c r="K15" i="28"/>
  <c r="J15" i="28"/>
  <c r="I15" i="28"/>
  <c r="H15" i="28"/>
  <c r="G15" i="28"/>
  <c r="F15" i="28"/>
  <c r="E15" i="28"/>
  <c r="D15" i="28"/>
  <c r="C15" i="28"/>
  <c r="B15" i="28"/>
  <c r="K12" i="28"/>
  <c r="J12" i="28"/>
  <c r="I12" i="28"/>
  <c r="H12" i="28"/>
  <c r="G12" i="28"/>
  <c r="F12" i="28"/>
  <c r="E12" i="28"/>
  <c r="D12" i="28"/>
  <c r="C12" i="28"/>
  <c r="B12" i="28"/>
  <c r="K8" i="28"/>
  <c r="J8" i="28"/>
  <c r="I8" i="28"/>
  <c r="H8" i="28"/>
  <c r="G8" i="28"/>
  <c r="F8" i="28"/>
  <c r="E8" i="28"/>
  <c r="D8" i="28"/>
  <c r="C8" i="28"/>
  <c r="B8" i="28"/>
  <c r="K5" i="28"/>
  <c r="J5" i="28"/>
  <c r="I5" i="28"/>
  <c r="H5" i="28"/>
  <c r="C5" i="28"/>
  <c r="D5" i="28"/>
  <c r="E5" i="28"/>
  <c r="F5" i="28"/>
  <c r="G5" i="28"/>
  <c r="B5" i="28"/>
  <c r="AG57" i="22"/>
  <c r="AF57" i="22"/>
  <c r="AE57" i="22"/>
  <c r="AD57" i="22"/>
  <c r="AC57" i="22"/>
  <c r="AB57" i="22"/>
  <c r="AA57" i="22"/>
  <c r="Z57" i="22"/>
  <c r="Y57" i="22"/>
  <c r="X57" i="22"/>
  <c r="V57" i="22"/>
  <c r="U57" i="22"/>
  <c r="T57" i="22"/>
  <c r="S57" i="22"/>
  <c r="R57" i="22"/>
  <c r="Q57" i="22"/>
  <c r="P57" i="22"/>
  <c r="O57" i="22"/>
  <c r="N57" i="22"/>
  <c r="M57" i="22"/>
  <c r="K57" i="22"/>
  <c r="J57" i="22"/>
  <c r="I57" i="22"/>
  <c r="H57" i="22"/>
  <c r="G57" i="22"/>
  <c r="F57" i="22"/>
  <c r="E57" i="22"/>
  <c r="D57" i="22"/>
  <c r="C57" i="22"/>
  <c r="B57" i="22"/>
  <c r="AG56" i="22"/>
  <c r="AF56" i="22"/>
  <c r="AE56" i="22"/>
  <c r="AD56" i="22"/>
  <c r="AC56" i="22"/>
  <c r="AB56" i="22"/>
  <c r="AA56" i="22"/>
  <c r="Z56" i="22"/>
  <c r="Y56" i="22"/>
  <c r="X56" i="22"/>
  <c r="V56" i="22"/>
  <c r="U56" i="22"/>
  <c r="T56" i="22"/>
  <c r="S56" i="22"/>
  <c r="R56" i="22"/>
  <c r="Q56" i="22"/>
  <c r="P56" i="22"/>
  <c r="O56" i="22"/>
  <c r="N56" i="22"/>
  <c r="M56" i="22"/>
  <c r="K56" i="22"/>
  <c r="J56" i="22"/>
  <c r="I56" i="22"/>
  <c r="H56" i="22"/>
  <c r="G56" i="22"/>
  <c r="F56" i="22"/>
  <c r="E56" i="22"/>
  <c r="D56" i="22"/>
  <c r="C56" i="22"/>
  <c r="B56" i="22"/>
  <c r="AG54" i="22"/>
  <c r="AF54" i="22"/>
  <c r="AE54" i="22"/>
  <c r="AD54" i="22"/>
  <c r="AC54" i="22"/>
  <c r="AB54" i="22"/>
  <c r="AA54" i="22"/>
  <c r="Z54" i="22"/>
  <c r="Y54" i="22"/>
  <c r="X54" i="22"/>
  <c r="V54" i="22"/>
  <c r="U54" i="22"/>
  <c r="T54" i="22"/>
  <c r="S54" i="22"/>
  <c r="R54" i="22"/>
  <c r="Q54" i="22"/>
  <c r="P54" i="22"/>
  <c r="O54" i="22"/>
  <c r="N54" i="22"/>
  <c r="M54" i="22"/>
  <c r="K54" i="22"/>
  <c r="J54" i="22"/>
  <c r="I54" i="22"/>
  <c r="H54" i="22"/>
  <c r="G54" i="22"/>
  <c r="F54" i="22"/>
  <c r="E54" i="22"/>
  <c r="D54" i="22"/>
  <c r="C54" i="22"/>
  <c r="B54" i="22"/>
  <c r="AG53" i="22"/>
  <c r="AF53" i="22"/>
  <c r="AE53" i="22"/>
  <c r="AD53" i="22"/>
  <c r="AC53" i="22"/>
  <c r="AB53" i="22"/>
  <c r="AA53" i="22"/>
  <c r="Z53" i="22"/>
  <c r="Y53" i="22"/>
  <c r="X53" i="22"/>
  <c r="V53" i="22"/>
  <c r="U53" i="22"/>
  <c r="T53" i="22"/>
  <c r="S53" i="22"/>
  <c r="R53" i="22"/>
  <c r="Q53" i="22"/>
  <c r="P53" i="22"/>
  <c r="O53" i="22"/>
  <c r="N53" i="22"/>
  <c r="M53" i="22"/>
  <c r="K53" i="22"/>
  <c r="J53" i="22"/>
  <c r="I53" i="22"/>
  <c r="H53" i="22"/>
  <c r="G53" i="22"/>
  <c r="F53" i="22"/>
  <c r="E53" i="22"/>
  <c r="D53" i="22"/>
  <c r="C53" i="22"/>
  <c r="B53" i="22"/>
  <c r="AG51" i="22"/>
  <c r="AF51" i="22"/>
  <c r="AE51" i="22"/>
  <c r="AD51" i="22"/>
  <c r="AC51" i="22"/>
  <c r="AB51" i="22"/>
  <c r="AA51" i="22"/>
  <c r="Z51" i="22"/>
  <c r="Y51" i="22"/>
  <c r="X51" i="22"/>
  <c r="V51" i="22"/>
  <c r="U51" i="22"/>
  <c r="T51" i="22"/>
  <c r="S51" i="22"/>
  <c r="R51" i="22"/>
  <c r="Q51" i="22"/>
  <c r="P51" i="22"/>
  <c r="O51" i="22"/>
  <c r="N51" i="22"/>
  <c r="M51" i="22"/>
  <c r="K51" i="22"/>
  <c r="J51" i="22"/>
  <c r="I51" i="22"/>
  <c r="H51" i="22"/>
  <c r="G51" i="22"/>
  <c r="F51" i="22"/>
  <c r="E51" i="22"/>
  <c r="D51" i="22"/>
  <c r="C51" i="22"/>
  <c r="B51" i="22"/>
  <c r="AG50" i="22"/>
  <c r="AF50" i="22"/>
  <c r="AE50" i="22"/>
  <c r="AD50" i="22"/>
  <c r="AC50" i="22"/>
  <c r="AB50" i="22"/>
  <c r="AA50" i="22"/>
  <c r="Z50" i="22"/>
  <c r="Y50" i="22"/>
  <c r="X50" i="22"/>
  <c r="V50" i="22"/>
  <c r="U50" i="22"/>
  <c r="T50" i="22"/>
  <c r="S50" i="22"/>
  <c r="R50" i="22"/>
  <c r="Q50" i="22"/>
  <c r="P50" i="22"/>
  <c r="O50" i="22"/>
  <c r="N50" i="22"/>
  <c r="M50" i="22"/>
  <c r="K50" i="22"/>
  <c r="J50" i="22"/>
  <c r="I50" i="22"/>
  <c r="H50" i="22"/>
  <c r="G50" i="22"/>
  <c r="F50" i="22"/>
  <c r="E50" i="22"/>
  <c r="D50" i="22"/>
  <c r="C50" i="22"/>
  <c r="B50" i="22"/>
  <c r="AG48" i="22"/>
  <c r="AF48" i="22"/>
  <c r="AE48" i="22"/>
  <c r="AD48" i="22"/>
  <c r="AC48" i="22"/>
  <c r="AB48" i="22"/>
  <c r="AA48" i="22"/>
  <c r="Z48" i="22"/>
  <c r="Y48" i="22"/>
  <c r="X48" i="22"/>
  <c r="V48" i="22"/>
  <c r="U48" i="22"/>
  <c r="T48" i="22"/>
  <c r="S48" i="22"/>
  <c r="R48" i="22"/>
  <c r="Q48" i="22"/>
  <c r="P48" i="22"/>
  <c r="O48" i="22"/>
  <c r="N48" i="22"/>
  <c r="M48" i="22"/>
  <c r="K48" i="22"/>
  <c r="J48" i="22"/>
  <c r="I48" i="22"/>
  <c r="H48" i="22"/>
  <c r="G48" i="22"/>
  <c r="F48" i="22"/>
  <c r="E48" i="22"/>
  <c r="D48" i="22"/>
  <c r="C48" i="22"/>
  <c r="B48" i="22"/>
  <c r="AG47" i="22"/>
  <c r="AF47" i="22"/>
  <c r="AE47" i="22"/>
  <c r="AD47" i="22"/>
  <c r="AC47" i="22"/>
  <c r="AB47" i="22"/>
  <c r="AA47" i="22"/>
  <c r="Z47" i="22"/>
  <c r="Y47" i="22"/>
  <c r="X47" i="22"/>
  <c r="V47" i="22"/>
  <c r="U47" i="22"/>
  <c r="T47" i="22"/>
  <c r="S47" i="22"/>
  <c r="R47" i="22"/>
  <c r="Q47" i="22"/>
  <c r="P47" i="22"/>
  <c r="O47" i="22"/>
  <c r="N47" i="22"/>
  <c r="M47" i="22"/>
  <c r="K47" i="22"/>
  <c r="J47" i="22"/>
  <c r="I47" i="22"/>
  <c r="H47" i="22"/>
  <c r="G47" i="22"/>
  <c r="F47" i="22"/>
  <c r="E47" i="22"/>
  <c r="D47" i="22"/>
  <c r="C47" i="22"/>
  <c r="B47" i="22"/>
  <c r="AG45" i="22"/>
  <c r="AF45" i="22"/>
  <c r="AE45" i="22"/>
  <c r="AD45" i="22"/>
  <c r="AC45" i="22"/>
  <c r="AB45" i="22"/>
  <c r="AA45" i="22"/>
  <c r="Z45" i="22"/>
  <c r="Y45" i="22"/>
  <c r="X45" i="22"/>
  <c r="V45" i="22"/>
  <c r="U45" i="22"/>
  <c r="T45" i="22"/>
  <c r="S45" i="22"/>
  <c r="R45" i="22"/>
  <c r="Q45" i="22"/>
  <c r="P45" i="22"/>
  <c r="O45" i="22"/>
  <c r="N45" i="22"/>
  <c r="M45" i="22"/>
  <c r="K45" i="22"/>
  <c r="J45" i="22"/>
  <c r="I45" i="22"/>
  <c r="H45" i="22"/>
  <c r="G45" i="22"/>
  <c r="F45" i="22"/>
  <c r="E45" i="22"/>
  <c r="D45" i="22"/>
  <c r="C45" i="22"/>
  <c r="B45" i="22"/>
  <c r="AG44" i="22"/>
  <c r="AF44" i="22"/>
  <c r="AE44" i="22"/>
  <c r="AD44" i="22"/>
  <c r="AC44" i="22"/>
  <c r="AB44" i="22"/>
  <c r="AA44" i="22"/>
  <c r="Z44" i="22"/>
  <c r="Y44" i="22"/>
  <c r="X44" i="22"/>
  <c r="V44" i="22"/>
  <c r="U44" i="22"/>
  <c r="T44" i="22"/>
  <c r="S44" i="22"/>
  <c r="R44" i="22"/>
  <c r="Q44" i="22"/>
  <c r="P44" i="22"/>
  <c r="O44" i="22"/>
  <c r="N44" i="22"/>
  <c r="M44" i="22"/>
  <c r="K44" i="22"/>
  <c r="J44" i="22"/>
  <c r="I44" i="22"/>
  <c r="H44" i="22"/>
  <c r="G44" i="22"/>
  <c r="F44" i="22"/>
  <c r="E44" i="22"/>
  <c r="D44" i="22"/>
  <c r="C44" i="22"/>
  <c r="B44" i="22"/>
  <c r="AG42" i="22"/>
  <c r="AF42" i="22"/>
  <c r="AE42" i="22"/>
  <c r="AD42" i="22"/>
  <c r="AC42" i="22"/>
  <c r="AB42" i="22"/>
  <c r="AA42" i="22"/>
  <c r="Z42" i="22"/>
  <c r="Y42" i="22"/>
  <c r="X42" i="22"/>
  <c r="V42" i="22"/>
  <c r="U42" i="22"/>
  <c r="T42" i="22"/>
  <c r="S42" i="22"/>
  <c r="R42" i="22"/>
  <c r="Q42" i="22"/>
  <c r="P42" i="22"/>
  <c r="O42" i="22"/>
  <c r="N42" i="22"/>
  <c r="M42" i="22"/>
  <c r="K42" i="22"/>
  <c r="J42" i="22"/>
  <c r="I42" i="22"/>
  <c r="H42" i="22"/>
  <c r="G42" i="22"/>
  <c r="F42" i="22"/>
  <c r="E42" i="22"/>
  <c r="D42" i="22"/>
  <c r="C42" i="22"/>
  <c r="B42" i="22"/>
  <c r="AG41" i="22"/>
  <c r="AF41" i="22"/>
  <c r="AE41" i="22"/>
  <c r="AD41" i="22"/>
  <c r="AC41" i="22"/>
  <c r="AB41" i="22"/>
  <c r="AA41" i="22"/>
  <c r="Z41" i="22"/>
  <c r="Y41" i="22"/>
  <c r="X41" i="22"/>
  <c r="V41" i="22"/>
  <c r="U41" i="22"/>
  <c r="T41" i="22"/>
  <c r="S41" i="22"/>
  <c r="R41" i="22"/>
  <c r="Q41" i="22"/>
  <c r="P41" i="22"/>
  <c r="O41" i="22"/>
  <c r="N41" i="22"/>
  <c r="M41" i="22"/>
  <c r="K41" i="22"/>
  <c r="J41" i="22"/>
  <c r="I41" i="22"/>
  <c r="H41" i="22"/>
  <c r="G41" i="22"/>
  <c r="F41" i="22"/>
  <c r="E41" i="22"/>
  <c r="D41" i="22"/>
  <c r="C41" i="22"/>
  <c r="B41" i="22"/>
  <c r="AG39" i="22"/>
  <c r="AF39" i="22"/>
  <c r="AE39" i="22"/>
  <c r="AD39" i="22"/>
  <c r="AC39" i="22"/>
  <c r="AB39" i="22"/>
  <c r="AA39" i="22"/>
  <c r="Z39" i="22"/>
  <c r="Y39" i="22"/>
  <c r="X39" i="22"/>
  <c r="V39" i="22"/>
  <c r="U39" i="22"/>
  <c r="T39" i="22"/>
  <c r="S39" i="22"/>
  <c r="R39" i="22"/>
  <c r="Q39" i="22"/>
  <c r="P39" i="22"/>
  <c r="O39" i="22"/>
  <c r="N39" i="22"/>
  <c r="M39" i="22"/>
  <c r="K39" i="22"/>
  <c r="J39" i="22"/>
  <c r="I39" i="22"/>
  <c r="H39" i="22"/>
  <c r="G39" i="22"/>
  <c r="F39" i="22"/>
  <c r="E39" i="22"/>
  <c r="D39" i="22"/>
  <c r="C39" i="22"/>
  <c r="B39" i="22"/>
  <c r="AG38" i="22"/>
  <c r="AF38" i="22"/>
  <c r="AE38" i="22"/>
  <c r="AD38" i="22"/>
  <c r="AC38" i="22"/>
  <c r="AB38" i="22"/>
  <c r="AA38" i="22"/>
  <c r="Z38" i="22"/>
  <c r="Y38" i="22"/>
  <c r="X38" i="22"/>
  <c r="V38" i="22"/>
  <c r="U38" i="22"/>
  <c r="T38" i="22"/>
  <c r="S38" i="22"/>
  <c r="R38" i="22"/>
  <c r="Q38" i="22"/>
  <c r="P38" i="22"/>
  <c r="O38" i="22"/>
  <c r="N38" i="22"/>
  <c r="M38" i="22"/>
  <c r="K38" i="22"/>
  <c r="J38" i="22"/>
  <c r="I38" i="22"/>
  <c r="H38" i="22"/>
  <c r="G38" i="22"/>
  <c r="F38" i="22"/>
  <c r="E38" i="22"/>
  <c r="D38" i="22"/>
  <c r="C38" i="22"/>
  <c r="B38" i="22"/>
  <c r="AG36" i="22"/>
  <c r="AF36" i="22"/>
  <c r="AE36" i="22"/>
  <c r="AD36" i="22"/>
  <c r="AC36" i="22"/>
  <c r="AB36" i="22"/>
  <c r="AA36" i="22"/>
  <c r="Z36" i="22"/>
  <c r="Y36" i="22"/>
  <c r="X36" i="22"/>
  <c r="V36" i="22"/>
  <c r="U36" i="22"/>
  <c r="T36" i="22"/>
  <c r="S36" i="22"/>
  <c r="R36" i="22"/>
  <c r="Q36" i="22"/>
  <c r="P36" i="22"/>
  <c r="O36" i="22"/>
  <c r="N36" i="22"/>
  <c r="M36" i="22"/>
  <c r="K36" i="22"/>
  <c r="J36" i="22"/>
  <c r="I36" i="22"/>
  <c r="H36" i="22"/>
  <c r="G36" i="22"/>
  <c r="F36" i="22"/>
  <c r="E36" i="22"/>
  <c r="D36" i="22"/>
  <c r="C36" i="22"/>
  <c r="B36" i="22"/>
  <c r="AG35" i="22"/>
  <c r="AF35" i="22"/>
  <c r="AE35" i="22"/>
  <c r="AD35" i="22"/>
  <c r="AC35" i="22"/>
  <c r="AB35" i="22"/>
  <c r="AA35" i="22"/>
  <c r="Z35" i="22"/>
  <c r="Y35" i="22"/>
  <c r="X35" i="22"/>
  <c r="V35" i="22"/>
  <c r="U35" i="22"/>
  <c r="T35" i="22"/>
  <c r="S35" i="22"/>
  <c r="R35" i="22"/>
  <c r="Q35" i="22"/>
  <c r="P35" i="22"/>
  <c r="O35" i="22"/>
  <c r="N35" i="22"/>
  <c r="M35" i="22"/>
  <c r="K35" i="22"/>
  <c r="J35" i="22"/>
  <c r="I35" i="22"/>
  <c r="H35" i="22"/>
  <c r="G35" i="22"/>
  <c r="F35" i="22"/>
  <c r="E35" i="22"/>
  <c r="D35" i="22"/>
  <c r="C35" i="22"/>
  <c r="B35" i="22"/>
  <c r="AG33" i="22"/>
  <c r="AF33" i="22"/>
  <c r="AE33" i="22"/>
  <c r="AD33" i="22"/>
  <c r="AC33" i="22"/>
  <c r="AB33" i="22"/>
  <c r="AA33" i="22"/>
  <c r="Z33" i="22"/>
  <c r="Y33" i="22"/>
  <c r="X33" i="22"/>
  <c r="V33" i="22"/>
  <c r="U33" i="22"/>
  <c r="T33" i="22"/>
  <c r="S33" i="22"/>
  <c r="R33" i="22"/>
  <c r="Q33" i="22"/>
  <c r="P33" i="22"/>
  <c r="O33" i="22"/>
  <c r="N33" i="22"/>
  <c r="M33" i="22"/>
  <c r="K33" i="22"/>
  <c r="J33" i="22"/>
  <c r="I33" i="22"/>
  <c r="H33" i="22"/>
  <c r="G33" i="22"/>
  <c r="F33" i="22"/>
  <c r="E33" i="22"/>
  <c r="D33" i="22"/>
  <c r="C33" i="22"/>
  <c r="B33" i="22"/>
  <c r="AG32" i="22"/>
  <c r="AF32" i="22"/>
  <c r="AE32" i="22"/>
  <c r="AD32" i="22"/>
  <c r="AC32" i="22"/>
  <c r="AB32" i="22"/>
  <c r="AA32" i="22"/>
  <c r="Z32" i="22"/>
  <c r="Y32" i="22"/>
  <c r="X32" i="22"/>
  <c r="V32" i="22"/>
  <c r="U32" i="22"/>
  <c r="T32" i="22"/>
  <c r="S32" i="22"/>
  <c r="R32" i="22"/>
  <c r="Q32" i="22"/>
  <c r="P32" i="22"/>
  <c r="O32" i="22"/>
  <c r="N32" i="22"/>
  <c r="M32" i="22"/>
  <c r="K32" i="22"/>
  <c r="J32" i="22"/>
  <c r="I32" i="22"/>
  <c r="H32" i="22"/>
  <c r="G32" i="22"/>
  <c r="F32" i="22"/>
  <c r="E32" i="22"/>
  <c r="D32" i="22"/>
  <c r="C32" i="22"/>
  <c r="B32" i="22"/>
  <c r="AG30" i="22"/>
  <c r="AF30" i="22"/>
  <c r="AE30" i="22"/>
  <c r="AD30" i="22"/>
  <c r="AC30" i="22"/>
  <c r="AB30" i="22"/>
  <c r="AA30" i="22"/>
  <c r="Z30" i="22"/>
  <c r="Y30" i="22"/>
  <c r="X30" i="22"/>
  <c r="V30" i="22"/>
  <c r="U30" i="22"/>
  <c r="T30" i="22"/>
  <c r="S30" i="22"/>
  <c r="R30" i="22"/>
  <c r="Q30" i="22"/>
  <c r="P30" i="22"/>
  <c r="O30" i="22"/>
  <c r="N30" i="22"/>
  <c r="M30" i="22"/>
  <c r="K30" i="22"/>
  <c r="J30" i="22"/>
  <c r="I30" i="22"/>
  <c r="H30" i="22"/>
  <c r="G30" i="22"/>
  <c r="F30" i="22"/>
  <c r="E30" i="22"/>
  <c r="D30" i="22"/>
  <c r="C30" i="22"/>
  <c r="B30" i="22"/>
  <c r="AG29" i="22"/>
  <c r="AF29" i="22"/>
  <c r="AE29" i="22"/>
  <c r="AD29" i="22"/>
  <c r="AC29" i="22"/>
  <c r="AB29" i="22"/>
  <c r="AA29" i="22"/>
  <c r="Z29" i="22"/>
  <c r="Y29" i="22"/>
  <c r="X29" i="22"/>
  <c r="V29" i="22"/>
  <c r="U29" i="22"/>
  <c r="T29" i="22"/>
  <c r="S29" i="22"/>
  <c r="R29" i="22"/>
  <c r="Q29" i="22"/>
  <c r="P29" i="22"/>
  <c r="O29" i="22"/>
  <c r="N29" i="22"/>
  <c r="M29" i="22"/>
  <c r="K29" i="22"/>
  <c r="J29" i="22"/>
  <c r="I29" i="22"/>
  <c r="H29" i="22"/>
  <c r="G29" i="22"/>
  <c r="F29" i="22"/>
  <c r="E29" i="22"/>
  <c r="D29" i="22"/>
  <c r="C29" i="22"/>
  <c r="B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H126" i="22"/>
  <c r="F120" i="22"/>
  <c r="D117" i="22"/>
  <c r="B114" i="22"/>
  <c r="J108" i="22"/>
  <c r="H105" i="22"/>
  <c r="F102" i="22"/>
  <c r="D99" i="22"/>
  <c r="B96" i="22"/>
  <c r="D81" i="22"/>
  <c r="B78" i="22"/>
  <c r="J72" i="22"/>
  <c r="H69" i="22"/>
  <c r="F66" i="22"/>
  <c r="D63" i="22"/>
  <c r="B60" i="22"/>
  <c r="J24" i="22"/>
  <c r="H21" i="22"/>
  <c r="K8" i="22"/>
  <c r="J8" i="22"/>
  <c r="I8" i="22"/>
  <c r="H8" i="22"/>
  <c r="G8" i="22"/>
  <c r="F8" i="22"/>
  <c r="E8" i="22"/>
  <c r="D8" i="22"/>
  <c r="C8" i="22"/>
  <c r="B8" i="22"/>
  <c r="K5" i="22"/>
  <c r="I5" i="22"/>
  <c r="J5" i="22"/>
  <c r="H5" i="22"/>
  <c r="C5" i="22"/>
  <c r="D5" i="22"/>
  <c r="E5" i="22"/>
  <c r="F5" i="22"/>
  <c r="G5" i="22"/>
  <c r="B5" i="22"/>
  <c r="K98" i="28"/>
  <c r="I80" i="28"/>
  <c r="G59" i="28"/>
  <c r="K7" i="28"/>
  <c r="J7" i="28"/>
  <c r="I7" i="28"/>
  <c r="H7" i="28"/>
  <c r="G7" i="28"/>
  <c r="F7" i="28"/>
  <c r="E7" i="28"/>
  <c r="D7" i="28"/>
  <c r="C7" i="28"/>
  <c r="B7" i="28"/>
  <c r="I4" i="28"/>
  <c r="H4" i="28"/>
  <c r="F4" i="28"/>
  <c r="E4" i="28"/>
  <c r="D4" i="28"/>
  <c r="C4" i="28"/>
  <c r="K4" i="28"/>
  <c r="J4" i="28"/>
  <c r="G4" i="28"/>
  <c r="B4" i="28"/>
  <c r="G122" i="22"/>
  <c r="E98" i="22"/>
  <c r="C80" i="22"/>
  <c r="K7" i="22"/>
  <c r="J7" i="22"/>
  <c r="I7" i="22"/>
  <c r="H7" i="22"/>
  <c r="G7" i="22"/>
  <c r="F7" i="22"/>
  <c r="E7" i="22"/>
  <c r="D7" i="22"/>
  <c r="C7" i="22"/>
  <c r="B7" i="22"/>
  <c r="K4" i="22"/>
  <c r="J4" i="22"/>
  <c r="I4" i="22"/>
  <c r="H4" i="22"/>
  <c r="D4" i="22"/>
  <c r="E4" i="22"/>
  <c r="F4" i="22"/>
  <c r="G4" i="22"/>
  <c r="C4" i="22"/>
  <c r="B4"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3" i="22" s="1"/>
  <c r="B7" i="27"/>
  <c r="B6" i="27"/>
  <c r="Y23" i="28"/>
  <c r="AD14" i="28"/>
  <c r="AG23" i="28"/>
  <c r="AG11" i="28"/>
  <c r="AC17" i="22"/>
  <c r="AA20" i="28"/>
  <c r="B8" i="25"/>
  <c r="B9" i="25"/>
  <c r="B10" i="25"/>
  <c r="B12" i="25"/>
  <c r="B14" i="25"/>
  <c r="B15" i="25"/>
  <c r="B16" i="25"/>
  <c r="B17" i="25"/>
  <c r="B18" i="25"/>
  <c r="B19" i="25"/>
  <c r="B20" i="25"/>
  <c r="B21" i="25"/>
  <c r="B22" i="25"/>
  <c r="B23" i="25"/>
  <c r="B24" i="25"/>
  <c r="A1" i="22"/>
  <c r="A1" i="28"/>
  <c r="B6" i="26"/>
  <c r="B7" i="26"/>
  <c r="B8" i="26"/>
  <c r="T123"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04" i="28"/>
  <c r="M4" i="28"/>
  <c r="M7" i="28"/>
  <c r="M7" i="22"/>
  <c r="O7" i="28"/>
  <c r="V4" i="28"/>
  <c r="O7" i="22"/>
  <c r="Q7" i="28"/>
  <c r="S80" i="28"/>
  <c r="T4" i="28"/>
  <c r="Q7" i="22"/>
  <c r="V122" i="22"/>
  <c r="Q122" i="28"/>
  <c r="T7" i="28"/>
  <c r="V80" i="28"/>
  <c r="V98" i="28"/>
  <c r="N4" i="28"/>
  <c r="T7" i="22"/>
  <c r="U7" i="28"/>
  <c r="Q56" i="28"/>
  <c r="O4" i="28"/>
  <c r="U7" i="22"/>
  <c r="V7" i="28"/>
  <c r="N32" i="28"/>
  <c r="T41" i="28"/>
  <c r="P4" i="28"/>
  <c r="V7" i="22"/>
  <c r="O119" i="22"/>
  <c r="M122" i="28"/>
  <c r="M98" i="28"/>
  <c r="O101" i="28"/>
  <c r="M116" i="28"/>
  <c r="Q4" i="28"/>
  <c r="M80" i="22"/>
  <c r="O101" i="22"/>
  <c r="S107" i="22"/>
  <c r="U110" i="22"/>
  <c r="U128" i="22"/>
  <c r="R98" i="22"/>
  <c r="U4" i="28"/>
  <c r="V35" i="28"/>
  <c r="P134" i="28"/>
  <c r="T119" i="28"/>
  <c r="R4" i="22"/>
  <c r="V107" i="22"/>
  <c r="P98" i="22"/>
  <c r="R119" i="28"/>
  <c r="P98" i="28"/>
  <c r="Q4" i="22"/>
  <c r="O107" i="22"/>
  <c r="S95" i="22"/>
  <c r="M86" i="22"/>
  <c r="M86" i="28"/>
  <c r="P4" i="22"/>
  <c r="V134" i="22"/>
  <c r="T131" i="22"/>
  <c r="R128" i="22"/>
  <c r="N107" i="28"/>
  <c r="O4" i="22"/>
  <c r="N74" i="22"/>
  <c r="P95" i="28"/>
  <c r="N4" i="22"/>
  <c r="P62" i="22"/>
  <c r="T53" i="28"/>
  <c r="N44" i="28"/>
  <c r="S134" i="22"/>
  <c r="Q131" i="22"/>
  <c r="O128" i="22"/>
  <c r="U80" i="22"/>
  <c r="S7" i="22"/>
  <c r="Q41" i="28"/>
  <c r="O128" i="28"/>
  <c r="U80" i="28"/>
  <c r="S7" i="28"/>
  <c r="R134" i="22"/>
  <c r="T80" i="22"/>
  <c r="R7" i="22"/>
  <c r="V50" i="28"/>
  <c r="P41" i="28"/>
  <c r="V101" i="28"/>
  <c r="R7" i="28"/>
  <c r="R80" i="22"/>
  <c r="V68" i="22"/>
  <c r="P7" i="22"/>
  <c r="V125" i="28"/>
  <c r="V68" i="28"/>
  <c r="P7" i="28"/>
  <c r="S4" i="22"/>
  <c r="V4" i="22"/>
  <c r="N131" i="22"/>
  <c r="O113" i="22"/>
  <c r="P80" i="22"/>
  <c r="P80" i="28"/>
  <c r="T68" i="28"/>
  <c r="N7" i="28"/>
  <c r="AD4" i="22"/>
  <c r="AG134" i="22"/>
  <c r="AG107" i="22"/>
  <c r="Y107" i="22"/>
  <c r="AC101" i="22"/>
  <c r="AD98" i="22"/>
  <c r="AE80" i="22"/>
  <c r="AA65" i="22"/>
  <c r="AA7" i="22"/>
  <c r="AG4" i="28"/>
  <c r="AD38" i="28"/>
  <c r="AF98" i="28"/>
  <c r="Z122" i="22"/>
  <c r="AE4" i="22"/>
  <c r="Z131" i="22"/>
  <c r="AB128" i="22"/>
  <c r="X107" i="22"/>
  <c r="Z104" i="22"/>
  <c r="AB101" i="22"/>
  <c r="AC98" i="22"/>
  <c r="AD95" i="22"/>
  <c r="AE92" i="22"/>
  <c r="AD83" i="22"/>
  <c r="AD80" i="22"/>
  <c r="AB74" i="22"/>
  <c r="Z62" i="22"/>
  <c r="X7" i="22"/>
  <c r="AB56" i="28"/>
  <c r="AF134" i="28"/>
  <c r="X4" i="22"/>
  <c r="AF4" i="22"/>
  <c r="AE134" i="22"/>
  <c r="AG131" i="22"/>
  <c r="Y131" i="22"/>
  <c r="AA128" i="22"/>
  <c r="AC125" i="22"/>
  <c r="AE119" i="22"/>
  <c r="AA113" i="22"/>
  <c r="AB98" i="22"/>
  <c r="AC95" i="22"/>
  <c r="AD92" i="22"/>
  <c r="AE89" i="22"/>
  <c r="AC80" i="22"/>
  <c r="AA71" i="22"/>
  <c r="Y68" i="22"/>
  <c r="Y65" i="22"/>
  <c r="Y62" i="22"/>
  <c r="AB80" i="28"/>
  <c r="AC4" i="22"/>
  <c r="AG4" i="22"/>
  <c r="X131" i="22"/>
  <c r="Z128" i="22"/>
  <c r="AB125" i="22"/>
  <c r="AD119" i="22"/>
  <c r="AF116" i="22"/>
  <c r="X116" i="22"/>
  <c r="AD107" i="22"/>
  <c r="Z101" i="22"/>
  <c r="AA98" i="22"/>
  <c r="AB86" i="22"/>
  <c r="AB83" i="22"/>
  <c r="Z80" i="22"/>
  <c r="Z74" i="22"/>
  <c r="X65" i="22"/>
  <c r="AF7" i="22"/>
  <c r="AD53" i="28"/>
  <c r="AB44" i="28"/>
  <c r="Z35" i="28"/>
  <c r="AB4" i="22"/>
  <c r="AC134" i="22"/>
  <c r="AE116" i="22"/>
  <c r="AG113" i="22"/>
  <c r="Y113" i="22"/>
  <c r="AA110" i="22"/>
  <c r="AG101" i="22"/>
  <c r="Z98" i="22"/>
  <c r="AA95" i="22"/>
  <c r="AB92" i="22"/>
  <c r="AA89" i="22"/>
  <c r="Y77" i="22"/>
  <c r="AG65" i="22"/>
  <c r="AE7" i="22"/>
  <c r="AB53" i="28"/>
  <c r="Z44" i="28"/>
  <c r="X35" i="28"/>
  <c r="AF131" i="28"/>
  <c r="X62" i="28"/>
  <c r="AG122" i="28"/>
  <c r="AA7" i="28"/>
  <c r="Y62" i="28"/>
  <c r="AG62" i="28"/>
  <c r="AE65" i="28"/>
  <c r="AC68" i="28"/>
  <c r="AA71" i="28"/>
  <c r="Y74" i="28"/>
  <c r="AG74" i="28"/>
  <c r="AC80" i="28"/>
  <c r="AA95" i="28"/>
  <c r="Y98" i="28"/>
  <c r="AG98" i="28"/>
  <c r="AE101" i="28"/>
  <c r="AC104" i="28"/>
  <c r="AG110" i="28"/>
  <c r="AE113" i="28"/>
  <c r="AA119" i="28"/>
  <c r="Y125" i="28"/>
  <c r="AB59" i="28"/>
  <c r="AF122" i="22"/>
  <c r="X122" i="22"/>
  <c r="AA59" i="22"/>
  <c r="AB7" i="28"/>
  <c r="Z62" i="28"/>
  <c r="AF65" i="28"/>
  <c r="AD68" i="28"/>
  <c r="AB71" i="28"/>
  <c r="AD80" i="28"/>
  <c r="Z86" i="28"/>
  <c r="X89" i="28"/>
  <c r="AF89" i="28"/>
  <c r="AB95" i="28"/>
  <c r="Z98" i="28"/>
  <c r="X101" i="28"/>
  <c r="AF101" i="28"/>
  <c r="AD104" i="28"/>
  <c r="AD116" i="28"/>
  <c r="AB119" i="28"/>
  <c r="X128" i="28"/>
  <c r="AF128" i="28"/>
  <c r="AE122" i="28"/>
  <c r="AA59" i="28"/>
  <c r="AE122" i="22"/>
  <c r="Z59" i="22"/>
  <c r="AC7" i="28"/>
  <c r="AA74" i="28"/>
  <c r="Y77" i="28"/>
  <c r="AG77" i="28"/>
  <c r="AE80" i="28"/>
  <c r="AC83" i="28"/>
  <c r="AA86" i="28"/>
  <c r="Y89" i="28"/>
  <c r="AE92" i="28"/>
  <c r="AC95" i="28"/>
  <c r="AC107" i="28"/>
  <c r="AA110" i="28"/>
  <c r="Y113" i="28"/>
  <c r="AG113" i="28"/>
  <c r="AE116" i="28"/>
  <c r="AA125" i="28"/>
  <c r="Y128" i="28"/>
  <c r="AG128" i="28"/>
  <c r="AD122" i="28"/>
  <c r="Y59" i="22"/>
  <c r="AD7" i="28"/>
  <c r="AB62" i="28"/>
  <c r="X68" i="28"/>
  <c r="AF68" i="28"/>
  <c r="AD71" i="28"/>
  <c r="Z77" i="28"/>
  <c r="X80" i="28"/>
  <c r="AF80" i="28"/>
  <c r="X92" i="28"/>
  <c r="AD95" i="28"/>
  <c r="AB98" i="28"/>
  <c r="Z101" i="28"/>
  <c r="AF104" i="28"/>
  <c r="AD107" i="28"/>
  <c r="AB110" i="28"/>
  <c r="Z113" i="28"/>
  <c r="X116" i="28"/>
  <c r="Z128" i="28"/>
  <c r="X131" i="28"/>
  <c r="AC122" i="28"/>
  <c r="Y59" i="28"/>
  <c r="AC122" i="22"/>
  <c r="AF59" i="22"/>
  <c r="X59" i="22"/>
  <c r="AE7" i="28"/>
  <c r="AC62" i="28"/>
  <c r="AE71" i="28"/>
  <c r="AC74" i="28"/>
  <c r="Y80" i="28"/>
  <c r="AG80" i="28"/>
  <c r="AE83" i="28"/>
  <c r="AC86" i="28"/>
  <c r="AA89" i="28"/>
  <c r="Y92" i="28"/>
  <c r="AG92" i="28"/>
  <c r="Y104" i="28"/>
  <c r="AE107" i="28"/>
  <c r="AC110" i="28"/>
  <c r="AA113" i="28"/>
  <c r="Y116" i="28"/>
  <c r="AG116" i="28"/>
  <c r="AE119" i="28"/>
  <c r="AC125" i="28"/>
  <c r="AA128" i="28"/>
  <c r="AF59" i="28"/>
  <c r="AB122" i="22"/>
  <c r="AE59" i="22"/>
  <c r="X7" i="28"/>
  <c r="AF7" i="28"/>
  <c r="AD62" i="28"/>
  <c r="AB65" i="28"/>
  <c r="Z68" i="28"/>
  <c r="X71" i="28"/>
  <c r="AF71" i="28"/>
  <c r="Z80" i="28"/>
  <c r="X83" i="28"/>
  <c r="AF83" i="28"/>
  <c r="AD86" i="28"/>
  <c r="AB89" i="28"/>
  <c r="Z92" i="28"/>
  <c r="X95" i="28"/>
  <c r="AF95" i="28"/>
  <c r="AD98" i="28"/>
  <c r="AB101" i="28"/>
  <c r="AD110" i="28"/>
  <c r="AB113" i="28"/>
  <c r="Z116" i="28"/>
  <c r="X119" i="28"/>
  <c r="AF119" i="28"/>
  <c r="AD125" i="28"/>
  <c r="AB128" i="28"/>
  <c r="Z131" i="28"/>
  <c r="AA122" i="28"/>
  <c r="AE59" i="28"/>
  <c r="Y7" i="28"/>
  <c r="AG7" i="28"/>
  <c r="AE62" i="28"/>
  <c r="AC65" i="28"/>
  <c r="AA68" i="28"/>
  <c r="Y71" i="28"/>
  <c r="AG71" i="28"/>
  <c r="AE74" i="28"/>
  <c r="AC77" i="28"/>
  <c r="AA80" i="28"/>
  <c r="Y83" i="28"/>
  <c r="AA92" i="28"/>
  <c r="Y95" i="28"/>
  <c r="AG95" i="28"/>
  <c r="AE98" i="28"/>
  <c r="AC101" i="28"/>
  <c r="AA104" i="28"/>
  <c r="Y107" i="28"/>
  <c r="AG107" i="28"/>
  <c r="AE110" i="28"/>
  <c r="AC113" i="28"/>
  <c r="AG119" i="28"/>
  <c r="AE125" i="28"/>
  <c r="AC128" i="28"/>
  <c r="AA131" i="28"/>
  <c r="Z122" i="28"/>
  <c r="AB68" i="28"/>
  <c r="AF86" i="28"/>
  <c r="Z107" i="28"/>
  <c r="AD128" i="28"/>
  <c r="Y134" i="28"/>
  <c r="AC32" i="28"/>
  <c r="AA35" i="28"/>
  <c r="Y38" i="28"/>
  <c r="AG38" i="28"/>
  <c r="AE41" i="28"/>
  <c r="AC44" i="28"/>
  <c r="AA47" i="28"/>
  <c r="Y50" i="28"/>
  <c r="AG50" i="28"/>
  <c r="AE53" i="28"/>
  <c r="AD4" i="28"/>
  <c r="Z71" i="28"/>
  <c r="AD89" i="28"/>
  <c r="X110" i="28"/>
  <c r="AE128" i="28"/>
  <c r="Z134"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10" i="28"/>
  <c r="AB131" i="28"/>
  <c r="AA134"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1" i="28"/>
  <c r="AB134" i="28"/>
  <c r="Z29" i="28"/>
  <c r="X32" i="28"/>
  <c r="AF32" i="28"/>
  <c r="AD35" i="28"/>
  <c r="AB38" i="28"/>
  <c r="Z41" i="28"/>
  <c r="X44" i="28"/>
  <c r="AF44" i="28"/>
  <c r="AD47" i="28"/>
  <c r="AB50" i="28"/>
  <c r="Z53" i="28"/>
  <c r="X56" i="28"/>
  <c r="AF56" i="28"/>
  <c r="Z4" i="28"/>
  <c r="Z7" i="28"/>
  <c r="AD77" i="28"/>
  <c r="X98" i="28"/>
  <c r="AB116" i="28"/>
  <c r="AD131" i="28"/>
  <c r="AC134" i="28"/>
  <c r="AA29" i="28"/>
  <c r="Y32" i="28"/>
  <c r="AG32" i="28"/>
  <c r="AE35" i="28"/>
  <c r="AC38" i="28"/>
  <c r="AA41" i="28"/>
  <c r="Y44" i="28"/>
  <c r="AG44" i="28"/>
  <c r="AE47" i="28"/>
  <c r="AC50" i="28"/>
  <c r="AA53" i="28"/>
  <c r="Y56" i="28"/>
  <c r="AG56" i="28"/>
  <c r="AA4" i="28"/>
  <c r="AC59" i="22"/>
  <c r="AF62" i="28"/>
  <c r="Z83" i="28"/>
  <c r="AD101" i="28"/>
  <c r="X125" i="28"/>
  <c r="AG131" i="28"/>
  <c r="AE134" i="28"/>
  <c r="AC29" i="28"/>
  <c r="AA32" i="28"/>
  <c r="Y35" i="28"/>
  <c r="AG35" i="28"/>
  <c r="AE38" i="28"/>
  <c r="AC41" i="28"/>
  <c r="AA44" i="28"/>
  <c r="Y47" i="28"/>
  <c r="AG47" i="28"/>
  <c r="AE50" i="28"/>
  <c r="AC53" i="28"/>
  <c r="AA56" i="28"/>
  <c r="AF4" i="28"/>
  <c r="X4" i="28"/>
  <c r="AA4" i="22"/>
  <c r="AB134" i="22"/>
  <c r="AD131" i="22"/>
  <c r="AF128" i="22"/>
  <c r="X128" i="22"/>
  <c r="Z125" i="22"/>
  <c r="AB119" i="22"/>
  <c r="AD116" i="22"/>
  <c r="AF113" i="22"/>
  <c r="X113" i="22"/>
  <c r="Z110" i="22"/>
  <c r="AB107" i="22"/>
  <c r="AD104" i="22"/>
  <c r="AF101" i="22"/>
  <c r="X101" i="22"/>
  <c r="Y98" i="22"/>
  <c r="Z95" i="22"/>
  <c r="Z92" i="22"/>
  <c r="Z89" i="22"/>
  <c r="Z86" i="22"/>
  <c r="X83" i="22"/>
  <c r="X80" i="22"/>
  <c r="X77" i="22"/>
  <c r="AF71" i="22"/>
  <c r="AF68" i="22"/>
  <c r="AF65" i="22"/>
  <c r="AD62" i="22"/>
  <c r="AD7" i="22"/>
  <c r="AF50" i="28"/>
  <c r="AD41" i="28"/>
  <c r="AB32" i="28"/>
  <c r="AF125" i="28"/>
  <c r="Z4" i="22"/>
  <c r="AA134" i="22"/>
  <c r="AC131" i="22"/>
  <c r="AE128" i="22"/>
  <c r="AG125" i="22"/>
  <c r="Y125" i="22"/>
  <c r="AA119" i="22"/>
  <c r="AC116" i="22"/>
  <c r="AE113" i="22"/>
  <c r="AG110" i="22"/>
  <c r="Y110" i="22"/>
  <c r="AA107" i="22"/>
  <c r="AC104" i="22"/>
  <c r="AE101" i="22"/>
  <c r="AG98" i="22"/>
  <c r="X98" i="22"/>
  <c r="X95" i="22"/>
  <c r="Y92" i="22"/>
  <c r="Y89" i="22"/>
  <c r="Y86" i="22"/>
  <c r="AG80" i="22"/>
  <c r="AG77" i="22"/>
  <c r="AG74" i="22"/>
  <c r="AE71" i="22"/>
  <c r="AE68" i="22"/>
  <c r="AE65" i="22"/>
  <c r="AC62" i="22"/>
  <c r="AC7" i="22"/>
  <c r="AB4" i="28"/>
  <c r="AD50" i="28"/>
  <c r="AB41" i="28"/>
  <c r="Z32" i="28"/>
  <c r="Z119" i="28"/>
  <c r="Y4" i="22"/>
  <c r="Z134" i="22"/>
  <c r="AB131" i="22"/>
  <c r="AD128" i="22"/>
  <c r="AF125" i="22"/>
  <c r="X125" i="22"/>
  <c r="Z119" i="22"/>
  <c r="AB116" i="22"/>
  <c r="AD113" i="22"/>
  <c r="AF110" i="22"/>
  <c r="X110" i="22"/>
  <c r="Z107" i="22"/>
  <c r="AB104" i="22"/>
  <c r="AD101" i="22"/>
  <c r="AF98" i="22"/>
  <c r="AF95" i="22"/>
  <c r="AG92" i="22"/>
  <c r="X92" i="22"/>
  <c r="X89" i="22"/>
  <c r="AF83" i="22"/>
  <c r="AF80" i="22"/>
  <c r="AF77" i="22"/>
  <c r="AD74" i="22"/>
  <c r="AD71" i="22"/>
  <c r="AD68" i="22"/>
  <c r="AB65" i="22"/>
  <c r="AB62" i="22"/>
  <c r="AB7" i="22"/>
  <c r="AE4" i="28"/>
  <c r="X50" i="28"/>
  <c r="AF38" i="28"/>
  <c r="AD29" i="28"/>
  <c r="AB104" i="28"/>
  <c r="K26" i="28"/>
  <c r="I23" i="28"/>
  <c r="G20" i="28"/>
  <c r="E17" i="28"/>
  <c r="C14" i="28"/>
  <c r="K56" i="28"/>
  <c r="I53" i="28"/>
  <c r="G50" i="28"/>
  <c r="E47" i="28"/>
  <c r="C44" i="28"/>
  <c r="K38" i="28"/>
  <c r="I35" i="28"/>
  <c r="G32" i="28"/>
  <c r="E29" i="28"/>
  <c r="C134" i="28"/>
  <c r="K128" i="28"/>
  <c r="I125" i="28"/>
  <c r="E119" i="28"/>
  <c r="C116" i="28"/>
  <c r="K110" i="28"/>
  <c r="I107" i="28"/>
  <c r="G104" i="28"/>
  <c r="E101" i="28"/>
  <c r="K92" i="28"/>
  <c r="I89" i="28"/>
  <c r="G86" i="28"/>
  <c r="E83" i="28"/>
  <c r="K74" i="28"/>
  <c r="I71" i="28"/>
  <c r="G68" i="28"/>
  <c r="E65" i="28"/>
  <c r="C62" i="28"/>
  <c r="J26" i="28"/>
  <c r="H23" i="28"/>
  <c r="F20" i="28"/>
  <c r="D17" i="28"/>
  <c r="B14" i="28"/>
  <c r="J56" i="28"/>
  <c r="H53" i="28"/>
  <c r="F50" i="28"/>
  <c r="D47" i="28"/>
  <c r="B44" i="28"/>
  <c r="J38" i="28"/>
  <c r="H35" i="28"/>
  <c r="F32" i="28"/>
  <c r="D29" i="28"/>
  <c r="B134" i="28"/>
  <c r="J128" i="28"/>
  <c r="H125" i="28"/>
  <c r="D119" i="28"/>
  <c r="B116" i="28"/>
  <c r="J110" i="28"/>
  <c r="H107" i="28"/>
  <c r="F104" i="28"/>
  <c r="D101" i="28"/>
  <c r="J92" i="28"/>
  <c r="H89" i="28"/>
  <c r="F86" i="28"/>
  <c r="D83" i="28"/>
  <c r="J74" i="28"/>
  <c r="H71" i="28"/>
  <c r="F68" i="28"/>
  <c r="D65" i="28"/>
  <c r="B62" i="28"/>
  <c r="I26" i="28"/>
  <c r="G23" i="28"/>
  <c r="E20" i="28"/>
  <c r="C17" i="28"/>
  <c r="F11" i="28"/>
  <c r="I56" i="28"/>
  <c r="G53" i="28"/>
  <c r="E50" i="28"/>
  <c r="C47" i="28"/>
  <c r="K41" i="28"/>
  <c r="I38" i="28"/>
  <c r="G35" i="28"/>
  <c r="E32" i="28"/>
  <c r="C29" i="28"/>
  <c r="K131" i="28"/>
  <c r="I128" i="28"/>
  <c r="G125" i="28"/>
  <c r="C119" i="28"/>
  <c r="K113" i="28"/>
  <c r="I110" i="28"/>
  <c r="G107" i="28"/>
  <c r="E104" i="28"/>
  <c r="C101" i="28"/>
  <c r="K95" i="28"/>
  <c r="I92" i="28"/>
  <c r="G89" i="28"/>
  <c r="E86" i="28"/>
  <c r="C83" i="28"/>
  <c r="K77" i="28"/>
  <c r="I74" i="28"/>
  <c r="G71" i="28"/>
  <c r="E68" i="28"/>
  <c r="C65" i="28"/>
  <c r="H26" i="28"/>
  <c r="F23" i="28"/>
  <c r="D20" i="28"/>
  <c r="B17" i="28"/>
  <c r="E11" i="28"/>
  <c r="H56" i="28"/>
  <c r="F53" i="28"/>
  <c r="D50" i="28"/>
  <c r="B47" i="28"/>
  <c r="J41" i="28"/>
  <c r="H38" i="28"/>
  <c r="F35" i="28"/>
  <c r="D32" i="28"/>
  <c r="B29" i="28"/>
  <c r="J131" i="28"/>
  <c r="H128" i="28"/>
  <c r="F125" i="28"/>
  <c r="B119" i="28"/>
  <c r="J113" i="28"/>
  <c r="H110" i="28"/>
  <c r="F107" i="28"/>
  <c r="D104" i="28"/>
  <c r="B101" i="28"/>
  <c r="J95" i="28"/>
  <c r="H92" i="28"/>
  <c r="F89" i="28"/>
  <c r="D86" i="28"/>
  <c r="B83" i="28"/>
  <c r="J77" i="28"/>
  <c r="H74" i="28"/>
  <c r="F71" i="28"/>
  <c r="D68" i="28"/>
  <c r="B65" i="28"/>
  <c r="F26" i="28"/>
  <c r="D23" i="28"/>
  <c r="B20" i="28"/>
  <c r="J14" i="28"/>
  <c r="K11" i="28"/>
  <c r="F56" i="28"/>
  <c r="D53" i="28"/>
  <c r="B50" i="28"/>
  <c r="J44" i="28"/>
  <c r="H41" i="28"/>
  <c r="F38" i="28"/>
  <c r="D35" i="28"/>
  <c r="B32" i="28"/>
  <c r="J134" i="28"/>
  <c r="H131" i="28"/>
  <c r="F128" i="28"/>
  <c r="D125" i="28"/>
  <c r="J116" i="28"/>
  <c r="H113" i="28"/>
  <c r="F110" i="28"/>
  <c r="D107" i="28"/>
  <c r="B104" i="28"/>
  <c r="H95" i="28"/>
  <c r="F92" i="28"/>
  <c r="D89" i="28"/>
  <c r="B86" i="28"/>
  <c r="H77" i="28"/>
  <c r="F74" i="28"/>
  <c r="D71" i="28"/>
  <c r="B68" i="28"/>
  <c r="J62" i="28"/>
  <c r="E26" i="28"/>
  <c r="C23" i="28"/>
  <c r="K17" i="28"/>
  <c r="I14" i="28"/>
  <c r="I11" i="28"/>
  <c r="E56" i="28"/>
  <c r="C53" i="28"/>
  <c r="K47" i="28"/>
  <c r="I44" i="28"/>
  <c r="G41" i="28"/>
  <c r="E38" i="28"/>
  <c r="C35" i="28"/>
  <c r="K29" i="28"/>
  <c r="I134" i="28"/>
  <c r="G131" i="28"/>
  <c r="E128" i="28"/>
  <c r="C125" i="28"/>
  <c r="K119" i="28"/>
  <c r="I116" i="28"/>
  <c r="G113" i="28"/>
  <c r="E110" i="28"/>
  <c r="C107" i="28"/>
  <c r="K101" i="28"/>
  <c r="G95" i="28"/>
  <c r="E92" i="28"/>
  <c r="C89" i="28"/>
  <c r="D26" i="28"/>
  <c r="B23" i="28"/>
  <c r="J17" i="28"/>
  <c r="H14" i="28"/>
  <c r="J11" i="28"/>
  <c r="D56" i="28"/>
  <c r="B53" i="28"/>
  <c r="J47" i="28"/>
  <c r="H44" i="28"/>
  <c r="F41" i="28"/>
  <c r="D38" i="28"/>
  <c r="B35" i="28"/>
  <c r="J29" i="28"/>
  <c r="H134" i="28"/>
  <c r="F131" i="28"/>
  <c r="D128" i="28"/>
  <c r="B125" i="28"/>
  <c r="J119" i="28"/>
  <c r="H116" i="28"/>
  <c r="F113" i="28"/>
  <c r="D110" i="28"/>
  <c r="B107" i="28"/>
  <c r="J101" i="28"/>
  <c r="F95" i="28"/>
  <c r="D92" i="28"/>
  <c r="B89" i="28"/>
  <c r="J83" i="28"/>
  <c r="F77" i="28"/>
  <c r="D74" i="28"/>
  <c r="B71" i="28"/>
  <c r="J65" i="28"/>
  <c r="H62" i="28"/>
  <c r="C26" i="28"/>
  <c r="K20" i="28"/>
  <c r="I17" i="28"/>
  <c r="G14" i="28"/>
  <c r="H11" i="28"/>
  <c r="C56" i="28"/>
  <c r="K50" i="28"/>
  <c r="I47" i="28"/>
  <c r="G44" i="28"/>
  <c r="E41" i="28"/>
  <c r="C38" i="28"/>
  <c r="K32" i="28"/>
  <c r="I29" i="28"/>
  <c r="G134" i="28"/>
  <c r="E131" i="28"/>
  <c r="C128" i="28"/>
  <c r="I119" i="28"/>
  <c r="G116" i="28"/>
  <c r="E113" i="28"/>
  <c r="C110" i="28"/>
  <c r="K104" i="28"/>
  <c r="I101" i="28"/>
  <c r="E95" i="28"/>
  <c r="C92" i="28"/>
  <c r="K86" i="28"/>
  <c r="I83" i="28"/>
  <c r="E77" i="28"/>
  <c r="C74" i="28"/>
  <c r="K68" i="28"/>
  <c r="I65" i="28"/>
  <c r="G62" i="28"/>
  <c r="B26" i="28"/>
  <c r="J20" i="28"/>
  <c r="H17" i="28"/>
  <c r="F14" i="28"/>
  <c r="G11" i="28"/>
  <c r="B56" i="28"/>
  <c r="J50" i="28"/>
  <c r="H47" i="28"/>
  <c r="F44" i="28"/>
  <c r="D41" i="28"/>
  <c r="B38" i="28"/>
  <c r="J32" i="28"/>
  <c r="H29" i="28"/>
  <c r="F134" i="28"/>
  <c r="D131" i="28"/>
  <c r="B128" i="28"/>
  <c r="H119" i="28"/>
  <c r="F116" i="28"/>
  <c r="D113" i="28"/>
  <c r="B110" i="28"/>
  <c r="J104" i="28"/>
  <c r="H101" i="28"/>
  <c r="D95" i="28"/>
  <c r="B92" i="28"/>
  <c r="J86" i="28"/>
  <c r="H83" i="28"/>
  <c r="D77" i="28"/>
  <c r="B74" i="28"/>
  <c r="J68" i="28"/>
  <c r="H65" i="28"/>
  <c r="F62" i="28"/>
  <c r="K23" i="28"/>
  <c r="I20" i="28"/>
  <c r="G17" i="28"/>
  <c r="E14" i="28"/>
  <c r="C11" i="28"/>
  <c r="K53" i="28"/>
  <c r="I50" i="28"/>
  <c r="G47" i="28"/>
  <c r="E44" i="28"/>
  <c r="C41" i="28"/>
  <c r="K35" i="28"/>
  <c r="I32" i="28"/>
  <c r="G29" i="28"/>
  <c r="E134" i="28"/>
  <c r="C131" i="28"/>
  <c r="K125" i="28"/>
  <c r="G119" i="28"/>
  <c r="E116" i="28"/>
  <c r="C113" i="28"/>
  <c r="K107" i="28"/>
  <c r="I104" i="28"/>
  <c r="G101" i="28"/>
  <c r="C95" i="28"/>
  <c r="K89" i="28"/>
  <c r="I86" i="28"/>
  <c r="G83" i="28"/>
  <c r="C77" i="28"/>
  <c r="K71" i="28"/>
  <c r="I68" i="28"/>
  <c r="G65" i="28"/>
  <c r="E62" i="28"/>
  <c r="J23" i="28"/>
  <c r="H20" i="28"/>
  <c r="F17" i="28"/>
  <c r="D14" i="28"/>
  <c r="B11" i="28"/>
  <c r="J53" i="28"/>
  <c r="H50" i="28"/>
  <c r="F47" i="28"/>
  <c r="D44" i="28"/>
  <c r="B41" i="28"/>
  <c r="J35" i="28"/>
  <c r="H32" i="28"/>
  <c r="F29" i="28"/>
  <c r="D134" i="28"/>
  <c r="B131" i="28"/>
  <c r="J125" i="28"/>
  <c r="F119" i="28"/>
  <c r="D116" i="28"/>
  <c r="B113" i="28"/>
  <c r="J107" i="28"/>
  <c r="H104" i="28"/>
  <c r="F101" i="28"/>
  <c r="B95" i="28"/>
  <c r="J89" i="28"/>
  <c r="H86" i="28"/>
  <c r="F83" i="28"/>
  <c r="B77" i="28"/>
  <c r="J71" i="28"/>
  <c r="H68" i="28"/>
  <c r="F65" i="28"/>
  <c r="D62" i="28"/>
  <c r="E23" i="28"/>
  <c r="K134" i="28"/>
  <c r="E71" i="28"/>
  <c r="G23" i="22"/>
  <c r="G107" i="22"/>
  <c r="I92" i="22"/>
  <c r="K77" i="22"/>
  <c r="C20" i="28"/>
  <c r="I131" i="28"/>
  <c r="C71" i="28"/>
  <c r="H26" i="22"/>
  <c r="F23" i="22"/>
  <c r="D20" i="22"/>
  <c r="B17" i="22"/>
  <c r="J11" i="22"/>
  <c r="J131" i="22"/>
  <c r="H128" i="22"/>
  <c r="F125" i="22"/>
  <c r="B119" i="22"/>
  <c r="J113" i="22"/>
  <c r="H110" i="22"/>
  <c r="F107" i="22"/>
  <c r="D104" i="22"/>
  <c r="B101" i="22"/>
  <c r="J95" i="22"/>
  <c r="H92" i="22"/>
  <c r="F89" i="22"/>
  <c r="D86" i="22"/>
  <c r="B83" i="22"/>
  <c r="J77" i="22"/>
  <c r="H74" i="22"/>
  <c r="F71" i="22"/>
  <c r="D68" i="22"/>
  <c r="B65" i="22"/>
  <c r="G131" i="22"/>
  <c r="E110" i="22"/>
  <c r="G95" i="22"/>
  <c r="K83" i="22"/>
  <c r="C71" i="22"/>
  <c r="F77" i="22"/>
  <c r="E77" i="22"/>
  <c r="E116" i="22"/>
  <c r="C95" i="22"/>
  <c r="I68" i="22"/>
  <c r="E68" i="22"/>
  <c r="K14" i="28"/>
  <c r="G128" i="28"/>
  <c r="K116" i="28"/>
  <c r="C68" i="28"/>
  <c r="G26" i="22"/>
  <c r="E23" i="22"/>
  <c r="C20" i="22"/>
  <c r="K14" i="22"/>
  <c r="I11" i="22"/>
  <c r="K134" i="22"/>
  <c r="I131" i="22"/>
  <c r="G128" i="22"/>
  <c r="E125" i="22"/>
  <c r="K116" i="22"/>
  <c r="I113" i="22"/>
  <c r="G110" i="22"/>
  <c r="E107" i="22"/>
  <c r="C104" i="22"/>
  <c r="I95" i="22"/>
  <c r="G92" i="22"/>
  <c r="E89" i="22"/>
  <c r="C86" i="22"/>
  <c r="I77" i="22"/>
  <c r="G74" i="22"/>
  <c r="E71" i="22"/>
  <c r="C68" i="22"/>
  <c r="K62" i="22"/>
  <c r="K119" i="22"/>
  <c r="K101" i="22"/>
  <c r="C89" i="22"/>
  <c r="E74" i="22"/>
  <c r="I62" i="22"/>
  <c r="H62" i="22"/>
  <c r="K86" i="22"/>
  <c r="I65" i="22"/>
  <c r="C11" i="22"/>
  <c r="K107" i="22"/>
  <c r="G71" i="22"/>
  <c r="D11" i="28"/>
  <c r="E125" i="28"/>
  <c r="I113" i="28"/>
  <c r="K65" i="28"/>
  <c r="F26" i="22"/>
  <c r="D23" i="22"/>
  <c r="B20" i="22"/>
  <c r="J14" i="22"/>
  <c r="H11" i="22"/>
  <c r="J134" i="22"/>
  <c r="H131" i="22"/>
  <c r="F128" i="22"/>
  <c r="D125" i="22"/>
  <c r="J116" i="22"/>
  <c r="H113" i="22"/>
  <c r="F110" i="22"/>
  <c r="D107" i="22"/>
  <c r="B104" i="22"/>
  <c r="H95" i="22"/>
  <c r="F92" i="22"/>
  <c r="D89" i="22"/>
  <c r="B86" i="22"/>
  <c r="H77" i="22"/>
  <c r="F74" i="22"/>
  <c r="D71" i="22"/>
  <c r="B68" i="22"/>
  <c r="J62" i="22"/>
  <c r="C125" i="22"/>
  <c r="C107" i="22"/>
  <c r="E92" i="22"/>
  <c r="G77" i="22"/>
  <c r="K65" i="22"/>
  <c r="J65" i="22"/>
  <c r="C92" i="22"/>
  <c r="G62" i="22"/>
  <c r="G83" i="22"/>
  <c r="G56" i="28"/>
  <c r="G110" i="28"/>
  <c r="K62" i="28"/>
  <c r="E26" i="22"/>
  <c r="C23" i="22"/>
  <c r="K17" i="22"/>
  <c r="I14" i="22"/>
  <c r="G11" i="22"/>
  <c r="I134" i="22"/>
  <c r="E128" i="22"/>
  <c r="I116" i="22"/>
  <c r="G113" i="22"/>
  <c r="B71" i="22"/>
  <c r="C131" i="22"/>
  <c r="G101" i="22"/>
  <c r="K71" i="22"/>
  <c r="I74" i="22"/>
  <c r="E53" i="28"/>
  <c r="E107" i="28"/>
  <c r="I95" i="28"/>
  <c r="I62" i="28"/>
  <c r="D26" i="22"/>
  <c r="B23" i="22"/>
  <c r="J17" i="22"/>
  <c r="H14" i="22"/>
  <c r="F11" i="22"/>
  <c r="H134" i="22"/>
  <c r="F131" i="22"/>
  <c r="D128" i="22"/>
  <c r="B125" i="22"/>
  <c r="J119" i="22"/>
  <c r="H116" i="22"/>
  <c r="F113" i="22"/>
  <c r="D110" i="22"/>
  <c r="B107" i="22"/>
  <c r="J101" i="22"/>
  <c r="F95" i="22"/>
  <c r="D92" i="22"/>
  <c r="B89" i="22"/>
  <c r="J83" i="22"/>
  <c r="D74" i="22"/>
  <c r="C74" i="22"/>
  <c r="E134" i="22"/>
  <c r="I104" i="22"/>
  <c r="C77" i="22"/>
  <c r="C50" i="28"/>
  <c r="C104" i="28"/>
  <c r="G92" i="28"/>
  <c r="C26" i="22"/>
  <c r="K20" i="22"/>
  <c r="I17" i="22"/>
  <c r="G14" i="22"/>
  <c r="E11" i="22"/>
  <c r="G134" i="22"/>
  <c r="E131" i="22"/>
  <c r="C128" i="22"/>
  <c r="I119" i="22"/>
  <c r="G116" i="22"/>
  <c r="E113" i="22"/>
  <c r="C110" i="22"/>
  <c r="K104" i="22"/>
  <c r="I101" i="22"/>
  <c r="E95" i="22"/>
  <c r="I83" i="22"/>
  <c r="K68" i="22"/>
  <c r="G119" i="22"/>
  <c r="K89" i="22"/>
  <c r="G65" i="22"/>
  <c r="C65" i="22"/>
  <c r="K44" i="28"/>
  <c r="E89" i="28"/>
  <c r="B26" i="22"/>
  <c r="J20" i="22"/>
  <c r="H17" i="22"/>
  <c r="F14" i="22"/>
  <c r="D11" i="22"/>
  <c r="F134" i="22"/>
  <c r="D131" i="22"/>
  <c r="B128" i="22"/>
  <c r="H119" i="22"/>
  <c r="F116" i="22"/>
  <c r="D113" i="22"/>
  <c r="B110" i="22"/>
  <c r="J104" i="22"/>
  <c r="H101" i="22"/>
  <c r="D95" i="22"/>
  <c r="B92" i="22"/>
  <c r="J86" i="22"/>
  <c r="H83" i="22"/>
  <c r="D77" i="22"/>
  <c r="B74" i="22"/>
  <c r="J68" i="22"/>
  <c r="H65" i="22"/>
  <c r="F62" i="22"/>
  <c r="K23" i="22"/>
  <c r="G17" i="22"/>
  <c r="K125" i="22"/>
  <c r="E62" i="22"/>
  <c r="I41" i="28"/>
  <c r="C86" i="28"/>
  <c r="I77" i="28"/>
  <c r="I20" i="22"/>
  <c r="E14" i="22"/>
  <c r="C113" i="22"/>
  <c r="I86" i="22"/>
  <c r="G38" i="28"/>
  <c r="K83" i="28"/>
  <c r="G77" i="28"/>
  <c r="J23" i="22"/>
  <c r="H20" i="22"/>
  <c r="F17" i="22"/>
  <c r="D14" i="22"/>
  <c r="B11" i="22"/>
  <c r="D134" i="22"/>
  <c r="B131" i="22"/>
  <c r="J125" i="22"/>
  <c r="F119" i="22"/>
  <c r="D116" i="22"/>
  <c r="B113" i="22"/>
  <c r="J107" i="22"/>
  <c r="H104" i="22"/>
  <c r="F101" i="22"/>
  <c r="B95" i="22"/>
  <c r="J89" i="22"/>
  <c r="H86" i="22"/>
  <c r="F83" i="22"/>
  <c r="B77" i="22"/>
  <c r="J71" i="22"/>
  <c r="H68" i="22"/>
  <c r="F65" i="22"/>
  <c r="D62" i="22"/>
  <c r="I107" i="22"/>
  <c r="E101" i="22"/>
  <c r="K92" i="22"/>
  <c r="G86" i="22"/>
  <c r="K74" i="22"/>
  <c r="G68" i="22"/>
  <c r="C62" i="22"/>
  <c r="I26" i="22"/>
  <c r="K11" i="22"/>
  <c r="G125" i="22"/>
  <c r="I110" i="22"/>
  <c r="K95" i="22"/>
  <c r="C83" i="22"/>
  <c r="E35" i="28"/>
  <c r="G74" i="28"/>
  <c r="K26" i="22"/>
  <c r="I23" i="22"/>
  <c r="G20" i="22"/>
  <c r="E17" i="22"/>
  <c r="C14" i="22"/>
  <c r="C134" i="22"/>
  <c r="K128" i="22"/>
  <c r="I125" i="22"/>
  <c r="E119" i="22"/>
  <c r="C116" i="22"/>
  <c r="K110" i="22"/>
  <c r="G104" i="22"/>
  <c r="I89" i="22"/>
  <c r="E83" i="22"/>
  <c r="I71" i="22"/>
  <c r="E65" i="22"/>
  <c r="C17" i="22"/>
  <c r="K131" i="22"/>
  <c r="C119" i="22"/>
  <c r="E104" i="22"/>
  <c r="G89" i="22"/>
  <c r="G26" i="28"/>
  <c r="C32" i="28"/>
  <c r="E74" i="28"/>
  <c r="J26" i="22"/>
  <c r="H23" i="22"/>
  <c r="F20" i="22"/>
  <c r="D17" i="22"/>
  <c r="B14" i="22"/>
  <c r="B134" i="22"/>
  <c r="J128" i="22"/>
  <c r="H125" i="22"/>
  <c r="D119" i="22"/>
  <c r="B116" i="22"/>
  <c r="J110" i="22"/>
  <c r="H107" i="22"/>
  <c r="F104" i="22"/>
  <c r="D101" i="22"/>
  <c r="J92" i="22"/>
  <c r="H89" i="22"/>
  <c r="F86" i="22"/>
  <c r="D83" i="22"/>
  <c r="J74" i="22"/>
  <c r="H71" i="22"/>
  <c r="F68" i="22"/>
  <c r="D65" i="22"/>
  <c r="B62" i="22"/>
  <c r="E20" i="22"/>
  <c r="I128" i="22"/>
  <c r="K113" i="22"/>
  <c r="C101" i="22"/>
  <c r="E86" i="22"/>
  <c r="S116" i="22" l="1"/>
  <c r="T116" i="28"/>
  <c r="S95" i="28"/>
  <c r="R65" i="28"/>
  <c r="S56" i="28"/>
  <c r="M116" i="22"/>
  <c r="N59" i="22"/>
  <c r="Q47" i="28"/>
  <c r="N92" i="22"/>
  <c r="R113" i="28"/>
  <c r="N95" i="28"/>
  <c r="Q128" i="22"/>
  <c r="V83" i="22"/>
  <c r="O107" i="28"/>
  <c r="N77" i="28"/>
  <c r="Q53" i="28"/>
  <c r="P86" i="22"/>
  <c r="S92" i="22"/>
  <c r="Q62" i="28"/>
  <c r="T101" i="22"/>
  <c r="N128" i="28"/>
  <c r="O71" i="22"/>
  <c r="P116" i="28"/>
  <c r="S131" i="22"/>
  <c r="R95" i="22"/>
  <c r="U116" i="28"/>
  <c r="T86" i="28"/>
  <c r="S38" i="28"/>
  <c r="T74" i="22"/>
  <c r="Q89" i="22"/>
  <c r="T29" i="28"/>
  <c r="R32" i="28"/>
  <c r="U134" i="22"/>
  <c r="U116" i="22"/>
  <c r="Q131" i="28"/>
  <c r="N110" i="28"/>
  <c r="P119" i="22"/>
  <c r="O119" i="28"/>
  <c r="U77" i="22"/>
  <c r="V89" i="28"/>
  <c r="R29" i="28"/>
  <c r="N71" i="22"/>
  <c r="V71" i="22"/>
  <c r="T32" i="28"/>
  <c r="T62" i="28"/>
  <c r="V116" i="22"/>
  <c r="S119" i="22"/>
  <c r="R47" i="28"/>
  <c r="S89" i="28"/>
  <c r="V134" i="28"/>
  <c r="O68" i="28"/>
  <c r="P101" i="28"/>
  <c r="R101" i="28"/>
  <c r="N41" i="28"/>
  <c r="Q92" i="28"/>
  <c r="R83" i="22"/>
  <c r="P44" i="28"/>
  <c r="P74" i="28"/>
  <c r="V131" i="22"/>
  <c r="Q68" i="22"/>
  <c r="S71" i="28"/>
  <c r="V113" i="28"/>
  <c r="T68" i="22"/>
  <c r="T50" i="28"/>
  <c r="N128" i="22"/>
  <c r="M104" i="28"/>
  <c r="N95" i="22"/>
  <c r="V53" i="28"/>
  <c r="V83" i="28"/>
  <c r="O65" i="22"/>
  <c r="P86" i="28"/>
  <c r="R74" i="22"/>
  <c r="P131" i="22"/>
  <c r="S113" i="28"/>
  <c r="R62" i="22"/>
  <c r="R95" i="28"/>
  <c r="U119" i="22"/>
  <c r="M62" i="22"/>
  <c r="Q125" i="22"/>
  <c r="R71" i="28"/>
  <c r="X134" i="22"/>
  <c r="AE110" i="22"/>
  <c r="AD11" i="22"/>
  <c r="AC17" i="28"/>
  <c r="X17" i="22"/>
  <c r="AF134" i="22"/>
  <c r="AA62" i="22"/>
  <c r="Y134"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04" i="22"/>
  <c r="AB17" i="28"/>
  <c r="AC14" i="22"/>
  <c r="AD26" i="28"/>
  <c r="Z14" i="22"/>
  <c r="Z26" i="28"/>
  <c r="B12" i="22"/>
  <c r="F84" i="22"/>
  <c r="J123" i="22"/>
  <c r="D15" i="22"/>
  <c r="H87" i="22"/>
  <c r="B132" i="22"/>
  <c r="F18" i="22"/>
  <c r="J90" i="22"/>
  <c r="D135" i="22"/>
  <c r="Q86" i="28"/>
  <c r="R38" i="28"/>
  <c r="O86" i="22"/>
  <c r="S122" i="22"/>
  <c r="T77" i="28"/>
  <c r="M56" i="28"/>
  <c r="M119" i="22"/>
  <c r="M107" i="28"/>
  <c r="O98" i="22"/>
  <c r="V65" i="22"/>
  <c r="U113" i="22"/>
  <c r="U122" i="22"/>
  <c r="S98" i="28"/>
  <c r="Q83" i="22"/>
  <c r="T98" i="22"/>
  <c r="M95" i="28"/>
  <c r="Q38" i="28"/>
  <c r="N68" i="22"/>
  <c r="R122" i="28"/>
  <c r="T122" i="28"/>
  <c r="U89" i="28"/>
  <c r="P68" i="28"/>
  <c r="S131" i="28"/>
  <c r="R113" i="22"/>
  <c r="R116" i="22"/>
  <c r="U47" i="28"/>
  <c r="N83" i="22"/>
  <c r="Q128" i="28"/>
  <c r="M71" i="22"/>
  <c r="N98" i="22"/>
  <c r="Q107" i="28"/>
  <c r="T113" i="28"/>
  <c r="U65" i="22"/>
  <c r="R86" i="22"/>
  <c r="R26" i="28"/>
  <c r="N122" i="28"/>
  <c r="O104" i="28"/>
  <c r="R110" i="28"/>
  <c r="S62" i="22"/>
  <c r="S50" i="28"/>
  <c r="Y23" i="22"/>
  <c r="Z11" i="22"/>
  <c r="AD81" i="22"/>
  <c r="AF99" i="22"/>
  <c r="AA101" i="28"/>
  <c r="AG68" i="28"/>
  <c r="AB125" i="28"/>
  <c r="Z89" i="28"/>
  <c r="AG59" i="22"/>
  <c r="AE104" i="28"/>
  <c r="AE68" i="28"/>
  <c r="AF113" i="28"/>
  <c r="AF77" i="28"/>
  <c r="X122" i="28"/>
  <c r="AC92" i="28"/>
  <c r="Y122" i="22"/>
  <c r="Y80" i="22"/>
  <c r="AC119" i="22"/>
  <c r="AB89" i="22"/>
  <c r="AF131" i="22"/>
  <c r="AF35" i="28"/>
  <c r="AA101" i="22"/>
  <c r="Z65" i="22"/>
  <c r="AF107" i="22"/>
  <c r="AC71" i="22"/>
  <c r="Y119" i="22"/>
  <c r="X14" i="28"/>
  <c r="Y20" i="22"/>
  <c r="AG23" i="22"/>
  <c r="AD11" i="28"/>
  <c r="AE23" i="22"/>
  <c r="AC26" i="28"/>
  <c r="AF12" i="22"/>
  <c r="AE81" i="22"/>
  <c r="AG99" i="22"/>
  <c r="AF41" i="28"/>
  <c r="AE29" i="28"/>
  <c r="Y119" i="28"/>
  <c r="AC89" i="28"/>
  <c r="X107" i="28"/>
  <c r="AB77" i="28"/>
  <c r="AB122" i="28"/>
  <c r="AC98" i="28"/>
  <c r="Y68" i="28"/>
  <c r="AD119" i="28"/>
  <c r="AB86" i="28"/>
  <c r="AD122" i="22"/>
  <c r="AG101" i="28"/>
  <c r="AG65" i="28"/>
  <c r="Z110" i="28"/>
  <c r="X77" i="28"/>
  <c r="AF122" i="28"/>
  <c r="AE89" i="28"/>
  <c r="AG122" i="22"/>
  <c r="AA83" i="22"/>
  <c r="AA125" i="22"/>
  <c r="AD65" i="28"/>
  <c r="AC92" i="22"/>
  <c r="X47" i="28"/>
  <c r="Y104" i="22"/>
  <c r="Z68" i="22"/>
  <c r="Z116" i="22"/>
  <c r="AC74" i="22"/>
  <c r="AC128" i="22"/>
  <c r="AD23" i="28"/>
  <c r="Y26" i="22"/>
  <c r="AA26" i="22"/>
  <c r="AE20" i="22"/>
  <c r="AF17" i="22"/>
  <c r="AF23" i="22"/>
  <c r="AF81" i="22"/>
  <c r="X123" i="22"/>
  <c r="X41" i="28"/>
  <c r="AC56" i="28"/>
  <c r="AG134" i="28"/>
  <c r="AA116" i="28"/>
  <c r="AE86" i="28"/>
  <c r="AA122" i="22"/>
  <c r="Z104" i="28"/>
  <c r="AD74" i="28"/>
  <c r="Y131" i="28"/>
  <c r="AE95" i="28"/>
  <c r="AA65" i="28"/>
  <c r="AF116" i="28"/>
  <c r="AD83" i="28"/>
  <c r="Z59" i="28"/>
  <c r="AA98" i="28"/>
  <c r="Y65" i="28"/>
  <c r="AB107" i="28"/>
  <c r="Z74" i="28"/>
  <c r="AG125" i="28"/>
  <c r="AA83" i="28"/>
  <c r="Y122" i="28"/>
  <c r="AA86" i="22"/>
  <c r="Y128" i="22"/>
  <c r="X134" i="28"/>
  <c r="AB95" i="22"/>
  <c r="Z56" i="28"/>
  <c r="AG104" i="22"/>
  <c r="AB71" i="22"/>
  <c r="AD125" i="22"/>
  <c r="AE77" i="22"/>
  <c r="AA131" i="22"/>
  <c r="AF26" i="28"/>
  <c r="Z14" i="28"/>
  <c r="AB14" i="28"/>
  <c r="AG11" i="22"/>
  <c r="Y17" i="22"/>
  <c r="X17" i="28"/>
  <c r="AG81" i="22"/>
  <c r="Y123" i="22"/>
  <c r="X99" i="22"/>
  <c r="Z123" i="22"/>
  <c r="Y99" i="22"/>
  <c r="AA123" i="22"/>
  <c r="X81" i="22"/>
  <c r="Z99" i="22"/>
  <c r="AB123" i="22"/>
  <c r="AC23" i="28"/>
  <c r="X20" i="22"/>
  <c r="Z20" i="22"/>
  <c r="AE11" i="28"/>
  <c r="Y11" i="28"/>
  <c r="AA11" i="28"/>
  <c r="AE11" i="22"/>
  <c r="Y81" i="22"/>
  <c r="AA99" i="22"/>
  <c r="AC123" i="22"/>
  <c r="AE26" i="28"/>
  <c r="X26" i="22"/>
  <c r="Z26" i="22"/>
  <c r="AD20" i="22"/>
  <c r="AD23" i="22"/>
  <c r="Z17" i="22"/>
  <c r="AB23" i="22"/>
  <c r="Z81" i="22"/>
  <c r="AB99" i="22"/>
  <c r="AD123" i="22"/>
  <c r="X11" i="28"/>
  <c r="AC20" i="28"/>
  <c r="AA14" i="28"/>
  <c r="AB20" i="22"/>
  <c r="AF14" i="22"/>
  <c r="Z23" i="22"/>
  <c r="AA81" i="22"/>
  <c r="AC99" i="22"/>
  <c r="AE123" i="22"/>
  <c r="AB81" i="22"/>
  <c r="AD99" i="22"/>
  <c r="AF123" i="22"/>
  <c r="AC81" i="22"/>
  <c r="AE99" i="22"/>
  <c r="P107" i="22"/>
  <c r="P71" i="28"/>
  <c r="O131" i="28"/>
  <c r="M92" i="22"/>
  <c r="N62" i="28"/>
  <c r="S99" i="22"/>
  <c r="N113" i="28"/>
  <c r="R80" i="28"/>
  <c r="M128" i="22"/>
  <c r="N71" i="28"/>
  <c r="P92" i="22"/>
  <c r="Q92" i="22"/>
  <c r="P62" i="28"/>
  <c r="T104" i="22"/>
  <c r="V104" i="28"/>
  <c r="P131" i="28"/>
  <c r="S128" i="22"/>
  <c r="T35" i="28"/>
  <c r="M134" i="22"/>
  <c r="M98" i="22"/>
  <c r="Q35" i="28"/>
  <c r="M59" i="22"/>
  <c r="R71" i="22"/>
  <c r="T110" i="28"/>
  <c r="Q107" i="22"/>
  <c r="O53" i="28"/>
  <c r="M83" i="28"/>
  <c r="N104" i="22"/>
  <c r="R131" i="28"/>
  <c r="N68" i="28"/>
  <c r="U101" i="22"/>
  <c r="M128" i="28"/>
  <c r="U65" i="28"/>
  <c r="Q80" i="22"/>
  <c r="S101" i="28"/>
  <c r="V122" i="28"/>
  <c r="S35" i="28"/>
  <c r="O122" i="22"/>
  <c r="P50" i="28"/>
  <c r="P122" i="22"/>
  <c r="R81" i="22"/>
  <c r="T99" i="22"/>
  <c r="V123" i="22"/>
  <c r="V47" i="28"/>
  <c r="M107" i="22"/>
  <c r="M71" i="28"/>
  <c r="N122" i="22"/>
  <c r="U38" i="28"/>
  <c r="R53" i="28"/>
  <c r="Q81" i="22"/>
  <c r="T125" i="28"/>
  <c r="T101" i="28"/>
  <c r="O131" i="22"/>
  <c r="T80" i="28"/>
  <c r="V101" i="22"/>
  <c r="M104" i="22"/>
  <c r="V71" i="28"/>
  <c r="Q116" i="22"/>
  <c r="R116" i="28"/>
  <c r="V32" i="28"/>
  <c r="U62" i="28"/>
  <c r="U131" i="22"/>
  <c r="P47" i="28"/>
  <c r="P77" i="28"/>
  <c r="U92" i="22"/>
  <c r="S128" i="28"/>
  <c r="Q122" i="22"/>
  <c r="P68" i="22"/>
  <c r="R107" i="28"/>
  <c r="O104" i="22"/>
  <c r="M50" i="28"/>
  <c r="U77" i="28"/>
  <c r="V98" i="22"/>
  <c r="P128" i="28"/>
  <c r="S98" i="22"/>
  <c r="U119" i="28"/>
  <c r="S62" i="28"/>
  <c r="S65" i="22"/>
  <c r="Q98" i="28"/>
  <c r="N113" i="22"/>
  <c r="Q32" i="28"/>
  <c r="S125" i="22"/>
  <c r="T38" i="28"/>
  <c r="T59" i="28"/>
  <c r="S81" i="22"/>
  <c r="U99" i="22"/>
  <c r="O86" i="28"/>
  <c r="U104" i="28"/>
  <c r="U123" i="22"/>
  <c r="R50" i="28"/>
  <c r="P113" i="28"/>
  <c r="Q134" i="22"/>
  <c r="P92" i="28"/>
  <c r="S113" i="22"/>
  <c r="O71" i="28"/>
  <c r="T113" i="22"/>
  <c r="R83" i="28"/>
  <c r="N131" i="28"/>
  <c r="P74" i="22"/>
  <c r="Q74" i="28"/>
  <c r="T86" i="22"/>
  <c r="R98" i="28"/>
  <c r="Q86" i="22"/>
  <c r="Q125" i="28"/>
  <c r="U59" i="28"/>
  <c r="N65" i="22"/>
  <c r="T92" i="28"/>
  <c r="M101" i="22"/>
  <c r="U44" i="28"/>
  <c r="S74" i="28"/>
  <c r="T95" i="22"/>
  <c r="N125" i="28"/>
  <c r="T122" i="22"/>
  <c r="Q95" i="22"/>
  <c r="S116" i="28"/>
  <c r="U86" i="28"/>
  <c r="U107" i="22"/>
  <c r="U128" i="28"/>
  <c r="O116" i="22"/>
  <c r="V131" i="28"/>
  <c r="T98" i="28"/>
  <c r="N26" i="22"/>
  <c r="T81" i="22"/>
  <c r="V99" i="22"/>
  <c r="R89" i="28"/>
  <c r="U95" i="22"/>
  <c r="S41" i="28"/>
  <c r="Q71" i="28"/>
  <c r="V80" i="22"/>
  <c r="V116" i="28"/>
  <c r="P122" i="28"/>
  <c r="S80" i="22"/>
  <c r="Q113" i="28"/>
  <c r="S122" i="28"/>
  <c r="Q80" i="28"/>
  <c r="S104" i="22"/>
  <c r="Q101" i="28"/>
  <c r="V110" i="22"/>
  <c r="V110" i="28"/>
  <c r="T47" i="28"/>
  <c r="S77" i="28"/>
  <c r="Q17" i="22"/>
  <c r="U81" i="22"/>
  <c r="M123" i="22"/>
  <c r="O110" i="28"/>
  <c r="P59" i="28"/>
  <c r="U53" i="28"/>
  <c r="S65" i="28"/>
  <c r="Q101" i="22"/>
  <c r="O98" i="28"/>
  <c r="T107" i="22"/>
  <c r="T107" i="28"/>
  <c r="U98" i="28"/>
  <c r="S14" i="22"/>
  <c r="V81" i="22"/>
  <c r="N123" i="22"/>
  <c r="V14" i="22"/>
  <c r="M99" i="22"/>
  <c r="O123" i="22"/>
  <c r="N99" i="22"/>
  <c r="P123" i="22"/>
  <c r="N116" i="22"/>
  <c r="U92" i="28"/>
  <c r="T110" i="22"/>
  <c r="P35" i="28"/>
  <c r="N65" i="28"/>
  <c r="M83" i="22"/>
  <c r="O125" i="28"/>
  <c r="O122" i="28"/>
  <c r="V62" i="22"/>
  <c r="R92" i="28"/>
  <c r="N59" i="28"/>
  <c r="O92" i="28"/>
  <c r="P113" i="22"/>
  <c r="U35" i="28"/>
  <c r="U59" i="22"/>
  <c r="O80" i="22"/>
  <c r="S86" i="28"/>
  <c r="N80" i="22"/>
  <c r="N98" i="28"/>
  <c r="S77" i="22"/>
  <c r="M23" i="28"/>
  <c r="M81" i="22"/>
  <c r="O99" i="22"/>
  <c r="Q123" i="22"/>
  <c r="M110" i="22"/>
  <c r="Q116" i="28"/>
  <c r="M122" i="22"/>
  <c r="U71" i="22"/>
  <c r="Q83" i="28"/>
  <c r="T71" i="22"/>
  <c r="T89" i="28"/>
  <c r="U98" i="22"/>
  <c r="O17" i="28"/>
  <c r="N81" i="22"/>
  <c r="P99" i="22"/>
  <c r="R123" i="22"/>
  <c r="Q77" i="28"/>
  <c r="Q98" i="22"/>
  <c r="O113" i="28"/>
  <c r="Q59" i="28"/>
  <c r="O80" i="28"/>
  <c r="P65" i="22"/>
  <c r="N80" i="28"/>
  <c r="O81" i="22"/>
  <c r="Q99" i="22"/>
  <c r="S123" i="22"/>
  <c r="Q104" i="22"/>
  <c r="M47" i="28"/>
  <c r="M80" i="28"/>
  <c r="V77" i="22"/>
  <c r="T131" i="28"/>
  <c r="R122" i="22"/>
  <c r="M101" i="28"/>
  <c r="R110" i="22"/>
  <c r="P56" i="28"/>
  <c r="R74" i="28"/>
  <c r="O110" i="22"/>
  <c r="S47" i="28"/>
  <c r="O74" i="28"/>
  <c r="O95" i="22"/>
  <c r="M110" i="28"/>
  <c r="U122" i="28"/>
  <c r="M44" i="28"/>
  <c r="O62" i="28"/>
  <c r="R68" i="28"/>
  <c r="P81" i="22"/>
  <c r="R99" i="22"/>
  <c r="B59" i="22"/>
  <c r="D80" i="22"/>
  <c r="F98" i="22"/>
  <c r="H122" i="22"/>
  <c r="H59" i="28"/>
  <c r="J80" i="28"/>
  <c r="B122" i="28"/>
  <c r="C12" i="22"/>
  <c r="E15" i="22"/>
  <c r="G18" i="22"/>
  <c r="I21" i="22"/>
  <c r="K24" i="22"/>
  <c r="C60" i="22"/>
  <c r="E63" i="22"/>
  <c r="G66" i="22"/>
  <c r="I69" i="22"/>
  <c r="K72" i="22"/>
  <c r="C78" i="22"/>
  <c r="E81" i="22"/>
  <c r="G84" i="22"/>
  <c r="I87" i="22"/>
  <c r="K90" i="22"/>
  <c r="C96" i="22"/>
  <c r="E99" i="22"/>
  <c r="G102" i="22"/>
  <c r="I105" i="22"/>
  <c r="K108" i="22"/>
  <c r="C114" i="22"/>
  <c r="E117" i="22"/>
  <c r="G120" i="22"/>
  <c r="I126" i="22"/>
  <c r="K123" i="22"/>
  <c r="C132" i="22"/>
  <c r="E135" i="22"/>
  <c r="C59" i="22"/>
  <c r="E80" i="22"/>
  <c r="G98" i="22"/>
  <c r="I122" i="22"/>
  <c r="I59" i="28"/>
  <c r="K80" i="28"/>
  <c r="C122" i="28"/>
  <c r="D12" i="22"/>
  <c r="F15" i="22"/>
  <c r="H18" i="22"/>
  <c r="J21" i="22"/>
  <c r="B27" i="22"/>
  <c r="D60" i="22"/>
  <c r="F63" i="22"/>
  <c r="H66" i="22"/>
  <c r="J69" i="22"/>
  <c r="B75" i="22"/>
  <c r="D78" i="22"/>
  <c r="F81" i="22"/>
  <c r="H84" i="22"/>
  <c r="J87" i="22"/>
  <c r="B93" i="22"/>
  <c r="D96" i="22"/>
  <c r="F99" i="22"/>
  <c r="H102" i="22"/>
  <c r="J105" i="22"/>
  <c r="B111" i="22"/>
  <c r="D114" i="22"/>
  <c r="F117" i="22"/>
  <c r="H120" i="22"/>
  <c r="J126" i="22"/>
  <c r="B129" i="22"/>
  <c r="D132" i="22"/>
  <c r="F135" i="22"/>
  <c r="D59" i="22"/>
  <c r="F80" i="22"/>
  <c r="H98" i="22"/>
  <c r="J122" i="22"/>
  <c r="J59" i="28"/>
  <c r="B98" i="28"/>
  <c r="D122" i="28"/>
  <c r="E12" i="22"/>
  <c r="G15" i="22"/>
  <c r="I18" i="22"/>
  <c r="K21" i="22"/>
  <c r="C27" i="22"/>
  <c r="E60" i="22"/>
  <c r="G63" i="22"/>
  <c r="I66" i="22"/>
  <c r="K69" i="22"/>
  <c r="C75" i="22"/>
  <c r="E78" i="22"/>
  <c r="G81" i="22"/>
  <c r="I84" i="22"/>
  <c r="K87" i="22"/>
  <c r="C93" i="22"/>
  <c r="E96" i="22"/>
  <c r="G99" i="22"/>
  <c r="I102" i="22"/>
  <c r="K105" i="22"/>
  <c r="C111" i="22"/>
  <c r="E114" i="22"/>
  <c r="G117" i="22"/>
  <c r="I120" i="22"/>
  <c r="K126" i="22"/>
  <c r="C129" i="22"/>
  <c r="E132" i="22"/>
  <c r="G135" i="22"/>
  <c r="E59" i="22"/>
  <c r="G80" i="22"/>
  <c r="I98" i="22"/>
  <c r="K122" i="22"/>
  <c r="K59" i="28"/>
  <c r="C98" i="28"/>
  <c r="E122" i="28"/>
  <c r="F12" i="22"/>
  <c r="H15" i="22"/>
  <c r="J18" i="22"/>
  <c r="B24" i="22"/>
  <c r="D27" i="22"/>
  <c r="F60" i="22"/>
  <c r="H63" i="22"/>
  <c r="J66" i="22"/>
  <c r="B72" i="22"/>
  <c r="D75" i="22"/>
  <c r="F78" i="22"/>
  <c r="H81" i="22"/>
  <c r="J84" i="22"/>
  <c r="B90" i="22"/>
  <c r="D93" i="22"/>
  <c r="F96" i="22"/>
  <c r="H99" i="22"/>
  <c r="J102" i="22"/>
  <c r="B108" i="22"/>
  <c r="D111" i="22"/>
  <c r="F114" i="22"/>
  <c r="H117" i="22"/>
  <c r="J120" i="22"/>
  <c r="B123" i="22"/>
  <c r="D129" i="22"/>
  <c r="F132" i="22"/>
  <c r="H135" i="22"/>
  <c r="F59" i="22"/>
  <c r="H80" i="22"/>
  <c r="J98" i="22"/>
  <c r="B80" i="28"/>
  <c r="D98" i="28"/>
  <c r="F122" i="28"/>
  <c r="G12" i="22"/>
  <c r="I15" i="22"/>
  <c r="K18" i="22"/>
  <c r="C24" i="22"/>
  <c r="E27" i="22"/>
  <c r="G60" i="22"/>
  <c r="I63" i="22"/>
  <c r="K66" i="22"/>
  <c r="C72" i="22"/>
  <c r="E75" i="22"/>
  <c r="G78" i="22"/>
  <c r="I81" i="22"/>
  <c r="K84" i="22"/>
  <c r="C90" i="22"/>
  <c r="E93" i="22"/>
  <c r="G96" i="22"/>
  <c r="I99" i="22"/>
  <c r="K102" i="22"/>
  <c r="C108" i="22"/>
  <c r="E111" i="22"/>
  <c r="G114" i="22"/>
  <c r="I117" i="22"/>
  <c r="K120" i="22"/>
  <c r="C123" i="22"/>
  <c r="E129" i="22"/>
  <c r="G132" i="22"/>
  <c r="I135" i="22"/>
  <c r="G59" i="22"/>
  <c r="I80" i="22"/>
  <c r="K98" i="22"/>
  <c r="C80" i="28"/>
  <c r="E98" i="28"/>
  <c r="G122" i="28"/>
  <c r="H12" i="22"/>
  <c r="J15" i="22"/>
  <c r="B21" i="22"/>
  <c r="D24" i="22"/>
  <c r="F27" i="22"/>
  <c r="H60" i="22"/>
  <c r="J63" i="22"/>
  <c r="B69" i="22"/>
  <c r="D72" i="22"/>
  <c r="F75" i="22"/>
  <c r="H78" i="22"/>
  <c r="J81" i="22"/>
  <c r="B87" i="22"/>
  <c r="D90" i="22"/>
  <c r="F93" i="22"/>
  <c r="H96" i="22"/>
  <c r="J99" i="22"/>
  <c r="B105" i="22"/>
  <c r="D108" i="22"/>
  <c r="F111" i="22"/>
  <c r="H114" i="22"/>
  <c r="J117" i="22"/>
  <c r="B126" i="22"/>
  <c r="D123" i="22"/>
  <c r="F129" i="22"/>
  <c r="H132" i="22"/>
  <c r="J135" i="22"/>
  <c r="H59" i="22"/>
  <c r="J80" i="22"/>
  <c r="B122" i="22"/>
  <c r="B59" i="28"/>
  <c r="D80" i="28"/>
  <c r="F98" i="28"/>
  <c r="H122" i="28"/>
  <c r="I12" i="22"/>
  <c r="K15" i="22"/>
  <c r="C21" i="22"/>
  <c r="E24" i="22"/>
  <c r="G27" i="22"/>
  <c r="I60" i="22"/>
  <c r="K63" i="22"/>
  <c r="C69" i="22"/>
  <c r="E72" i="22"/>
  <c r="G75" i="22"/>
  <c r="I78" i="22"/>
  <c r="K81" i="22"/>
  <c r="C87" i="22"/>
  <c r="E90" i="22"/>
  <c r="G93" i="22"/>
  <c r="I96" i="22"/>
  <c r="K99" i="22"/>
  <c r="C105" i="22"/>
  <c r="E108" i="22"/>
  <c r="G111" i="22"/>
  <c r="I114" i="22"/>
  <c r="K117" i="22"/>
  <c r="C126" i="22"/>
  <c r="E123" i="22"/>
  <c r="G129" i="22"/>
  <c r="I132" i="22"/>
  <c r="K135" i="22"/>
  <c r="I59" i="22"/>
  <c r="K80" i="22"/>
  <c r="C122" i="22"/>
  <c r="C59" i="28"/>
  <c r="E80" i="28"/>
  <c r="G98" i="28"/>
  <c r="I122" i="28"/>
  <c r="J12" i="22"/>
  <c r="B18" i="22"/>
  <c r="D21" i="22"/>
  <c r="F24" i="22"/>
  <c r="H27" i="22"/>
  <c r="J60" i="22"/>
  <c r="B66" i="22"/>
  <c r="D69" i="22"/>
  <c r="F72" i="22"/>
  <c r="H75" i="22"/>
  <c r="J78" i="22"/>
  <c r="B84" i="22"/>
  <c r="D87" i="22"/>
  <c r="F90" i="22"/>
  <c r="H93" i="22"/>
  <c r="J96" i="22"/>
  <c r="B102" i="22"/>
  <c r="D105" i="22"/>
  <c r="F108" i="22"/>
  <c r="H111" i="22"/>
  <c r="J114" i="22"/>
  <c r="B120" i="22"/>
  <c r="D126" i="22"/>
  <c r="F123" i="22"/>
  <c r="H129" i="22"/>
  <c r="J132" i="22"/>
  <c r="J59" i="22"/>
  <c r="B98" i="22"/>
  <c r="D122" i="22"/>
  <c r="D59" i="28"/>
  <c r="F80" i="28"/>
  <c r="H98" i="28"/>
  <c r="J122" i="28"/>
  <c r="K12" i="22"/>
  <c r="C18" i="22"/>
  <c r="G24" i="22"/>
  <c r="I27" i="22"/>
  <c r="K60" i="22"/>
  <c r="C66" i="22"/>
  <c r="E69" i="22"/>
  <c r="G72" i="22"/>
  <c r="I75" i="22"/>
  <c r="K78" i="22"/>
  <c r="C84" i="22"/>
  <c r="E87" i="22"/>
  <c r="G90" i="22"/>
  <c r="I93" i="22"/>
  <c r="K96" i="22"/>
  <c r="C102" i="22"/>
  <c r="E105" i="22"/>
  <c r="G108" i="22"/>
  <c r="I111" i="22"/>
  <c r="K114" i="22"/>
  <c r="C120" i="22"/>
  <c r="E126" i="22"/>
  <c r="G123" i="22"/>
  <c r="I129" i="22"/>
  <c r="K132" i="22"/>
  <c r="K59" i="22"/>
  <c r="C98" i="22"/>
  <c r="E122" i="22"/>
  <c r="E59" i="28"/>
  <c r="G80" i="28"/>
  <c r="I98" i="28"/>
  <c r="K122" i="28"/>
  <c r="B15" i="22"/>
  <c r="D18" i="22"/>
  <c r="F21" i="22"/>
  <c r="H24" i="22"/>
  <c r="J27" i="22"/>
  <c r="B63" i="22"/>
  <c r="D66" i="22"/>
  <c r="F69" i="22"/>
  <c r="H72" i="22"/>
  <c r="J75" i="22"/>
  <c r="B81" i="22"/>
  <c r="D84" i="22"/>
  <c r="F87" i="22"/>
  <c r="H90" i="22"/>
  <c r="J93" i="22"/>
  <c r="B99" i="22"/>
  <c r="D102" i="22"/>
  <c r="F105" i="22"/>
  <c r="H108" i="22"/>
  <c r="J111" i="22"/>
  <c r="B117" i="22"/>
  <c r="D120" i="22"/>
  <c r="F126" i="22"/>
  <c r="H123" i="22"/>
  <c r="J129" i="22"/>
  <c r="B135" i="22"/>
  <c r="B80" i="22"/>
  <c r="D98" i="22"/>
  <c r="F122" i="22"/>
  <c r="F59" i="28"/>
  <c r="H80" i="28"/>
  <c r="J98" i="28"/>
  <c r="C15" i="22"/>
  <c r="E18" i="22"/>
  <c r="G21" i="22"/>
  <c r="I24" i="22"/>
  <c r="K27" i="22"/>
  <c r="C63" i="22"/>
  <c r="E66" i="22"/>
  <c r="G69" i="22"/>
  <c r="I72" i="22"/>
  <c r="K75" i="22"/>
  <c r="C81" i="22"/>
  <c r="E84" i="22"/>
  <c r="G87" i="22"/>
  <c r="I90" i="22"/>
  <c r="K93" i="22"/>
  <c r="C99" i="22"/>
  <c r="E102" i="22"/>
  <c r="G105" i="22"/>
  <c r="I108" i="22"/>
  <c r="K111" i="22"/>
  <c r="C117" i="22"/>
  <c r="E120" i="22"/>
  <c r="G126" i="22"/>
  <c r="I123" i="22"/>
  <c r="K129" i="22"/>
  <c r="C135" i="22"/>
  <c r="Y86" i="28"/>
  <c r="AB59" i="22"/>
  <c r="AG62" i="22"/>
  <c r="Y101" i="22"/>
  <c r="AE131" i="22"/>
  <c r="X71" i="22"/>
  <c r="AF104" i="22"/>
  <c r="AA77" i="22"/>
  <c r="AC110" i="22"/>
  <c r="X86" i="28"/>
  <c r="AB113" i="22"/>
  <c r="AB29" i="28"/>
  <c r="AE83" i="22"/>
  <c r="AA116" i="22"/>
  <c r="X11" i="22"/>
  <c r="AA17" i="28"/>
  <c r="AF23" i="28"/>
  <c r="AE17" i="22"/>
  <c r="AB14" i="22"/>
  <c r="AC26" i="22"/>
  <c r="AG17" i="28"/>
  <c r="AB26" i="28"/>
  <c r="AE26" i="22"/>
  <c r="AB17" i="22"/>
  <c r="AB66" i="22"/>
  <c r="AD69" i="22"/>
  <c r="Y110" i="28"/>
  <c r="AG68" i="22"/>
  <c r="AE104" i="22"/>
  <c r="Z77" i="22"/>
  <c r="AB110" i="22"/>
  <c r="AC83" i="22"/>
  <c r="Y116" i="22"/>
  <c r="X38" i="28"/>
  <c r="AD86" i="22"/>
  <c r="X119" i="22"/>
  <c r="AF47" i="28"/>
  <c r="AG89" i="22"/>
  <c r="AG119" i="22"/>
  <c r="Z17" i="28"/>
  <c r="AE23" i="28"/>
  <c r="AD17" i="22"/>
  <c r="AA14" i="22"/>
  <c r="AB26" i="22"/>
  <c r="AF17" i="28"/>
  <c r="AA26" i="28"/>
  <c r="AD26" i="22"/>
  <c r="AA17" i="22"/>
  <c r="AC11" i="22"/>
  <c r="AF72" i="22"/>
  <c r="AB84" i="22"/>
  <c r="AF92" i="28"/>
  <c r="Z65" i="28"/>
  <c r="AC119" i="28"/>
  <c r="AG89" i="28"/>
  <c r="AA62" i="28"/>
  <c r="X113" i="28"/>
  <c r="AB83" i="28"/>
  <c r="AA107" i="28"/>
  <c r="AE77" i="28"/>
  <c r="AC59" i="28"/>
  <c r="Y74" i="22"/>
  <c r="AC107" i="22"/>
  <c r="Z113" i="22"/>
  <c r="AD134" i="28"/>
  <c r="AC86" i="22"/>
  <c r="AG116" i="22"/>
  <c r="Z47" i="28"/>
  <c r="AF89" i="22"/>
  <c r="AF119" i="22"/>
  <c r="AF92" i="22"/>
  <c r="AE125" i="22"/>
  <c r="Y17" i="28"/>
  <c r="AB20" i="28"/>
  <c r="AG26" i="28"/>
  <c r="AG20" i="22"/>
  <c r="AA20" i="22"/>
  <c r="AC14" i="28"/>
  <c r="X23" i="28"/>
  <c r="Z11" i="28"/>
  <c r="AF20" i="22"/>
  <c r="AA23" i="22"/>
  <c r="X78" i="22"/>
  <c r="AD87" i="22"/>
  <c r="Z102" i="22"/>
  <c r="AB11" i="22"/>
  <c r="AF90" i="22"/>
  <c r="AB105" i="22"/>
  <c r="AD108" i="22"/>
  <c r="AF111" i="22"/>
  <c r="AG135" i="22"/>
  <c r="AE96" i="22"/>
  <c r="AC27" i="22"/>
  <c r="AA24" i="22"/>
  <c r="Y21" i="22"/>
  <c r="AG15" i="22"/>
  <c r="AE12" i="22"/>
  <c r="AG132" i="22"/>
  <c r="AE129" i="22"/>
  <c r="AC126" i="22"/>
  <c r="Y120" i="22"/>
  <c r="AG114" i="22"/>
  <c r="AE111" i="22"/>
  <c r="AC108" i="22"/>
  <c r="AA105" i="22"/>
  <c r="Y102" i="22"/>
  <c r="AG93" i="22"/>
  <c r="AE90" i="22"/>
  <c r="AC87" i="22"/>
  <c r="AA84" i="22"/>
  <c r="AG75" i="22"/>
  <c r="AE72" i="22"/>
  <c r="AC69" i="22"/>
  <c r="AA66" i="22"/>
  <c r="Y63" i="22"/>
  <c r="AF135" i="22"/>
  <c r="AD96" i="22"/>
  <c r="AB27" i="22"/>
  <c r="Z24" i="22"/>
  <c r="X21" i="22"/>
  <c r="AF15" i="22"/>
  <c r="AD12" i="22"/>
  <c r="AF132" i="22"/>
  <c r="AD129" i="22"/>
  <c r="AB126" i="22"/>
  <c r="X120" i="22"/>
  <c r="AF114" i="22"/>
  <c r="AD111" i="22"/>
  <c r="AB108" i="22"/>
  <c r="Z105" i="22"/>
  <c r="X102" i="22"/>
  <c r="AF93" i="22"/>
  <c r="AD90" i="22"/>
  <c r="AB87" i="22"/>
  <c r="Z84" i="22"/>
  <c r="AF75" i="22"/>
  <c r="AD72" i="22"/>
  <c r="AB69" i="22"/>
  <c r="Z66" i="22"/>
  <c r="X63" i="22"/>
  <c r="AE135" i="22"/>
  <c r="AC96" i="22"/>
  <c r="AA27" i="22"/>
  <c r="Y24" i="22"/>
  <c r="AG18" i="22"/>
  <c r="AE15" i="22"/>
  <c r="AC12" i="22"/>
  <c r="AE132" i="22"/>
  <c r="AC129" i="22"/>
  <c r="AA126" i="22"/>
  <c r="AG117" i="22"/>
  <c r="AE114" i="22"/>
  <c r="AC111" i="22"/>
  <c r="AA108" i="22"/>
  <c r="Y105" i="22"/>
  <c r="AE93" i="22"/>
  <c r="AC90" i="22"/>
  <c r="AA87" i="22"/>
  <c r="Y84" i="22"/>
  <c r="AG78" i="22"/>
  <c r="AE75" i="22"/>
  <c r="AC72" i="22"/>
  <c r="AA69" i="22"/>
  <c r="Y66" i="22"/>
  <c r="AG60" i="22"/>
  <c r="AD135" i="22"/>
  <c r="AB96" i="22"/>
  <c r="Z27" i="22"/>
  <c r="X24" i="22"/>
  <c r="AF18" i="22"/>
  <c r="AD15" i="22"/>
  <c r="AB12" i="22"/>
  <c r="AD132" i="22"/>
  <c r="AB129" i="22"/>
  <c r="Z126" i="22"/>
  <c r="AF117" i="22"/>
  <c r="AD114" i="22"/>
  <c r="AB111" i="22"/>
  <c r="Z108" i="22"/>
  <c r="X105" i="22"/>
  <c r="AD93" i="22"/>
  <c r="AB90" i="22"/>
  <c r="Z87" i="22"/>
  <c r="X84" i="22"/>
  <c r="AF78" i="22"/>
  <c r="AD75" i="22"/>
  <c r="AB72" i="22"/>
  <c r="Z69" i="22"/>
  <c r="X66" i="22"/>
  <c r="AF60" i="22"/>
  <c r="AC135" i="22"/>
  <c r="AA96" i="22"/>
  <c r="Y27" i="22"/>
  <c r="AG21" i="22"/>
  <c r="AE18" i="22"/>
  <c r="AC15" i="22"/>
  <c r="AA12" i="22"/>
  <c r="AC132" i="22"/>
  <c r="AA129" i="22"/>
  <c r="Y126" i="22"/>
  <c r="AG120" i="22"/>
  <c r="AE117" i="22"/>
  <c r="AC114" i="22"/>
  <c r="AA111" i="22"/>
  <c r="Y108" i="22"/>
  <c r="AG102" i="22"/>
  <c r="AC93" i="22"/>
  <c r="AA90" i="22"/>
  <c r="Y87" i="22"/>
  <c r="AE78" i="22"/>
  <c r="AC75" i="22"/>
  <c r="AA72" i="22"/>
  <c r="Y69" i="22"/>
  <c r="AG63" i="22"/>
  <c r="AE60" i="22"/>
  <c r="AB135" i="22"/>
  <c r="Z96" i="22"/>
  <c r="X27" i="22"/>
  <c r="AF21" i="22"/>
  <c r="AD18" i="22"/>
  <c r="AB15" i="22"/>
  <c r="Z12" i="22"/>
  <c r="AB132" i="22"/>
  <c r="Z129" i="22"/>
  <c r="X126" i="22"/>
  <c r="AF120" i="22"/>
  <c r="AD117" i="22"/>
  <c r="AB114" i="22"/>
  <c r="Z111" i="22"/>
  <c r="X108" i="22"/>
  <c r="AF102" i="22"/>
  <c r="AB93" i="22"/>
  <c r="Z90" i="22"/>
  <c r="X87" i="22"/>
  <c r="AD78" i="22"/>
  <c r="AB75" i="22"/>
  <c r="Z72" i="22"/>
  <c r="X69" i="22"/>
  <c r="AF63" i="22"/>
  <c r="AD60" i="22"/>
  <c r="AA135" i="22"/>
  <c r="Y96" i="22"/>
  <c r="AG24" i="22"/>
  <c r="AE21" i="22"/>
  <c r="AC18" i="22"/>
  <c r="AA15" i="22"/>
  <c r="Y12" i="22"/>
  <c r="AA132" i="22"/>
  <c r="Y129" i="22"/>
  <c r="AE120" i="22"/>
  <c r="AC117" i="22"/>
  <c r="AA114" i="22"/>
  <c r="Y111" i="22"/>
  <c r="AG105" i="22"/>
  <c r="AE102" i="22"/>
  <c r="AA93" i="22"/>
  <c r="Y90" i="22"/>
  <c r="AG84" i="22"/>
  <c r="AC78" i="22"/>
  <c r="AA75" i="22"/>
  <c r="Y72" i="22"/>
  <c r="AG66" i="22"/>
  <c r="AE63" i="22"/>
  <c r="AC60" i="22"/>
  <c r="Z135" i="22"/>
  <c r="X96" i="22"/>
  <c r="AF24" i="22"/>
  <c r="AD21" i="22"/>
  <c r="AB18" i="22"/>
  <c r="Z15" i="22"/>
  <c r="X12" i="22"/>
  <c r="Z132" i="22"/>
  <c r="X129" i="22"/>
  <c r="AD120" i="22"/>
  <c r="AB117" i="22"/>
  <c r="Z114" i="22"/>
  <c r="X111" i="22"/>
  <c r="AF105" i="22"/>
  <c r="AD102" i="22"/>
  <c r="Z93" i="22"/>
  <c r="X90" i="22"/>
  <c r="AF84" i="22"/>
  <c r="AB78" i="22"/>
  <c r="Z75" i="22"/>
  <c r="X72" i="22"/>
  <c r="AF66" i="22"/>
  <c r="AD63" i="22"/>
  <c r="AB60" i="22"/>
  <c r="Y135" i="22"/>
  <c r="AG27" i="22"/>
  <c r="AE24" i="22"/>
  <c r="AC21" i="22"/>
  <c r="AA18" i="22"/>
  <c r="Y15" i="22"/>
  <c r="Y132" i="22"/>
  <c r="AG126" i="22"/>
  <c r="AC120" i="22"/>
  <c r="AA117" i="22"/>
  <c r="Y114" i="22"/>
  <c r="AG108" i="22"/>
  <c r="AE105" i="22"/>
  <c r="AC102" i="22"/>
  <c r="Y93" i="22"/>
  <c r="AG87" i="22"/>
  <c r="AE84" i="22"/>
  <c r="AA78" i="22"/>
  <c r="Y75" i="22"/>
  <c r="AG69" i="22"/>
  <c r="AE66" i="22"/>
  <c r="AC63" i="22"/>
  <c r="AA60" i="22"/>
  <c r="X135" i="22"/>
  <c r="AF27" i="22"/>
  <c r="AD24" i="22"/>
  <c r="AB21" i="22"/>
  <c r="Z18" i="22"/>
  <c r="X15" i="22"/>
  <c r="X132" i="22"/>
  <c r="AF126" i="22"/>
  <c r="AB120" i="22"/>
  <c r="Z117" i="22"/>
  <c r="X114" i="22"/>
  <c r="AF108" i="22"/>
  <c r="AD105" i="22"/>
  <c r="AB102" i="22"/>
  <c r="X93" i="22"/>
  <c r="AF87" i="22"/>
  <c r="AD84" i="22"/>
  <c r="Z78" i="22"/>
  <c r="X75" i="22"/>
  <c r="AF69" i="22"/>
  <c r="AD66" i="22"/>
  <c r="AB63" i="22"/>
  <c r="Z60" i="22"/>
  <c r="AG96" i="22"/>
  <c r="AE27" i="22"/>
  <c r="AC24" i="22"/>
  <c r="AA21" i="22"/>
  <c r="Y18" i="22"/>
  <c r="AG12" i="22"/>
  <c r="AG129" i="22"/>
  <c r="AE126" i="22"/>
  <c r="AA120" i="22"/>
  <c r="Y117" i="22"/>
  <c r="AG111" i="22"/>
  <c r="AE108" i="22"/>
  <c r="AC105" i="22"/>
  <c r="AA102" i="22"/>
  <c r="AG90" i="22"/>
  <c r="AE87" i="22"/>
  <c r="AC84" i="22"/>
  <c r="Y78" i="22"/>
  <c r="AG72" i="22"/>
  <c r="AE69" i="22"/>
  <c r="AC66" i="22"/>
  <c r="AA63" i="22"/>
  <c r="Y60" i="22"/>
  <c r="X117" i="22"/>
  <c r="AD126" i="22"/>
  <c r="X18" i="22"/>
  <c r="Z120" i="22"/>
  <c r="AF129" i="22"/>
  <c r="Z21" i="22"/>
  <c r="X23" i="22"/>
  <c r="AF14" i="28"/>
  <c r="AA23" i="28"/>
  <c r="AC11" i="28"/>
  <c r="AB24" i="22"/>
  <c r="X60" i="22"/>
  <c r="AD27" i="22"/>
  <c r="AG83" i="28"/>
  <c r="AD59" i="22"/>
  <c r="AF107" i="28"/>
  <c r="X59" i="28"/>
  <c r="AG104" i="28"/>
  <c r="AA77" i="28"/>
  <c r="AG59" i="28"/>
  <c r="X104" i="28"/>
  <c r="AB74" i="28"/>
  <c r="AE131" i="28"/>
  <c r="Y101" i="28"/>
  <c r="AC71" i="28"/>
  <c r="Z125" i="28"/>
  <c r="AD92" i="28"/>
  <c r="X65" i="28"/>
  <c r="AC116" i="28"/>
  <c r="AG86" i="28"/>
  <c r="AG128" i="22"/>
  <c r="X68" i="22"/>
  <c r="X104" i="22"/>
  <c r="AD134" i="22"/>
  <c r="AA74" i="22"/>
  <c r="AE107" i="22"/>
  <c r="AB77" i="22"/>
  <c r="AD110" i="22"/>
  <c r="AC113" i="22"/>
  <c r="AC23" i="22"/>
  <c r="Y14" i="28"/>
  <c r="AD20" i="28"/>
  <c r="AF11" i="28"/>
  <c r="AG26" i="22"/>
  <c r="AC20" i="22"/>
  <c r="AE14" i="28"/>
  <c r="Z23" i="28"/>
  <c r="AB11" i="28"/>
  <c r="AF26" i="22"/>
  <c r="Z63" i="22"/>
  <c r="AF96" i="22"/>
  <c r="U29" i="28"/>
  <c r="T104" i="28"/>
  <c r="P128" i="22"/>
  <c r="R62" i="28"/>
  <c r="T83" i="22"/>
  <c r="R44" i="28"/>
  <c r="M35" i="28"/>
  <c r="V56" i="28"/>
  <c r="O32" i="28"/>
  <c r="O83" i="28"/>
  <c r="R107" i="22"/>
  <c r="P53" i="28"/>
  <c r="P104" i="28"/>
  <c r="V59" i="28"/>
  <c r="M65" i="22"/>
  <c r="M119" i="28"/>
  <c r="M65" i="28"/>
  <c r="R92" i="22"/>
  <c r="N35" i="28"/>
  <c r="P89" i="28"/>
  <c r="M59" i="28"/>
  <c r="O92" i="22"/>
  <c r="Q44" i="28"/>
  <c r="M89" i="28"/>
  <c r="O77" i="22"/>
  <c r="S32" i="28"/>
  <c r="T125" i="22"/>
  <c r="S68" i="22"/>
  <c r="S125" i="28"/>
  <c r="P83" i="22"/>
  <c r="R35" i="28"/>
  <c r="R86" i="28"/>
  <c r="V119" i="28"/>
  <c r="O89" i="22"/>
  <c r="P134" i="22"/>
  <c r="M26" i="22"/>
  <c r="O17" i="22"/>
  <c r="T20" i="22"/>
  <c r="M11" i="28"/>
  <c r="Q26" i="28"/>
  <c r="S20" i="28"/>
  <c r="M17" i="28"/>
  <c r="R131" i="22"/>
  <c r="N74" i="28"/>
  <c r="P95" i="22"/>
  <c r="N56" i="28"/>
  <c r="O56" i="28"/>
  <c r="R65" i="22"/>
  <c r="T65" i="22"/>
  <c r="U74" i="22"/>
  <c r="M29" i="28"/>
  <c r="T92" i="22"/>
  <c r="N50" i="28"/>
  <c r="N101" i="28"/>
  <c r="U113" i="28"/>
  <c r="P89" i="22"/>
  <c r="V29" i="28"/>
  <c r="N86" i="28"/>
  <c r="M89" i="22"/>
  <c r="S29" i="28"/>
  <c r="U83" i="28"/>
  <c r="V125" i="22"/>
  <c r="M74" i="22"/>
  <c r="Q29" i="28"/>
  <c r="M74" i="28"/>
  <c r="R119" i="22"/>
  <c r="Q65" i="22"/>
  <c r="Q119" i="28"/>
  <c r="P32" i="28"/>
  <c r="R134" i="28"/>
  <c r="R23" i="22"/>
  <c r="N17" i="22"/>
  <c r="T17" i="22"/>
  <c r="Q11" i="28"/>
  <c r="P26" i="28"/>
  <c r="R20" i="28"/>
  <c r="V14" i="28"/>
  <c r="P29" i="28"/>
  <c r="N92" i="28"/>
  <c r="Q113" i="22"/>
  <c r="M53" i="28"/>
  <c r="V128" i="28"/>
  <c r="T134" i="22"/>
  <c r="T83" i="28"/>
  <c r="V104" i="22"/>
  <c r="T62" i="22"/>
  <c r="Q74" i="22"/>
  <c r="N77" i="22"/>
  <c r="P77" i="22"/>
  <c r="R125" i="22"/>
  <c r="S71" i="22"/>
  <c r="U131" i="28"/>
  <c r="U74" i="28"/>
  <c r="R89" i="22"/>
  <c r="V44" i="28"/>
  <c r="V95" i="28"/>
  <c r="P125" i="22"/>
  <c r="S110" i="28"/>
  <c r="O59" i="22"/>
  <c r="T134" i="28"/>
  <c r="R59" i="22"/>
  <c r="U83" i="22"/>
  <c r="Q134" i="28"/>
  <c r="T119" i="22"/>
  <c r="U68" i="22"/>
  <c r="O134" i="28"/>
  <c r="U68" i="28"/>
  <c r="P116" i="22"/>
  <c r="O62" i="22"/>
  <c r="S104" i="28"/>
  <c r="S59" i="28"/>
  <c r="V74" i="22"/>
  <c r="N29" i="28"/>
  <c r="T71" i="28"/>
  <c r="N38" i="28"/>
  <c r="M68" i="28"/>
  <c r="O134" i="22"/>
  <c r="Q23" i="22"/>
  <c r="M17" i="22"/>
  <c r="T14" i="22"/>
  <c r="P11" i="28"/>
  <c r="O26" i="28"/>
  <c r="Q20" i="28"/>
  <c r="T14" i="28"/>
  <c r="P23" i="22"/>
  <c r="O14" i="22"/>
  <c r="U11" i="22"/>
  <c r="O11" i="28"/>
  <c r="U23" i="28"/>
  <c r="P20" i="28"/>
  <c r="S14" i="28"/>
  <c r="U56" i="28"/>
  <c r="Q119" i="22"/>
  <c r="R68" i="22"/>
  <c r="N116" i="28"/>
  <c r="P65" i="28"/>
  <c r="M11" i="22"/>
  <c r="O23" i="22"/>
  <c r="N14" i="22"/>
  <c r="U26" i="22"/>
  <c r="N11" i="28"/>
  <c r="T23" i="28"/>
  <c r="O20" i="28"/>
  <c r="O14" i="28"/>
  <c r="M125" i="28"/>
  <c r="R11" i="22"/>
  <c r="N23" i="22"/>
  <c r="M14" i="22"/>
  <c r="U23" i="22"/>
  <c r="R11" i="28"/>
  <c r="S23" i="28"/>
  <c r="N20" i="28"/>
  <c r="N14" i="28"/>
  <c r="M113" i="22"/>
  <c r="R77" i="22"/>
  <c r="S134" i="28"/>
  <c r="Q11" i="22"/>
  <c r="P20" i="22"/>
  <c r="S11" i="22"/>
  <c r="U20" i="22"/>
  <c r="V11" i="28"/>
  <c r="R23" i="28"/>
  <c r="M20" i="28"/>
  <c r="M14" i="28"/>
  <c r="N89" i="22"/>
  <c r="U125" i="22"/>
  <c r="O38" i="28"/>
  <c r="P11" i="22"/>
  <c r="O20" i="22"/>
  <c r="S26" i="22"/>
  <c r="U17" i="22"/>
  <c r="V26" i="28"/>
  <c r="Q23" i="28"/>
  <c r="V17" i="28"/>
  <c r="S135" i="22"/>
  <c r="Q132" i="22"/>
  <c r="O129" i="22"/>
  <c r="M126" i="22"/>
  <c r="U120" i="22"/>
  <c r="S117" i="22"/>
  <c r="Q114" i="22"/>
  <c r="O111" i="22"/>
  <c r="M108" i="22"/>
  <c r="U102" i="22"/>
  <c r="Q96" i="22"/>
  <c r="O93" i="22"/>
  <c r="M90" i="22"/>
  <c r="U84" i="22"/>
  <c r="Q78" i="22"/>
  <c r="O75" i="22"/>
  <c r="M72" i="22"/>
  <c r="U66" i="22"/>
  <c r="S63" i="22"/>
  <c r="Q60" i="22"/>
  <c r="O27" i="22"/>
  <c r="M24" i="22"/>
  <c r="U18" i="22"/>
  <c r="S15" i="22"/>
  <c r="N12" i="22"/>
  <c r="R135" i="22"/>
  <c r="P132" i="22"/>
  <c r="N129" i="22"/>
  <c r="T120" i="22"/>
  <c r="R117" i="22"/>
  <c r="P114" i="22"/>
  <c r="N111" i="22"/>
  <c r="V105" i="22"/>
  <c r="T102" i="22"/>
  <c r="P96" i="22"/>
  <c r="N93" i="22"/>
  <c r="V87" i="22"/>
  <c r="T84" i="22"/>
  <c r="P78" i="22"/>
  <c r="N75" i="22"/>
  <c r="V69" i="22"/>
  <c r="T66" i="22"/>
  <c r="R63" i="22"/>
  <c r="P60" i="22"/>
  <c r="N27" i="22"/>
  <c r="V21" i="22"/>
  <c r="T18" i="22"/>
  <c r="R15" i="22"/>
  <c r="O12" i="22"/>
  <c r="Q135" i="22"/>
  <c r="O132" i="22"/>
  <c r="M129" i="22"/>
  <c r="S120" i="22"/>
  <c r="Q117" i="22"/>
  <c r="O114" i="22"/>
  <c r="M111" i="22"/>
  <c r="U105" i="22"/>
  <c r="S102" i="22"/>
  <c r="O96" i="22"/>
  <c r="M93" i="22"/>
  <c r="U87" i="22"/>
  <c r="S84" i="22"/>
  <c r="O78" i="22"/>
  <c r="M75" i="22"/>
  <c r="U69" i="22"/>
  <c r="S66" i="22"/>
  <c r="Q63" i="22"/>
  <c r="O60" i="22"/>
  <c r="M27" i="22"/>
  <c r="U21" i="22"/>
  <c r="S18" i="22"/>
  <c r="Q15" i="22"/>
  <c r="P12" i="22"/>
  <c r="P135" i="22"/>
  <c r="N132" i="22"/>
  <c r="V126" i="22"/>
  <c r="R120" i="22"/>
  <c r="P117" i="22"/>
  <c r="N114" i="22"/>
  <c r="V108" i="22"/>
  <c r="T105" i="22"/>
  <c r="R102" i="22"/>
  <c r="N96" i="22"/>
  <c r="V90" i="22"/>
  <c r="T87" i="22"/>
  <c r="R84" i="22"/>
  <c r="N78" i="22"/>
  <c r="V72" i="22"/>
  <c r="T69" i="22"/>
  <c r="R66" i="22"/>
  <c r="P63" i="22"/>
  <c r="N60" i="22"/>
  <c r="V24" i="22"/>
  <c r="T21" i="22"/>
  <c r="R18" i="22"/>
  <c r="P15" i="22"/>
  <c r="Q12" i="22"/>
  <c r="O135" i="22"/>
  <c r="M132" i="22"/>
  <c r="U126" i="22"/>
  <c r="Q120" i="22"/>
  <c r="O117" i="22"/>
  <c r="M114" i="22"/>
  <c r="U108" i="22"/>
  <c r="S105" i="22"/>
  <c r="Q102" i="22"/>
  <c r="M96" i="22"/>
  <c r="U90" i="22"/>
  <c r="S87" i="22"/>
  <c r="Q84" i="22"/>
  <c r="M78" i="22"/>
  <c r="U72" i="22"/>
  <c r="S69" i="22"/>
  <c r="Q66" i="22"/>
  <c r="O63" i="22"/>
  <c r="M60" i="22"/>
  <c r="U24" i="22"/>
  <c r="S21" i="22"/>
  <c r="Q18" i="22"/>
  <c r="O15" i="22"/>
  <c r="M12" i="22"/>
  <c r="N135" i="22"/>
  <c r="V129" i="22"/>
  <c r="T126" i="22"/>
  <c r="P120" i="22"/>
  <c r="N117" i="22"/>
  <c r="V111" i="22"/>
  <c r="T108" i="22"/>
  <c r="R105" i="22"/>
  <c r="P102" i="22"/>
  <c r="V93" i="22"/>
  <c r="T90" i="22"/>
  <c r="R87" i="22"/>
  <c r="P84" i="22"/>
  <c r="V75" i="22"/>
  <c r="T72" i="22"/>
  <c r="R69" i="22"/>
  <c r="P66" i="22"/>
  <c r="N63" i="22"/>
  <c r="V27" i="22"/>
  <c r="T24" i="22"/>
  <c r="R21" i="22"/>
  <c r="P18" i="22"/>
  <c r="N15" i="22"/>
  <c r="M135" i="22"/>
  <c r="U129" i="22"/>
  <c r="S126" i="22"/>
  <c r="O120" i="22"/>
  <c r="M117" i="22"/>
  <c r="U111" i="22"/>
  <c r="S108" i="22"/>
  <c r="Q105" i="22"/>
  <c r="O102" i="22"/>
  <c r="U93" i="22"/>
  <c r="S90" i="22"/>
  <c r="Q87" i="22"/>
  <c r="O84" i="22"/>
  <c r="U75" i="22"/>
  <c r="S72" i="22"/>
  <c r="Q69" i="22"/>
  <c r="O66" i="22"/>
  <c r="M63" i="22"/>
  <c r="U27" i="22"/>
  <c r="S24" i="22"/>
  <c r="Q21" i="22"/>
  <c r="O18" i="22"/>
  <c r="M15" i="22"/>
  <c r="V132" i="22"/>
  <c r="T129" i="22"/>
  <c r="R126" i="22"/>
  <c r="N120" i="22"/>
  <c r="V114" i="22"/>
  <c r="T111" i="22"/>
  <c r="R108" i="22"/>
  <c r="P105" i="22"/>
  <c r="N102" i="22"/>
  <c r="V96" i="22"/>
  <c r="T93" i="22"/>
  <c r="R90" i="22"/>
  <c r="P87" i="22"/>
  <c r="N84" i="22"/>
  <c r="V78" i="22"/>
  <c r="T75" i="22"/>
  <c r="R72" i="22"/>
  <c r="P69" i="22"/>
  <c r="N66" i="22"/>
  <c r="V60" i="22"/>
  <c r="T27" i="22"/>
  <c r="R24" i="22"/>
  <c r="P21" i="22"/>
  <c r="N18" i="22"/>
  <c r="V12" i="22"/>
  <c r="U132" i="22"/>
  <c r="S129" i="22"/>
  <c r="Q126" i="22"/>
  <c r="M120" i="22"/>
  <c r="U114" i="22"/>
  <c r="S111" i="22"/>
  <c r="Q108" i="22"/>
  <c r="O105" i="22"/>
  <c r="M102" i="22"/>
  <c r="U96" i="22"/>
  <c r="S93" i="22"/>
  <c r="Q90" i="22"/>
  <c r="O87" i="22"/>
  <c r="M84" i="22"/>
  <c r="U78" i="22"/>
  <c r="S75" i="22"/>
  <c r="Q72" i="22"/>
  <c r="O69" i="22"/>
  <c r="M66" i="22"/>
  <c r="U60" i="22"/>
  <c r="S27" i="22"/>
  <c r="Q24" i="22"/>
  <c r="O21" i="22"/>
  <c r="M18" i="22"/>
  <c r="U12" i="22"/>
  <c r="V135" i="22"/>
  <c r="T132" i="22"/>
  <c r="R129" i="22"/>
  <c r="P126" i="22"/>
  <c r="V117" i="22"/>
  <c r="T114" i="22"/>
  <c r="R111" i="22"/>
  <c r="P108" i="22"/>
  <c r="N105" i="22"/>
  <c r="T96" i="22"/>
  <c r="R93" i="22"/>
  <c r="P90" i="22"/>
  <c r="N87" i="22"/>
  <c r="T78" i="22"/>
  <c r="R75" i="22"/>
  <c r="P72" i="22"/>
  <c r="N69" i="22"/>
  <c r="V63" i="22"/>
  <c r="T60" i="22"/>
  <c r="R27" i="22"/>
  <c r="P24" i="22"/>
  <c r="N21" i="22"/>
  <c r="V15" i="22"/>
  <c r="T12" i="22"/>
  <c r="U135" i="22"/>
  <c r="S132" i="22"/>
  <c r="Q129" i="22"/>
  <c r="O126" i="22"/>
  <c r="U117" i="22"/>
  <c r="S114" i="22"/>
  <c r="Q111" i="22"/>
  <c r="O108" i="22"/>
  <c r="M105" i="22"/>
  <c r="S96" i="22"/>
  <c r="Q93" i="22"/>
  <c r="O90" i="22"/>
  <c r="M87" i="22"/>
  <c r="S78" i="22"/>
  <c r="Q75" i="22"/>
  <c r="O72" i="22"/>
  <c r="M69" i="22"/>
  <c r="U63" i="22"/>
  <c r="S60" i="22"/>
  <c r="Q27" i="22"/>
  <c r="O24" i="22"/>
  <c r="M21" i="22"/>
  <c r="U15" i="22"/>
  <c r="S12" i="22"/>
  <c r="T135" i="22"/>
  <c r="R132" i="22"/>
  <c r="P129" i="22"/>
  <c r="N126" i="22"/>
  <c r="V120" i="22"/>
  <c r="T117" i="22"/>
  <c r="R114" i="22"/>
  <c r="P111" i="22"/>
  <c r="N108"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1" i="22"/>
  <c r="Q110" i="28"/>
  <c r="V89" i="22"/>
  <c r="V128" i="22"/>
  <c r="P110" i="28"/>
  <c r="V74" i="28"/>
  <c r="P119" i="28"/>
  <c r="T56" i="28"/>
  <c r="Q65" i="28"/>
  <c r="U107" i="28"/>
  <c r="O47" i="28"/>
  <c r="S86" i="22"/>
  <c r="R59" i="28"/>
  <c r="O77" i="28"/>
  <c r="S119" i="28"/>
  <c r="O59" i="28"/>
  <c r="Q95" i="28"/>
  <c r="U32" i="28"/>
  <c r="O74" i="22"/>
  <c r="T116" i="22"/>
  <c r="P59" i="22"/>
  <c r="P38" i="28"/>
  <c r="T77" i="22"/>
  <c r="O125" i="22"/>
  <c r="Q89" i="28"/>
  <c r="U134" i="28"/>
  <c r="O68" i="22"/>
  <c r="S110" i="22"/>
  <c r="T74" i="28"/>
  <c r="N119" i="28"/>
  <c r="R56" i="28"/>
  <c r="V95" i="22"/>
  <c r="M62" i="28"/>
  <c r="Q104" i="28"/>
  <c r="U41" i="28"/>
  <c r="O83" i="22"/>
  <c r="N110" i="22"/>
  <c r="V86" i="28"/>
  <c r="N134" i="28"/>
  <c r="U62" i="22"/>
  <c r="N107" i="22"/>
  <c r="Q14" i="28"/>
  <c r="S17" i="28"/>
  <c r="U20" i="28"/>
  <c r="M26" i="28"/>
  <c r="T11" i="28"/>
  <c r="V26" i="22"/>
  <c r="T26" i="22"/>
  <c r="Q14" i="22"/>
  <c r="R20" i="22"/>
  <c r="R26" i="22"/>
  <c r="V38" i="28"/>
  <c r="N125" i="22"/>
  <c r="M125" i="22"/>
  <c r="R125" i="28"/>
  <c r="P101" i="22"/>
  <c r="S68" i="28"/>
  <c r="M113" i="28"/>
  <c r="Q50" i="28"/>
  <c r="U89" i="22"/>
  <c r="U125" i="28"/>
  <c r="S101" i="22"/>
  <c r="S59" i="22"/>
  <c r="M38" i="28"/>
  <c r="Q77" i="22"/>
  <c r="V119" i="22"/>
  <c r="N104" i="28"/>
  <c r="R41" i="28"/>
  <c r="S92" i="28"/>
  <c r="M32" i="28"/>
  <c r="Q71" i="22"/>
  <c r="V113" i="22"/>
  <c r="V77" i="28"/>
  <c r="P125" i="28"/>
  <c r="N101" i="22"/>
  <c r="O65" i="28"/>
  <c r="S107" i="28"/>
  <c r="R14" i="28"/>
  <c r="T17" i="28"/>
  <c r="V20" i="28"/>
  <c r="N26" i="28"/>
  <c r="S11" i="28"/>
  <c r="V11" i="22"/>
  <c r="T11" i="22"/>
  <c r="R14" i="22"/>
  <c r="M23" i="22"/>
  <c r="N11" i="22"/>
  <c r="Q110" i="22"/>
  <c r="O89" i="28"/>
  <c r="P110" i="22"/>
  <c r="N89" i="28"/>
  <c r="P83" i="28"/>
  <c r="T128" i="28"/>
  <c r="N62" i="22"/>
  <c r="R104" i="22"/>
  <c r="U71" i="28"/>
  <c r="O116" i="28"/>
  <c r="S53" i="28"/>
  <c r="M95" i="22"/>
  <c r="V59" i="22"/>
  <c r="S83" i="28"/>
  <c r="M131" i="28"/>
  <c r="Q62" i="22"/>
  <c r="U104" i="22"/>
  <c r="U101" i="28"/>
  <c r="O41" i="28"/>
  <c r="V62" i="28"/>
  <c r="P107" i="28"/>
  <c r="T44" i="28"/>
  <c r="N86" i="22"/>
  <c r="U95" i="28"/>
  <c r="O35" i="28"/>
  <c r="S74" i="22"/>
  <c r="N119" i="22"/>
  <c r="N83" i="28"/>
  <c r="R128" i="28"/>
  <c r="P104" i="22"/>
  <c r="Q68" i="28"/>
  <c r="U110" i="28"/>
  <c r="O50" i="28"/>
  <c r="S89" i="22"/>
  <c r="V86" i="22"/>
  <c r="T65" i="28"/>
  <c r="T128" i="22"/>
  <c r="V107" i="28"/>
  <c r="S44" i="28"/>
  <c r="O11" i="22"/>
  <c r="N20" i="22"/>
  <c r="S23" i="22"/>
  <c r="U14" i="22"/>
  <c r="U26" i="28"/>
  <c r="P23" i="28"/>
  <c r="U17" i="28"/>
  <c r="U86" i="22"/>
  <c r="O44" i="28"/>
  <c r="O95" i="28"/>
  <c r="O29" i="28"/>
  <c r="V92" i="22"/>
  <c r="N47" i="28"/>
  <c r="V65" i="28"/>
  <c r="N134" i="22"/>
  <c r="P26" i="22"/>
  <c r="M20" i="22"/>
  <c r="S20" i="22"/>
  <c r="V20" i="22"/>
  <c r="T26" i="28"/>
  <c r="O23" i="28"/>
  <c r="Q17" i="28"/>
  <c r="N53" i="28"/>
  <c r="T95" i="28"/>
  <c r="Q59" i="22"/>
  <c r="U50" i="28"/>
  <c r="T59" i="22"/>
  <c r="S83" i="22"/>
  <c r="M41" i="28"/>
  <c r="M92" i="28"/>
  <c r="M77" i="22"/>
  <c r="M134" i="28"/>
  <c r="M77" i="28"/>
  <c r="T89" i="22"/>
  <c r="V41" i="28"/>
  <c r="V92" i="28"/>
  <c r="R77" i="28"/>
  <c r="M68" i="22"/>
  <c r="O26" i="22"/>
  <c r="R17" i="22"/>
  <c r="S17" i="22"/>
  <c r="V17" i="22"/>
  <c r="S26" i="28"/>
  <c r="N23" i="28"/>
  <c r="P17" i="28"/>
</calcChain>
</file>

<file path=xl/sharedStrings.xml><?xml version="1.0" encoding="utf-8"?>
<sst xmlns="http://schemas.openxmlformats.org/spreadsheetml/2006/main" count="880" uniqueCount="141">
  <si>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</si>
  <si>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</si>
  <si>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</si>
  <si>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</si>
  <si>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</si>
  <si>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</si>
  <si>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</si>
  <si>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</si>
  <si>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</si>
  <si>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</si>
  <si>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</si>
  <si>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</si>
  <si>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</si>
  <si>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</si>
  <si>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</si>
  <si>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</si>
  <si>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</si>
  <si>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</si>
  <si>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</si>
  <si>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</si>
  <si>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</si>
  <si>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</si>
  <si>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</si>
  <si>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</si>
  <si>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</si>
  <si>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</si>
  <si>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</si>
  <si>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</si>
  <si>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</si>
  <si>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</si>
  <si>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</si>
  <si>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</si>
  <si>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</si>
  <si>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</si>
  <si>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</si>
  <si>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</si>
  <si>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</si>
  <si>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</si>
  <si>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</si>
  <si>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</si>
  <si>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</si>
  <si>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</si>
  <si>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</si>
  <si>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</si>
  <si>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</si>
  <si>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</si>
  <si>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</si>
  <si>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</si>
  <si>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</si>
  <si>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</si>
  <si>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</si>
  <si>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</si>
  <si>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</si>
  <si>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</si>
  <si>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</si>
  <si>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</si>
  <si>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</si>
  <si>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</si>
  <si>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</si>
  <si>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</si>
  <si>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</si>
  <si>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</si>
  <si>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</si>
  <si>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</si>
  <si>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</si>
  <si>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</si>
  <si>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</si>
  <si>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</si>
  <si>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</si>
  <si>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</si>
  <si>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</si>
  <si>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</si>
  <si>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</si>
  <si>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</si>
  <si>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</si>
  <si>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</si>
  <si>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</si>
  <si>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</si>
  <si>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</si>
  <si>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</si>
  <si>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</si>
  <si>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</si>
  <si>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</si>
  <si>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</si>
  <si>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</si>
  <si>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</si>
  <si>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</si>
  <si>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</si>
  <si>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</si>
  <si>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</si>
  <si>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</si>
  <si>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</si>
  <si>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</si>
  <si>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</si>
  <si>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</si>
  <si>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</si>
  <si>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</si>
  <si>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</si>
  <si>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</si>
  <si>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</si>
  <si>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</si>
  <si>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</si>
  <si>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</si>
  <si>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</si>
  <si>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</si>
  <si>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</si>
  <si>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</si>
  <si>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</si>
  <si>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</si>
  <si>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</si>
  <si>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</si>
  <si>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</si>
  <si>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</si>
  <si>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</si>
  <si>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</si>
  <si>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</si>
  <si>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</si>
  <si>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</si>
  <si>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</si>
  <si>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</si>
  <si>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</si>
  <si>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 Change Vs. 2024</t>
  </si>
  <si>
    <t>VTC Defined Tourism Regions</t>
  </si>
  <si>
    <t>STR/CoSTAR Designated Hospitality Markets</t>
  </si>
  <si>
    <t xml:space="preserve"> - Good Friday</t>
  </si>
  <si>
    <t>Mar / Apr</t>
  </si>
  <si>
    <t>Sunday, Mar 31st</t>
  </si>
  <si>
    <t xml:space="preserve"> - Easter Sunday</t>
  </si>
  <si>
    <t>Apr</t>
  </si>
  <si>
    <t>Sunday, Apr 13th</t>
  </si>
  <si>
    <t xml:space="preserve"> - First Day of Passover</t>
  </si>
  <si>
    <t>Friday, Apr 18th</t>
  </si>
  <si>
    <t>Sunday, Apr 20th</t>
  </si>
  <si>
    <t>Tuesday, Apr 23rd</t>
  </si>
  <si>
    <t>Apr / May</t>
  </si>
  <si>
    <t>Week of April 20 to April 26, 2025</t>
  </si>
  <si>
    <t>March 30 - April 26, 2025
Rolling-28 Day Period</t>
  </si>
  <si>
    <t>For the Week of April 20, 2025 to April 26, 2025</t>
  </si>
  <si>
    <t>May</t>
  </si>
  <si>
    <r>
      <t>Note:</t>
    </r>
    <r>
      <rPr>
        <sz val="10"/>
        <rFont val="Arial"/>
      </rPr>
      <t xml:space="preserve"> Weekdays - Sunday through Thursday,  Weekends - Friday and Saturday</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</si>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</sst>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5"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1"/>
      <name val="Asap"/>
    </font>
    <font>
      <b/>
      <sz val="11"/>
      <name val="Asap"/>
    </font>
    <font>
      <b/>
      <sz val="11"/>
      <color theme="0"/>
      <name val="Asap"/>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9" fillId="0" borderId="0" applyFont="0" applyFill="0" applyBorder="0" applyAlignment="0" applyProtection="0"/>
  </cellStyleXfs>
  <cellXfs count="251">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9" fillId="0" borderId="14" xfId="0" applyFont="1" applyBorder="1"/>
    <xf numFmtId="0" fontId="25" fillId="0" borderId="0" xfId="0" applyFont="1" applyAlignment="1">
      <alignment horizontal="center"/>
    </xf>
    <xf numFmtId="0" fontId="26" fillId="6" borderId="29" xfId="0" applyFont="1" applyFill="1" applyBorder="1"/>
    <xf numFmtId="0" fontId="26" fillId="6" borderId="29" xfId="0" applyFont="1" applyFill="1" applyBorder="1" applyAlignment="1">
      <alignment wrapText="1"/>
    </xf>
    <xf numFmtId="0" fontId="18" fillId="0" borderId="0" xfId="0" applyFont="1" applyAlignment="1">
      <alignment horizontal="left"/>
    </xf>
    <xf numFmtId="0" fontId="1" fillId="0" borderId="0" xfId="0" applyFont="1" applyAlignment="1">
      <alignment horizontal="left"/>
    </xf>
    <xf numFmtId="0" fontId="27" fillId="0" borderId="14" xfId="0" applyFont="1" applyBorder="1"/>
    <xf numFmtId="0" fontId="27" fillId="0" borderId="11" xfId="0" applyFont="1" applyBorder="1"/>
    <xf numFmtId="0" fontId="20" fillId="3" borderId="0" xfId="0" applyFont="1" applyFill="1"/>
    <xf numFmtId="0" fontId="20" fillId="3" borderId="0" xfId="0" applyFont="1" applyFill="1" applyAlignment="1">
      <alignment vertical="center"/>
    </xf>
    <xf numFmtId="0" fontId="21"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3" fillId="3" borderId="0" xfId="0" applyFont="1" applyFill="1" applyAlignment="1">
      <alignment horizontal="center"/>
    </xf>
    <xf numFmtId="0" fontId="5" fillId="5"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5"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4" fillId="3" borderId="0" xfId="0" applyFont="1" applyFill="1" applyAlignment="1">
      <alignment horizontal="left" indent="2"/>
    </xf>
    <xf numFmtId="0" fontId="24" fillId="3" borderId="0" xfId="0" applyFont="1" applyFill="1"/>
    <xf numFmtId="0" fontId="6" fillId="3" borderId="0" xfId="0" applyFont="1" applyFill="1" applyAlignment="1">
      <alignment horizontal="left" indent="2"/>
    </xf>
    <xf numFmtId="0" fontId="23" fillId="4" borderId="4" xfId="0" applyFont="1" applyFill="1" applyBorder="1" applyAlignment="1">
      <alignment horizontal="center" vertical="center"/>
    </xf>
    <xf numFmtId="0" fontId="23" fillId="4" borderId="0" xfId="0" applyFont="1" applyFill="1" applyAlignment="1">
      <alignment horizontal="center" vertical="center"/>
    </xf>
    <xf numFmtId="0" fontId="23"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6" fillId="6" borderId="29" xfId="0" applyFont="1" applyFill="1" applyBorder="1" applyAlignment="1">
      <alignment vertical="center" wrapText="1"/>
    </xf>
    <xf numFmtId="168" fontId="30" fillId="7" borderId="18" xfId="1" applyNumberFormat="1" applyFont="1" applyFill="1" applyBorder="1" applyAlignment="1">
      <alignment horizontal="center" vertical="center"/>
    </xf>
    <xf numFmtId="168" fontId="30" fillId="7" borderId="0" xfId="1" applyNumberFormat="1" applyFont="1" applyFill="1" applyBorder="1" applyAlignment="1">
      <alignment horizontal="center" vertical="center"/>
    </xf>
    <xf numFmtId="168" fontId="30" fillId="7" borderId="0" xfId="0" applyNumberFormat="1" applyFont="1" applyFill="1" applyAlignment="1">
      <alignment horizontal="center" vertical="center"/>
    </xf>
    <xf numFmtId="168" fontId="30" fillId="7" borderId="19" xfId="1" applyNumberFormat="1" applyFont="1" applyFill="1" applyBorder="1" applyAlignment="1">
      <alignment horizontal="center" vertical="center"/>
    </xf>
    <xf numFmtId="168" fontId="30" fillId="0" borderId="18" xfId="0" applyNumberFormat="1" applyFont="1" applyBorder="1" applyAlignment="1">
      <alignment horizontal="center" vertical="center"/>
    </xf>
    <xf numFmtId="168" fontId="31" fillId="0" borderId="19" xfId="0" applyNumberFormat="1" applyFont="1" applyBorder="1" applyAlignment="1">
      <alignment horizontal="center" vertical="center"/>
    </xf>
    <xf numFmtId="168" fontId="30" fillId="7" borderId="20" xfId="1" applyNumberFormat="1" applyFont="1" applyFill="1" applyBorder="1" applyAlignment="1">
      <alignment horizontal="center" vertical="center"/>
    </xf>
    <xf numFmtId="168" fontId="30" fillId="7" borderId="21" xfId="1" applyNumberFormat="1" applyFont="1" applyFill="1" applyBorder="1" applyAlignment="1">
      <alignment horizontal="center" vertical="center"/>
    </xf>
    <xf numFmtId="168" fontId="30" fillId="7" borderId="21" xfId="0" applyNumberFormat="1" applyFont="1" applyFill="1" applyBorder="1" applyAlignment="1">
      <alignment horizontal="center" vertical="center"/>
    </xf>
    <xf numFmtId="168" fontId="30" fillId="7" borderId="22" xfId="1" applyNumberFormat="1" applyFont="1" applyFill="1" applyBorder="1" applyAlignment="1">
      <alignment horizontal="center" vertical="center"/>
    </xf>
    <xf numFmtId="168" fontId="30" fillId="0" borderId="0" xfId="0" applyNumberFormat="1" applyFont="1" applyAlignment="1">
      <alignment horizontal="center" vertical="center"/>
    </xf>
    <xf numFmtId="168" fontId="31" fillId="0" borderId="0" xfId="0" applyNumberFormat="1" applyFont="1" applyAlignment="1">
      <alignment horizontal="center" vertical="center"/>
    </xf>
    <xf numFmtId="0" fontId="30" fillId="7" borderId="38" xfId="0" applyFont="1" applyFill="1" applyBorder="1" applyAlignment="1">
      <alignment horizontal="right" vertical="center"/>
    </xf>
    <xf numFmtId="0" fontId="30" fillId="0" borderId="0" xfId="0" applyFont="1" applyAlignment="1">
      <alignment vertical="center"/>
    </xf>
    <xf numFmtId="0" fontId="31" fillId="0" borderId="0" xfId="0" applyFont="1" applyAlignment="1">
      <alignment horizontal="center" vertical="center"/>
    </xf>
    <xf numFmtId="166" fontId="30" fillId="0" borderId="0" xfId="0" applyNumberFormat="1" applyFont="1" applyAlignment="1">
      <alignment vertical="center"/>
    </xf>
    <xf numFmtId="0" fontId="30" fillId="7" borderId="30" xfId="0" applyFont="1" applyFill="1" applyBorder="1" applyAlignment="1">
      <alignment horizontal="right" vertical="center"/>
    </xf>
    <xf numFmtId="0" fontId="31" fillId="0" borderId="40" xfId="0" applyFont="1" applyBorder="1" applyAlignment="1">
      <alignment horizontal="center" vertical="center"/>
    </xf>
    <xf numFmtId="0" fontId="31" fillId="0" borderId="18" xfId="0" applyFont="1" applyBorder="1" applyAlignment="1">
      <alignment vertical="center"/>
    </xf>
    <xf numFmtId="0" fontId="31" fillId="0" borderId="0" xfId="0" applyFont="1" applyAlignment="1">
      <alignment vertical="center"/>
    </xf>
    <xf numFmtId="0" fontId="31" fillId="0" borderId="0" xfId="0" applyFont="1" applyAlignment="1">
      <alignment vertical="center" wrapText="1"/>
    </xf>
    <xf numFmtId="0" fontId="31" fillId="0" borderId="36" xfId="0" applyFont="1" applyBorder="1" applyAlignment="1">
      <alignment vertical="center"/>
    </xf>
    <xf numFmtId="0" fontId="31" fillId="0" borderId="32" xfId="0" applyFont="1" applyBorder="1" applyAlignment="1">
      <alignment vertical="center"/>
    </xf>
    <xf numFmtId="0" fontId="31" fillId="0" borderId="32" xfId="0" applyFont="1" applyBorder="1" applyAlignment="1">
      <alignment vertical="center" wrapText="1"/>
    </xf>
    <xf numFmtId="0" fontId="31" fillId="0" borderId="33" xfId="0" applyFont="1" applyBorder="1" applyAlignment="1">
      <alignment horizontal="center" vertical="center"/>
    </xf>
    <xf numFmtId="0" fontId="31" fillId="0" borderId="34" xfId="0" applyFont="1" applyBorder="1" applyAlignment="1">
      <alignment horizontal="center" vertical="center"/>
    </xf>
    <xf numFmtId="0" fontId="31" fillId="0" borderId="34" xfId="0" applyFont="1" applyBorder="1" applyAlignment="1">
      <alignment horizontal="center" vertical="center" wrapText="1"/>
    </xf>
    <xf numFmtId="0" fontId="31" fillId="0" borderId="38" xfId="0" applyFont="1" applyBorder="1" applyAlignment="1">
      <alignment horizontal="right" vertical="center"/>
    </xf>
    <xf numFmtId="168" fontId="30" fillId="0" borderId="18" xfId="1" applyNumberFormat="1" applyFont="1" applyBorder="1" applyAlignment="1">
      <alignment horizontal="center" vertical="center"/>
    </xf>
    <xf numFmtId="168" fontId="30" fillId="0" borderId="0" xfId="1" applyNumberFormat="1" applyFont="1" applyBorder="1" applyAlignment="1">
      <alignment horizontal="center" vertical="center"/>
    </xf>
    <xf numFmtId="168" fontId="31" fillId="0" borderId="0" xfId="1" applyNumberFormat="1" applyFont="1" applyBorder="1" applyAlignment="1">
      <alignment horizontal="center" vertical="center"/>
    </xf>
    <xf numFmtId="168" fontId="31" fillId="0" borderId="19" xfId="1" applyNumberFormat="1" applyFont="1" applyBorder="1" applyAlignment="1">
      <alignment horizontal="center" vertical="center"/>
    </xf>
    <xf numFmtId="166" fontId="30" fillId="0" borderId="18" xfId="0" applyNumberFormat="1" applyFont="1" applyBorder="1" applyAlignment="1">
      <alignment horizontal="center" vertical="center"/>
    </xf>
    <xf numFmtId="166" fontId="30" fillId="0" borderId="0" xfId="0" applyNumberFormat="1" applyFont="1" applyAlignment="1">
      <alignment horizontal="center" vertical="center"/>
    </xf>
    <xf numFmtId="166" fontId="31" fillId="0" borderId="0" xfId="0" applyNumberFormat="1" applyFont="1" applyAlignment="1">
      <alignment horizontal="center" vertical="center"/>
    </xf>
    <xf numFmtId="166" fontId="31" fillId="0" borderId="19" xfId="0" applyNumberFormat="1" applyFont="1" applyBorder="1" applyAlignment="1">
      <alignment horizontal="center" vertical="center"/>
    </xf>
    <xf numFmtId="168" fontId="30" fillId="0" borderId="18" xfId="1" applyNumberFormat="1" applyFont="1" applyFill="1" applyBorder="1" applyAlignment="1">
      <alignment horizontal="center" vertical="center"/>
    </xf>
    <xf numFmtId="168" fontId="30" fillId="0" borderId="0" xfId="1" applyNumberFormat="1" applyFont="1" applyFill="1" applyBorder="1" applyAlignment="1">
      <alignment horizontal="center" vertical="center"/>
    </xf>
    <xf numFmtId="168" fontId="31" fillId="0" borderId="0" xfId="1" applyNumberFormat="1" applyFont="1" applyFill="1" applyBorder="1" applyAlignment="1">
      <alignment horizontal="center" vertical="center"/>
    </xf>
    <xf numFmtId="168" fontId="31" fillId="0" borderId="19" xfId="1" applyNumberFormat="1" applyFont="1" applyFill="1" applyBorder="1" applyAlignment="1">
      <alignment horizontal="center" vertical="center"/>
    </xf>
    <xf numFmtId="0" fontId="31" fillId="9" borderId="38" xfId="0" applyFont="1" applyFill="1" applyBorder="1" applyAlignment="1">
      <alignment horizontal="right" vertical="center"/>
    </xf>
    <xf numFmtId="167" fontId="30" fillId="9" borderId="18" xfId="0" applyNumberFormat="1" applyFont="1" applyFill="1" applyBorder="1" applyAlignment="1">
      <alignment horizontal="center" vertical="center"/>
    </xf>
    <xf numFmtId="167" fontId="30" fillId="9" borderId="0" xfId="0" applyNumberFormat="1" applyFont="1" applyFill="1" applyAlignment="1">
      <alignment horizontal="center" vertical="center"/>
    </xf>
    <xf numFmtId="167" fontId="31" fillId="9" borderId="0" xfId="0" applyNumberFormat="1" applyFont="1" applyFill="1" applyAlignment="1">
      <alignment horizontal="center" vertical="center"/>
    </xf>
    <xf numFmtId="167" fontId="31" fillId="9" borderId="19" xfId="0" applyNumberFormat="1" applyFont="1" applyFill="1" applyBorder="1" applyAlignment="1">
      <alignment horizontal="center" vertical="center"/>
    </xf>
    <xf numFmtId="0" fontId="31" fillId="0" borderId="38" xfId="0" applyFont="1" applyBorder="1" applyAlignment="1">
      <alignment horizontal="left" vertical="center"/>
    </xf>
    <xf numFmtId="167" fontId="30" fillId="0" borderId="18" xfId="0" applyNumberFormat="1" applyFont="1" applyBorder="1" applyAlignment="1">
      <alignment horizontal="center" vertical="center"/>
    </xf>
    <xf numFmtId="167" fontId="30" fillId="0" borderId="0" xfId="0" applyNumberFormat="1" applyFont="1" applyAlignment="1">
      <alignment horizontal="center" vertical="center"/>
    </xf>
    <xf numFmtId="167" fontId="31" fillId="0" borderId="0" xfId="0" applyNumberFormat="1" applyFont="1" applyAlignment="1">
      <alignment horizontal="center" vertical="center"/>
    </xf>
    <xf numFmtId="167" fontId="31" fillId="0" borderId="19" xfId="0" applyNumberFormat="1" applyFont="1" applyBorder="1" applyAlignment="1">
      <alignment horizontal="center" vertical="center"/>
    </xf>
    <xf numFmtId="0" fontId="30" fillId="0" borderId="38" xfId="0" applyFont="1" applyBorder="1" applyAlignment="1">
      <alignment horizontal="right" vertical="center"/>
    </xf>
    <xf numFmtId="1" fontId="30" fillId="0" borderId="38" xfId="0" applyNumberFormat="1" applyFont="1" applyBorder="1" applyAlignment="1">
      <alignment horizontal="right" vertical="center"/>
    </xf>
    <xf numFmtId="168" fontId="30" fillId="0" borderId="19" xfId="1" applyNumberFormat="1" applyFont="1" applyBorder="1" applyAlignment="1">
      <alignment horizontal="center" vertical="center"/>
    </xf>
    <xf numFmtId="0" fontId="30" fillId="0" borderId="38" xfId="0" applyFont="1" applyBorder="1" applyAlignment="1">
      <alignment vertical="center"/>
    </xf>
    <xf numFmtId="0" fontId="31" fillId="0" borderId="38" xfId="0" applyFont="1" applyBorder="1" applyAlignment="1">
      <alignment vertical="center"/>
    </xf>
    <xf numFmtId="0" fontId="30" fillId="0" borderId="19" xfId="0" applyFont="1" applyBorder="1" applyAlignment="1">
      <alignment vertical="center"/>
    </xf>
    <xf numFmtId="0" fontId="30" fillId="0" borderId="21" xfId="0" applyFont="1" applyBorder="1" applyAlignment="1">
      <alignment vertical="center"/>
    </xf>
    <xf numFmtId="0" fontId="31" fillId="0" borderId="21" xfId="0" applyFont="1" applyBorder="1" applyAlignment="1">
      <alignment vertical="center"/>
    </xf>
    <xf numFmtId="0" fontId="30" fillId="0" borderId="22" xfId="0" applyFont="1" applyBorder="1" applyAlignment="1">
      <alignment vertical="center"/>
    </xf>
    <xf numFmtId="10" fontId="31" fillId="0" borderId="0" xfId="0" applyNumberFormat="1" applyFont="1" applyAlignment="1">
      <alignment vertical="center"/>
    </xf>
    <xf numFmtId="10" fontId="30" fillId="0" borderId="0" xfId="0" applyNumberFormat="1" applyFont="1" applyAlignment="1">
      <alignment vertical="center"/>
    </xf>
    <xf numFmtId="10" fontId="30" fillId="0" borderId="21" xfId="0" applyNumberFormat="1" applyFont="1" applyBorder="1" applyAlignment="1">
      <alignment vertical="center"/>
    </xf>
    <xf numFmtId="10" fontId="31" fillId="0" borderId="21" xfId="0" applyNumberFormat="1" applyFont="1" applyBorder="1" applyAlignment="1">
      <alignment vertical="center"/>
    </xf>
    <xf numFmtId="10" fontId="30" fillId="0" borderId="19" xfId="0" applyNumberFormat="1" applyFont="1" applyBorder="1" applyAlignment="1">
      <alignment vertical="center"/>
    </xf>
    <xf numFmtId="10" fontId="30" fillId="0" borderId="22" xfId="0" applyNumberFormat="1" applyFont="1" applyBorder="1" applyAlignment="1">
      <alignment vertical="center"/>
    </xf>
    <xf numFmtId="168" fontId="30" fillId="7" borderId="18" xfId="1" applyNumberFormat="1" applyFont="1" applyFill="1" applyBorder="1" applyAlignment="1">
      <alignment horizontal="right" vertical="center"/>
    </xf>
    <xf numFmtId="0" fontId="32" fillId="9" borderId="38" xfId="0" applyFont="1" applyFill="1" applyBorder="1" applyAlignment="1">
      <alignment horizontal="center" vertical="center"/>
    </xf>
    <xf numFmtId="0" fontId="33" fillId="3" borderId="0" xfId="0" applyFont="1" applyFill="1"/>
    <xf numFmtId="0" fontId="33" fillId="5" borderId="0" xfId="0" applyFont="1" applyFill="1"/>
    <xf numFmtId="0" fontId="33" fillId="3" borderId="0" xfId="0" applyFont="1" applyFill="1" applyAlignment="1">
      <alignment horizontal="center"/>
    </xf>
    <xf numFmtId="0" fontId="33" fillId="3" borderId="0" xfId="0" applyFont="1" applyFill="1" applyAlignment="1">
      <alignment horizontal="left"/>
    </xf>
    <xf numFmtId="165" fontId="33" fillId="0" borderId="1" xfId="0" applyNumberFormat="1" applyFont="1" applyBorder="1" applyAlignment="1">
      <alignment horizontal="center"/>
    </xf>
    <xf numFmtId="165" fontId="33" fillId="0" borderId="2" xfId="0" applyNumberFormat="1" applyFont="1" applyBorder="1" applyAlignment="1">
      <alignment horizontal="center"/>
    </xf>
    <xf numFmtId="165" fontId="33" fillId="0" borderId="3" xfId="0" applyNumberFormat="1" applyFont="1" applyBorder="1" applyAlignment="1">
      <alignment horizontal="center"/>
    </xf>
    <xf numFmtId="165" fontId="33" fillId="0" borderId="0" xfId="0" applyNumberFormat="1" applyFont="1" applyAlignment="1">
      <alignment horizontal="center"/>
    </xf>
    <xf numFmtId="165" fontId="33" fillId="4" borderId="1" xfId="0" applyNumberFormat="1" applyFont="1" applyFill="1" applyBorder="1" applyAlignment="1">
      <alignment horizontal="center"/>
    </xf>
    <xf numFmtId="165" fontId="33" fillId="4" borderId="2" xfId="0" applyNumberFormat="1" applyFont="1" applyFill="1" applyBorder="1" applyAlignment="1">
      <alignment horizontal="center"/>
    </xf>
    <xf numFmtId="165" fontId="33" fillId="4" borderId="3" xfId="0" applyNumberFormat="1" applyFont="1" applyFill="1" applyBorder="1" applyAlignment="1">
      <alignment horizontal="center"/>
    </xf>
    <xf numFmtId="165" fontId="33" fillId="0" borderId="10" xfId="0" applyNumberFormat="1" applyFont="1" applyBorder="1" applyAlignment="1">
      <alignment horizontal="center"/>
    </xf>
    <xf numFmtId="0" fontId="33" fillId="0" borderId="0" xfId="0" applyFont="1" applyAlignment="1">
      <alignment horizontal="center"/>
    </xf>
    <xf numFmtId="165" fontId="33" fillId="0" borderId="4" xfId="0" applyNumberFormat="1" applyFont="1" applyBorder="1" applyAlignment="1">
      <alignment horizontal="center"/>
    </xf>
    <xf numFmtId="165" fontId="33" fillId="0" borderId="5" xfId="0" applyNumberFormat="1" applyFont="1" applyBorder="1" applyAlignment="1">
      <alignment horizontal="center"/>
    </xf>
    <xf numFmtId="165" fontId="33" fillId="4" borderId="4" xfId="0" applyNumberFormat="1" applyFont="1" applyFill="1" applyBorder="1" applyAlignment="1">
      <alignment horizontal="center"/>
    </xf>
    <xf numFmtId="165" fontId="33" fillId="4" borderId="0" xfId="0" applyNumberFormat="1" applyFont="1" applyFill="1" applyAlignment="1">
      <alignment horizontal="center"/>
    </xf>
    <xf numFmtId="165" fontId="33" fillId="4" borderId="5" xfId="0" applyNumberFormat="1" applyFont="1" applyFill="1" applyBorder="1" applyAlignment="1">
      <alignment horizontal="center"/>
    </xf>
    <xf numFmtId="165" fontId="33" fillId="0" borderId="14" xfId="0" applyNumberFormat="1" applyFont="1" applyBorder="1" applyAlignment="1">
      <alignment horizontal="center"/>
    </xf>
    <xf numFmtId="165" fontId="33" fillId="0" borderId="15" xfId="0" applyNumberFormat="1" applyFont="1" applyBorder="1" applyAlignment="1">
      <alignment horizontal="center"/>
    </xf>
    <xf numFmtId="165" fontId="33" fillId="0" borderId="16" xfId="0" applyNumberFormat="1" applyFont="1" applyBorder="1" applyAlignment="1">
      <alignment horizontal="center"/>
    </xf>
    <xf numFmtId="165" fontId="33" fillId="0" borderId="17" xfId="0" applyNumberFormat="1" applyFont="1" applyBorder="1" applyAlignment="1">
      <alignment horizontal="center"/>
    </xf>
    <xf numFmtId="165" fontId="33" fillId="4" borderId="15" xfId="0" applyNumberFormat="1" applyFont="1" applyFill="1" applyBorder="1" applyAlignment="1">
      <alignment horizontal="center"/>
    </xf>
    <xf numFmtId="165" fontId="33" fillId="4" borderId="16" xfId="0" applyNumberFormat="1" applyFont="1" applyFill="1" applyBorder="1" applyAlignment="1">
      <alignment horizontal="center"/>
    </xf>
    <xf numFmtId="165" fontId="33" fillId="4" borderId="17" xfId="0" applyNumberFormat="1" applyFont="1" applyFill="1" applyBorder="1" applyAlignment="1">
      <alignment horizontal="center"/>
    </xf>
    <xf numFmtId="165" fontId="33" fillId="0" borderId="11" xfId="0" applyNumberFormat="1" applyFont="1" applyBorder="1" applyAlignment="1">
      <alignment horizontal="center"/>
    </xf>
    <xf numFmtId="2" fontId="33" fillId="0" borderId="1" xfId="0" applyNumberFormat="1" applyFont="1" applyBorder="1" applyAlignment="1">
      <alignment horizontal="center"/>
    </xf>
    <xf numFmtId="2" fontId="33" fillId="0" borderId="2" xfId="0" applyNumberFormat="1" applyFont="1" applyBorder="1" applyAlignment="1">
      <alignment horizontal="center"/>
    </xf>
    <xf numFmtId="2" fontId="33" fillId="0" borderId="3" xfId="0" applyNumberFormat="1" applyFont="1" applyBorder="1" applyAlignment="1">
      <alignment horizontal="center"/>
    </xf>
    <xf numFmtId="2" fontId="33" fillId="0" borderId="0" xfId="0" applyNumberFormat="1" applyFont="1" applyAlignment="1">
      <alignment horizontal="center"/>
    </xf>
    <xf numFmtId="2" fontId="33" fillId="4" borderId="1" xfId="0" applyNumberFormat="1" applyFont="1" applyFill="1" applyBorder="1" applyAlignment="1">
      <alignment horizontal="center"/>
    </xf>
    <xf numFmtId="2" fontId="33" fillId="4" borderId="2" xfId="0" applyNumberFormat="1" applyFont="1" applyFill="1" applyBorder="1" applyAlignment="1">
      <alignment horizontal="center"/>
    </xf>
    <xf numFmtId="2" fontId="33" fillId="4" borderId="3" xfId="0" applyNumberFormat="1" applyFont="1" applyFill="1" applyBorder="1" applyAlignment="1">
      <alignment horizontal="center"/>
    </xf>
    <xf numFmtId="2" fontId="33" fillId="0" borderId="10" xfId="0" applyNumberFormat="1" applyFont="1" applyBorder="1" applyAlignment="1">
      <alignment horizontal="center"/>
    </xf>
    <xf numFmtId="2" fontId="33" fillId="0" borderId="4" xfId="0" applyNumberFormat="1" applyFont="1" applyBorder="1" applyAlignment="1">
      <alignment horizontal="center"/>
    </xf>
    <xf numFmtId="2" fontId="33" fillId="0" borderId="5" xfId="0" applyNumberFormat="1" applyFont="1" applyBorder="1" applyAlignment="1">
      <alignment horizontal="center"/>
    </xf>
    <xf numFmtId="2" fontId="33" fillId="4" borderId="4" xfId="0" applyNumberFormat="1" applyFont="1" applyFill="1" applyBorder="1" applyAlignment="1">
      <alignment horizontal="center"/>
    </xf>
    <xf numFmtId="2" fontId="33" fillId="4" borderId="0" xfId="0" applyNumberFormat="1" applyFont="1" applyFill="1" applyAlignment="1">
      <alignment horizontal="center"/>
    </xf>
    <xf numFmtId="2" fontId="33" fillId="4" borderId="5" xfId="0" applyNumberFormat="1" applyFont="1" applyFill="1" applyBorder="1" applyAlignment="1">
      <alignment horizontal="center"/>
    </xf>
    <xf numFmtId="2" fontId="33" fillId="0" borderId="14" xfId="0" applyNumberFormat="1" applyFont="1" applyBorder="1" applyAlignment="1">
      <alignment horizontal="center"/>
    </xf>
    <xf numFmtId="2" fontId="33" fillId="0" borderId="15" xfId="0" applyNumberFormat="1" applyFont="1" applyBorder="1" applyAlignment="1">
      <alignment horizontal="center"/>
    </xf>
    <xf numFmtId="2" fontId="33" fillId="0" borderId="16" xfId="0" applyNumberFormat="1" applyFont="1" applyBorder="1" applyAlignment="1">
      <alignment horizontal="center"/>
    </xf>
    <xf numFmtId="2" fontId="33" fillId="0" borderId="17" xfId="0" applyNumberFormat="1" applyFont="1" applyBorder="1" applyAlignment="1">
      <alignment horizontal="center"/>
    </xf>
    <xf numFmtId="2" fontId="33" fillId="4" borderId="15" xfId="0" applyNumberFormat="1" applyFont="1" applyFill="1" applyBorder="1" applyAlignment="1">
      <alignment horizontal="center"/>
    </xf>
    <xf numFmtId="2" fontId="33" fillId="4" borderId="16" xfId="0" applyNumberFormat="1" applyFont="1" applyFill="1" applyBorder="1" applyAlignment="1">
      <alignment horizontal="center"/>
    </xf>
    <xf numFmtId="2" fontId="33" fillId="4" borderId="17" xfId="0" applyNumberFormat="1" applyFont="1" applyFill="1" applyBorder="1" applyAlignment="1">
      <alignment horizontal="center"/>
    </xf>
    <xf numFmtId="2" fontId="33" fillId="0" borderId="11" xfId="0" applyNumberFormat="1" applyFont="1" applyBorder="1" applyAlignment="1">
      <alignment horizontal="center"/>
    </xf>
    <xf numFmtId="0" fontId="32" fillId="8" borderId="23" xfId="0" applyFont="1" applyFill="1" applyBorder="1" applyAlignment="1">
      <alignment horizontal="center" vertical="center"/>
    </xf>
    <xf numFmtId="0" fontId="32" fillId="8" borderId="24" xfId="0" applyFont="1" applyFill="1" applyBorder="1" applyAlignment="1">
      <alignment horizontal="center" vertical="center"/>
    </xf>
    <xf numFmtId="0" fontId="32" fillId="8" borderId="25" xfId="0" applyFont="1" applyFill="1" applyBorder="1" applyAlignment="1">
      <alignment horizontal="center" vertical="center"/>
    </xf>
    <xf numFmtId="0" fontId="31" fillId="0" borderId="0" xfId="0" applyFont="1" applyAlignment="1">
      <alignment horizontal="center" vertical="center" wrapText="1"/>
    </xf>
    <xf numFmtId="0" fontId="31" fillId="0" borderId="34"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35" xfId="0" applyFont="1" applyBorder="1" applyAlignment="1">
      <alignment horizontal="center" vertical="center" wrapText="1"/>
    </xf>
    <xf numFmtId="0" fontId="31" fillId="0" borderId="32" xfId="0" applyFont="1" applyBorder="1" applyAlignment="1">
      <alignment horizontal="center" vertical="center" wrapText="1"/>
    </xf>
    <xf numFmtId="0" fontId="31" fillId="0" borderId="31" xfId="0" applyFont="1" applyBorder="1" applyAlignment="1">
      <alignment horizontal="center" vertical="center" wrapText="1"/>
    </xf>
    <xf numFmtId="0" fontId="31" fillId="0" borderId="18" xfId="0" applyFont="1" applyBorder="1" applyAlignment="1">
      <alignment horizontal="left" vertical="center" wrapText="1"/>
    </xf>
    <xf numFmtId="0" fontId="31" fillId="0" borderId="0" xfId="0" applyFont="1" applyAlignment="1">
      <alignment horizontal="left" vertical="center" wrapText="1"/>
    </xf>
    <xf numFmtId="0" fontId="31" fillId="0" borderId="20" xfId="0" applyFont="1" applyBorder="1" applyAlignment="1">
      <alignment horizontal="left" vertical="center" wrapText="1"/>
    </xf>
    <xf numFmtId="0" fontId="31" fillId="0" borderId="21" xfId="0" applyFont="1" applyBorder="1" applyAlignment="1">
      <alignment horizontal="left" vertical="center" wrapText="1"/>
    </xf>
    <xf numFmtId="0" fontId="31" fillId="0" borderId="37" xfId="0" applyFont="1" applyBorder="1" applyAlignment="1">
      <alignment horizontal="center" vertical="center" wrapText="1"/>
    </xf>
    <xf numFmtId="0" fontId="31" fillId="0" borderId="38" xfId="0" applyFont="1" applyBorder="1" applyAlignment="1">
      <alignment horizontal="center" vertical="center" wrapText="1"/>
    </xf>
    <xf numFmtId="0" fontId="31" fillId="0" borderId="39" xfId="0" applyFont="1" applyBorder="1" applyAlignment="1">
      <alignment horizontal="center" vertical="center" wrapText="1"/>
    </xf>
    <xf numFmtId="0" fontId="34" fillId="3" borderId="0" xfId="0" applyFont="1" applyFill="1" applyAlignment="1">
      <alignment horizontal="center" vertical="center"/>
    </xf>
    <xf numFmtId="0" fontId="33" fillId="3" borderId="0" xfId="0" applyFont="1" applyFill="1" applyAlignment="1">
      <alignment horizontal="center" vertical="center"/>
    </xf>
    <xf numFmtId="0" fontId="1" fillId="3" borderId="0" xfId="0" applyFont="1" applyFill="1" applyAlignment="1">
      <alignment horizontal="right"/>
    </xf>
    <xf numFmtId="0" fontId="33" fillId="0" borderId="0" xfId="0" applyFont="1" applyAlignment="1">
      <alignment horizontal="right"/>
    </xf>
    <xf numFmtId="0" fontId="7" fillId="3" borderId="0" xfId="0" applyFont="1" applyFill="1" applyAlignment="1">
      <alignment horizontal="left" vertical="center" wrapText="1"/>
    </xf>
    <xf numFmtId="49" fontId="22" fillId="2" borderId="0" xfId="0" applyNumberFormat="1" applyFont="1" applyFill="1" applyAlignment="1">
      <alignment horizontal="center"/>
    </xf>
    <xf numFmtId="0" fontId="6" fillId="3" borderId="0" xfId="0" applyFont="1" applyFill="1" applyAlignment="1">
      <alignment horizont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135</xdr:row>
      <xdr:rowOff>85726</xdr:rowOff>
    </xdr:from>
    <xdr:to>
      <xdr:col>32</xdr:col>
      <xdr:colOff>485774</xdr:colOff>
      <xdr:row>137</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135</xdr:row>
      <xdr:rowOff>138906</xdr:rowOff>
    </xdr:from>
    <xdr:to>
      <xdr:col>32</xdr:col>
      <xdr:colOff>502046</xdr:colOff>
      <xdr:row>137</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38"/>
  <sheetViews>
    <sheetView showGridLines="0" tabSelected="1" zoomScaleNormal="100" zoomScaleSheetLayoutView="100" workbookViewId="0">
      <pane xSplit="1" ySplit="3" topLeftCell="B4" activePane="bottomRight" state="frozen"/>
      <selection sqref="A1:A3"/>
      <selection pane="topRight" sqref="A1:A3"/>
      <selection pane="bottomLeft" sqref="A1:A3"/>
      <selection pane="bottomRight" activeCell="B8" sqref="B8"/>
    </sheetView>
  </sheetViews>
  <sheetFormatPr defaultColWidth="9.140625" defaultRowHeight="16.5" x14ac:dyDescent="0.2"/>
  <cols>
    <col min="1" max="1" width="44.7109375" style="102" customWidth="1"/>
    <col min="2" max="6" width="9" style="102" customWidth="1"/>
    <col min="7" max="7" width="9" style="108" customWidth="1"/>
    <col min="8" max="9" width="9" style="102" customWidth="1"/>
    <col min="10" max="10" width="8.28515625" style="108" customWidth="1"/>
    <col min="11" max="11" width="9" style="108" customWidth="1"/>
    <col min="12" max="12" width="2.7109375" style="102" customWidth="1"/>
    <col min="13" max="17" width="9" style="102" customWidth="1"/>
    <col min="18" max="18" width="9" style="108" customWidth="1"/>
    <col min="19" max="20" width="9" style="102" customWidth="1"/>
    <col min="21" max="21" width="8.42578125" style="102" customWidth="1"/>
    <col min="22" max="22" width="9" style="102" customWidth="1"/>
    <col min="23" max="23" width="2.7109375" style="102" customWidth="1"/>
    <col min="24" max="31" width="9" style="102" customWidth="1"/>
    <col min="32" max="32" width="8.42578125" style="102" customWidth="1"/>
    <col min="33" max="33" width="9" style="102" customWidth="1"/>
    <col min="34" max="16384" width="9.140625" style="102"/>
  </cols>
  <sheetData>
    <row r="1" spans="1:34" x14ac:dyDescent="0.2">
      <c r="A1" s="216" t="str">
        <f>'Occupancy Raw Data'!B1</f>
        <v>Week of April 20 to April 26, 2025</v>
      </c>
      <c r="B1" s="203" t="s">
        <v>66</v>
      </c>
      <c r="C1" s="204"/>
      <c r="D1" s="204"/>
      <c r="E1" s="204"/>
      <c r="F1" s="204"/>
      <c r="G1" s="204"/>
      <c r="H1" s="204"/>
      <c r="I1" s="204"/>
      <c r="J1" s="204"/>
      <c r="K1" s="205"/>
      <c r="L1" s="106"/>
      <c r="M1" s="203" t="s">
        <v>67</v>
      </c>
      <c r="N1" s="204"/>
      <c r="O1" s="204"/>
      <c r="P1" s="204"/>
      <c r="Q1" s="204"/>
      <c r="R1" s="204"/>
      <c r="S1" s="204"/>
      <c r="T1" s="204"/>
      <c r="U1" s="204"/>
      <c r="V1" s="205"/>
      <c r="W1" s="106"/>
      <c r="X1" s="203" t="s">
        <v>68</v>
      </c>
      <c r="Y1" s="204"/>
      <c r="Z1" s="204"/>
      <c r="AA1" s="204"/>
      <c r="AB1" s="204"/>
      <c r="AC1" s="204"/>
      <c r="AD1" s="204"/>
      <c r="AE1" s="204"/>
      <c r="AF1" s="204"/>
      <c r="AG1" s="205"/>
      <c r="AH1" s="103"/>
    </row>
    <row r="2" spans="1:34" x14ac:dyDescent="0.2">
      <c r="A2" s="217"/>
      <c r="B2" s="107"/>
      <c r="C2" s="108"/>
      <c r="D2" s="108"/>
      <c r="E2" s="108"/>
      <c r="F2" s="109"/>
      <c r="G2" s="206" t="s">
        <v>64</v>
      </c>
      <c r="H2" s="108"/>
      <c r="I2" s="108"/>
      <c r="J2" s="206" t="s">
        <v>65</v>
      </c>
      <c r="K2" s="208" t="s">
        <v>56</v>
      </c>
      <c r="L2" s="103"/>
      <c r="M2" s="107"/>
      <c r="N2" s="108"/>
      <c r="O2" s="108"/>
      <c r="P2" s="108"/>
      <c r="Q2" s="108"/>
      <c r="R2" s="206" t="s">
        <v>64</v>
      </c>
      <c r="S2" s="108"/>
      <c r="T2" s="108"/>
      <c r="U2" s="206" t="s">
        <v>65</v>
      </c>
      <c r="V2" s="208" t="s">
        <v>56</v>
      </c>
      <c r="W2" s="103"/>
      <c r="X2" s="110"/>
      <c r="Y2" s="111"/>
      <c r="Z2" s="111"/>
      <c r="AA2" s="111"/>
      <c r="AB2" s="111"/>
      <c r="AC2" s="210" t="s">
        <v>64</v>
      </c>
      <c r="AD2" s="112"/>
      <c r="AE2" s="112"/>
      <c r="AF2" s="210" t="s">
        <v>65</v>
      </c>
      <c r="AG2" s="211" t="s">
        <v>56</v>
      </c>
      <c r="AH2" s="103"/>
    </row>
    <row r="3" spans="1:34" x14ac:dyDescent="0.2">
      <c r="A3" s="218"/>
      <c r="B3" s="113" t="s">
        <v>57</v>
      </c>
      <c r="C3" s="114" t="s">
        <v>58</v>
      </c>
      <c r="D3" s="114" t="s">
        <v>59</v>
      </c>
      <c r="E3" s="114" t="s">
        <v>60</v>
      </c>
      <c r="F3" s="115" t="s">
        <v>61</v>
      </c>
      <c r="G3" s="207"/>
      <c r="H3" s="114" t="s">
        <v>62</v>
      </c>
      <c r="I3" s="114" t="s">
        <v>63</v>
      </c>
      <c r="J3" s="207"/>
      <c r="K3" s="209"/>
      <c r="L3" s="103"/>
      <c r="M3" s="113" t="s">
        <v>57</v>
      </c>
      <c r="N3" s="114" t="s">
        <v>58</v>
      </c>
      <c r="O3" s="114" t="s">
        <v>59</v>
      </c>
      <c r="P3" s="114" t="s">
        <v>60</v>
      </c>
      <c r="Q3" s="114" t="s">
        <v>61</v>
      </c>
      <c r="R3" s="207"/>
      <c r="S3" s="114" t="s">
        <v>62</v>
      </c>
      <c r="T3" s="114" t="s">
        <v>63</v>
      </c>
      <c r="U3" s="207"/>
      <c r="V3" s="209"/>
      <c r="W3" s="103"/>
      <c r="X3" s="113" t="s">
        <v>57</v>
      </c>
      <c r="Y3" s="114" t="s">
        <v>58</v>
      </c>
      <c r="Z3" s="114" t="s">
        <v>59</v>
      </c>
      <c r="AA3" s="114" t="s">
        <v>60</v>
      </c>
      <c r="AB3" s="114" t="s">
        <v>61</v>
      </c>
      <c r="AC3" s="207"/>
      <c r="AD3" s="115" t="s">
        <v>62</v>
      </c>
      <c r="AE3" s="115" t="s">
        <v>63</v>
      </c>
      <c r="AF3" s="207"/>
      <c r="AG3" s="209"/>
      <c r="AH3" s="103"/>
    </row>
    <row r="4" spans="1:34" x14ac:dyDescent="0.2">
      <c r="A4" s="134" t="s">
        <v>15</v>
      </c>
      <c r="B4" s="117">
        <f>(VLOOKUP($A4,'Occupancy Raw Data'!$B$8:$BE$45,'Occupancy Raw Data'!G$3,FALSE))/100</f>
        <v>0.44105196734690399</v>
      </c>
      <c r="C4" s="118">
        <f>(VLOOKUP($A4,'Occupancy Raw Data'!$B$8:$BE$45,'Occupancy Raw Data'!H$3,FALSE))/100</f>
        <v>0.56764940994876401</v>
      </c>
      <c r="D4" s="118">
        <f>(VLOOKUP($A4,'Occupancy Raw Data'!$B$8:$BE$45,'Occupancy Raw Data'!I$3,FALSE))/100</f>
        <v>0.64478181363527798</v>
      </c>
      <c r="E4" s="118">
        <f>(VLOOKUP($A4,'Occupancy Raw Data'!$B$8:$BE$45,'Occupancy Raw Data'!J$3,FALSE))/100</f>
        <v>0.67580062697389298</v>
      </c>
      <c r="F4" s="118">
        <f>(VLOOKUP($A4,'Occupancy Raw Data'!$B$8:$BE$45,'Occupancy Raw Data'!K$3,FALSE))/100</f>
        <v>0.68013123020977606</v>
      </c>
      <c r="G4" s="119">
        <f>(VLOOKUP($A4,'Occupancy Raw Data'!$B$8:$BE$45,'Occupancy Raw Data'!L$3,FALSE))/100</f>
        <v>0.60188211714328699</v>
      </c>
      <c r="H4" s="99">
        <f>(VLOOKUP($A4,'Occupancy Raw Data'!$B$8:$BE$45,'Occupancy Raw Data'!N$3,FALSE))/100</f>
        <v>0.76367789735324909</v>
      </c>
      <c r="I4" s="99">
        <f>(VLOOKUP($A4,'Occupancy Raw Data'!$B$8:$BE$45,'Occupancy Raw Data'!O$3,FALSE))/100</f>
        <v>0.781730603660717</v>
      </c>
      <c r="J4" s="119">
        <f>(VLOOKUP($A4,'Occupancy Raw Data'!$B$8:$BE$45,'Occupancy Raw Data'!P$3,FALSE))/100</f>
        <v>0.77270415464347297</v>
      </c>
      <c r="K4" s="120">
        <f>(VLOOKUP($A4,'Occupancy Raw Data'!$B$8:$BE$45,'Occupancy Raw Data'!R$3,FALSE))/100</f>
        <v>0.65068815933855706</v>
      </c>
      <c r="M4" s="121">
        <f>VLOOKUP($A4,'ADR Raw Data'!$B$6:$BE$43,'ADR Raw Data'!G$1,FALSE)</f>
        <v>142.82805413650999</v>
      </c>
      <c r="N4" s="122">
        <f>VLOOKUP($A4,'ADR Raw Data'!$B$6:$BE$43,'ADR Raw Data'!H$1,FALSE)</f>
        <v>145.26714307534101</v>
      </c>
      <c r="O4" s="122">
        <f>VLOOKUP($A4,'ADR Raw Data'!$B$6:$BE$43,'ADR Raw Data'!I$1,FALSE)</f>
        <v>154.612997116912</v>
      </c>
      <c r="P4" s="122">
        <f>VLOOKUP($A4,'ADR Raw Data'!$B$6:$BE$43,'ADR Raw Data'!J$1,FALSE)</f>
        <v>159.49098420396899</v>
      </c>
      <c r="Q4" s="122">
        <f>VLOOKUP($A4,'ADR Raw Data'!$B$6:$BE$43,'ADR Raw Data'!K$1,FALSE)</f>
        <v>161.773443603533</v>
      </c>
      <c r="R4" s="123">
        <f>VLOOKUP($A4,'ADR Raw Data'!$B$6:$BE$43,'ADR Raw Data'!L$1,FALSE)</f>
        <v>153.83664511865501</v>
      </c>
      <c r="S4" s="122">
        <f>VLOOKUP($A4,'ADR Raw Data'!$B$6:$BE$43,'ADR Raw Data'!N$1,FALSE)</f>
        <v>177.289864395601</v>
      </c>
      <c r="T4" s="122">
        <f>VLOOKUP($A4,'ADR Raw Data'!$B$6:$BE$43,'ADR Raw Data'!O$1,FALSE)</f>
        <v>178.40098234289599</v>
      </c>
      <c r="U4" s="123">
        <f>VLOOKUP($A4,'ADR Raw Data'!$B$6:$BE$43,'ADR Raw Data'!P$1,FALSE)</f>
        <v>177.85190723802</v>
      </c>
      <c r="V4" s="124">
        <f>VLOOKUP($A4,'ADR Raw Data'!$B$6:$BE$43,'ADR Raw Data'!R$1,FALSE)</f>
        <v>161.98476421197199</v>
      </c>
      <c r="X4" s="121">
        <f>VLOOKUP($A4,'RevPAR Raw Data'!$B$6:$BE$43,'RevPAR Raw Data'!G$1,FALSE)</f>
        <v>62.9945942692381</v>
      </c>
      <c r="Y4" s="122">
        <f>VLOOKUP($A4,'RevPAR Raw Data'!$B$6:$BE$43,'RevPAR Raw Data'!H$1,FALSE)</f>
        <v>82.460808051660194</v>
      </c>
      <c r="Z4" s="122">
        <f>VLOOKUP($A4,'RevPAR Raw Data'!$B$6:$BE$43,'RevPAR Raw Data'!I$1,FALSE)</f>
        <v>99.691648692629002</v>
      </c>
      <c r="AA4" s="122">
        <f>VLOOKUP($A4,'RevPAR Raw Data'!$B$6:$BE$43,'RevPAR Raw Data'!J$1,FALSE)</f>
        <v>107.784107121725</v>
      </c>
      <c r="AB4" s="122">
        <f>VLOOKUP($A4,'RevPAR Raw Data'!$B$6:$BE$43,'RevPAR Raw Data'!K$1,FALSE)</f>
        <v>110.027171213343</v>
      </c>
      <c r="AC4" s="123">
        <f>VLOOKUP($A4,'RevPAR Raw Data'!$B$6:$BE$43,'RevPAR Raw Data'!L$1,FALSE)</f>
        <v>92.591525658237103</v>
      </c>
      <c r="AD4" s="122">
        <f>VLOOKUP($A4,'RevPAR Raw Data'!$B$6:$BE$43,'RevPAR Raw Data'!N$1,FALSE)</f>
        <v>135.39235086367501</v>
      </c>
      <c r="AE4" s="122">
        <f>VLOOKUP($A4,'RevPAR Raw Data'!$B$6:$BE$43,'RevPAR Raw Data'!O$1,FALSE)</f>
        <v>139.46150762057701</v>
      </c>
      <c r="AF4" s="123">
        <f>VLOOKUP($A4,'RevPAR Raw Data'!$B$6:$BE$43,'RevPAR Raw Data'!P$1,FALSE)</f>
        <v>137.42690763408299</v>
      </c>
      <c r="AG4" s="124">
        <f>VLOOKUP($A4,'RevPAR Raw Data'!$B$6:$BE$43,'RevPAR Raw Data'!R$1,FALSE)</f>
        <v>105.401568065978</v>
      </c>
    </row>
    <row r="5" spans="1:34" x14ac:dyDescent="0.2">
      <c r="A5" s="101" t="s">
        <v>121</v>
      </c>
      <c r="B5" s="89">
        <f>(VLOOKUP($A4,'Occupancy Raw Data'!$B$8:$BE$51,'Occupancy Raw Data'!T$3,FALSE))/100</f>
        <v>-0.125692432564039</v>
      </c>
      <c r="C5" s="90">
        <f>(VLOOKUP($A4,'Occupancy Raw Data'!$B$8:$BE$51,'Occupancy Raw Data'!U$3,FALSE))/100</f>
        <v>-7.26992816062344E-2</v>
      </c>
      <c r="D5" s="90">
        <f>(VLOOKUP($A4,'Occupancy Raw Data'!$B$8:$BE$51,'Occupancy Raw Data'!V$3,FALSE))/100</f>
        <v>-3.2198454250805898E-2</v>
      </c>
      <c r="E5" s="90">
        <f>(VLOOKUP($A4,'Occupancy Raw Data'!$B$8:$BE$51,'Occupancy Raw Data'!W$3,FALSE))/100</f>
        <v>-2.2965059187230099E-3</v>
      </c>
      <c r="F5" s="90">
        <f>(VLOOKUP($A4,'Occupancy Raw Data'!$B$8:$BE$51,'Occupancy Raw Data'!X$3,FALSE))/100</f>
        <v>2.9043524521178102E-2</v>
      </c>
      <c r="G5" s="90">
        <f>(VLOOKUP($A4,'Occupancy Raw Data'!$B$8:$BE$51,'Occupancy Raw Data'!Y$3,FALSE))/100</f>
        <v>-3.5796367908176301E-2</v>
      </c>
      <c r="H5" s="91">
        <f>(VLOOKUP($A4,'Occupancy Raw Data'!$B$8:$BE$51,'Occupancy Raw Data'!AA$3,FALSE))/100</f>
        <v>4.8620865391743803E-2</v>
      </c>
      <c r="I5" s="91">
        <f>(VLOOKUP($A4,'Occupancy Raw Data'!$B$8:$BE$51,'Occupancy Raw Data'!AB$3,FALSE))/100</f>
        <v>4.2589184236679296E-2</v>
      </c>
      <c r="J5" s="90">
        <f>(VLOOKUP($A4,'Occupancy Raw Data'!$B$8:$BE$51,'Occupancy Raw Data'!AC$3,FALSE))/100</f>
        <v>4.5560781160162503E-2</v>
      </c>
      <c r="K5" s="92">
        <f>(VLOOKUP($A4,'Occupancy Raw Data'!$B$8:$BE$51,'Occupancy Raw Data'!AE$3,FALSE))/100</f>
        <v>-9.65600638393228E-3</v>
      </c>
      <c r="M5" s="89">
        <f>(VLOOKUP($A4,'ADR Raw Data'!$B$6:$BE$43,'ADR Raw Data'!T$1,FALSE))/100</f>
        <v>2.04097509610799E-2</v>
      </c>
      <c r="N5" s="90">
        <f>(VLOOKUP($A4,'ADR Raw Data'!$B$6:$BE$43,'ADR Raw Data'!U$1,FALSE))/100</f>
        <v>1.88135816876743E-3</v>
      </c>
      <c r="O5" s="90">
        <f>(VLOOKUP($A4,'ADR Raw Data'!$B$6:$BE$43,'ADR Raw Data'!V$1,FALSE))/100</f>
        <v>2.0090194292902298E-2</v>
      </c>
      <c r="P5" s="90">
        <f>(VLOOKUP($A4,'ADR Raw Data'!$B$6:$BE$43,'ADR Raw Data'!W$1,FALSE))/100</f>
        <v>3.8462423925689798E-2</v>
      </c>
      <c r="Q5" s="90">
        <f>(VLOOKUP($A4,'ADR Raw Data'!$B$6:$BE$43,'ADR Raw Data'!X$1,FALSE))/100</f>
        <v>5.9282734465015904E-2</v>
      </c>
      <c r="R5" s="90">
        <f>(VLOOKUP($A4,'ADR Raw Data'!$B$6:$BE$43,'ADR Raw Data'!Y$1,FALSE))/100</f>
        <v>3.1866696158272999E-2</v>
      </c>
      <c r="S5" s="91">
        <f>(VLOOKUP($A4,'ADR Raw Data'!$B$6:$BE$43,'ADR Raw Data'!AA$1,FALSE))/100</f>
        <v>5.6780139820147797E-2</v>
      </c>
      <c r="T5" s="91">
        <f>(VLOOKUP($A4,'ADR Raw Data'!$B$6:$BE$43,'ADR Raw Data'!AB$1,FALSE))/100</f>
        <v>4.8107614057503502E-2</v>
      </c>
      <c r="U5" s="90">
        <f>(VLOOKUP($A4,'ADR Raw Data'!$B$6:$BE$43,'ADR Raw Data'!AC$1,FALSE))/100</f>
        <v>5.2339707996503802E-2</v>
      </c>
      <c r="V5" s="92">
        <f>(VLOOKUP($A4,'ADR Raw Data'!$B$6:$BE$43,'ADR Raw Data'!AE$1,FALSE))/100</f>
        <v>4.1780760643592506E-2</v>
      </c>
      <c r="X5" s="89">
        <f>(VLOOKUP($A4,'RevPAR Raw Data'!$B$6:$BE$43,'RevPAR Raw Data'!T$1,FALSE))/100</f>
        <v>-0.107848032849283</v>
      </c>
      <c r="Y5" s="90">
        <f>(VLOOKUP($A4,'RevPAR Raw Data'!$B$6:$BE$43,'RevPAR Raw Data'!U$1,FALSE))/100</f>
        <v>-7.0954696824780394E-2</v>
      </c>
      <c r="Z5" s="90">
        <f>(VLOOKUP($A4,'RevPAR Raw Data'!$B$6:$BE$43,'RevPAR Raw Data'!V$1,FALSE))/100</f>
        <v>-1.27551331597334E-2</v>
      </c>
      <c r="AA5" s="90">
        <f>(VLOOKUP($A4,'RevPAR Raw Data'!$B$6:$BE$43,'RevPAR Raw Data'!W$1,FALSE))/100</f>
        <v>3.6077588822773003E-2</v>
      </c>
      <c r="AB5" s="90">
        <f>(VLOOKUP($A4,'RevPAR Raw Data'!$B$6:$BE$43,'RevPAR Raw Data'!X$1,FALSE))/100</f>
        <v>9.0048038538311295E-2</v>
      </c>
      <c r="AC5" s="90">
        <f>(VLOOKUP($A4,'RevPAR Raw Data'!$B$6:$BE$43,'RevPAR Raw Data'!Y$1,FALSE))/100</f>
        <v>-5.07038372960296E-3</v>
      </c>
      <c r="AD5" s="91">
        <f>(VLOOKUP($A4,'RevPAR Raw Data'!$B$6:$BE$43,'RevPAR Raw Data'!AA$1,FALSE))/100</f>
        <v>0.10816170474701099</v>
      </c>
      <c r="AE5" s="91">
        <f>(VLOOKUP($A4,'RevPAR Raw Data'!$B$6:$BE$43,'RevPAR Raw Data'!AB$1,FALSE))/100</f>
        <v>9.2745662332464909E-2</v>
      </c>
      <c r="AF5" s="90">
        <f>(VLOOKUP($A4,'RevPAR Raw Data'!$B$6:$BE$43,'RevPAR Raw Data'!AC$1,FALSE))/100</f>
        <v>0.100285127138681</v>
      </c>
      <c r="AG5" s="92">
        <f>(VLOOKUP($A4,'RevPAR Raw Data'!$B$6:$BE$43,'RevPAR Raw Data'!AE$1,FALSE))/100</f>
        <v>3.1721318968160099E-2</v>
      </c>
    </row>
    <row r="6" spans="1:34" x14ac:dyDescent="0.2">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4" x14ac:dyDescent="0.2">
      <c r="A7" s="134" t="s">
        <v>69</v>
      </c>
      <c r="B7" s="125">
        <f>(VLOOKUP($A7,'Occupancy Raw Data'!$B$8:$BE$45,'Occupancy Raw Data'!G$3,FALSE))/100</f>
        <v>0.44017424078593698</v>
      </c>
      <c r="C7" s="126">
        <f>(VLOOKUP($A7,'Occupancy Raw Data'!$B$8:$BE$45,'Occupancy Raw Data'!H$3,FALSE))/100</f>
        <v>0.58547375575396199</v>
      </c>
      <c r="D7" s="126">
        <f>(VLOOKUP($A7,'Occupancy Raw Data'!$B$8:$BE$45,'Occupancy Raw Data'!I$3,FALSE))/100</f>
        <v>0.67130896845747401</v>
      </c>
      <c r="E7" s="126">
        <f>(VLOOKUP($A7,'Occupancy Raw Data'!$B$8:$BE$45,'Occupancy Raw Data'!J$3,FALSE))/100</f>
        <v>0.70884488244925703</v>
      </c>
      <c r="F7" s="126">
        <f>(VLOOKUP($A7,'Occupancy Raw Data'!$B$8:$BE$45,'Occupancy Raw Data'!K$3,FALSE))/100</f>
        <v>0.70249930489048096</v>
      </c>
      <c r="G7" s="127">
        <f>(VLOOKUP($A7,'Occupancy Raw Data'!$B$8:$BE$45,'Occupancy Raw Data'!L$3,FALSE))/100</f>
        <v>0.62166023046742191</v>
      </c>
      <c r="H7" s="99">
        <f>(VLOOKUP($A7,'Occupancy Raw Data'!$B$8:$BE$45,'Occupancy Raw Data'!N$3,FALSE))/100</f>
        <v>0.77187432419907909</v>
      </c>
      <c r="I7" s="99">
        <f>(VLOOKUP($A7,'Occupancy Raw Data'!$B$8:$BE$45,'Occupancy Raw Data'!O$3,FALSE))/100</f>
        <v>0.78241527387315002</v>
      </c>
      <c r="J7" s="127">
        <f>(VLOOKUP($A7,'Occupancy Raw Data'!$B$8:$BE$45,'Occupancy Raw Data'!P$3,FALSE))/100</f>
        <v>0.777144799036114</v>
      </c>
      <c r="K7" s="128">
        <f>(VLOOKUP($A7,'Occupancy Raw Data'!$B$8:$BE$45,'Occupancy Raw Data'!R$3,FALSE))/100</f>
        <v>0.66608439291561994</v>
      </c>
      <c r="M7" s="121">
        <f>VLOOKUP($A7,'ADR Raw Data'!$B$6:$BE$43,'ADR Raw Data'!G$1,FALSE)</f>
        <v>110.64628165216099</v>
      </c>
      <c r="N7" s="122">
        <f>VLOOKUP($A7,'ADR Raw Data'!$B$6:$BE$43,'ADR Raw Data'!H$1,FALSE)</f>
        <v>126.325259083329</v>
      </c>
      <c r="O7" s="122">
        <f>VLOOKUP($A7,'ADR Raw Data'!$B$6:$BE$43,'ADR Raw Data'!I$1,FALSE)</f>
        <v>139.091182791215</v>
      </c>
      <c r="P7" s="122">
        <f>VLOOKUP($A7,'ADR Raw Data'!$B$6:$BE$43,'ADR Raw Data'!J$1,FALSE)</f>
        <v>142.04718440417301</v>
      </c>
      <c r="Q7" s="122">
        <f>VLOOKUP($A7,'ADR Raw Data'!$B$6:$BE$43,'ADR Raw Data'!K$1,FALSE)</f>
        <v>136.06001330477699</v>
      </c>
      <c r="R7" s="123">
        <f>VLOOKUP($A7,'ADR Raw Data'!$B$6:$BE$43,'ADR Raw Data'!L$1,FALSE)</f>
        <v>132.64751053366999</v>
      </c>
      <c r="S7" s="122">
        <f>VLOOKUP($A7,'ADR Raw Data'!$B$6:$BE$43,'ADR Raw Data'!N$1,FALSE)</f>
        <v>146.30592923857699</v>
      </c>
      <c r="T7" s="122">
        <f>VLOOKUP($A7,'ADR Raw Data'!$B$6:$BE$43,'ADR Raw Data'!O$1,FALSE)</f>
        <v>145.77774228776701</v>
      </c>
      <c r="U7" s="123">
        <f>VLOOKUP($A7,'ADR Raw Data'!$B$6:$BE$43,'ADR Raw Data'!P$1,FALSE)</f>
        <v>146.04004472240501</v>
      </c>
      <c r="V7" s="124">
        <f>VLOOKUP($A7,'ADR Raw Data'!$B$6:$BE$43,'ADR Raw Data'!R$1,FALSE)</f>
        <v>137.11195480846499</v>
      </c>
      <c r="X7" s="121">
        <f>VLOOKUP($A7,'RevPAR Raw Data'!$B$6:$BE$43,'RevPAR Raw Data'!G$1,FALSE)</f>
        <v>48.703643022027201</v>
      </c>
      <c r="Y7" s="122">
        <f>VLOOKUP($A7,'RevPAR Raw Data'!$B$6:$BE$43,'RevPAR Raw Data'!H$1,FALSE)</f>
        <v>73.9601238821094</v>
      </c>
      <c r="Z7" s="122">
        <f>VLOOKUP($A7,'RevPAR Raw Data'!$B$6:$BE$43,'RevPAR Raw Data'!I$1,FALSE)</f>
        <v>93.373158441100998</v>
      </c>
      <c r="AA7" s="122">
        <f>VLOOKUP($A7,'RevPAR Raw Data'!$B$6:$BE$43,'RevPAR Raw Data'!J$1,FALSE)</f>
        <v>100.68941973122401</v>
      </c>
      <c r="AB7" s="122">
        <f>VLOOKUP($A7,'RevPAR Raw Data'!$B$6:$BE$43,'RevPAR Raw Data'!K$1,FALSE)</f>
        <v>95.582064769995895</v>
      </c>
      <c r="AC7" s="123">
        <f>VLOOKUP($A7,'RevPAR Raw Data'!$B$6:$BE$43,'RevPAR Raw Data'!L$1,FALSE)</f>
        <v>82.461681969291604</v>
      </c>
      <c r="AD7" s="122">
        <f>VLOOKUP($A7,'RevPAR Raw Data'!$B$6:$BE$43,'RevPAR Raw Data'!N$1,FALSE)</f>
        <v>112.929790257344</v>
      </c>
      <c r="AE7" s="122">
        <f>VLOOKUP($A7,'RevPAR Raw Data'!$B$6:$BE$43,'RevPAR Raw Data'!O$1,FALSE)</f>
        <v>114.058732156693</v>
      </c>
      <c r="AF7" s="123">
        <f>VLOOKUP($A7,'RevPAR Raw Data'!$B$6:$BE$43,'RevPAR Raw Data'!P$1,FALSE)</f>
        <v>113.49426120701899</v>
      </c>
      <c r="AG7" s="124">
        <f>VLOOKUP($A7,'RevPAR Raw Data'!$B$6:$BE$43,'RevPAR Raw Data'!R$1,FALSE)</f>
        <v>91.328133180070793</v>
      </c>
    </row>
    <row r="8" spans="1:34" x14ac:dyDescent="0.2">
      <c r="A8" s="101" t="s">
        <v>121</v>
      </c>
      <c r="B8" s="89">
        <f>(VLOOKUP($A7,'Occupancy Raw Data'!$B$8:$BE$51,'Occupancy Raw Data'!T$3,FALSE))/100</f>
        <v>-0.142563550073804</v>
      </c>
      <c r="C8" s="90">
        <f>(VLOOKUP($A7,'Occupancy Raw Data'!$B$8:$BE$51,'Occupancy Raw Data'!U$3,FALSE))/100</f>
        <v>-9.3699027406853486E-2</v>
      </c>
      <c r="D8" s="90">
        <f>(VLOOKUP($A7,'Occupancy Raw Data'!$B$8:$BE$51,'Occupancy Raw Data'!V$3,FALSE))/100</f>
        <v>-4.7768852788529402E-2</v>
      </c>
      <c r="E8" s="90">
        <f>(VLOOKUP($A7,'Occupancy Raw Data'!$B$8:$BE$51,'Occupancy Raw Data'!W$3,FALSE))/100</f>
        <v>-6.2607022784318799E-3</v>
      </c>
      <c r="F8" s="90">
        <f>(VLOOKUP($A7,'Occupancy Raw Data'!$B$8:$BE$51,'Occupancy Raw Data'!X$3,FALSE))/100</f>
        <v>3.7808761649115299E-2</v>
      </c>
      <c r="G8" s="90">
        <f>(VLOOKUP($A7,'Occupancy Raw Data'!$B$8:$BE$51,'Occupancy Raw Data'!Y$3,FALSE))/100</f>
        <v>-4.4957417232170303E-2</v>
      </c>
      <c r="H8" s="91">
        <f>(VLOOKUP($A7,'Occupancy Raw Data'!$B$8:$BE$51,'Occupancy Raw Data'!AA$3,FALSE))/100</f>
        <v>9.4378303124395602E-2</v>
      </c>
      <c r="I8" s="91">
        <f>(VLOOKUP($A7,'Occupancy Raw Data'!$B$8:$BE$51,'Occupancy Raw Data'!AB$3,FALSE))/100</f>
        <v>8.3637554887482007E-2</v>
      </c>
      <c r="J8" s="90">
        <f>(VLOOKUP($A7,'Occupancy Raw Data'!$B$8:$BE$51,'Occupancy Raw Data'!AC$3,FALSE))/100</f>
        <v>8.8945026407623903E-2</v>
      </c>
      <c r="K8" s="92">
        <f>(VLOOKUP($A7,'Occupancy Raw Data'!$B$8:$BE$51,'Occupancy Raw Data'!AE$3,FALSE))/100</f>
        <v>-4.1430333791240195E-3</v>
      </c>
      <c r="M8" s="89">
        <f>(VLOOKUP($A7,'ADR Raw Data'!$B$6:$BE$43,'ADR Raw Data'!T$1,FALSE))/100</f>
        <v>-8.4958057878733409E-2</v>
      </c>
      <c r="N8" s="90">
        <f>(VLOOKUP($A7,'ADR Raw Data'!$B$6:$BE$43,'ADR Raw Data'!U$1,FALSE))/100</f>
        <v>-5.22329383016511E-2</v>
      </c>
      <c r="O8" s="90">
        <f>(VLOOKUP($A7,'ADR Raw Data'!$B$6:$BE$43,'ADR Raw Data'!V$1,FALSE))/100</f>
        <v>-7.2605141139170902E-3</v>
      </c>
      <c r="P8" s="90">
        <f>(VLOOKUP($A7,'ADR Raw Data'!$B$6:$BE$43,'ADR Raw Data'!W$1,FALSE))/100</f>
        <v>1.4918746037836701E-2</v>
      </c>
      <c r="Q8" s="90">
        <f>(VLOOKUP($A7,'ADR Raw Data'!$B$6:$BE$43,'ADR Raw Data'!X$1,FALSE))/100</f>
        <v>1.7979689487316299E-2</v>
      </c>
      <c r="R8" s="90">
        <f>(VLOOKUP($A7,'ADR Raw Data'!$B$6:$BE$43,'ADR Raw Data'!Y$1,FALSE))/100</f>
        <v>-1.2699974599211602E-2</v>
      </c>
      <c r="S8" s="91">
        <f>(VLOOKUP($A7,'ADR Raw Data'!$B$6:$BE$43,'ADR Raw Data'!AA$1,FALSE))/100</f>
        <v>4.6212576423155002E-2</v>
      </c>
      <c r="T8" s="91">
        <f>(VLOOKUP($A7,'ADR Raw Data'!$B$6:$BE$43,'ADR Raw Data'!AB$1,FALSE))/100</f>
        <v>3.9598503753684601E-2</v>
      </c>
      <c r="U8" s="90">
        <f>(VLOOKUP($A7,'ADR Raw Data'!$B$6:$BE$43,'ADR Raw Data'!AC$1,FALSE))/100</f>
        <v>4.2871598907475598E-2</v>
      </c>
      <c r="V8" s="92">
        <f>(VLOOKUP($A7,'ADR Raw Data'!$B$6:$BE$43,'ADR Raw Data'!AE$1,FALSE))/100</f>
        <v>7.5342257311302495E-3</v>
      </c>
      <c r="X8" s="89">
        <f>(VLOOKUP($A7,'RevPAR Raw Data'!$B$6:$BE$43,'RevPAR Raw Data'!T$1,FALSE))/100</f>
        <v>-0.21540968561397</v>
      </c>
      <c r="Y8" s="90">
        <f>(VLOOKUP($A7,'RevPAR Raw Data'!$B$6:$BE$43,'RevPAR Raw Data'!U$1,FALSE))/100</f>
        <v>-0.14103779019103699</v>
      </c>
      <c r="Z8" s="90">
        <f>(VLOOKUP($A7,'RevPAR Raw Data'!$B$6:$BE$43,'RevPAR Raw Data'!V$1,FALSE))/100</f>
        <v>-5.4682540472569797E-2</v>
      </c>
      <c r="AA8" s="90">
        <f>(VLOOKUP($A7,'RevPAR Raw Data'!$B$6:$BE$43,'RevPAR Raw Data'!W$1,FALSE))/100</f>
        <v>8.5646419320944602E-3</v>
      </c>
      <c r="AB8" s="90">
        <f>(VLOOKUP($A7,'RevPAR Raw Data'!$B$6:$BE$43,'RevPAR Raw Data'!X$1,FALSE))/100</f>
        <v>5.6468240930782704E-2</v>
      </c>
      <c r="AC8" s="90">
        <f>(VLOOKUP($A7,'RevPAR Raw Data'!$B$6:$BE$43,'RevPAR Raw Data'!Y$1,FALSE))/100</f>
        <v>-5.7086433774487307E-2</v>
      </c>
      <c r="AD8" s="91">
        <f>(VLOOKUP($A7,'RevPAR Raw Data'!$B$6:$BE$43,'RevPAR Raw Data'!AA$1,FALSE))/100</f>
        <v>0.14495234409337399</v>
      </c>
      <c r="AE8" s="91">
        <f>(VLOOKUP($A7,'RevPAR Raw Data'!$B$6:$BE$43,'RevPAR Raw Data'!AB$1,FALSE))/100</f>
        <v>0.126547980672327</v>
      </c>
      <c r="AF8" s="90">
        <f>(VLOOKUP($A7,'RevPAR Raw Data'!$B$6:$BE$43,'RevPAR Raw Data'!AC$1,FALSE))/100</f>
        <v>0.135629840812062</v>
      </c>
      <c r="AG8" s="92">
        <f>(VLOOKUP($A7,'RevPAR Raw Data'!$B$6:$BE$43,'RevPAR Raw Data'!AE$1,FALSE))/100</f>
        <v>3.3599778033163003E-3</v>
      </c>
    </row>
    <row r="9" spans="1:34" x14ac:dyDescent="0.2">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4" x14ac:dyDescent="0.2">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4" x14ac:dyDescent="0.2">
      <c r="A11" s="116" t="s">
        <v>112</v>
      </c>
      <c r="B11" s="93">
        <f>(VLOOKUP($A11,'Occupancy Raw Data'!$B$8:$BE$51,'Occupancy Raw Data'!G$3,FALSE))/100</f>
        <v>0.41637751561415598</v>
      </c>
      <c r="C11" s="99">
        <f>(VLOOKUP($A11,'Occupancy Raw Data'!$B$8:$BE$51,'Occupancy Raw Data'!H$3,FALSE))/100</f>
        <v>0.62213740458015199</v>
      </c>
      <c r="D11" s="99">
        <f>(VLOOKUP($A11,'Occupancy Raw Data'!$B$8:$BE$51,'Occupancy Raw Data'!I$3,FALSE))/100</f>
        <v>0.81401804302567593</v>
      </c>
      <c r="E11" s="99">
        <f>(VLOOKUP($A11,'Occupancy Raw Data'!$B$8:$BE$51,'Occupancy Raw Data'!J$3,FALSE))/100</f>
        <v>0.85149201943094999</v>
      </c>
      <c r="F11" s="99">
        <f>(VLOOKUP($A11,'Occupancy Raw Data'!$B$8:$BE$51,'Occupancy Raw Data'!K$3,FALSE))/100</f>
        <v>0.73594725884802203</v>
      </c>
      <c r="G11" s="100">
        <f>(VLOOKUP($A11,'Occupancy Raw Data'!$B$8:$BE$51,'Occupancy Raw Data'!L$3,FALSE))/100</f>
        <v>0.68799444829979095</v>
      </c>
      <c r="H11" s="99">
        <f>(VLOOKUP($A11,'Occupancy Raw Data'!$B$8:$BE$51,'Occupancy Raw Data'!N$3,FALSE))/100</f>
        <v>0.79181124219292098</v>
      </c>
      <c r="I11" s="99">
        <f>(VLOOKUP($A11,'Occupancy Raw Data'!$B$8:$BE$51,'Occupancy Raw Data'!O$3,FALSE))/100</f>
        <v>0.82963219986120706</v>
      </c>
      <c r="J11" s="100">
        <f>(VLOOKUP($A11,'Occupancy Raw Data'!$B$8:$BE$51,'Occupancy Raw Data'!P$3,FALSE))/100</f>
        <v>0.81072172102706408</v>
      </c>
      <c r="K11" s="94">
        <f>(VLOOKUP($A11,'Occupancy Raw Data'!$B$8:$BE$51,'Occupancy Raw Data'!R$3,FALSE))/100</f>
        <v>0.72305938336472597</v>
      </c>
      <c r="M11" s="121">
        <f>VLOOKUP($A11,'ADR Raw Data'!$B$6:$BE$49,'ADR Raw Data'!G$1,FALSE)</f>
        <v>317.31965000000002</v>
      </c>
      <c r="N11" s="122">
        <f>VLOOKUP($A11,'ADR Raw Data'!$B$6:$BE$49,'ADR Raw Data'!H$1,FALSE)</f>
        <v>303.64558839932999</v>
      </c>
      <c r="O11" s="122">
        <f>VLOOKUP($A11,'ADR Raw Data'!$B$6:$BE$49,'ADR Raw Data'!I$1,FALSE)</f>
        <v>318.04767263427101</v>
      </c>
      <c r="P11" s="122">
        <f>VLOOKUP($A11,'ADR Raw Data'!$B$6:$BE$49,'ADR Raw Data'!J$1,FALSE)</f>
        <v>309.70477180114</v>
      </c>
      <c r="Q11" s="122">
        <f>VLOOKUP($A11,'ADR Raw Data'!$B$6:$BE$49,'ADR Raw Data'!K$1,FALSE)</f>
        <v>322.217057991513</v>
      </c>
      <c r="R11" s="123">
        <f>VLOOKUP($A11,'ADR Raw Data'!$B$6:$BE$49,'ADR Raw Data'!L$1,FALSE)</f>
        <v>314.18174803308398</v>
      </c>
      <c r="S11" s="122">
        <f>VLOOKUP($A11,'ADR Raw Data'!$B$6:$BE$49,'ADR Raw Data'!N$1,FALSE)</f>
        <v>380.59301928133198</v>
      </c>
      <c r="T11" s="122">
        <f>VLOOKUP($A11,'ADR Raw Data'!$B$6:$BE$49,'ADR Raw Data'!O$1,FALSE)</f>
        <v>375.89409033877001</v>
      </c>
      <c r="U11" s="123">
        <f>VLOOKUP($A11,'ADR Raw Data'!$B$6:$BE$49,'ADR Raw Data'!P$1,FALSE)</f>
        <v>378.188752407447</v>
      </c>
      <c r="V11" s="124">
        <f>VLOOKUP($A11,'ADR Raw Data'!$B$6:$BE$49,'ADR Raw Data'!R$1,FALSE)</f>
        <v>334.68663124699998</v>
      </c>
      <c r="X11" s="121">
        <f>VLOOKUP($A11,'RevPAR Raw Data'!$B$6:$BE$49,'RevPAR Raw Data'!G$1,FALSE)</f>
        <v>132.12476752255299</v>
      </c>
      <c r="Y11" s="122">
        <f>VLOOKUP($A11,'RevPAR Raw Data'!$B$6:$BE$49,'RevPAR Raw Data'!H$1,FALSE)</f>
        <v>188.90927827897201</v>
      </c>
      <c r="Z11" s="122">
        <f>VLOOKUP($A11,'RevPAR Raw Data'!$B$6:$BE$49,'RevPAR Raw Data'!I$1,FALSE)</f>
        <v>258.89654406661998</v>
      </c>
      <c r="AA11" s="122">
        <f>VLOOKUP($A11,'RevPAR Raw Data'!$B$6:$BE$49,'RevPAR Raw Data'!J$1,FALSE)</f>
        <v>263.711141568355</v>
      </c>
      <c r="AB11" s="122">
        <f>VLOOKUP($A11,'RevPAR Raw Data'!$B$6:$BE$49,'RevPAR Raw Data'!K$1,FALSE)</f>
        <v>237.13476058292801</v>
      </c>
      <c r="AC11" s="123">
        <f>VLOOKUP($A11,'RevPAR Raw Data'!$B$6:$BE$49,'RevPAR Raw Data'!L$1,FALSE)</f>
        <v>216.15529840388601</v>
      </c>
      <c r="AD11" s="122">
        <f>VLOOKUP($A11,'RevPAR Raw Data'!$B$6:$BE$49,'RevPAR Raw Data'!N$1,FALSE)</f>
        <v>301.35783136710597</v>
      </c>
      <c r="AE11" s="122">
        <f>VLOOKUP($A11,'RevPAR Raw Data'!$B$6:$BE$49,'RevPAR Raw Data'!O$1,FALSE)</f>
        <v>311.85384108258103</v>
      </c>
      <c r="AF11" s="123">
        <f>VLOOKUP($A11,'RevPAR Raw Data'!$B$6:$BE$49,'RevPAR Raw Data'!P$1,FALSE)</f>
        <v>306.60583622484302</v>
      </c>
      <c r="AG11" s="124">
        <f>VLOOKUP($A11,'RevPAR Raw Data'!$B$6:$BE$49,'RevPAR Raw Data'!R$1,FALSE)</f>
        <v>241.99830920987401</v>
      </c>
    </row>
    <row r="12" spans="1:34" x14ac:dyDescent="0.2">
      <c r="A12" s="101" t="s">
        <v>121</v>
      </c>
      <c r="B12" s="89">
        <f>(VLOOKUP($A11,'Occupancy Raw Data'!$B$8:$BE$51,'Occupancy Raw Data'!T$3,FALSE))/100</f>
        <v>-5.9396366366707996E-2</v>
      </c>
      <c r="C12" s="90">
        <f>(VLOOKUP($A11,'Occupancy Raw Data'!$B$8:$BE$51,'Occupancy Raw Data'!U$3,FALSE))/100</f>
        <v>2.91780834471193E-2</v>
      </c>
      <c r="D12" s="90">
        <f>(VLOOKUP($A11,'Occupancy Raw Data'!$B$8:$BE$51,'Occupancy Raw Data'!V$3,FALSE))/100</f>
        <v>5.3749988998949998E-2</v>
      </c>
      <c r="E12" s="90">
        <f>(VLOOKUP($A11,'Occupancy Raw Data'!$B$8:$BE$51,'Occupancy Raw Data'!W$3,FALSE))/100</f>
        <v>6.7172353593315193E-2</v>
      </c>
      <c r="F12" s="90">
        <f>(VLOOKUP($A11,'Occupancy Raw Data'!$B$8:$BE$51,'Occupancy Raw Data'!X$3,FALSE))/100</f>
        <v>6.5859282308432694E-3</v>
      </c>
      <c r="G12" s="90">
        <f>(VLOOKUP($A11,'Occupancy Raw Data'!$B$8:$BE$51,'Occupancy Raw Data'!Y$3,FALSE))/100</f>
        <v>2.7257936674735101E-2</v>
      </c>
      <c r="H12" s="91">
        <f>(VLOOKUP($A11,'Occupancy Raw Data'!$B$8:$BE$51,'Occupancy Raw Data'!AA$3,FALSE))/100</f>
        <v>0.103809703330142</v>
      </c>
      <c r="I12" s="91">
        <f>(VLOOKUP($A11,'Occupancy Raw Data'!$B$8:$BE$51,'Occupancy Raw Data'!AB$3,FALSE))/100</f>
        <v>0.16775604842568298</v>
      </c>
      <c r="J12" s="90">
        <f>(VLOOKUP($A11,'Occupancy Raw Data'!$B$8:$BE$51,'Occupancy Raw Data'!AC$3,FALSE))/100</f>
        <v>0.135628494612752</v>
      </c>
      <c r="K12" s="92">
        <f>(VLOOKUP($A11,'Occupancy Raw Data'!$B$8:$BE$51,'Occupancy Raw Data'!AE$3,FALSE))/100</f>
        <v>5.9652204791272395E-2</v>
      </c>
      <c r="M12" s="89">
        <f>(VLOOKUP($A11,'ADR Raw Data'!$B$6:$BE$49,'ADR Raw Data'!T$1,FALSE))/100</f>
        <v>6.0088662664089798E-2</v>
      </c>
      <c r="N12" s="90">
        <f>(VLOOKUP($A11,'ADR Raw Data'!$B$6:$BE$49,'ADR Raw Data'!U$1,FALSE))/100</f>
        <v>1.47807266420227E-2</v>
      </c>
      <c r="O12" s="90">
        <f>(VLOOKUP($A11,'ADR Raw Data'!$B$6:$BE$49,'ADR Raw Data'!V$1,FALSE))/100</f>
        <v>6.8568646080808399E-2</v>
      </c>
      <c r="P12" s="90">
        <f>(VLOOKUP($A11,'ADR Raw Data'!$B$6:$BE$49,'ADR Raw Data'!W$1,FALSE))/100</f>
        <v>2.30813349601597E-3</v>
      </c>
      <c r="Q12" s="90">
        <f>(VLOOKUP($A11,'ADR Raw Data'!$B$6:$BE$49,'ADR Raw Data'!X$1,FALSE))/100</f>
        <v>2.9021858834903601E-3</v>
      </c>
      <c r="R12" s="90">
        <f>(VLOOKUP($A11,'ADR Raw Data'!$B$6:$BE$49,'ADR Raw Data'!Y$1,FALSE))/100</f>
        <v>2.6682454141263898E-2</v>
      </c>
      <c r="S12" s="91">
        <f>(VLOOKUP($A11,'ADR Raw Data'!$B$6:$BE$49,'ADR Raw Data'!AA$1,FALSE))/100</f>
        <v>1.1198825811641101E-2</v>
      </c>
      <c r="T12" s="91">
        <f>(VLOOKUP($A11,'ADR Raw Data'!$B$6:$BE$49,'ADR Raw Data'!AB$1,FALSE))/100</f>
        <v>-6.4984952643799193E-2</v>
      </c>
      <c r="U12" s="90">
        <f>(VLOOKUP($A11,'ADR Raw Data'!$B$6:$BE$49,'ADR Raw Data'!AC$1,FALSE))/100</f>
        <v>-2.8134080611058102E-2</v>
      </c>
      <c r="V12" s="92">
        <f>(VLOOKUP($A11,'ADR Raw Data'!$B$6:$BE$49,'ADR Raw Data'!AE$1,FALSE))/100</f>
        <v>1.15568462868447E-2</v>
      </c>
      <c r="X12" s="89">
        <f>(VLOOKUP($A11,'RevPAR Raw Data'!$B$6:$BE$49,'RevPAR Raw Data'!T$1,FALSE))/100</f>
        <v>-2.8767519246999801E-3</v>
      </c>
      <c r="Y12" s="90">
        <f>(VLOOKUP($A11,'RevPAR Raw Data'!$B$6:$BE$49,'RevPAR Raw Data'!U$1,FALSE))/100</f>
        <v>4.4390083364511994E-2</v>
      </c>
      <c r="Z12" s="90">
        <f>(VLOOKUP($A11,'RevPAR Raw Data'!$B$6:$BE$49,'RevPAR Raw Data'!V$1,FALSE))/100</f>
        <v>0.126004199052274</v>
      </c>
      <c r="AA12" s="90">
        <f>(VLOOKUP($A11,'RevPAR Raw Data'!$B$6:$BE$49,'RevPAR Raw Data'!W$1,FALSE))/100</f>
        <v>6.9635529848666097E-2</v>
      </c>
      <c r="AB12" s="90">
        <f>(VLOOKUP($A11,'RevPAR Raw Data'!$B$6:$BE$49,'RevPAR Raw Data'!X$1,FALSE))/100</f>
        <v>9.5072277022748702E-3</v>
      </c>
      <c r="AC12" s="90">
        <f>(VLOOKUP($A11,'RevPAR Raw Data'!$B$6:$BE$49,'RevPAR Raw Data'!Y$1,FALSE))/100</f>
        <v>5.46676994613082E-2</v>
      </c>
      <c r="AD12" s="91">
        <f>(VLOOKUP($A11,'RevPAR Raw Data'!$B$6:$BE$49,'RevPAR Raw Data'!AA$1,FALSE))/100</f>
        <v>0.116171075926936</v>
      </c>
      <c r="AE12" s="91">
        <f>(VLOOKUP($A11,'RevPAR Raw Data'!$B$6:$BE$49,'RevPAR Raw Data'!AB$1,FALSE))/100</f>
        <v>9.1869476919230003E-2</v>
      </c>
      <c r="AF12" s="90">
        <f>(VLOOKUP($A11,'RevPAR Raw Data'!$B$6:$BE$49,'RevPAR Raw Data'!AC$1,FALSE))/100</f>
        <v>0.10367863100110201</v>
      </c>
      <c r="AG12" s="92">
        <f>(VLOOKUP($A11,'RevPAR Raw Data'!$B$6:$BE$49,'RevPAR Raw Data'!AE$1,FALSE))/100</f>
        <v>7.1898442439561297E-2</v>
      </c>
    </row>
    <row r="13" spans="1:34" x14ac:dyDescent="0.2">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4" x14ac:dyDescent="0.2">
      <c r="A14" s="116" t="s">
        <v>113</v>
      </c>
      <c r="B14" s="93">
        <f>(VLOOKUP($A14,'Occupancy Raw Data'!$B$8:$BE$51,'Occupancy Raw Data'!G$3,FALSE))/100</f>
        <v>0.41107107762856204</v>
      </c>
      <c r="C14" s="99">
        <f>(VLOOKUP($A14,'Occupancy Raw Data'!$B$8:$BE$51,'Occupancy Raw Data'!H$3,FALSE))/100</f>
        <v>0.64297412381264296</v>
      </c>
      <c r="D14" s="99">
        <f>(VLOOKUP($A14,'Occupancy Raw Data'!$B$8:$BE$51,'Occupancy Raw Data'!I$3,FALSE))/100</f>
        <v>0.78687629653892299</v>
      </c>
      <c r="E14" s="99">
        <f>(VLOOKUP($A14,'Occupancy Raw Data'!$B$8:$BE$51,'Occupancy Raw Data'!J$3,FALSE))/100</f>
        <v>0.83229610219456207</v>
      </c>
      <c r="F14" s="99">
        <f>(VLOOKUP($A14,'Occupancy Raw Data'!$B$8:$BE$51,'Occupancy Raw Data'!K$3,FALSE))/100</f>
        <v>0.79935946427921489</v>
      </c>
      <c r="G14" s="100">
        <f>(VLOOKUP($A14,'Occupancy Raw Data'!$B$8:$BE$51,'Occupancy Raw Data'!L$3,FALSE))/100</f>
        <v>0.69451541289078089</v>
      </c>
      <c r="H14" s="99">
        <f>(VLOOKUP($A14,'Occupancy Raw Data'!$B$8:$BE$51,'Occupancy Raw Data'!N$3,FALSE))/100</f>
        <v>0.83353350074607802</v>
      </c>
      <c r="I14" s="99">
        <f>(VLOOKUP($A14,'Occupancy Raw Data'!$B$8:$BE$51,'Occupancy Raw Data'!O$3,FALSE))/100</f>
        <v>0.81908505295337908</v>
      </c>
      <c r="J14" s="100">
        <f>(VLOOKUP($A14,'Occupancy Raw Data'!$B$8:$BE$51,'Occupancy Raw Data'!P$3,FALSE))/100</f>
        <v>0.82630927684972799</v>
      </c>
      <c r="K14" s="94">
        <f>(VLOOKUP($A14,'Occupancy Raw Data'!$B$8:$BE$51,'Occupancy Raw Data'!R$3,FALSE))/100</f>
        <v>0.732170802593337</v>
      </c>
      <c r="M14" s="121">
        <f>VLOOKUP($A14,'ADR Raw Data'!$B$6:$BE$49,'ADR Raw Data'!G$1,FALSE)</f>
        <v>165.60342895086299</v>
      </c>
      <c r="N14" s="122">
        <f>VLOOKUP($A14,'ADR Raw Data'!$B$6:$BE$49,'ADR Raw Data'!H$1,FALSE)</f>
        <v>195.154338597384</v>
      </c>
      <c r="O14" s="122">
        <f>VLOOKUP($A14,'ADR Raw Data'!$B$6:$BE$49,'ADR Raw Data'!I$1,FALSE)</f>
        <v>218.39672633088199</v>
      </c>
      <c r="P14" s="122">
        <f>VLOOKUP($A14,'ADR Raw Data'!$B$6:$BE$49,'ADR Raw Data'!J$1,FALSE)</f>
        <v>220.89255367528</v>
      </c>
      <c r="Q14" s="122">
        <f>VLOOKUP($A14,'ADR Raw Data'!$B$6:$BE$49,'ADR Raw Data'!K$1,FALSE)</f>
        <v>206.86538289928899</v>
      </c>
      <c r="R14" s="123">
        <f>VLOOKUP($A14,'ADR Raw Data'!$B$6:$BE$49,'ADR Raw Data'!L$1,FALSE)</f>
        <v>205.78751079483499</v>
      </c>
      <c r="S14" s="122">
        <f>VLOOKUP($A14,'ADR Raw Data'!$B$6:$BE$49,'ADR Raw Data'!N$1,FALSE)</f>
        <v>203.21430642273901</v>
      </c>
      <c r="T14" s="122">
        <f>VLOOKUP($A14,'ADR Raw Data'!$B$6:$BE$49,'ADR Raw Data'!O$1,FALSE)</f>
        <v>203.504307740158</v>
      </c>
      <c r="U14" s="123">
        <f>VLOOKUP($A14,'ADR Raw Data'!$B$6:$BE$49,'ADR Raw Data'!P$1,FALSE)</f>
        <v>203.35803937545401</v>
      </c>
      <c r="V14" s="124">
        <f>VLOOKUP($A14,'ADR Raw Data'!$B$6:$BE$49,'ADR Raw Data'!R$1,FALSE)</f>
        <v>205.00412810225399</v>
      </c>
      <c r="X14" s="121">
        <f>VLOOKUP($A14,'RevPAR Raw Data'!$B$6:$BE$49,'RevPAR Raw Data'!G$1,FALSE)</f>
        <v>68.074779997816293</v>
      </c>
      <c r="Y14" s="122">
        <f>VLOOKUP($A14,'RevPAR Raw Data'!$B$6:$BE$49,'RevPAR Raw Data'!H$1,FALSE)</f>
        <v>125.479189867889</v>
      </c>
      <c r="Z14" s="122">
        <f>VLOOKUP($A14,'RevPAR Raw Data'!$B$6:$BE$49,'RevPAR Raw Data'!I$1,FALSE)</f>
        <v>171.851207191469</v>
      </c>
      <c r="AA14" s="122">
        <f>VLOOKUP($A14,'RevPAR Raw Data'!$B$6:$BE$49,'RevPAR Raw Data'!J$1,FALSE)</f>
        <v>183.84801142773901</v>
      </c>
      <c r="AB14" s="122">
        <f>VLOOKUP($A14,'RevPAR Raw Data'!$B$6:$BE$49,'RevPAR Raw Data'!K$1,FALSE)</f>
        <v>165.359801652291</v>
      </c>
      <c r="AC14" s="123">
        <f>VLOOKUP($A14,'RevPAR Raw Data'!$B$6:$BE$49,'RevPAR Raw Data'!L$1,FALSE)</f>
        <v>142.92259802744101</v>
      </c>
      <c r="AD14" s="122">
        <f>VLOOKUP($A14,'RevPAR Raw Data'!$B$6:$BE$49,'RevPAR Raw Data'!N$1,FALSE)</f>
        <v>169.385932234232</v>
      </c>
      <c r="AE14" s="122">
        <f>VLOOKUP($A14,'RevPAR Raw Data'!$B$6:$BE$49,'RevPAR Raw Data'!O$1,FALSE)</f>
        <v>166.68733668158799</v>
      </c>
      <c r="AF14" s="123">
        <f>VLOOKUP($A14,'RevPAR Raw Data'!$B$6:$BE$49,'RevPAR Raw Data'!P$1,FALSE)</f>
        <v>168.03663445791</v>
      </c>
      <c r="AG14" s="124">
        <f>VLOOKUP($A14,'RevPAR Raw Data'!$B$6:$BE$49,'RevPAR Raw Data'!R$1,FALSE)</f>
        <v>150.09803700757499</v>
      </c>
    </row>
    <row r="15" spans="1:34" x14ac:dyDescent="0.2">
      <c r="A15" s="101" t="s">
        <v>121</v>
      </c>
      <c r="B15" s="89">
        <f>(VLOOKUP($A14,'Occupancy Raw Data'!$B$8:$BE$51,'Occupancy Raw Data'!T$3,FALSE))/100</f>
        <v>-0.23722880682519498</v>
      </c>
      <c r="C15" s="90">
        <f>(VLOOKUP($A14,'Occupancy Raw Data'!$B$8:$BE$51,'Occupancy Raw Data'!U$3,FALSE))/100</f>
        <v>-0.123757671474855</v>
      </c>
      <c r="D15" s="90">
        <f>(VLOOKUP($A14,'Occupancy Raw Data'!$B$8:$BE$51,'Occupancy Raw Data'!V$3,FALSE))/100</f>
        <v>-6.3478988049909507E-2</v>
      </c>
      <c r="E15" s="90">
        <f>(VLOOKUP($A14,'Occupancy Raw Data'!$B$8:$BE$51,'Occupancy Raw Data'!W$3,FALSE))/100</f>
        <v>4.2022963663521703E-3</v>
      </c>
      <c r="F15" s="90">
        <f>(VLOOKUP($A14,'Occupancy Raw Data'!$B$8:$BE$51,'Occupancy Raw Data'!X$3,FALSE))/100</f>
        <v>2.2297729007309499E-2</v>
      </c>
      <c r="G15" s="90">
        <f>(VLOOKUP($A14,'Occupancy Raw Data'!$B$8:$BE$51,'Occupancy Raw Data'!Y$3,FALSE))/100</f>
        <v>-6.7536474493603296E-2</v>
      </c>
      <c r="H15" s="91">
        <f>(VLOOKUP($A14,'Occupancy Raw Data'!$B$8:$BE$51,'Occupancy Raw Data'!AA$3,FALSE))/100</f>
        <v>6.903377235294611E-2</v>
      </c>
      <c r="I15" s="91">
        <f>(VLOOKUP($A14,'Occupancy Raw Data'!$B$8:$BE$51,'Occupancy Raw Data'!AB$3,FALSE))/100</f>
        <v>4.5203351083514198E-2</v>
      </c>
      <c r="J15" s="90">
        <f>(VLOOKUP($A14,'Occupancy Raw Data'!$B$8:$BE$51,'Occupancy Raw Data'!AC$3,FALSE))/100</f>
        <v>5.7088429423131595E-2</v>
      </c>
      <c r="K15" s="92">
        <f>(VLOOKUP($A14,'Occupancy Raw Data'!$B$8:$BE$51,'Occupancy Raw Data'!AE$3,FALSE))/100</f>
        <v>-3.0708814161600699E-2</v>
      </c>
      <c r="M15" s="89">
        <f>(VLOOKUP($A14,'ADR Raw Data'!$B$6:$BE$49,'ADR Raw Data'!T$1,FALSE))/100</f>
        <v>-9.3113102019522706E-2</v>
      </c>
      <c r="N15" s="90">
        <f>(VLOOKUP($A14,'ADR Raw Data'!$B$6:$BE$49,'ADR Raw Data'!U$1,FALSE))/100</f>
        <v>-4.1747231059194104E-2</v>
      </c>
      <c r="O15" s="90">
        <f>(VLOOKUP($A14,'ADR Raw Data'!$B$6:$BE$49,'ADR Raw Data'!V$1,FALSE))/100</f>
        <v>2.1402102483931502E-2</v>
      </c>
      <c r="P15" s="90">
        <f>(VLOOKUP($A14,'ADR Raw Data'!$B$6:$BE$49,'ADR Raw Data'!W$1,FALSE))/100</f>
        <v>2.8561620147601999E-2</v>
      </c>
      <c r="Q15" s="90">
        <f>(VLOOKUP($A14,'ADR Raw Data'!$B$6:$BE$49,'ADR Raw Data'!X$1,FALSE))/100</f>
        <v>3.18158651344232E-2</v>
      </c>
      <c r="R15" s="90">
        <f>(VLOOKUP($A14,'ADR Raw Data'!$B$6:$BE$49,'ADR Raw Data'!Y$1,FALSE))/100</f>
        <v>5.2451852622560106E-3</v>
      </c>
      <c r="S15" s="91">
        <f>(VLOOKUP($A14,'ADR Raw Data'!$B$6:$BE$49,'ADR Raw Data'!AA$1,FALSE))/100</f>
        <v>3.1032090149378799E-2</v>
      </c>
      <c r="T15" s="91">
        <f>(VLOOKUP($A14,'ADR Raw Data'!$B$6:$BE$49,'ADR Raw Data'!AB$1,FALSE))/100</f>
        <v>2.4002704766125902E-2</v>
      </c>
      <c r="U15" s="90">
        <f>(VLOOKUP($A14,'ADR Raw Data'!$B$6:$BE$49,'ADR Raw Data'!AC$1,FALSE))/100</f>
        <v>2.7485723194937098E-2</v>
      </c>
      <c r="V15" s="92">
        <f>(VLOOKUP($A14,'ADR Raw Data'!$B$6:$BE$49,'ADR Raw Data'!AE$1,FALSE))/100</f>
        <v>1.13601810693937E-2</v>
      </c>
      <c r="X15" s="89">
        <f>(VLOOKUP($A14,'RevPAR Raw Data'!$B$6:$BE$49,'RevPAR Raw Data'!T$1,FALSE))/100</f>
        <v>-0.30825279875283401</v>
      </c>
      <c r="Y15" s="90">
        <f>(VLOOKUP($A14,'RevPAR Raw Data'!$B$6:$BE$49,'RevPAR Raw Data'!U$1,FALSE))/100</f>
        <v>-0.16033836242764099</v>
      </c>
      <c r="Z15" s="90">
        <f>(VLOOKUP($A14,'RevPAR Raw Data'!$B$6:$BE$49,'RevPAR Raw Data'!V$1,FALSE))/100</f>
        <v>-4.3435469373798406E-2</v>
      </c>
      <c r="AA15" s="90">
        <f>(VLOOKUP($A14,'RevPAR Raw Data'!$B$6:$BE$49,'RevPAR Raw Data'!W$1,FALSE))/100</f>
        <v>3.28839409065175E-2</v>
      </c>
      <c r="AB15" s="90">
        <f>(VLOOKUP($A14,'RevPAR Raw Data'!$B$6:$BE$49,'RevPAR Raw Data'!X$1,FALSE))/100</f>
        <v>5.4823015680633198E-2</v>
      </c>
      <c r="AC15" s="90">
        <f>(VLOOKUP($A14,'RevPAR Raw Data'!$B$6:$BE$49,'RevPAR Raw Data'!Y$1,FALSE))/100</f>
        <v>-6.2645530552025902E-2</v>
      </c>
      <c r="AD15" s="91">
        <f>(VLOOKUP($A14,'RevPAR Raw Data'!$B$6:$BE$49,'RevPAR Raw Data'!AA$1,FALSE))/100</f>
        <v>0.102208124749333</v>
      </c>
      <c r="AE15" s="91">
        <f>(VLOOKUP($A14,'RevPAR Raw Data'!$B$6:$BE$49,'RevPAR Raw Data'!AB$1,FALSE))/100</f>
        <v>7.0291058540137299E-2</v>
      </c>
      <c r="AF15" s="90">
        <f>(VLOOKUP($A14,'RevPAR Raw Data'!$B$6:$BE$49,'RevPAR Raw Data'!AC$1,FALSE))/100</f>
        <v>8.614326938682669E-2</v>
      </c>
      <c r="AG15" s="92">
        <f>(VLOOKUP($A14,'RevPAR Raw Data'!$B$6:$BE$49,'RevPAR Raw Data'!AE$1,FALSE))/100</f>
        <v>-1.9697490781509099E-2</v>
      </c>
    </row>
    <row r="16" spans="1:34" x14ac:dyDescent="0.2">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
      <c r="A17" s="116" t="s">
        <v>114</v>
      </c>
      <c r="B17" s="93">
        <f>(VLOOKUP($A17,'Occupancy Raw Data'!$B$8:$BE$51,'Occupancy Raw Data'!G$3,FALSE))/100</f>
        <v>0.436342592592592</v>
      </c>
      <c r="C17" s="99">
        <f>(VLOOKUP($A17,'Occupancy Raw Data'!$B$8:$BE$51,'Occupancy Raw Data'!H$3,FALSE))/100</f>
        <v>0.62321937321937293</v>
      </c>
      <c r="D17" s="99">
        <f>(VLOOKUP($A17,'Occupancy Raw Data'!$B$8:$BE$51,'Occupancy Raw Data'!I$3,FALSE))/100</f>
        <v>0.75448124406457695</v>
      </c>
      <c r="E17" s="99">
        <f>(VLOOKUP($A17,'Occupancy Raw Data'!$B$8:$BE$51,'Occupancy Raw Data'!J$3,FALSE))/100</f>
        <v>0.79466405508072102</v>
      </c>
      <c r="F17" s="99">
        <f>(VLOOKUP($A17,'Occupancy Raw Data'!$B$8:$BE$51,'Occupancy Raw Data'!K$3,FALSE))/100</f>
        <v>0.77389007597340909</v>
      </c>
      <c r="G17" s="100">
        <f>(VLOOKUP($A17,'Occupancy Raw Data'!$B$8:$BE$51,'Occupancy Raw Data'!L$3,FALSE))/100</f>
        <v>0.67651946818613395</v>
      </c>
      <c r="H17" s="99">
        <f>(VLOOKUP($A17,'Occupancy Raw Data'!$B$8:$BE$51,'Occupancy Raw Data'!N$3,FALSE))/100</f>
        <v>0.83075142450142392</v>
      </c>
      <c r="I17" s="99">
        <f>(VLOOKUP($A17,'Occupancy Raw Data'!$B$8:$BE$51,'Occupancy Raw Data'!O$3,FALSE))/100</f>
        <v>0.84327516619183196</v>
      </c>
      <c r="J17" s="100">
        <f>(VLOOKUP($A17,'Occupancy Raw Data'!$B$8:$BE$51,'Occupancy Raw Data'!P$3,FALSE))/100</f>
        <v>0.83701329534662805</v>
      </c>
      <c r="K17" s="94">
        <f>(VLOOKUP($A17,'Occupancy Raw Data'!$B$8:$BE$51,'Occupancy Raw Data'!R$3,FALSE))/100</f>
        <v>0.72237484737484703</v>
      </c>
      <c r="M17" s="121">
        <f>VLOOKUP($A17,'ADR Raw Data'!$B$6:$BE$49,'ADR Raw Data'!G$1,FALSE)</f>
        <v>130.49458409848299</v>
      </c>
      <c r="N17" s="122">
        <f>VLOOKUP($A17,'ADR Raw Data'!$B$6:$BE$49,'ADR Raw Data'!H$1,FALSE)</f>
        <v>146.419176666666</v>
      </c>
      <c r="O17" s="122">
        <f>VLOOKUP($A17,'ADR Raw Data'!$B$6:$BE$49,'ADR Raw Data'!I$1,FALSE)</f>
        <v>158.75940762301801</v>
      </c>
      <c r="P17" s="122">
        <f>VLOOKUP($A17,'ADR Raw Data'!$B$6:$BE$49,'ADR Raw Data'!J$1,FALSE)</f>
        <v>163.424578556223</v>
      </c>
      <c r="Q17" s="122">
        <f>VLOOKUP($A17,'ADR Raw Data'!$B$6:$BE$49,'ADR Raw Data'!K$1,FALSE)</f>
        <v>154.90837289565499</v>
      </c>
      <c r="R17" s="123">
        <f>VLOOKUP($A17,'ADR Raw Data'!$B$6:$BE$49,'ADR Raw Data'!L$1,FALSE)</f>
        <v>153.05466380066599</v>
      </c>
      <c r="S17" s="122">
        <f>VLOOKUP($A17,'ADR Raw Data'!$B$6:$BE$49,'ADR Raw Data'!N$1,FALSE)</f>
        <v>165.633774157825</v>
      </c>
      <c r="T17" s="122">
        <f>VLOOKUP($A17,'ADR Raw Data'!$B$6:$BE$49,'ADR Raw Data'!O$1,FALSE)</f>
        <v>163.777802920992</v>
      </c>
      <c r="U17" s="123">
        <f>VLOOKUP($A17,'ADR Raw Data'!$B$6:$BE$49,'ADR Raw Data'!P$1,FALSE)</f>
        <v>164.69884608566099</v>
      </c>
      <c r="V17" s="124">
        <f>VLOOKUP($A17,'ADR Raw Data'!$B$6:$BE$49,'ADR Raw Data'!R$1,FALSE)</f>
        <v>156.90954227997199</v>
      </c>
      <c r="X17" s="121">
        <f>VLOOKUP($A17,'RevPAR Raw Data'!$B$6:$BE$49,'RevPAR Raw Data'!G$1,FALSE)</f>
        <v>56.940345144824299</v>
      </c>
      <c r="Y17" s="122">
        <f>VLOOKUP($A17,'RevPAR Raw Data'!$B$6:$BE$49,'RevPAR Raw Data'!H$1,FALSE)</f>
        <v>91.2512675094966</v>
      </c>
      <c r="Z17" s="122">
        <f>VLOOKUP($A17,'RevPAR Raw Data'!$B$6:$BE$49,'RevPAR Raw Data'!I$1,FALSE)</f>
        <v>119.78099537036999</v>
      </c>
      <c r="AA17" s="122">
        <f>VLOOKUP($A17,'RevPAR Raw Data'!$B$6:$BE$49,'RevPAR Raw Data'!J$1,FALSE)</f>
        <v>129.86763829534601</v>
      </c>
      <c r="AB17" s="122">
        <f>VLOOKUP($A17,'RevPAR Raw Data'!$B$6:$BE$49,'RevPAR Raw Data'!K$1,FALSE)</f>
        <v>119.882052469135</v>
      </c>
      <c r="AC17" s="123">
        <f>VLOOKUP($A17,'RevPAR Raw Data'!$B$6:$BE$49,'RevPAR Raw Data'!L$1,FALSE)</f>
        <v>103.54445975783401</v>
      </c>
      <c r="AD17" s="122">
        <f>VLOOKUP($A17,'RevPAR Raw Data'!$B$6:$BE$49,'RevPAR Raw Data'!N$1,FALSE)</f>
        <v>137.60049382715999</v>
      </c>
      <c r="AE17" s="122">
        <f>VLOOKUP($A17,'RevPAR Raw Data'!$B$6:$BE$49,'RevPAR Raw Data'!O$1,FALSE)</f>
        <v>138.109753976733</v>
      </c>
      <c r="AF17" s="123">
        <f>VLOOKUP($A17,'RevPAR Raw Data'!$B$6:$BE$49,'RevPAR Raw Data'!P$1,FALSE)</f>
        <v>137.855123901946</v>
      </c>
      <c r="AG17" s="124">
        <f>VLOOKUP($A17,'RevPAR Raw Data'!$B$6:$BE$49,'RevPAR Raw Data'!R$1,FALSE)</f>
        <v>113.34750665615201</v>
      </c>
    </row>
    <row r="18" spans="1:33" x14ac:dyDescent="0.2">
      <c r="A18" s="101" t="s">
        <v>121</v>
      </c>
      <c r="B18" s="89">
        <f>(VLOOKUP($A17,'Occupancy Raw Data'!$B$8:$BE$51,'Occupancy Raw Data'!T$3,FALSE))/100</f>
        <v>-0.20965576802660199</v>
      </c>
      <c r="C18" s="90">
        <f>(VLOOKUP($A17,'Occupancy Raw Data'!$B$8:$BE$51,'Occupancy Raw Data'!U$3,FALSE))/100</f>
        <v>-0.15085494709522299</v>
      </c>
      <c r="D18" s="90">
        <f>(VLOOKUP($A17,'Occupancy Raw Data'!$B$8:$BE$51,'Occupancy Raw Data'!V$3,FALSE))/100</f>
        <v>-8.1251321093289308E-2</v>
      </c>
      <c r="E18" s="90">
        <f>(VLOOKUP($A17,'Occupancy Raw Data'!$B$8:$BE$51,'Occupancy Raw Data'!W$3,FALSE))/100</f>
        <v>-2.9893298051209702E-2</v>
      </c>
      <c r="F18" s="90">
        <f>(VLOOKUP($A17,'Occupancy Raw Data'!$B$8:$BE$51,'Occupancy Raw Data'!X$3,FALSE))/100</f>
        <v>1.8592198039905902E-2</v>
      </c>
      <c r="G18" s="90">
        <f>(VLOOKUP($A17,'Occupancy Raw Data'!$B$8:$BE$51,'Occupancy Raw Data'!Y$3,FALSE))/100</f>
        <v>-8.23495454272722E-2</v>
      </c>
      <c r="H18" s="91">
        <f>(VLOOKUP($A17,'Occupancy Raw Data'!$B$8:$BE$51,'Occupancy Raw Data'!AA$3,FALSE))/100</f>
        <v>9.2651009460455194E-2</v>
      </c>
      <c r="I18" s="91">
        <f>(VLOOKUP($A17,'Occupancy Raw Data'!$B$8:$BE$51,'Occupancy Raw Data'!AB$3,FALSE))/100</f>
        <v>9.1687172562983893E-2</v>
      </c>
      <c r="J18" s="90">
        <f>(VLOOKUP($A17,'Occupancy Raw Data'!$B$8:$BE$51,'Occupancy Raw Data'!AC$3,FALSE))/100</f>
        <v>9.2165273046002999E-2</v>
      </c>
      <c r="K18" s="92">
        <f>(VLOOKUP($A17,'Occupancy Raw Data'!$B$8:$BE$51,'Occupancy Raw Data'!AE$3,FALSE))/100</f>
        <v>-3.10956911049808E-2</v>
      </c>
      <c r="M18" s="89">
        <f>(VLOOKUP($A17,'ADR Raw Data'!$B$6:$BE$49,'ADR Raw Data'!T$1,FALSE))/100</f>
        <v>-8.6477309523861803E-2</v>
      </c>
      <c r="N18" s="90">
        <f>(VLOOKUP($A17,'ADR Raw Data'!$B$6:$BE$49,'ADR Raw Data'!U$1,FALSE))/100</f>
        <v>-6.03142545013182E-2</v>
      </c>
      <c r="O18" s="90">
        <f>(VLOOKUP($A17,'ADR Raw Data'!$B$6:$BE$49,'ADR Raw Data'!V$1,FALSE))/100</f>
        <v>-1.9505389297448602E-2</v>
      </c>
      <c r="P18" s="90">
        <f>(VLOOKUP($A17,'ADR Raw Data'!$B$6:$BE$49,'ADR Raw Data'!W$1,FALSE))/100</f>
        <v>1.6481616829088198E-2</v>
      </c>
      <c r="Q18" s="90">
        <f>(VLOOKUP($A17,'ADR Raw Data'!$B$6:$BE$49,'ADR Raw Data'!X$1,FALSE))/100</f>
        <v>1.40358965455526E-2</v>
      </c>
      <c r="R18" s="90">
        <f>(VLOOKUP($A17,'ADR Raw Data'!$B$6:$BE$49,'ADR Raw Data'!Y$1,FALSE))/100</f>
        <v>-1.7028973400349999E-2</v>
      </c>
      <c r="S18" s="91">
        <f>(VLOOKUP($A17,'ADR Raw Data'!$B$6:$BE$49,'ADR Raw Data'!AA$1,FALSE))/100</f>
        <v>7.3070141924911305E-2</v>
      </c>
      <c r="T18" s="91">
        <f>(VLOOKUP($A17,'ADR Raw Data'!$B$6:$BE$49,'ADR Raw Data'!AB$1,FALSE))/100</f>
        <v>6.6651296694584306E-2</v>
      </c>
      <c r="U18" s="90">
        <f>(VLOOKUP($A17,'ADR Raw Data'!$B$6:$BE$49,'ADR Raw Data'!AC$1,FALSE))/100</f>
        <v>6.9846407097701499E-2</v>
      </c>
      <c r="V18" s="92">
        <f>(VLOOKUP($A17,'ADR Raw Data'!$B$6:$BE$49,'ADR Raw Data'!AE$1,FALSE))/100</f>
        <v>1.10847912205452E-2</v>
      </c>
      <c r="X18" s="89">
        <f>(VLOOKUP($A17,'RevPAR Raw Data'!$B$6:$BE$49,'RevPAR Raw Data'!T$1,FALSE))/100</f>
        <v>-0.27800261080536504</v>
      </c>
      <c r="Y18" s="90">
        <f>(VLOOKUP($A17,'RevPAR Raw Data'!$B$6:$BE$49,'RevPAR Raw Data'!U$1,FALSE))/100</f>
        <v>-0.20207049792465701</v>
      </c>
      <c r="Z18" s="90">
        <f>(VLOOKUP($A17,'RevPAR Raw Data'!$B$6:$BE$49,'RevPAR Raw Data'!V$1,FALSE))/100</f>
        <v>-9.9171871741881398E-2</v>
      </c>
      <c r="AA18" s="90">
        <f>(VLOOKUP($A17,'RevPAR Raw Data'!$B$6:$BE$49,'RevPAR Raw Data'!W$1,FALSE))/100</f>
        <v>-1.3904371106359299E-2</v>
      </c>
      <c r="AB18" s="90">
        <f>(VLOOKUP($A17,'RevPAR Raw Data'!$B$6:$BE$49,'RevPAR Raw Data'!X$1,FALSE))/100</f>
        <v>3.2889052753701103E-2</v>
      </c>
      <c r="AC18" s="90">
        <f>(VLOOKUP($A17,'RevPAR Raw Data'!$B$6:$BE$49,'RevPAR Raw Data'!Y$1,FALSE))/100</f>
        <v>-9.7976190609010291E-2</v>
      </c>
      <c r="AD18" s="91">
        <f>(VLOOKUP($A17,'RevPAR Raw Data'!$B$6:$BE$49,'RevPAR Raw Data'!AA$1,FALSE))/100</f>
        <v>0.17249117379612802</v>
      </c>
      <c r="AE18" s="91">
        <f>(VLOOKUP($A17,'RevPAR Raw Data'!$B$6:$BE$49,'RevPAR Raw Data'!AB$1,FALSE))/100</f>
        <v>0.16444953819915098</v>
      </c>
      <c r="AF18" s="90">
        <f>(VLOOKUP($A17,'RevPAR Raw Data'!$B$6:$BE$49,'RevPAR Raw Data'!AC$1,FALSE))/100</f>
        <v>0.16844909332514602</v>
      </c>
      <c r="AG18" s="92">
        <f>(VLOOKUP($A17,'RevPAR Raw Data'!$B$6:$BE$49,'RevPAR Raw Data'!AE$1,FALSE))/100</f>
        <v>-2.03555891281928E-2</v>
      </c>
    </row>
    <row r="19" spans="1:33" x14ac:dyDescent="0.2">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
      <c r="A20" s="116" t="s">
        <v>115</v>
      </c>
      <c r="B20" s="93">
        <f>(VLOOKUP($A20,'Occupancy Raw Data'!$B$8:$BE$51,'Occupancy Raw Data'!G$3,FALSE))/100</f>
        <v>0.42653085680047903</v>
      </c>
      <c r="C20" s="99">
        <f>(VLOOKUP($A20,'Occupancy Raw Data'!$B$8:$BE$51,'Occupancy Raw Data'!H$3,FALSE))/100</f>
        <v>0.59369682444577498</v>
      </c>
      <c r="D20" s="99">
        <f>(VLOOKUP($A20,'Occupancy Raw Data'!$B$8:$BE$51,'Occupancy Raw Data'!I$3,FALSE))/100</f>
        <v>0.68038346315158704</v>
      </c>
      <c r="E20" s="99">
        <f>(VLOOKUP($A20,'Occupancy Raw Data'!$B$8:$BE$51,'Occupancy Raw Data'!J$3,FALSE))/100</f>
        <v>0.72721390053924495</v>
      </c>
      <c r="F20" s="99">
        <f>(VLOOKUP($A20,'Occupancy Raw Data'!$B$8:$BE$51,'Occupancy Raw Data'!K$3,FALSE))/100</f>
        <v>0.72472139005392411</v>
      </c>
      <c r="G20" s="100">
        <f>(VLOOKUP($A20,'Occupancy Raw Data'!$B$8:$BE$51,'Occupancy Raw Data'!L$3,FALSE))/100</f>
        <v>0.63050928699820197</v>
      </c>
      <c r="H20" s="99">
        <f>(VLOOKUP($A20,'Occupancy Raw Data'!$B$8:$BE$51,'Occupancy Raw Data'!N$3,FALSE))/100</f>
        <v>0.80596764529658405</v>
      </c>
      <c r="I20" s="99">
        <f>(VLOOKUP($A20,'Occupancy Raw Data'!$B$8:$BE$51,'Occupancy Raw Data'!O$3,FALSE))/100</f>
        <v>0.81943678849610502</v>
      </c>
      <c r="J20" s="100">
        <f>(VLOOKUP($A20,'Occupancy Raw Data'!$B$8:$BE$51,'Occupancy Raw Data'!P$3,FALSE))/100</f>
        <v>0.81270221689634492</v>
      </c>
      <c r="K20" s="94">
        <f>(VLOOKUP($A20,'Occupancy Raw Data'!$B$8:$BE$51,'Occupancy Raw Data'!R$3,FALSE))/100</f>
        <v>0.682564409826243</v>
      </c>
      <c r="M20" s="121">
        <f>VLOOKUP($A20,'ADR Raw Data'!$B$6:$BE$49,'ADR Raw Data'!G$1,FALSE)</f>
        <v>106.37437601843</v>
      </c>
      <c r="N20" s="122">
        <f>VLOOKUP($A20,'ADR Raw Data'!$B$6:$BE$49,'ADR Raw Data'!H$1,FALSE)</f>
        <v>112.97727958985899</v>
      </c>
      <c r="O20" s="122">
        <f>VLOOKUP($A20,'ADR Raw Data'!$B$6:$BE$49,'ADR Raw Data'!I$1,FALSE)</f>
        <v>118.745400683363</v>
      </c>
      <c r="P20" s="122">
        <f>VLOOKUP($A20,'ADR Raw Data'!$B$6:$BE$49,'ADR Raw Data'!J$1,FALSE)</f>
        <v>122.62922716936301</v>
      </c>
      <c r="Q20" s="122">
        <f>VLOOKUP($A20,'ADR Raw Data'!$B$6:$BE$49,'ADR Raw Data'!K$1,FALSE)</f>
        <v>123.177473792122</v>
      </c>
      <c r="R20" s="123">
        <f>VLOOKUP($A20,'ADR Raw Data'!$B$6:$BE$49,'ADR Raw Data'!L$1,FALSE)</f>
        <v>117.900132203132</v>
      </c>
      <c r="S20" s="122">
        <f>VLOOKUP($A20,'ADR Raw Data'!$B$6:$BE$49,'ADR Raw Data'!N$1,FALSE)</f>
        <v>144.42640667281199</v>
      </c>
      <c r="T20" s="122">
        <f>VLOOKUP($A20,'ADR Raw Data'!$B$6:$BE$49,'ADR Raw Data'!O$1,FALSE)</f>
        <v>144.576912930303</v>
      </c>
      <c r="U20" s="123">
        <f>VLOOKUP($A20,'ADR Raw Data'!$B$6:$BE$49,'ADR Raw Data'!P$1,FALSE)</f>
        <v>144.50228339722699</v>
      </c>
      <c r="V20" s="124">
        <f>VLOOKUP($A20,'ADR Raw Data'!$B$6:$BE$49,'ADR Raw Data'!R$1,FALSE)</f>
        <v>126.94988086878</v>
      </c>
      <c r="X20" s="121">
        <f>VLOOKUP($A20,'RevPAR Raw Data'!$B$6:$BE$49,'RevPAR Raw Data'!G$1,FALSE)</f>
        <v>45.371953744757299</v>
      </c>
      <c r="Y20" s="122">
        <f>VLOOKUP($A20,'RevPAR Raw Data'!$B$6:$BE$49,'RevPAR Raw Data'!H$1,FALSE)</f>
        <v>67.074252127022106</v>
      </c>
      <c r="Z20" s="122">
        <f>VLOOKUP($A20,'RevPAR Raw Data'!$B$6:$BE$49,'RevPAR Raw Data'!I$1,FALSE)</f>
        <v>80.792406950269594</v>
      </c>
      <c r="AA20" s="122">
        <f>VLOOKUP($A20,'RevPAR Raw Data'!$B$6:$BE$49,'RevPAR Raw Data'!J$1,FALSE)</f>
        <v>89.177678609946</v>
      </c>
      <c r="AB20" s="122">
        <f>VLOOKUP($A20,'RevPAR Raw Data'!$B$6:$BE$49,'RevPAR Raw Data'!K$1,FALSE)</f>
        <v>89.269350029958005</v>
      </c>
      <c r="AC20" s="123">
        <f>VLOOKUP($A20,'RevPAR Raw Data'!$B$6:$BE$49,'RevPAR Raw Data'!L$1,FALSE)</f>
        <v>74.337128292390602</v>
      </c>
      <c r="AD20" s="122">
        <f>VLOOKUP($A20,'RevPAR Raw Data'!$B$6:$BE$49,'RevPAR Raw Data'!N$1,FALSE)</f>
        <v>116.40301090473299</v>
      </c>
      <c r="AE20" s="122">
        <f>VLOOKUP($A20,'RevPAR Raw Data'!$B$6:$BE$49,'RevPAR Raw Data'!O$1,FALSE)</f>
        <v>118.471641222288</v>
      </c>
      <c r="AF20" s="123">
        <f>VLOOKUP($A20,'RevPAR Raw Data'!$B$6:$BE$49,'RevPAR Raw Data'!P$1,FALSE)</f>
        <v>117.43732606351099</v>
      </c>
      <c r="AG20" s="124">
        <f>VLOOKUP($A20,'RevPAR Raw Data'!$B$6:$BE$49,'RevPAR Raw Data'!R$1,FALSE)</f>
        <v>86.651470512710702</v>
      </c>
    </row>
    <row r="21" spans="1:33" x14ac:dyDescent="0.2">
      <c r="A21" s="101" t="s">
        <v>121</v>
      </c>
      <c r="B21" s="89">
        <f>(VLOOKUP($A20,'Occupancy Raw Data'!$B$8:$BE$51,'Occupancy Raw Data'!T$3,FALSE))/100</f>
        <v>-0.17191771259525399</v>
      </c>
      <c r="C21" s="90">
        <f>(VLOOKUP($A20,'Occupancy Raw Data'!$B$8:$BE$51,'Occupancy Raw Data'!U$3,FALSE))/100</f>
        <v>-0.115524479321183</v>
      </c>
      <c r="D21" s="90">
        <f>(VLOOKUP($A20,'Occupancy Raw Data'!$B$8:$BE$51,'Occupancy Raw Data'!V$3,FALSE))/100</f>
        <v>-6.1164449476434998E-2</v>
      </c>
      <c r="E21" s="90">
        <f>(VLOOKUP($A20,'Occupancy Raw Data'!$B$8:$BE$51,'Occupancy Raw Data'!W$3,FALSE))/100</f>
        <v>-2.2742242134854197E-2</v>
      </c>
      <c r="F21" s="90">
        <f>(VLOOKUP($A20,'Occupancy Raw Data'!$B$8:$BE$51,'Occupancy Raw Data'!X$3,FALSE))/100</f>
        <v>4.4227761375937397E-2</v>
      </c>
      <c r="G21" s="90">
        <f>(VLOOKUP($A20,'Occupancy Raw Data'!$B$8:$BE$51,'Occupancy Raw Data'!Y$3,FALSE))/100</f>
        <v>-5.8715940317477504E-2</v>
      </c>
      <c r="H21" s="91">
        <f>(VLOOKUP($A20,'Occupancy Raw Data'!$B$8:$BE$51,'Occupancy Raw Data'!AA$3,FALSE))/100</f>
        <v>9.3281185071144107E-2</v>
      </c>
      <c r="I21" s="91">
        <f>(VLOOKUP($A20,'Occupancy Raw Data'!$B$8:$BE$51,'Occupancy Raw Data'!AB$3,FALSE))/100</f>
        <v>7.6374328857886808E-2</v>
      </c>
      <c r="J21" s="90">
        <f>(VLOOKUP($A20,'Occupancy Raw Data'!$B$8:$BE$51,'Occupancy Raw Data'!AC$3,FALSE))/100</f>
        <v>8.4691842595905995E-2</v>
      </c>
      <c r="K21" s="92">
        <f>(VLOOKUP($A20,'Occupancy Raw Data'!$B$8:$BE$51,'Occupancy Raw Data'!AE$3,FALSE))/100</f>
        <v>-1.43864462041562E-2</v>
      </c>
      <c r="M21" s="89">
        <f>(VLOOKUP($A20,'ADR Raw Data'!$B$6:$BE$49,'ADR Raw Data'!T$1,FALSE))/100</f>
        <v>-6.2876056298710403E-2</v>
      </c>
      <c r="N21" s="90">
        <f>(VLOOKUP($A20,'ADR Raw Data'!$B$6:$BE$49,'ADR Raw Data'!U$1,FALSE))/100</f>
        <v>-4.9579565179034502E-2</v>
      </c>
      <c r="O21" s="90">
        <f>(VLOOKUP($A20,'ADR Raw Data'!$B$6:$BE$49,'ADR Raw Data'!V$1,FALSE))/100</f>
        <v>-2.7922885844810202E-2</v>
      </c>
      <c r="P21" s="90">
        <f>(VLOOKUP($A20,'ADR Raw Data'!$B$6:$BE$49,'ADR Raw Data'!W$1,FALSE))/100</f>
        <v>-2.60829698622213E-3</v>
      </c>
      <c r="Q21" s="90">
        <f>(VLOOKUP($A20,'ADR Raw Data'!$B$6:$BE$49,'ADR Raw Data'!X$1,FALSE))/100</f>
        <v>2.6942006639810299E-2</v>
      </c>
      <c r="R21" s="90">
        <f>(VLOOKUP($A20,'ADR Raw Data'!$B$6:$BE$49,'ADR Raw Data'!Y$1,FALSE))/100</f>
        <v>-1.6569778330509599E-2</v>
      </c>
      <c r="S21" s="91">
        <f>(VLOOKUP($A20,'ADR Raw Data'!$B$6:$BE$49,'ADR Raw Data'!AA$1,FALSE))/100</f>
        <v>5.2365136425266003E-2</v>
      </c>
      <c r="T21" s="91">
        <f>(VLOOKUP($A20,'ADR Raw Data'!$B$6:$BE$49,'ADR Raw Data'!AB$1,FALSE))/100</f>
        <v>4.6528696618608499E-2</v>
      </c>
      <c r="U21" s="90">
        <f>(VLOOKUP($A20,'ADR Raw Data'!$B$6:$BE$49,'ADR Raw Data'!AC$1,FALSE))/100</f>
        <v>4.9386107908189494E-2</v>
      </c>
      <c r="V21" s="92">
        <f>(VLOOKUP($A20,'ADR Raw Data'!$B$6:$BE$49,'ADR Raw Data'!AE$1,FALSE))/100</f>
        <v>1.2411630757875101E-2</v>
      </c>
      <c r="X21" s="89">
        <f>(VLOOKUP($A20,'RevPAR Raw Data'!$B$6:$BE$49,'RevPAR Raw Data'!T$1,FALSE))/100</f>
        <v>-0.22398426111808001</v>
      </c>
      <c r="Y21" s="90">
        <f>(VLOOKUP($A20,'RevPAR Raw Data'!$B$6:$BE$49,'RevPAR Raw Data'!U$1,FALSE))/100</f>
        <v>-0.15937639104793899</v>
      </c>
      <c r="Z21" s="90">
        <f>(VLOOKUP($A20,'RevPAR Raw Data'!$B$6:$BE$49,'RevPAR Raw Data'!V$1,FALSE))/100</f>
        <v>-8.7379447380754094E-2</v>
      </c>
      <c r="AA21" s="90">
        <f>(VLOOKUP($A20,'RevPAR Raw Data'!$B$6:$BE$49,'RevPAR Raw Data'!W$1,FALSE))/100</f>
        <v>-2.5291220599456099E-2</v>
      </c>
      <c r="AB21" s="90">
        <f>(VLOOKUP($A20,'RevPAR Raw Data'!$B$6:$BE$49,'RevPAR Raw Data'!X$1,FALSE))/100</f>
        <v>7.2361352656402297E-2</v>
      </c>
      <c r="AC21" s="90">
        <f>(VLOOKUP($A20,'RevPAR Raw Data'!$B$6:$BE$49,'RevPAR Raw Data'!Y$1,FALSE))/100</f>
        <v>-7.4312808532459099E-2</v>
      </c>
      <c r="AD21" s="91">
        <f>(VLOOKUP($A20,'RevPAR Raw Data'!$B$6:$BE$49,'RevPAR Raw Data'!AA$1,FALSE))/100</f>
        <v>0.15053100347857101</v>
      </c>
      <c r="AE21" s="91">
        <f>(VLOOKUP($A20,'RevPAR Raw Data'!$B$6:$BE$49,'RevPAR Raw Data'!AB$1,FALSE))/100</f>
        <v>0.126456623453373</v>
      </c>
      <c r="AF21" s="90">
        <f>(VLOOKUP($A20,'RevPAR Raw Data'!$B$6:$BE$49,'RevPAR Raw Data'!AC$1,FALSE))/100</f>
        <v>0.13826055098147999</v>
      </c>
      <c r="AG21" s="92">
        <f>(VLOOKUP($A20,'RevPAR Raw Data'!$B$6:$BE$49,'RevPAR Raw Data'!AE$1,FALSE))/100</f>
        <v>-2.15337470448512E-3</v>
      </c>
    </row>
    <row r="22" spans="1:33" x14ac:dyDescent="0.2">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
      <c r="A23" s="116" t="s">
        <v>116</v>
      </c>
      <c r="B23" s="93">
        <f>(VLOOKUP($A23,'Occupancy Raw Data'!$B$8:$BE$51,'Occupancy Raw Data'!G$3,FALSE))/100</f>
        <v>0.472112104729418</v>
      </c>
      <c r="C23" s="99">
        <f>(VLOOKUP($A23,'Occupancy Raw Data'!$B$8:$BE$51,'Occupancy Raw Data'!H$3,FALSE))/100</f>
        <v>0.56605513045081501</v>
      </c>
      <c r="D23" s="99">
        <f>(VLOOKUP($A23,'Occupancy Raw Data'!$B$8:$BE$51,'Occupancy Raw Data'!I$3,FALSE))/100</f>
        <v>0.60883193509726097</v>
      </c>
      <c r="E23" s="99">
        <f>(VLOOKUP($A23,'Occupancy Raw Data'!$B$8:$BE$51,'Occupancy Raw Data'!J$3,FALSE))/100</f>
        <v>0.64427952429243107</v>
      </c>
      <c r="F23" s="99">
        <f>(VLOOKUP($A23,'Occupancy Raw Data'!$B$8:$BE$51,'Occupancy Raw Data'!K$3,FALSE))/100</f>
        <v>0.6619341753480219</v>
      </c>
      <c r="G23" s="100">
        <f>(VLOOKUP($A23,'Occupancy Raw Data'!$B$8:$BE$51,'Occupancy Raw Data'!L$3,FALSE))/100</f>
        <v>0.59064257398358899</v>
      </c>
      <c r="H23" s="99">
        <f>(VLOOKUP($A23,'Occupancy Raw Data'!$B$8:$BE$51,'Occupancy Raw Data'!N$3,FALSE))/100</f>
        <v>0.73057066469991694</v>
      </c>
      <c r="I23" s="99">
        <f>(VLOOKUP($A23,'Occupancy Raw Data'!$B$8:$BE$51,'Occupancy Raw Data'!O$3,FALSE))/100</f>
        <v>0.74970037798469602</v>
      </c>
      <c r="J23" s="100">
        <f>(VLOOKUP($A23,'Occupancy Raw Data'!$B$8:$BE$51,'Occupancy Raw Data'!P$3,FALSE))/100</f>
        <v>0.74013552134230598</v>
      </c>
      <c r="K23" s="94">
        <f>(VLOOKUP($A23,'Occupancy Raw Data'!$B$8:$BE$51,'Occupancy Raw Data'!R$3,FALSE))/100</f>
        <v>0.63335484465750802</v>
      </c>
      <c r="M23" s="121">
        <f>VLOOKUP($A23,'ADR Raw Data'!$B$6:$BE$49,'ADR Raw Data'!G$1,FALSE)</f>
        <v>80.383370435461799</v>
      </c>
      <c r="N23" s="122">
        <f>VLOOKUP($A23,'ADR Raw Data'!$B$6:$BE$49,'ADR Raw Data'!H$1,FALSE)</f>
        <v>83.210153908794695</v>
      </c>
      <c r="O23" s="122">
        <f>VLOOKUP($A23,'ADR Raw Data'!$B$6:$BE$49,'ADR Raw Data'!I$1,FALSE)</f>
        <v>85.402348576620199</v>
      </c>
      <c r="P23" s="122">
        <f>VLOOKUP($A23,'ADR Raw Data'!$B$6:$BE$49,'ADR Raw Data'!J$1,FALSE)</f>
        <v>88.098501108964697</v>
      </c>
      <c r="Q23" s="122">
        <f>VLOOKUP($A23,'ADR Raw Data'!$B$6:$BE$49,'ADR Raw Data'!K$1,FALSE)</f>
        <v>88.6673238161559</v>
      </c>
      <c r="R23" s="123">
        <f>VLOOKUP($A23,'ADR Raw Data'!$B$6:$BE$49,'ADR Raw Data'!L$1,FALSE)</f>
        <v>85.499819095634194</v>
      </c>
      <c r="S23" s="122">
        <f>VLOOKUP($A23,'ADR Raw Data'!$B$6:$BE$49,'ADR Raw Data'!N$1,FALSE)</f>
        <v>102.872010221465</v>
      </c>
      <c r="T23" s="122">
        <f>VLOOKUP($A23,'ADR Raw Data'!$B$6:$BE$49,'ADR Raw Data'!O$1,FALSE)</f>
        <v>102.816181136251</v>
      </c>
      <c r="U23" s="123">
        <f>VLOOKUP($A23,'ADR Raw Data'!$B$6:$BE$49,'ADR Raw Data'!P$1,FALSE)</f>
        <v>102.843734936007</v>
      </c>
      <c r="V23" s="124">
        <f>VLOOKUP($A23,'ADR Raw Data'!$B$6:$BE$49,'ADR Raw Data'!R$1,FALSE)</f>
        <v>91.290681742565994</v>
      </c>
      <c r="X23" s="121">
        <f>VLOOKUP($A23,'RevPAR Raw Data'!$B$6:$BE$49,'RevPAR Raw Data'!G$1,FALSE)</f>
        <v>37.949962201530298</v>
      </c>
      <c r="Y23" s="122">
        <f>VLOOKUP($A23,'RevPAR Raw Data'!$B$6:$BE$49,'RevPAR Raw Data'!H$1,FALSE)</f>
        <v>47.101534525675298</v>
      </c>
      <c r="Z23" s="122">
        <f>VLOOKUP($A23,'RevPAR Raw Data'!$B$6:$BE$49,'RevPAR Raw Data'!I$1,FALSE)</f>
        <v>51.995677145754499</v>
      </c>
      <c r="AA23" s="122">
        <f>VLOOKUP($A23,'RevPAR Raw Data'!$B$6:$BE$49,'RevPAR Raw Data'!J$1,FALSE)</f>
        <v>56.760060385359999</v>
      </c>
      <c r="AB23" s="122">
        <f>VLOOKUP($A23,'RevPAR Raw Data'!$B$6:$BE$49,'RevPAR Raw Data'!K$1,FALSE)</f>
        <v>58.691931870563202</v>
      </c>
      <c r="AC23" s="123">
        <f>VLOOKUP($A23,'RevPAR Raw Data'!$B$6:$BE$49,'RevPAR Raw Data'!L$1,FALSE)</f>
        <v>50.499833225776698</v>
      </c>
      <c r="AD23" s="122">
        <f>VLOOKUP($A23,'RevPAR Raw Data'!$B$6:$BE$49,'RevPAR Raw Data'!N$1,FALSE)</f>
        <v>75.155272886512293</v>
      </c>
      <c r="AE23" s="122">
        <f>VLOOKUP($A23,'RevPAR Raw Data'!$B$6:$BE$49,'RevPAR Raw Data'!O$1,FALSE)</f>
        <v>77.081329860791001</v>
      </c>
      <c r="AF23" s="123">
        <f>VLOOKUP($A23,'RevPAR Raw Data'!$B$6:$BE$49,'RevPAR Raw Data'!P$1,FALSE)</f>
        <v>76.118301373651704</v>
      </c>
      <c r="AG23" s="124">
        <f>VLOOKUP($A23,'RevPAR Raw Data'!$B$6:$BE$49,'RevPAR Raw Data'!R$1,FALSE)</f>
        <v>57.819395553740897</v>
      </c>
    </row>
    <row r="24" spans="1:33" x14ac:dyDescent="0.2">
      <c r="A24" s="101" t="s">
        <v>121</v>
      </c>
      <c r="B24" s="89">
        <f>(VLOOKUP($A23,'Occupancy Raw Data'!$B$8:$BE$51,'Occupancy Raw Data'!T$3,FALSE))/100</f>
        <v>-8.5779334611865807E-2</v>
      </c>
      <c r="C24" s="90">
        <f>(VLOOKUP($A23,'Occupancy Raw Data'!$B$8:$BE$51,'Occupancy Raw Data'!U$3,FALSE))/100</f>
        <v>-7.6119449854926302E-2</v>
      </c>
      <c r="D24" s="90">
        <f>(VLOOKUP($A23,'Occupancy Raw Data'!$B$8:$BE$51,'Occupancy Raw Data'!V$3,FALSE))/100</f>
        <v>-4.8785290395452804E-2</v>
      </c>
      <c r="E24" s="90">
        <f>(VLOOKUP($A23,'Occupancy Raw Data'!$B$8:$BE$51,'Occupancy Raw Data'!W$3,FALSE))/100</f>
        <v>-7.4525935667269002E-3</v>
      </c>
      <c r="F24" s="90">
        <f>(VLOOKUP($A23,'Occupancy Raw Data'!$B$8:$BE$51,'Occupancy Raw Data'!X$3,FALSE))/100</f>
        <v>3.7476197165769595E-2</v>
      </c>
      <c r="G24" s="90">
        <f>(VLOOKUP($A23,'Occupancy Raw Data'!$B$8:$BE$51,'Occupancy Raw Data'!Y$3,FALSE))/100</f>
        <v>-3.3729473263688303E-2</v>
      </c>
      <c r="H24" s="91">
        <f>(VLOOKUP($A23,'Occupancy Raw Data'!$B$8:$BE$51,'Occupancy Raw Data'!AA$3,FALSE))/100</f>
        <v>7.3793447932468503E-2</v>
      </c>
      <c r="I24" s="91">
        <f>(VLOOKUP($A23,'Occupancy Raw Data'!$B$8:$BE$51,'Occupancy Raw Data'!AB$3,FALSE))/100</f>
        <v>6.81650406560141E-2</v>
      </c>
      <c r="J24" s="90">
        <f>(VLOOKUP($A23,'Occupancy Raw Data'!$B$8:$BE$51,'Occupancy Raw Data'!AC$3,FALSE))/100</f>
        <v>7.0935482641839298E-2</v>
      </c>
      <c r="K24" s="92">
        <f>(VLOOKUP($A23,'Occupancy Raw Data'!$B$8:$BE$51,'Occupancy Raw Data'!AE$3,FALSE))/100</f>
        <v>-1.1352387944154301E-3</v>
      </c>
      <c r="M24" s="89">
        <f>(VLOOKUP($A23,'ADR Raw Data'!$B$6:$BE$49,'ADR Raw Data'!T$1,FALSE))/100</f>
        <v>-4.5413966129807595E-3</v>
      </c>
      <c r="N24" s="90">
        <f>(VLOOKUP($A23,'ADR Raw Data'!$B$6:$BE$49,'ADR Raw Data'!U$1,FALSE))/100</f>
        <v>-1.2633380195445101E-2</v>
      </c>
      <c r="O24" s="90">
        <f>(VLOOKUP($A23,'ADR Raw Data'!$B$6:$BE$49,'ADR Raw Data'!V$1,FALSE))/100</f>
        <v>-8.2825573538014704E-4</v>
      </c>
      <c r="P24" s="90">
        <f>(VLOOKUP($A23,'ADR Raw Data'!$B$6:$BE$49,'ADR Raw Data'!W$1,FALSE))/100</f>
        <v>1.0551220679836E-2</v>
      </c>
      <c r="Q24" s="90">
        <f>(VLOOKUP($A23,'ADR Raw Data'!$B$6:$BE$49,'ADR Raw Data'!X$1,FALSE))/100</f>
        <v>2.4350099341051399E-2</v>
      </c>
      <c r="R24" s="90">
        <f>(VLOOKUP($A23,'ADR Raw Data'!$B$6:$BE$49,'ADR Raw Data'!Y$1,FALSE))/100</f>
        <v>5.5972736078478301E-3</v>
      </c>
      <c r="S24" s="91">
        <f>(VLOOKUP($A23,'ADR Raw Data'!$B$6:$BE$49,'ADR Raw Data'!AA$1,FALSE))/100</f>
        <v>6.4451397584572204E-2</v>
      </c>
      <c r="T24" s="91">
        <f>(VLOOKUP($A23,'ADR Raw Data'!$B$6:$BE$49,'ADR Raw Data'!AB$1,FALSE))/100</f>
        <v>5.3583360965066502E-2</v>
      </c>
      <c r="U24" s="90">
        <f>(VLOOKUP($A23,'ADR Raw Data'!$B$6:$BE$49,'ADR Raw Data'!AC$1,FALSE))/100</f>
        <v>5.8907234163087498E-2</v>
      </c>
      <c r="V24" s="92">
        <f>(VLOOKUP($A23,'ADR Raw Data'!$B$6:$BE$49,'ADR Raw Data'!AE$1,FALSE))/100</f>
        <v>2.8145452734174601E-2</v>
      </c>
      <c r="X24" s="89">
        <f>(VLOOKUP($A23,'RevPAR Raw Data'!$B$6:$BE$49,'RevPAR Raw Data'!T$1,FALSE))/100</f>
        <v>-8.9931173245176493E-2</v>
      </c>
      <c r="Y24" s="90">
        <f>(VLOOKUP($A23,'RevPAR Raw Data'!$B$6:$BE$49,'RevPAR Raw Data'!U$1,FALSE))/100</f>
        <v>-8.7791184100086003E-2</v>
      </c>
      <c r="Z24" s="90">
        <f>(VLOOKUP($A23,'RevPAR Raw Data'!$B$6:$BE$49,'RevPAR Raw Data'!V$1,FALSE))/100</f>
        <v>-4.9573139434260699E-2</v>
      </c>
      <c r="AA24" s="90">
        <f>(VLOOKUP($A23,'RevPAR Raw Data'!$B$6:$BE$49,'RevPAR Raw Data'!W$1,FALSE))/100</f>
        <v>3.01999315374952E-3</v>
      </c>
      <c r="AB24" s="90">
        <f>(VLOOKUP($A23,'RevPAR Raw Data'!$B$6:$BE$49,'RevPAR Raw Data'!X$1,FALSE))/100</f>
        <v>6.2738845630732398E-2</v>
      </c>
      <c r="AC24" s="90">
        <f>(VLOOKUP($A23,'RevPAR Raw Data'!$B$6:$BE$49,'RevPAR Raw Data'!Y$1,FALSE))/100</f>
        <v>-2.8320992746345999E-2</v>
      </c>
      <c r="AD24" s="91">
        <f>(VLOOKUP($A23,'RevPAR Raw Data'!$B$6:$BE$49,'RevPAR Raw Data'!AA$1,FALSE))/100</f>
        <v>0.14300093636887198</v>
      </c>
      <c r="AE24" s="91">
        <f>(VLOOKUP($A23,'RevPAR Raw Data'!$B$6:$BE$49,'RevPAR Raw Data'!AB$1,FALSE))/100</f>
        <v>0.12540091359975</v>
      </c>
      <c r="AF24" s="90">
        <f>(VLOOKUP($A23,'RevPAR Raw Data'!$B$6:$BE$49,'RevPAR Raw Data'!AC$1,FALSE))/100</f>
        <v>0.13402132989138099</v>
      </c>
      <c r="AG24" s="92">
        <f>(VLOOKUP($A23,'RevPAR Raw Data'!$B$6:$BE$49,'RevPAR Raw Data'!AE$1,FALSE))/100</f>
        <v>2.6978262129928997E-2</v>
      </c>
    </row>
    <row r="25" spans="1:33" x14ac:dyDescent="0.2">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
      <c r="A26" s="116" t="s">
        <v>117</v>
      </c>
      <c r="B26" s="93">
        <f>(VLOOKUP($A26,'Occupancy Raw Data'!$B$8:$BE$51,'Occupancy Raw Data'!G$3,FALSE))/100</f>
        <v>0.46559599662506101</v>
      </c>
      <c r="C26" s="99">
        <f>(VLOOKUP($A26,'Occupancy Raw Data'!$B$8:$BE$51,'Occupancy Raw Data'!H$3,FALSE))/100</f>
        <v>0.50170201623461597</v>
      </c>
      <c r="D26" s="99">
        <f>(VLOOKUP($A26,'Occupancy Raw Data'!$B$8:$BE$51,'Occupancy Raw Data'!I$3,FALSE))/100</f>
        <v>0.51383433708649695</v>
      </c>
      <c r="E26" s="99">
        <f>(VLOOKUP($A26,'Occupancy Raw Data'!$B$8:$BE$51,'Occupancy Raw Data'!J$3,FALSE))/100</f>
        <v>0.53251287422536397</v>
      </c>
      <c r="F26" s="99">
        <f>(VLOOKUP($A26,'Occupancy Raw Data'!$B$8:$BE$51,'Occupancy Raw Data'!K$3,FALSE))/100</f>
        <v>0.550900468418143</v>
      </c>
      <c r="G26" s="100">
        <f>(VLOOKUP($A26,'Occupancy Raw Data'!$B$8:$BE$51,'Occupancy Raw Data'!L$3,FALSE))/100</f>
        <v>0.51290913851793596</v>
      </c>
      <c r="H26" s="99">
        <f>(VLOOKUP($A26,'Occupancy Raw Data'!$B$8:$BE$51,'Occupancy Raw Data'!N$3,FALSE))/100</f>
        <v>0.64787175234936401</v>
      </c>
      <c r="I26" s="99">
        <f>(VLOOKUP($A26,'Occupancy Raw Data'!$B$8:$BE$51,'Occupancy Raw Data'!O$3,FALSE))/100</f>
        <v>0.665182857641616</v>
      </c>
      <c r="J26" s="100">
        <f>(VLOOKUP($A26,'Occupancy Raw Data'!$B$8:$BE$51,'Occupancy Raw Data'!P$3,FALSE))/100</f>
        <v>0.65652730499548995</v>
      </c>
      <c r="K26" s="94">
        <f>(VLOOKUP($A26,'Occupancy Raw Data'!$B$8:$BE$51,'Occupancy Raw Data'!R$3,FALSE))/100</f>
        <v>0.553942900368666</v>
      </c>
      <c r="M26" s="121">
        <f>VLOOKUP($A26,'ADR Raw Data'!$B$6:$BE$49,'ADR Raw Data'!G$1,FALSE)</f>
        <v>62.242934131100398</v>
      </c>
      <c r="N26" s="122">
        <f>VLOOKUP($A26,'ADR Raw Data'!$B$6:$BE$49,'ADR Raw Data'!H$1,FALSE)</f>
        <v>62.7784411795407</v>
      </c>
      <c r="O26" s="122">
        <f>VLOOKUP($A26,'ADR Raw Data'!$B$6:$BE$49,'ADR Raw Data'!I$1,FALSE)</f>
        <v>62.775921403091502</v>
      </c>
      <c r="P26" s="122">
        <f>VLOOKUP($A26,'ADR Raw Data'!$B$6:$BE$49,'ADR Raw Data'!J$1,FALSE)</f>
        <v>63.167813276512</v>
      </c>
      <c r="Q26" s="122">
        <f>VLOOKUP($A26,'ADR Raw Data'!$B$6:$BE$49,'ADR Raw Data'!K$1,FALSE)</f>
        <v>63.6331440559809</v>
      </c>
      <c r="R26" s="123">
        <f>VLOOKUP($A26,'ADR Raw Data'!$B$6:$BE$49,'ADR Raw Data'!L$1,FALSE)</f>
        <v>62.945167467610503</v>
      </c>
      <c r="S26" s="122">
        <f>VLOOKUP($A26,'ADR Raw Data'!$B$6:$BE$49,'ADR Raw Data'!N$1,FALSE)</f>
        <v>73.220361693910505</v>
      </c>
      <c r="T26" s="122">
        <f>VLOOKUP($A26,'ADR Raw Data'!$B$6:$BE$49,'ADR Raw Data'!O$1,FALSE)</f>
        <v>74.873241302541203</v>
      </c>
      <c r="U26" s="123">
        <f>VLOOKUP($A26,'ADR Raw Data'!$B$6:$BE$49,'ADR Raw Data'!P$1,FALSE)</f>
        <v>74.057697150517299</v>
      </c>
      <c r="V26" s="124">
        <f>VLOOKUP($A26,'ADR Raw Data'!$B$6:$BE$49,'ADR Raw Data'!R$1,FALSE)</f>
        <v>66.708154157881694</v>
      </c>
      <c r="X26" s="121">
        <f>VLOOKUP($A26,'RevPAR Raw Data'!$B$6:$BE$49,'RevPAR Raw Data'!G$1,FALSE)</f>
        <v>28.9800609496377</v>
      </c>
      <c r="Y26" s="122">
        <f>VLOOKUP($A26,'RevPAR Raw Data'!$B$6:$BE$49,'RevPAR Raw Data'!H$1,FALSE)</f>
        <v>31.496070515841801</v>
      </c>
      <c r="Z26" s="122">
        <f>VLOOKUP($A26,'RevPAR Raw Data'!$B$6:$BE$49,'RevPAR Raw Data'!I$1,FALSE)</f>
        <v>32.256423959151597</v>
      </c>
      <c r="AA26" s="122">
        <f>VLOOKUP($A26,'RevPAR Raw Data'!$B$6:$BE$49,'RevPAR Raw Data'!J$1,FALSE)</f>
        <v>33.637673806406497</v>
      </c>
      <c r="AB26" s="122">
        <f>VLOOKUP($A26,'RevPAR Raw Data'!$B$6:$BE$49,'RevPAR Raw Data'!K$1,FALSE)</f>
        <v>35.055528867359101</v>
      </c>
      <c r="AC26" s="123">
        <f>VLOOKUP($A26,'RevPAR Raw Data'!$B$6:$BE$49,'RevPAR Raw Data'!L$1,FALSE)</f>
        <v>32.285151619679297</v>
      </c>
      <c r="AD26" s="122">
        <f>VLOOKUP($A26,'RevPAR Raw Data'!$B$6:$BE$49,'RevPAR Raw Data'!N$1,FALSE)</f>
        <v>47.437404038288001</v>
      </c>
      <c r="AE26" s="122">
        <f>VLOOKUP($A26,'RevPAR Raw Data'!$B$6:$BE$49,'RevPAR Raw Data'!O$1,FALSE)</f>
        <v>49.804396610514601</v>
      </c>
      <c r="AF26" s="123">
        <f>VLOOKUP($A26,'RevPAR Raw Data'!$B$6:$BE$49,'RevPAR Raw Data'!P$1,FALSE)</f>
        <v>48.620900324401298</v>
      </c>
      <c r="AG26" s="124">
        <f>VLOOKUP($A26,'RevPAR Raw Data'!$B$6:$BE$49,'RevPAR Raw Data'!R$1,FALSE)</f>
        <v>36.952508392456998</v>
      </c>
    </row>
    <row r="27" spans="1:33" x14ac:dyDescent="0.2">
      <c r="A27" s="101" t="s">
        <v>121</v>
      </c>
      <c r="B27" s="89">
        <f>(VLOOKUP($A26,'Occupancy Raw Data'!$B$8:$BE$51,'Occupancy Raw Data'!T$3,FALSE))/100</f>
        <v>1.6248568599298401E-2</v>
      </c>
      <c r="C27" s="90">
        <f>(VLOOKUP($A26,'Occupancy Raw Data'!$B$8:$BE$51,'Occupancy Raw Data'!U$3,FALSE))/100</f>
        <v>2.7643568085062502E-2</v>
      </c>
      <c r="D27" s="90">
        <f>(VLOOKUP($A26,'Occupancy Raw Data'!$B$8:$BE$51,'Occupancy Raw Data'!V$3,FALSE))/100</f>
        <v>2.61577452528256E-2</v>
      </c>
      <c r="E27" s="90">
        <f>(VLOOKUP($A26,'Occupancy Raw Data'!$B$8:$BE$51,'Occupancy Raw Data'!W$3,FALSE))/100</f>
        <v>2.56143474501749E-2</v>
      </c>
      <c r="F27" s="90">
        <f>(VLOOKUP($A26,'Occupancy Raw Data'!$B$8:$BE$51,'Occupancy Raw Data'!X$3,FALSE))/100</f>
        <v>6.8455094047775597E-2</v>
      </c>
      <c r="G27" s="90">
        <f>(VLOOKUP($A26,'Occupancy Raw Data'!$B$8:$BE$51,'Occupancy Raw Data'!Y$3,FALSE))/100</f>
        <v>3.32941995001379E-2</v>
      </c>
      <c r="H27" s="91">
        <f>(VLOOKUP($A26,'Occupancy Raw Data'!$B$8:$BE$51,'Occupancy Raw Data'!AA$3,FALSE))/100</f>
        <v>0.13277808612442801</v>
      </c>
      <c r="I27" s="91">
        <f>(VLOOKUP($A26,'Occupancy Raw Data'!$B$8:$BE$51,'Occupancy Raw Data'!AB$3,FALSE))/100</f>
        <v>0.121219457887618</v>
      </c>
      <c r="J27" s="90">
        <f>(VLOOKUP($A26,'Occupancy Raw Data'!$B$8:$BE$51,'Occupancy Raw Data'!AC$3,FALSE))/100</f>
        <v>0.12689294893970599</v>
      </c>
      <c r="K27" s="92">
        <f>(VLOOKUP($A26,'Occupancy Raw Data'!$B$8:$BE$51,'Occupancy Raw Data'!AE$3,FALSE))/100</f>
        <v>6.3197638476045495E-2</v>
      </c>
      <c r="M27" s="89">
        <f>(VLOOKUP($A26,'ADR Raw Data'!$B$6:$BE$49,'ADR Raw Data'!T$1,FALSE))/100</f>
        <v>-1.9390330606853801E-2</v>
      </c>
      <c r="N27" s="90">
        <f>(VLOOKUP($A26,'ADR Raw Data'!$B$6:$BE$49,'ADR Raw Data'!U$1,FALSE))/100</f>
        <v>-1.6354379945127898E-2</v>
      </c>
      <c r="O27" s="90">
        <f>(VLOOKUP($A26,'ADR Raw Data'!$B$6:$BE$49,'ADR Raw Data'!V$1,FALSE))/100</f>
        <v>-2.3647793694456302E-2</v>
      </c>
      <c r="P27" s="90">
        <f>(VLOOKUP($A26,'ADR Raw Data'!$B$6:$BE$49,'ADR Raw Data'!W$1,FALSE))/100</f>
        <v>-1.8106875775632202E-2</v>
      </c>
      <c r="Q27" s="90">
        <f>(VLOOKUP($A26,'ADR Raw Data'!$B$6:$BE$49,'ADR Raw Data'!X$1,FALSE))/100</f>
        <v>-1.1494625295007299E-2</v>
      </c>
      <c r="R27" s="90">
        <f>(VLOOKUP($A26,'ADR Raw Data'!$B$6:$BE$49,'ADR Raw Data'!Y$1,FALSE))/100</f>
        <v>-1.7629567562939298E-2</v>
      </c>
      <c r="S27" s="91">
        <f>(VLOOKUP($A26,'ADR Raw Data'!$B$6:$BE$49,'ADR Raw Data'!AA$1,FALSE))/100</f>
        <v>5.3037638607785695E-3</v>
      </c>
      <c r="T27" s="91">
        <f>(VLOOKUP($A26,'ADR Raw Data'!$B$6:$BE$49,'ADR Raw Data'!AB$1,FALSE))/100</f>
        <v>2.6521013644945902E-2</v>
      </c>
      <c r="U27" s="90">
        <f>(VLOOKUP($A26,'ADR Raw Data'!$B$6:$BE$49,'ADR Raw Data'!AC$1,FALSE))/100</f>
        <v>1.6056130282170501E-2</v>
      </c>
      <c r="V27" s="92">
        <f>(VLOOKUP($A26,'ADR Raw Data'!$B$6:$BE$49,'ADR Raw Data'!AE$1,FALSE))/100</f>
        <v>-2.7228292974199098E-3</v>
      </c>
      <c r="X27" s="89">
        <f>(VLOOKUP($A26,'RevPAR Raw Data'!$B$6:$BE$49,'RevPAR Raw Data'!T$1,FALSE))/100</f>
        <v>-3.4568271245840098E-3</v>
      </c>
      <c r="Y27" s="90">
        <f>(VLOOKUP($A26,'RevPAR Raw Data'!$B$6:$BE$49,'RevPAR Raw Data'!U$1,FALSE))/100</f>
        <v>1.08370947244325E-2</v>
      </c>
      <c r="Z27" s="90">
        <f>(VLOOKUP($A26,'RevPAR Raw Data'!$B$6:$BE$49,'RevPAR Raw Data'!V$1,FALSE))/100</f>
        <v>1.8913785951183801E-3</v>
      </c>
      <c r="AA27" s="90">
        <f>(VLOOKUP($A26,'RevPAR Raw Data'!$B$6:$BE$49,'RevPAR Raw Data'!W$1,FALSE))/100</f>
        <v>7.0436758671885398E-3</v>
      </c>
      <c r="AB27" s="90">
        <f>(VLOOKUP($A26,'RevPAR Raw Data'!$B$6:$BE$49,'RevPAR Raw Data'!X$1,FALSE))/100</f>
        <v>5.6173603097154599E-2</v>
      </c>
      <c r="AC27" s="90">
        <f>(VLOOKUP($A26,'RevPAR Raw Data'!$B$6:$BE$49,'RevPAR Raw Data'!Y$1,FALSE))/100</f>
        <v>1.50776695976569E-2</v>
      </c>
      <c r="AD27" s="91">
        <f>(VLOOKUP($A26,'RevPAR Raw Data'!$B$6:$BE$49,'RevPAR Raw Data'!AA$1,FALSE))/100</f>
        <v>0.138786073599897</v>
      </c>
      <c r="AE27" s="91">
        <f>(VLOOKUP($A26,'RevPAR Raw Data'!$B$6:$BE$49,'RevPAR Raw Data'!AB$1,FALSE))/100</f>
        <v>0.15095533442923401</v>
      </c>
      <c r="AF27" s="90">
        <f>(VLOOKUP($A26,'RevPAR Raw Data'!$B$6:$BE$49,'RevPAR Raw Data'!AC$1,FALSE))/100</f>
        <v>0.14498648894194099</v>
      </c>
      <c r="AG27" s="92">
        <f>(VLOOKUP($A26,'RevPAR Raw Data'!$B$6:$BE$49,'RevPAR Raw Data'!AE$1,FALSE))/100</f>
        <v>6.0302732797055301E-2</v>
      </c>
    </row>
    <row r="28" spans="1:33" x14ac:dyDescent="0.2">
      <c r="A28" s="155" t="s">
        <v>122</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
      <c r="A29" s="116" t="s">
        <v>73</v>
      </c>
      <c r="B29" s="117">
        <f>(VLOOKUP($A29,'Occupancy Raw Data'!$B$8:$BE$45,'Occupancy Raw Data'!G$3,FALSE))/100</f>
        <v>0.43188953576980504</v>
      </c>
      <c r="C29" s="118">
        <f>(VLOOKUP($A29,'Occupancy Raw Data'!$B$8:$BE$45,'Occupancy Raw Data'!H$3,FALSE))/100</f>
        <v>0.59807358185753001</v>
      </c>
      <c r="D29" s="118">
        <f>(VLOOKUP($A29,'Occupancy Raw Data'!$B$8:$BE$45,'Occupancy Raw Data'!I$3,FALSE))/100</f>
        <v>0.66098698448501803</v>
      </c>
      <c r="E29" s="118">
        <f>(VLOOKUP($A29,'Occupancy Raw Data'!$B$8:$BE$45,'Occupancy Raw Data'!J$3,FALSE))/100</f>
        <v>0.66482762825006803</v>
      </c>
      <c r="F29" s="118">
        <f>(VLOOKUP($A29,'Occupancy Raw Data'!$B$8:$BE$45,'Occupancy Raw Data'!K$3,FALSE))/100</f>
        <v>0.66589447374036004</v>
      </c>
      <c r="G29" s="119">
        <f>(VLOOKUP($A29,'Occupancy Raw Data'!$B$8:$BE$45,'Occupancy Raw Data'!L$3,FALSE))/100</f>
        <v>0.60433444082055598</v>
      </c>
      <c r="H29" s="99">
        <f>(VLOOKUP($A29,'Occupancy Raw Data'!$B$8:$BE$45,'Occupancy Raw Data'!N$3,FALSE))/100</f>
        <v>0.77977260950406901</v>
      </c>
      <c r="I29" s="99">
        <f>(VLOOKUP($A29,'Occupancy Raw Data'!$B$8:$BE$45,'Occupancy Raw Data'!O$3,FALSE))/100</f>
        <v>0.79510470326454696</v>
      </c>
      <c r="J29" s="119">
        <f>(VLOOKUP($A29,'Occupancy Raw Data'!$B$8:$BE$45,'Occupancy Raw Data'!P$3,FALSE))/100</f>
        <v>0.7874386563843081</v>
      </c>
      <c r="K29" s="120">
        <f>(VLOOKUP($A29,'Occupancy Raw Data'!$B$8:$BE$45,'Occupancy Raw Data'!R$3,FALSE))/100</f>
        <v>0.65664993098162794</v>
      </c>
      <c r="M29" s="121">
        <f>VLOOKUP($A29,'ADR Raw Data'!$B$6:$BE$43,'ADR Raw Data'!G$1,FALSE)</f>
        <v>103.57503705272001</v>
      </c>
      <c r="N29" s="122">
        <f>VLOOKUP($A29,'ADR Raw Data'!$B$6:$BE$43,'ADR Raw Data'!H$1,FALSE)</f>
        <v>113.860004586922</v>
      </c>
      <c r="O29" s="122">
        <f>VLOOKUP($A29,'ADR Raw Data'!$B$6:$BE$43,'ADR Raw Data'!I$1,FALSE)</f>
        <v>118.611050034586</v>
      </c>
      <c r="P29" s="122">
        <f>VLOOKUP($A29,'ADR Raw Data'!$B$6:$BE$43,'ADR Raw Data'!J$1,FALSE)</f>
        <v>118.006680115538</v>
      </c>
      <c r="Q29" s="122">
        <f>VLOOKUP($A29,'ADR Raw Data'!$B$6:$BE$43,'ADR Raw Data'!K$1,FALSE)</f>
        <v>121.962004943696</v>
      </c>
      <c r="R29" s="123">
        <f>VLOOKUP($A29,'ADR Raw Data'!$B$6:$BE$43,'ADR Raw Data'!L$1,FALSE)</f>
        <v>116.127064217407</v>
      </c>
      <c r="S29" s="122">
        <f>VLOOKUP($A29,'ADR Raw Data'!$B$6:$BE$43,'ADR Raw Data'!N$1,FALSE)</f>
        <v>147.49539402705</v>
      </c>
      <c r="T29" s="122">
        <f>VLOOKUP($A29,'ADR Raw Data'!$B$6:$BE$43,'ADR Raw Data'!O$1,FALSE)</f>
        <v>147.591305347901</v>
      </c>
      <c r="U29" s="123">
        <f>VLOOKUP($A29,'ADR Raw Data'!$B$6:$BE$43,'ADR Raw Data'!P$1,FALSE)</f>
        <v>147.54381655602199</v>
      </c>
      <c r="V29" s="124">
        <f>VLOOKUP($A29,'ADR Raw Data'!$B$6:$BE$43,'ADR Raw Data'!R$1,FALSE)</f>
        <v>126.89112328330999</v>
      </c>
      <c r="X29" s="121">
        <f>VLOOKUP($A29,'RevPAR Raw Data'!$B$6:$BE$43,'RevPAR Raw Data'!G$1,FALSE)</f>
        <v>44.732974670039901</v>
      </c>
      <c r="Y29" s="122">
        <f>VLOOKUP($A29,'RevPAR Raw Data'!$B$6:$BE$43,'RevPAR Raw Data'!H$1,FALSE)</f>
        <v>68.096660773615298</v>
      </c>
      <c r="Z29" s="122">
        <f>VLOOKUP($A29,'RevPAR Raw Data'!$B$6:$BE$43,'RevPAR Raw Data'!I$1,FALSE)</f>
        <v>78.400360288962702</v>
      </c>
      <c r="AA29" s="122">
        <f>VLOOKUP($A29,'RevPAR Raw Data'!$B$6:$BE$43,'RevPAR Raw Data'!J$1,FALSE)</f>
        <v>78.4541012588776</v>
      </c>
      <c r="AB29" s="122">
        <f>VLOOKUP($A29,'RevPAR Raw Data'!$B$6:$BE$43,'RevPAR Raw Data'!K$1,FALSE)</f>
        <v>81.213825098302095</v>
      </c>
      <c r="AC29" s="123">
        <f>VLOOKUP($A29,'RevPAR Raw Data'!$B$6:$BE$43,'RevPAR Raw Data'!L$1,FALSE)</f>
        <v>70.179584417959504</v>
      </c>
      <c r="AD29" s="122">
        <f>VLOOKUP($A29,'RevPAR Raw Data'!$B$6:$BE$43,'RevPAR Raw Data'!N$1,FALSE)</f>
        <v>115.012868290303</v>
      </c>
      <c r="AE29" s="122">
        <f>VLOOKUP($A29,'RevPAR Raw Data'!$B$6:$BE$43,'RevPAR Raw Data'!O$1,FALSE)</f>
        <v>117.35054104307</v>
      </c>
      <c r="AF29" s="123">
        <f>VLOOKUP($A29,'RevPAR Raw Data'!$B$6:$BE$43,'RevPAR Raw Data'!P$1,FALSE)</f>
        <v>116.181704666686</v>
      </c>
      <c r="AG29" s="124">
        <f>VLOOKUP($A29,'RevPAR Raw Data'!$B$6:$BE$43,'RevPAR Raw Data'!R$1,FALSE)</f>
        <v>83.323047346167399</v>
      </c>
    </row>
    <row r="30" spans="1:33" x14ac:dyDescent="0.2">
      <c r="A30" s="101" t="s">
        <v>121</v>
      </c>
      <c r="B30" s="89">
        <f>(VLOOKUP($A29,'Occupancy Raw Data'!$B$8:$BE$51,'Occupancy Raw Data'!T$3,FALSE))/100</f>
        <v>-0.12029125326541401</v>
      </c>
      <c r="C30" s="90">
        <f>(VLOOKUP($A29,'Occupancy Raw Data'!$B$8:$BE$51,'Occupancy Raw Data'!U$3,FALSE))/100</f>
        <v>-6.3496435852373398E-2</v>
      </c>
      <c r="D30" s="90">
        <f>(VLOOKUP($A29,'Occupancy Raw Data'!$B$8:$BE$51,'Occupancy Raw Data'!V$3,FALSE))/100</f>
        <v>-4.8484655640713796E-2</v>
      </c>
      <c r="E30" s="90">
        <f>(VLOOKUP($A29,'Occupancy Raw Data'!$B$8:$BE$51,'Occupancy Raw Data'!W$3,FALSE))/100</f>
        <v>-2.5136961694215199E-2</v>
      </c>
      <c r="F30" s="90">
        <f>(VLOOKUP($A29,'Occupancy Raw Data'!$B$8:$BE$51,'Occupancy Raw Data'!X$3,FALSE))/100</f>
        <v>4.1121500065914598E-2</v>
      </c>
      <c r="G30" s="90">
        <f>(VLOOKUP($A29,'Occupancy Raw Data'!$B$8:$BE$51,'Occupancy Raw Data'!Y$3,FALSE))/100</f>
        <v>-3.94586902265055E-2</v>
      </c>
      <c r="H30" s="91">
        <f>(VLOOKUP($A29,'Occupancy Raw Data'!$B$8:$BE$51,'Occupancy Raw Data'!AA$3,FALSE))/100</f>
        <v>0.10504938123886901</v>
      </c>
      <c r="I30" s="91">
        <f>(VLOOKUP($A29,'Occupancy Raw Data'!$B$8:$BE$51,'Occupancy Raw Data'!AB$3,FALSE))/100</f>
        <v>5.0600144092065598E-2</v>
      </c>
      <c r="J30" s="90">
        <f>(VLOOKUP($A29,'Occupancy Raw Data'!$B$8:$BE$51,'Occupancy Raw Data'!AC$3,FALSE))/100</f>
        <v>7.6872291086277494E-2</v>
      </c>
      <c r="K30" s="92">
        <f>(VLOOKUP($A29,'Occupancy Raw Data'!$B$8:$BE$51,'Occupancy Raw Data'!AE$3,FALSE))/100</f>
        <v>-2.5404257785054799E-3</v>
      </c>
      <c r="M30" s="89">
        <f>(VLOOKUP($A29,'ADR Raw Data'!$B$6:$BE$49,'ADR Raw Data'!T$1,FALSE))/100</f>
        <v>-7.6778927601474395E-2</v>
      </c>
      <c r="N30" s="90">
        <f>(VLOOKUP($A29,'ADR Raw Data'!$B$6:$BE$49,'ADR Raw Data'!U$1,FALSE))/100</f>
        <v>-4.6446456683077501E-2</v>
      </c>
      <c r="O30" s="90">
        <f>(VLOOKUP($A29,'ADR Raw Data'!$B$6:$BE$49,'ADR Raw Data'!V$1,FALSE))/100</f>
        <v>-3.8238902862985598E-2</v>
      </c>
      <c r="P30" s="90">
        <f>(VLOOKUP($A29,'ADR Raw Data'!$B$6:$BE$49,'ADR Raw Data'!W$1,FALSE))/100</f>
        <v>-3.8280145520658601E-2</v>
      </c>
      <c r="Q30" s="90">
        <f>(VLOOKUP($A29,'ADR Raw Data'!$B$6:$BE$49,'ADR Raw Data'!X$1,FALSE))/100</f>
        <v>-3.8239923865348103E-3</v>
      </c>
      <c r="R30" s="90">
        <f>(VLOOKUP($A29,'ADR Raw Data'!$B$6:$BE$49,'ADR Raw Data'!Y$1,FALSE))/100</f>
        <v>-3.6092115653524E-2</v>
      </c>
      <c r="S30" s="91">
        <f>(VLOOKUP($A29,'ADR Raw Data'!$B$6:$BE$49,'ADR Raw Data'!AA$1,FALSE))/100</f>
        <v>-4.4425923718275501E-4</v>
      </c>
      <c r="T30" s="91">
        <f>(VLOOKUP($A29,'ADR Raw Data'!$B$6:$BE$49,'ADR Raw Data'!AB$1,FALSE))/100</f>
        <v>-1.15581460168603E-2</v>
      </c>
      <c r="U30" s="90">
        <f>(VLOOKUP($A29,'ADR Raw Data'!$B$6:$BE$49,'ADR Raw Data'!AC$1,FALSE))/100</f>
        <v>-6.2365969700772603E-3</v>
      </c>
      <c r="V30" s="92">
        <f>(VLOOKUP($A29,'ADR Raw Data'!$B$6:$BE$49,'ADR Raw Data'!AE$1,FALSE))/100</f>
        <v>-1.9081332123006202E-2</v>
      </c>
      <c r="X30" s="89">
        <f>(VLOOKUP($A29,'RevPAR Raw Data'!$B$6:$BE$43,'RevPAR Raw Data'!T$1,FALSE))/100</f>
        <v>-0.18783434744133298</v>
      </c>
      <c r="Y30" s="90">
        <f>(VLOOKUP($A29,'RevPAR Raw Data'!$B$6:$BE$43,'RevPAR Raw Data'!U$1,FALSE))/100</f>
        <v>-0.106993708078103</v>
      </c>
      <c r="Z30" s="90">
        <f>(VLOOKUP($A29,'RevPAR Raw Data'!$B$6:$BE$43,'RevPAR Raw Data'!V$1,FALSE))/100</f>
        <v>-8.4869558466308795E-2</v>
      </c>
      <c r="AA30" s="90">
        <f>(VLOOKUP($A29,'RevPAR Raw Data'!$B$6:$BE$43,'RevPAR Raw Data'!W$1,FALSE))/100</f>
        <v>-6.2454860663272001E-2</v>
      </c>
      <c r="AB30" s="90">
        <f>(VLOOKUP($A29,'RevPAR Raw Data'!$B$6:$BE$43,'RevPAR Raw Data'!X$1,FALSE))/100</f>
        <v>3.7140259376204798E-2</v>
      </c>
      <c r="AC30" s="90">
        <f>(VLOOKUP($A29,'RevPAR Raw Data'!$B$6:$BE$43,'RevPAR Raw Data'!Y$1,FALSE))/100</f>
        <v>-7.4126658268838005E-2</v>
      </c>
      <c r="AD30" s="91">
        <f>(VLOOKUP($A29,'RevPAR Raw Data'!$B$6:$BE$43,'RevPAR Raw Data'!AA$1,FALSE))/100</f>
        <v>0.10455845284371099</v>
      </c>
      <c r="AE30" s="91">
        <f>(VLOOKUP($A29,'RevPAR Raw Data'!$B$6:$BE$43,'RevPAR Raw Data'!AB$1,FALSE))/100</f>
        <v>3.8457154221315001E-2</v>
      </c>
      <c r="AF30" s="90">
        <f>(VLOOKUP($A29,'RevPAR Raw Data'!$B$6:$BE$43,'RevPAR Raw Data'!AC$1,FALSE))/100</f>
        <v>7.0156272618528706E-2</v>
      </c>
      <c r="AG30" s="92">
        <f>(VLOOKUP($A29,'RevPAR Raw Data'!$B$6:$BE$43,'RevPAR Raw Data'!AE$1,FALSE))/100</f>
        <v>-2.1573283193498202E-2</v>
      </c>
    </row>
    <row r="31" spans="1:33" x14ac:dyDescent="0.2">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
      <c r="A32" s="116" t="s">
        <v>74</v>
      </c>
      <c r="B32" s="117">
        <f>(VLOOKUP($A32,'Occupancy Raw Data'!$B$8:$BE$45,'Occupancy Raw Data'!G$3,FALSE))/100</f>
        <v>0.41125879593432302</v>
      </c>
      <c r="C32" s="118">
        <f>(VLOOKUP($A32,'Occupancy Raw Data'!$B$8:$BE$45,'Occupancy Raw Data'!H$3,FALSE))/100</f>
        <v>0.54495699765441696</v>
      </c>
      <c r="D32" s="118">
        <f>(VLOOKUP($A32,'Occupancy Raw Data'!$B$8:$BE$45,'Occupancy Raw Data'!I$3,FALSE))/100</f>
        <v>0.641907740422204</v>
      </c>
      <c r="E32" s="118">
        <f>(VLOOKUP($A32,'Occupancy Raw Data'!$B$8:$BE$45,'Occupancy Raw Data'!J$3,FALSE))/100</f>
        <v>0.65598123534010899</v>
      </c>
      <c r="F32" s="118">
        <f>(VLOOKUP($A32,'Occupancy Raw Data'!$B$8:$BE$45,'Occupancy Raw Data'!K$3,FALSE))/100</f>
        <v>0.62705238467552693</v>
      </c>
      <c r="G32" s="119">
        <f>(VLOOKUP($A32,'Occupancy Raw Data'!$B$8:$BE$45,'Occupancy Raw Data'!L$3,FALSE))/100</f>
        <v>0.57623143080531603</v>
      </c>
      <c r="H32" s="99">
        <f>(VLOOKUP($A32,'Occupancy Raw Data'!$B$8:$BE$45,'Occupancy Raw Data'!N$3,FALSE))/100</f>
        <v>0.71696637998436197</v>
      </c>
      <c r="I32" s="99">
        <f>(VLOOKUP($A32,'Occupancy Raw Data'!$B$8:$BE$45,'Occupancy Raw Data'!O$3,FALSE))/100</f>
        <v>0.74902267396403399</v>
      </c>
      <c r="J32" s="119">
        <f>(VLOOKUP($A32,'Occupancy Raw Data'!$B$8:$BE$45,'Occupancy Raw Data'!P$3,FALSE))/100</f>
        <v>0.73299452697419798</v>
      </c>
      <c r="K32" s="120">
        <f>(VLOOKUP($A32,'Occupancy Raw Data'!$B$8:$BE$45,'Occupancy Raw Data'!R$3,FALSE))/100</f>
        <v>0.62102088685356793</v>
      </c>
      <c r="M32" s="121">
        <f>VLOOKUP($A32,'ADR Raw Data'!$B$6:$BE$43,'ADR Raw Data'!G$1,FALSE)</f>
        <v>101.267775665399</v>
      </c>
      <c r="N32" s="122">
        <f>VLOOKUP($A32,'ADR Raw Data'!$B$6:$BE$43,'ADR Raw Data'!H$1,FALSE)</f>
        <v>104.84315638450499</v>
      </c>
      <c r="O32" s="122">
        <f>VLOOKUP($A32,'ADR Raw Data'!$B$6:$BE$43,'ADR Raw Data'!I$1,FALSE)</f>
        <v>108.04763702801399</v>
      </c>
      <c r="P32" s="122">
        <f>VLOOKUP($A32,'ADR Raw Data'!$B$6:$BE$43,'ADR Raw Data'!J$1,FALSE)</f>
        <v>112.27255065554201</v>
      </c>
      <c r="Q32" s="122">
        <f>VLOOKUP($A32,'ADR Raw Data'!$B$6:$BE$43,'ADR Raw Data'!K$1,FALSE)</f>
        <v>110.86908977556099</v>
      </c>
      <c r="R32" s="123">
        <f>VLOOKUP($A32,'ADR Raw Data'!$B$6:$BE$43,'ADR Raw Data'!L$1,FALSE)</f>
        <v>108.049747625508</v>
      </c>
      <c r="S32" s="122">
        <f>VLOOKUP($A32,'ADR Raw Data'!$B$6:$BE$43,'ADR Raw Data'!N$1,FALSE)</f>
        <v>138.00203925845099</v>
      </c>
      <c r="T32" s="122">
        <f>VLOOKUP($A32,'ADR Raw Data'!$B$6:$BE$43,'ADR Raw Data'!O$1,FALSE)</f>
        <v>136.96993736951899</v>
      </c>
      <c r="U32" s="123">
        <f>VLOOKUP($A32,'ADR Raw Data'!$B$6:$BE$43,'ADR Raw Data'!P$1,FALSE)</f>
        <v>137.474704</v>
      </c>
      <c r="V32" s="124">
        <f>VLOOKUP($A32,'ADR Raw Data'!$B$6:$BE$43,'ADR Raw Data'!R$1,FALSE)</f>
        <v>117.972732014388</v>
      </c>
      <c r="X32" s="121">
        <f>VLOOKUP($A32,'RevPAR Raw Data'!$B$6:$BE$43,'RevPAR Raw Data'!G$1,FALSE)</f>
        <v>41.647263487099202</v>
      </c>
      <c r="Y32" s="122">
        <f>VLOOKUP($A32,'RevPAR Raw Data'!$B$6:$BE$43,'RevPAR Raw Data'!H$1,FALSE)</f>
        <v>57.135011727912399</v>
      </c>
      <c r="Z32" s="122">
        <f>VLOOKUP($A32,'RevPAR Raw Data'!$B$6:$BE$43,'RevPAR Raw Data'!I$1,FALSE)</f>
        <v>69.356614542611396</v>
      </c>
      <c r="AA32" s="122">
        <f>VLOOKUP($A32,'RevPAR Raw Data'!$B$6:$BE$43,'RevPAR Raw Data'!J$1,FALSE)</f>
        <v>73.648686473807601</v>
      </c>
      <c r="AB32" s="122">
        <f>VLOOKUP($A32,'RevPAR Raw Data'!$B$6:$BE$43,'RevPAR Raw Data'!K$1,FALSE)</f>
        <v>69.520727130570705</v>
      </c>
      <c r="AC32" s="123">
        <f>VLOOKUP($A32,'RevPAR Raw Data'!$B$6:$BE$43,'RevPAR Raw Data'!L$1,FALSE)</f>
        <v>62.261660672400303</v>
      </c>
      <c r="AD32" s="122">
        <f>VLOOKUP($A32,'RevPAR Raw Data'!$B$6:$BE$43,'RevPAR Raw Data'!N$1,FALSE)</f>
        <v>98.942822517591793</v>
      </c>
      <c r="AE32" s="122">
        <f>VLOOKUP($A32,'RevPAR Raw Data'!$B$6:$BE$43,'RevPAR Raw Data'!O$1,FALSE)</f>
        <v>102.593588741204</v>
      </c>
      <c r="AF32" s="123">
        <f>VLOOKUP($A32,'RevPAR Raw Data'!$B$6:$BE$43,'RevPAR Raw Data'!P$1,FALSE)</f>
        <v>100.768205629397</v>
      </c>
      <c r="AG32" s="124">
        <f>VLOOKUP($A32,'RevPAR Raw Data'!$B$6:$BE$43,'RevPAR Raw Data'!R$1,FALSE)</f>
        <v>73.263530660113901</v>
      </c>
    </row>
    <row r="33" spans="1:33" x14ac:dyDescent="0.2">
      <c r="A33" s="101" t="s">
        <v>121</v>
      </c>
      <c r="B33" s="89">
        <f>(VLOOKUP($A32,'Occupancy Raw Data'!$B$8:$BE$51,'Occupancy Raw Data'!T$3,FALSE))/100</f>
        <v>-0.15839999999999999</v>
      </c>
      <c r="C33" s="90">
        <f>(VLOOKUP($A32,'Occupancy Raw Data'!$B$8:$BE$51,'Occupancy Raw Data'!U$3,FALSE))/100</f>
        <v>-0.17023809523809499</v>
      </c>
      <c r="D33" s="90">
        <f>(VLOOKUP($A32,'Occupancy Raw Data'!$B$8:$BE$51,'Occupancy Raw Data'!V$3,FALSE))/100</f>
        <v>-8.7777777777777691E-2</v>
      </c>
      <c r="E33" s="90">
        <f>(VLOOKUP($A32,'Occupancy Raw Data'!$B$8:$BE$51,'Occupancy Raw Data'!W$3,FALSE))/100</f>
        <v>-7.4972436604189591E-2</v>
      </c>
      <c r="F33" s="90">
        <f>(VLOOKUP($A32,'Occupancy Raw Data'!$B$8:$BE$51,'Occupancy Raw Data'!X$3,FALSE))/100</f>
        <v>-4.2959427207637201E-2</v>
      </c>
      <c r="G33" s="90">
        <f>(VLOOKUP($A32,'Occupancy Raw Data'!$B$8:$BE$51,'Occupancy Raw Data'!Y$3,FALSE))/100</f>
        <v>-0.10340632603406301</v>
      </c>
      <c r="H33" s="91">
        <f>(VLOOKUP($A32,'Occupancy Raw Data'!$B$8:$BE$51,'Occupancy Raw Data'!AA$3,FALSE))/100</f>
        <v>0.13490099009900899</v>
      </c>
      <c r="I33" s="91">
        <f>(VLOOKUP($A32,'Occupancy Raw Data'!$B$8:$BE$51,'Occupancy Raw Data'!AB$3,FALSE))/100</f>
        <v>0.18858560794044599</v>
      </c>
      <c r="J33" s="90">
        <f>(VLOOKUP($A32,'Occupancy Raw Data'!$B$8:$BE$51,'Occupancy Raw Data'!AC$3,FALSE))/100</f>
        <v>0.16171003717472099</v>
      </c>
      <c r="K33" s="92">
        <f>(VLOOKUP($A32,'Occupancy Raw Data'!$B$8:$BE$51,'Occupancy Raw Data'!AE$3,FALSE))/100</f>
        <v>-2.8651292802236102E-2</v>
      </c>
      <c r="M33" s="89">
        <f>(VLOOKUP($A32,'ADR Raw Data'!$B$6:$BE$49,'ADR Raw Data'!T$1,FALSE))/100</f>
        <v>-3.9111081223519799E-2</v>
      </c>
      <c r="N33" s="90">
        <f>(VLOOKUP($A32,'ADR Raw Data'!$B$6:$BE$49,'ADR Raw Data'!U$1,FALSE))/100</f>
        <v>-4.3820726311301302E-2</v>
      </c>
      <c r="O33" s="90">
        <f>(VLOOKUP($A32,'ADR Raw Data'!$B$6:$BE$49,'ADR Raw Data'!V$1,FALSE))/100</f>
        <v>-1.4128214847058401E-2</v>
      </c>
      <c r="P33" s="90">
        <f>(VLOOKUP($A32,'ADR Raw Data'!$B$6:$BE$49,'ADR Raw Data'!W$1,FALSE))/100</f>
        <v>5.4454735863161602E-2</v>
      </c>
      <c r="Q33" s="90">
        <f>(VLOOKUP($A32,'ADR Raw Data'!$B$6:$BE$49,'ADR Raw Data'!X$1,FALSE))/100</f>
        <v>-8.80476977391032E-3</v>
      </c>
      <c r="R33" s="90">
        <f>(VLOOKUP($A32,'ADR Raw Data'!$B$6:$BE$49,'ADR Raw Data'!Y$1,FALSE))/100</f>
        <v>-6.3341472590001304E-3</v>
      </c>
      <c r="S33" s="91">
        <f>(VLOOKUP($A32,'ADR Raw Data'!$B$6:$BE$49,'ADR Raw Data'!AA$1,FALSE))/100</f>
        <v>8.9080917161168505E-2</v>
      </c>
      <c r="T33" s="91">
        <f>(VLOOKUP($A32,'ADR Raw Data'!$B$6:$BE$49,'ADR Raw Data'!AB$1,FALSE))/100</f>
        <v>2.1769493583898201E-2</v>
      </c>
      <c r="U33" s="90">
        <f>(VLOOKUP($A32,'ADR Raw Data'!$B$6:$BE$49,'ADR Raw Data'!AC$1,FALSE))/100</f>
        <v>5.4428412728253203E-2</v>
      </c>
      <c r="V33" s="92">
        <f>(VLOOKUP($A32,'ADR Raw Data'!$B$6:$BE$49,'ADR Raw Data'!AE$1,FALSE))/100</f>
        <v>2.7276147852960699E-2</v>
      </c>
      <c r="X33" s="89">
        <f>(VLOOKUP($A32,'RevPAR Raw Data'!$B$6:$BE$43,'RevPAR Raw Data'!T$1,FALSE))/100</f>
        <v>-0.19131588595771401</v>
      </c>
      <c r="Y33" s="90">
        <f>(VLOOKUP($A32,'RevPAR Raw Data'!$B$6:$BE$43,'RevPAR Raw Data'!U$1,FALSE))/100</f>
        <v>-0.20659886457020998</v>
      </c>
      <c r="Z33" s="90">
        <f>(VLOOKUP($A32,'RevPAR Raw Data'!$B$6:$BE$43,'RevPAR Raw Data'!V$1,FALSE))/100</f>
        <v>-0.10066584932159399</v>
      </c>
      <c r="AA33" s="90">
        <f>(VLOOKUP($A32,'RevPAR Raw Data'!$B$6:$BE$43,'RevPAR Raw Data'!W$1,FALSE))/100</f>
        <v>-2.46003049733267E-2</v>
      </c>
      <c r="AB33" s="90">
        <f>(VLOOKUP($A32,'RevPAR Raw Data'!$B$6:$BE$43,'RevPAR Raw Data'!X$1,FALSE))/100</f>
        <v>-5.1385949115365204E-2</v>
      </c>
      <c r="AC33" s="90">
        <f>(VLOOKUP($A32,'RevPAR Raw Data'!$B$6:$BE$43,'RevPAR Raw Data'!Y$1,FALSE))/100</f>
        <v>-0.10908548239645099</v>
      </c>
      <c r="AD33" s="91">
        <f>(VLOOKUP($A32,'RevPAR Raw Data'!$B$6:$BE$43,'RevPAR Raw Data'!AA$1,FALSE))/100</f>
        <v>0.23599901118414798</v>
      </c>
      <c r="AE33" s="91">
        <f>(VLOOKUP($A32,'RevPAR Raw Data'!$B$6:$BE$43,'RevPAR Raw Data'!AB$1,FALSE))/100</f>
        <v>0.21446051470641903</v>
      </c>
      <c r="AF33" s="90">
        <f>(VLOOKUP($A32,'RevPAR Raw Data'!$B$6:$BE$43,'RevPAR Raw Data'!AC$1,FALSE))/100</f>
        <v>0.22494007054862097</v>
      </c>
      <c r="AG33" s="92">
        <f>(VLOOKUP($A32,'RevPAR Raw Data'!$B$6:$BE$43,'RevPAR Raw Data'!AE$1,FALSE))/100</f>
        <v>-2.1566418479277301E-3</v>
      </c>
    </row>
    <row r="34" spans="1:33" x14ac:dyDescent="0.2">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
      <c r="A35" s="116" t="s">
        <v>75</v>
      </c>
      <c r="B35" s="117">
        <f>(VLOOKUP($A35,'Occupancy Raw Data'!$B$8:$BE$45,'Occupancy Raw Data'!G$3,FALSE))/100</f>
        <v>0.357588357588357</v>
      </c>
      <c r="C35" s="118">
        <f>(VLOOKUP($A35,'Occupancy Raw Data'!$B$8:$BE$45,'Occupancy Raw Data'!H$3,FALSE))/100</f>
        <v>0.49203049203049198</v>
      </c>
      <c r="D35" s="118">
        <f>(VLOOKUP($A35,'Occupancy Raw Data'!$B$8:$BE$45,'Occupancy Raw Data'!I$3,FALSE))/100</f>
        <v>0.54400554400554402</v>
      </c>
      <c r="E35" s="118">
        <f>(VLOOKUP($A35,'Occupancy Raw Data'!$B$8:$BE$45,'Occupancy Raw Data'!J$3,FALSE))/100</f>
        <v>0.56826056826056803</v>
      </c>
      <c r="F35" s="118">
        <f>(VLOOKUP($A35,'Occupancy Raw Data'!$B$8:$BE$45,'Occupancy Raw Data'!K$3,FALSE))/100</f>
        <v>0.57380457380457306</v>
      </c>
      <c r="G35" s="119">
        <f>(VLOOKUP($A35,'Occupancy Raw Data'!$B$8:$BE$45,'Occupancy Raw Data'!L$3,FALSE))/100</f>
        <v>0.50713790713790696</v>
      </c>
      <c r="H35" s="99">
        <f>(VLOOKUP($A35,'Occupancy Raw Data'!$B$8:$BE$45,'Occupancy Raw Data'!N$3,FALSE))/100</f>
        <v>0.67983367983367904</v>
      </c>
      <c r="I35" s="99">
        <f>(VLOOKUP($A35,'Occupancy Raw Data'!$B$8:$BE$45,'Occupancy Raw Data'!O$3,FALSE))/100</f>
        <v>0.67567567567567499</v>
      </c>
      <c r="J35" s="119">
        <f>(VLOOKUP($A35,'Occupancy Raw Data'!$B$8:$BE$45,'Occupancy Raw Data'!P$3,FALSE))/100</f>
        <v>0.67775467775467702</v>
      </c>
      <c r="K35" s="120">
        <f>(VLOOKUP($A35,'Occupancy Raw Data'!$B$8:$BE$45,'Occupancy Raw Data'!R$3,FALSE))/100</f>
        <v>0.55588555588555499</v>
      </c>
      <c r="M35" s="121">
        <f>VLOOKUP($A35,'ADR Raw Data'!$B$6:$BE$43,'ADR Raw Data'!G$1,FALSE)</f>
        <v>100.077984496124</v>
      </c>
      <c r="N35" s="122">
        <f>VLOOKUP($A35,'ADR Raw Data'!$B$6:$BE$43,'ADR Raw Data'!H$1,FALSE)</f>
        <v>105.946323943661</v>
      </c>
      <c r="O35" s="122">
        <f>VLOOKUP($A35,'ADR Raw Data'!$B$6:$BE$43,'ADR Raw Data'!I$1,FALSE)</f>
        <v>106.525617834394</v>
      </c>
      <c r="P35" s="122">
        <f>VLOOKUP($A35,'ADR Raw Data'!$B$6:$BE$43,'ADR Raw Data'!J$1,FALSE)</f>
        <v>109.58410975609701</v>
      </c>
      <c r="Q35" s="122">
        <f>VLOOKUP($A35,'ADR Raw Data'!$B$6:$BE$43,'ADR Raw Data'!K$1,FALSE)</f>
        <v>110.097041062801</v>
      </c>
      <c r="R35" s="123">
        <f>VLOOKUP($A35,'ADR Raw Data'!$B$6:$BE$43,'ADR Raw Data'!L$1,FALSE)</f>
        <v>106.99755670948301</v>
      </c>
      <c r="S35" s="122">
        <f>VLOOKUP($A35,'ADR Raw Data'!$B$6:$BE$43,'ADR Raw Data'!N$1,FALSE)</f>
        <v>126.017533129459</v>
      </c>
      <c r="T35" s="122">
        <f>VLOOKUP($A35,'ADR Raw Data'!$B$6:$BE$43,'ADR Raw Data'!O$1,FALSE)</f>
        <v>125.710707692307</v>
      </c>
      <c r="U35" s="123">
        <f>VLOOKUP($A35,'ADR Raw Data'!$B$6:$BE$43,'ADR Raw Data'!P$1,FALSE)</f>
        <v>125.86459100204399</v>
      </c>
      <c r="V35" s="124">
        <f>VLOOKUP($A35,'ADR Raw Data'!$B$6:$BE$43,'ADR Raw Data'!R$1,FALSE)</f>
        <v>113.569937666963</v>
      </c>
      <c r="X35" s="121">
        <f>VLOOKUP($A35,'RevPAR Raw Data'!$B$6:$BE$43,'RevPAR Raw Data'!G$1,FALSE)</f>
        <v>35.786722106722102</v>
      </c>
      <c r="Y35" s="122">
        <f>VLOOKUP($A35,'RevPAR Raw Data'!$B$6:$BE$43,'RevPAR Raw Data'!H$1,FALSE)</f>
        <v>52.128821898821798</v>
      </c>
      <c r="Z35" s="122">
        <f>VLOOKUP($A35,'RevPAR Raw Data'!$B$6:$BE$43,'RevPAR Raw Data'!I$1,FALSE)</f>
        <v>57.9505266805266</v>
      </c>
      <c r="AA35" s="122">
        <f>VLOOKUP($A35,'RevPAR Raw Data'!$B$6:$BE$43,'RevPAR Raw Data'!J$1,FALSE)</f>
        <v>62.272328482328398</v>
      </c>
      <c r="AB35" s="122">
        <f>VLOOKUP($A35,'RevPAR Raw Data'!$B$6:$BE$43,'RevPAR Raw Data'!K$1,FALSE)</f>
        <v>63.174185724185698</v>
      </c>
      <c r="AC35" s="123">
        <f>VLOOKUP($A35,'RevPAR Raw Data'!$B$6:$BE$43,'RevPAR Raw Data'!L$1,FALSE)</f>
        <v>54.262516978516899</v>
      </c>
      <c r="AD35" s="122">
        <f>VLOOKUP($A35,'RevPAR Raw Data'!$B$6:$BE$43,'RevPAR Raw Data'!N$1,FALSE)</f>
        <v>85.670963270963199</v>
      </c>
      <c r="AE35" s="122">
        <f>VLOOKUP($A35,'RevPAR Raw Data'!$B$6:$BE$43,'RevPAR Raw Data'!O$1,FALSE)</f>
        <v>84.939667359667297</v>
      </c>
      <c r="AF35" s="123">
        <f>VLOOKUP($A35,'RevPAR Raw Data'!$B$6:$BE$43,'RevPAR Raw Data'!P$1,FALSE)</f>
        <v>85.305315315315298</v>
      </c>
      <c r="AG35" s="124">
        <f>VLOOKUP($A35,'RevPAR Raw Data'!$B$6:$BE$43,'RevPAR Raw Data'!R$1,FALSE)</f>
        <v>63.131887931887903</v>
      </c>
    </row>
    <row r="36" spans="1:33" x14ac:dyDescent="0.2">
      <c r="A36" s="101" t="s">
        <v>121</v>
      </c>
      <c r="B36" s="89">
        <f>(VLOOKUP($A35,'Occupancy Raw Data'!$B$8:$BE$51,'Occupancy Raw Data'!T$3,FALSE))/100</f>
        <v>-0.108381661013239</v>
      </c>
      <c r="C36" s="90">
        <f>(VLOOKUP($A35,'Occupancy Raw Data'!$B$8:$BE$51,'Occupancy Raw Data'!U$3,FALSE))/100</f>
        <v>-8.0248796648303408E-2</v>
      </c>
      <c r="D36" s="90">
        <f>(VLOOKUP($A35,'Occupancy Raw Data'!$B$8:$BE$51,'Occupancy Raw Data'!V$3,FALSE))/100</f>
        <v>-5.2054707227121001E-2</v>
      </c>
      <c r="E36" s="90">
        <f>(VLOOKUP($A35,'Occupancy Raw Data'!$B$8:$BE$51,'Occupancy Raw Data'!W$3,FALSE))/100</f>
        <v>1.35094370388488E-2</v>
      </c>
      <c r="F36" s="90">
        <f>(VLOOKUP($A35,'Occupancy Raw Data'!$B$8:$BE$51,'Occupancy Raw Data'!X$3,FALSE))/100</f>
        <v>4.0535566851356307E-2</v>
      </c>
      <c r="G36" s="90">
        <f>(VLOOKUP($A35,'Occupancy Raw Data'!$B$8:$BE$51,'Occupancy Raw Data'!Y$3,FALSE))/100</f>
        <v>-3.2929475193626101E-2</v>
      </c>
      <c r="H36" s="91">
        <f>(VLOOKUP($A35,'Occupancy Raw Data'!$B$8:$BE$51,'Occupancy Raw Data'!AA$3,FALSE))/100</f>
        <v>3.7893110400663205E-2</v>
      </c>
      <c r="I36" s="91">
        <f>(VLOOKUP($A35,'Occupancy Raw Data'!$B$8:$BE$51,'Occupancy Raw Data'!AB$3,FALSE))/100</f>
        <v>1.01817794125486E-2</v>
      </c>
      <c r="J36" s="90">
        <f>(VLOOKUP($A35,'Occupancy Raw Data'!$B$8:$BE$51,'Occupancy Raw Data'!AC$3,FALSE))/100</f>
        <v>2.3892467838656103E-2</v>
      </c>
      <c r="K36" s="92">
        <f>(VLOOKUP($A35,'Occupancy Raw Data'!$B$8:$BE$51,'Occupancy Raw Data'!AE$3,FALSE))/100</f>
        <v>-1.3865342852303699E-2</v>
      </c>
      <c r="M36" s="89">
        <f>(VLOOKUP($A35,'ADR Raw Data'!$B$6:$BE$49,'ADR Raw Data'!T$1,FALSE))/100</f>
        <v>7.7635802722917403E-3</v>
      </c>
      <c r="N36" s="90">
        <f>(VLOOKUP($A35,'ADR Raw Data'!$B$6:$BE$49,'ADR Raw Data'!U$1,FALSE))/100</f>
        <v>3.4444105424907001E-2</v>
      </c>
      <c r="O36" s="90">
        <f>(VLOOKUP($A35,'ADR Raw Data'!$B$6:$BE$49,'ADR Raw Data'!V$1,FALSE))/100</f>
        <v>7.0570765968598903E-3</v>
      </c>
      <c r="P36" s="90">
        <f>(VLOOKUP($A35,'ADR Raw Data'!$B$6:$BE$49,'ADR Raw Data'!W$1,FALSE))/100</f>
        <v>4.96776336398446E-2</v>
      </c>
      <c r="Q36" s="90">
        <f>(VLOOKUP($A35,'ADR Raw Data'!$B$6:$BE$49,'ADR Raw Data'!X$1,FALSE))/100</f>
        <v>3.2159451303645101E-2</v>
      </c>
      <c r="R36" s="90">
        <f>(VLOOKUP($A35,'ADR Raw Data'!$B$6:$BE$49,'ADR Raw Data'!Y$1,FALSE))/100</f>
        <v>2.8873581697335001E-2</v>
      </c>
      <c r="S36" s="91">
        <f>(VLOOKUP($A35,'ADR Raw Data'!$B$6:$BE$49,'ADR Raw Data'!AA$1,FALSE))/100</f>
        <v>-6.1430901652566707E-3</v>
      </c>
      <c r="T36" s="91">
        <f>(VLOOKUP($A35,'ADR Raw Data'!$B$6:$BE$49,'ADR Raw Data'!AB$1,FALSE))/100</f>
        <v>-2.65610121330636E-2</v>
      </c>
      <c r="U36" s="90">
        <f>(VLOOKUP($A35,'ADR Raw Data'!$B$6:$BE$49,'ADR Raw Data'!AC$1,FALSE))/100</f>
        <v>-1.6536145714066797E-2</v>
      </c>
      <c r="V36" s="92">
        <f>(VLOOKUP($A35,'ADR Raw Data'!$B$6:$BE$49,'ADR Raw Data'!AE$1,FALSE))/100</f>
        <v>1.3634213361230101E-2</v>
      </c>
      <c r="X36" s="89">
        <f>(VLOOKUP($A35,'RevPAR Raw Data'!$B$6:$BE$43,'RevPAR Raw Data'!T$1,FALSE))/100</f>
        <v>-0.101459510466268</v>
      </c>
      <c r="Y36" s="90">
        <f>(VLOOKUP($A35,'RevPAR Raw Data'!$B$6:$BE$43,'RevPAR Raw Data'!U$1,FALSE))/100</f>
        <v>-4.85687892353725E-2</v>
      </c>
      <c r="Z36" s="90">
        <f>(VLOOKUP($A35,'RevPAR Raw Data'!$B$6:$BE$43,'RevPAR Raw Data'!V$1,FALSE))/100</f>
        <v>-4.5364984686390004E-2</v>
      </c>
      <c r="AA36" s="90">
        <f>(VLOOKUP($A35,'RevPAR Raw Data'!$B$6:$BE$43,'RevPAR Raw Data'!W$1,FALSE))/100</f>
        <v>6.38581875425899E-2</v>
      </c>
      <c r="AB36" s="90">
        <f>(VLOOKUP($A35,'RevPAR Raw Data'!$B$6:$BE$43,'RevPAR Raw Data'!X$1,FALSE))/100</f>
        <v>7.3998619743223207E-2</v>
      </c>
      <c r="AC36" s="90">
        <f>(VLOOKUP($A35,'RevPAR Raw Data'!$B$6:$BE$43,'RevPAR Raw Data'!Y$1,FALSE))/100</f>
        <v>-5.0066853885446308E-3</v>
      </c>
      <c r="AD36" s="91">
        <f>(VLOOKUP($A35,'RevPAR Raw Data'!$B$6:$BE$43,'RevPAR Raw Data'!AA$1,FALSE))/100</f>
        <v>3.1517239441573197E-2</v>
      </c>
      <c r="AE36" s="91">
        <f>(VLOOKUP($A35,'RevPAR Raw Data'!$B$6:$BE$43,'RevPAR Raw Data'!AB$1,FALSE))/100</f>
        <v>-1.6649671087027799E-2</v>
      </c>
      <c r="AF36" s="90">
        <f>(VLOOKUP($A35,'RevPAR Raw Data'!$B$6:$BE$43,'RevPAR Raw Data'!AC$1,FALSE))/100</f>
        <v>6.9612327949406206E-3</v>
      </c>
      <c r="AG36" s="92">
        <f>(VLOOKUP($A35,'RevPAR Raw Data'!$B$6:$BE$43,'RevPAR Raw Data'!AE$1,FALSE))/100</f>
        <v>-4.20172533848526E-4</v>
      </c>
    </row>
    <row r="37" spans="1:33" x14ac:dyDescent="0.2">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
      <c r="A38" s="116" t="s">
        <v>76</v>
      </c>
      <c r="B38" s="117">
        <f>(VLOOKUP($A38,'Occupancy Raw Data'!$B$8:$BE$45,'Occupancy Raw Data'!G$3,FALSE))/100</f>
        <v>0.45691285458727299</v>
      </c>
      <c r="C38" s="118">
        <f>(VLOOKUP($A38,'Occupancy Raw Data'!$B$8:$BE$45,'Occupancy Raw Data'!H$3,FALSE))/100</f>
        <v>0.54244824942499303</v>
      </c>
      <c r="D38" s="118">
        <f>(VLOOKUP($A38,'Occupancy Raw Data'!$B$8:$BE$45,'Occupancy Raw Data'!I$3,FALSE))/100</f>
        <v>0.60848453871709607</v>
      </c>
      <c r="E38" s="118">
        <f>(VLOOKUP($A38,'Occupancy Raw Data'!$B$8:$BE$45,'Occupancy Raw Data'!J$3,FALSE))/100</f>
        <v>0.64868387426526897</v>
      </c>
      <c r="F38" s="118">
        <f>(VLOOKUP($A38,'Occupancy Raw Data'!$B$8:$BE$45,'Occupancy Raw Data'!K$3,FALSE))/100</f>
        <v>0.71924354715052308</v>
      </c>
      <c r="G38" s="119">
        <f>(VLOOKUP($A38,'Occupancy Raw Data'!$B$8:$BE$45,'Occupancy Raw Data'!L$3,FALSE))/100</f>
        <v>0.59515461282903093</v>
      </c>
      <c r="H38" s="99">
        <f>(VLOOKUP($A38,'Occupancy Raw Data'!$B$8:$BE$45,'Occupancy Raw Data'!N$3,FALSE))/100</f>
        <v>0.81814464605162196</v>
      </c>
      <c r="I38" s="99">
        <f>(VLOOKUP($A38,'Occupancy Raw Data'!$B$8:$BE$45,'Occupancy Raw Data'!O$3,FALSE))/100</f>
        <v>0.83181702018911297</v>
      </c>
      <c r="J38" s="119">
        <f>(VLOOKUP($A38,'Occupancy Raw Data'!$B$8:$BE$45,'Occupancy Raw Data'!P$3,FALSE))/100</f>
        <v>0.82498083312036796</v>
      </c>
      <c r="K38" s="120">
        <f>(VLOOKUP($A38,'Occupancy Raw Data'!$B$8:$BE$45,'Occupancy Raw Data'!R$3,FALSE))/100</f>
        <v>0.66081924719798391</v>
      </c>
      <c r="M38" s="121">
        <f>VLOOKUP($A38,'ADR Raw Data'!$B$6:$BE$43,'ADR Raw Data'!G$1,FALSE)</f>
        <v>106.025654119357</v>
      </c>
      <c r="N38" s="122">
        <f>VLOOKUP($A38,'ADR Raw Data'!$B$6:$BE$43,'ADR Raw Data'!H$1,FALSE)</f>
        <v>108.64716621125</v>
      </c>
      <c r="O38" s="122">
        <f>VLOOKUP($A38,'ADR Raw Data'!$B$6:$BE$43,'ADR Raw Data'!I$1,FALSE)</f>
        <v>115.604732045359</v>
      </c>
      <c r="P38" s="122">
        <f>VLOOKUP($A38,'ADR Raw Data'!$B$6:$BE$43,'ADR Raw Data'!J$1,FALSE)</f>
        <v>117.70141196864</v>
      </c>
      <c r="Q38" s="122">
        <f>VLOOKUP($A38,'ADR Raw Data'!$B$6:$BE$43,'ADR Raw Data'!K$1,FALSE)</f>
        <v>129.588759948834</v>
      </c>
      <c r="R38" s="123">
        <f>VLOOKUP($A38,'ADR Raw Data'!$B$6:$BE$43,'ADR Raw Data'!L$1,FALSE)</f>
        <v>116.70262525549199</v>
      </c>
      <c r="S38" s="122">
        <f>VLOOKUP($A38,'ADR Raw Data'!$B$6:$BE$43,'ADR Raw Data'!N$1,FALSE)</f>
        <v>160.041606172299</v>
      </c>
      <c r="T38" s="122">
        <f>VLOOKUP($A38,'ADR Raw Data'!$B$6:$BE$43,'ADR Raw Data'!O$1,FALSE)</f>
        <v>160.99395127346401</v>
      </c>
      <c r="U38" s="123">
        <f>VLOOKUP($A38,'ADR Raw Data'!$B$6:$BE$43,'ADR Raw Data'!P$1,FALSE)</f>
        <v>160.52172451713801</v>
      </c>
      <c r="V38" s="124">
        <f>VLOOKUP($A38,'ADR Raw Data'!$B$6:$BE$43,'ADR Raw Data'!R$1,FALSE)</f>
        <v>132.33253882489399</v>
      </c>
      <c r="X38" s="121">
        <f>VLOOKUP($A38,'RevPAR Raw Data'!$B$6:$BE$43,'RevPAR Raw Data'!G$1,FALSE)</f>
        <v>48.444484283158701</v>
      </c>
      <c r="Y38" s="122">
        <f>VLOOKUP($A38,'RevPAR Raw Data'!$B$6:$BE$43,'RevPAR Raw Data'!H$1,FALSE)</f>
        <v>58.935465116278998</v>
      </c>
      <c r="Z38" s="122">
        <f>VLOOKUP($A38,'RevPAR Raw Data'!$B$6:$BE$43,'RevPAR Raw Data'!I$1,FALSE)</f>
        <v>70.343692052133903</v>
      </c>
      <c r="AA38" s="122">
        <f>VLOOKUP($A38,'RevPAR Raw Data'!$B$6:$BE$43,'RevPAR Raw Data'!J$1,FALSE)</f>
        <v>76.351007922310203</v>
      </c>
      <c r="AB38" s="122">
        <f>VLOOKUP($A38,'RevPAR Raw Data'!$B$6:$BE$43,'RevPAR Raw Data'!K$1,FALSE)</f>
        <v>93.205879376437494</v>
      </c>
      <c r="AC38" s="123">
        <f>VLOOKUP($A38,'RevPAR Raw Data'!$B$6:$BE$43,'RevPAR Raw Data'!L$1,FALSE)</f>
        <v>69.456105750063799</v>
      </c>
      <c r="AD38" s="122">
        <f>VLOOKUP($A38,'RevPAR Raw Data'!$B$6:$BE$43,'RevPAR Raw Data'!N$1,FALSE)</f>
        <v>130.93718323536899</v>
      </c>
      <c r="AE38" s="122">
        <f>VLOOKUP($A38,'RevPAR Raw Data'!$B$6:$BE$43,'RevPAR Raw Data'!O$1,FALSE)</f>
        <v>133.91750881676401</v>
      </c>
      <c r="AF38" s="123">
        <f>VLOOKUP($A38,'RevPAR Raw Data'!$B$6:$BE$43,'RevPAR Raw Data'!P$1,FALSE)</f>
        <v>132.427346026066</v>
      </c>
      <c r="AG38" s="124">
        <f>VLOOKUP($A38,'RevPAR Raw Data'!$B$6:$BE$43,'RevPAR Raw Data'!R$1,FALSE)</f>
        <v>87.447888686064701</v>
      </c>
    </row>
    <row r="39" spans="1:33" x14ac:dyDescent="0.2">
      <c r="A39" s="101" t="s">
        <v>121</v>
      </c>
      <c r="B39" s="89">
        <f>(VLOOKUP($A38,'Occupancy Raw Data'!$B$8:$BE$51,'Occupancy Raw Data'!T$3,FALSE))/100</f>
        <v>-0.120055588395371</v>
      </c>
      <c r="C39" s="90">
        <f>(VLOOKUP($A38,'Occupancy Raw Data'!$B$8:$BE$51,'Occupancy Raw Data'!U$3,FALSE))/100</f>
        <v>-8.3554753676493107E-2</v>
      </c>
      <c r="D39" s="90">
        <f>(VLOOKUP($A38,'Occupancy Raw Data'!$B$8:$BE$51,'Occupancy Raw Data'!V$3,FALSE))/100</f>
        <v>-5.2905061253563701E-2</v>
      </c>
      <c r="E39" s="90">
        <f>(VLOOKUP($A38,'Occupancy Raw Data'!$B$8:$BE$51,'Occupancy Raw Data'!W$3,FALSE))/100</f>
        <v>-1.8018497171147101E-2</v>
      </c>
      <c r="F39" s="90">
        <f>(VLOOKUP($A38,'Occupancy Raw Data'!$B$8:$BE$51,'Occupancy Raw Data'!X$3,FALSE))/100</f>
        <v>0.13212919323443201</v>
      </c>
      <c r="G39" s="90">
        <f>(VLOOKUP($A38,'Occupancy Raw Data'!$B$8:$BE$51,'Occupancy Raw Data'!Y$3,FALSE))/100</f>
        <v>-2.4183020893276001E-2</v>
      </c>
      <c r="H39" s="91">
        <f>(VLOOKUP($A38,'Occupancy Raw Data'!$B$8:$BE$51,'Occupancy Raw Data'!AA$3,FALSE))/100</f>
        <v>0.20737500505179698</v>
      </c>
      <c r="I39" s="91">
        <f>(VLOOKUP($A38,'Occupancy Raw Data'!$B$8:$BE$51,'Occupancy Raw Data'!AB$3,FALSE))/100</f>
        <v>0.23160284414664001</v>
      </c>
      <c r="J39" s="90">
        <f>(VLOOKUP($A38,'Occupancy Raw Data'!$B$8:$BE$51,'Occupancy Raw Data'!AC$3,FALSE))/100</f>
        <v>0.219468969832568</v>
      </c>
      <c r="K39" s="92">
        <f>(VLOOKUP($A38,'Occupancy Raw Data'!$B$8:$BE$51,'Occupancy Raw Data'!AE$3,FALSE))/100</f>
        <v>5.0697719566218401E-2</v>
      </c>
      <c r="M39" s="89">
        <f>(VLOOKUP($A38,'ADR Raw Data'!$B$6:$BE$49,'ADR Raw Data'!T$1,FALSE))/100</f>
        <v>-2.3317131086449502E-2</v>
      </c>
      <c r="N39" s="90">
        <f>(VLOOKUP($A38,'ADR Raw Data'!$B$6:$BE$49,'ADR Raw Data'!U$1,FALSE))/100</f>
        <v>-5.6970300695426603E-3</v>
      </c>
      <c r="O39" s="90">
        <f>(VLOOKUP($A38,'ADR Raw Data'!$B$6:$BE$49,'ADR Raw Data'!V$1,FALSE))/100</f>
        <v>1.9447465608850301E-2</v>
      </c>
      <c r="P39" s="90">
        <f>(VLOOKUP($A38,'ADR Raw Data'!$B$6:$BE$49,'ADR Raw Data'!W$1,FALSE))/100</f>
        <v>5.2540288986800297E-3</v>
      </c>
      <c r="Q39" s="90">
        <f>(VLOOKUP($A38,'ADR Raw Data'!$B$6:$BE$49,'ADR Raw Data'!X$1,FALSE))/100</f>
        <v>9.5552566199032504E-2</v>
      </c>
      <c r="R39" s="90">
        <f>(VLOOKUP($A38,'ADR Raw Data'!$B$6:$BE$49,'ADR Raw Data'!Y$1,FALSE))/100</f>
        <v>2.7402426746718399E-2</v>
      </c>
      <c r="S39" s="91">
        <f>(VLOOKUP($A38,'ADR Raw Data'!$B$6:$BE$49,'ADR Raw Data'!AA$1,FALSE))/100</f>
        <v>0.129490443046723</v>
      </c>
      <c r="T39" s="91">
        <f>(VLOOKUP($A38,'ADR Raw Data'!$B$6:$BE$49,'ADR Raw Data'!AB$1,FALSE))/100</f>
        <v>0.14149950926541399</v>
      </c>
      <c r="U39" s="90">
        <f>(VLOOKUP($A38,'ADR Raw Data'!$B$6:$BE$49,'ADR Raw Data'!AC$1,FALSE))/100</f>
        <v>0.13550460564654801</v>
      </c>
      <c r="V39" s="92">
        <f>(VLOOKUP($A38,'ADR Raw Data'!$B$6:$BE$49,'ADR Raw Data'!AE$1,FALSE))/100</f>
        <v>8.3571288736391913E-2</v>
      </c>
      <c r="X39" s="89">
        <f>(VLOOKUP($A38,'RevPAR Raw Data'!$B$6:$BE$43,'RevPAR Raw Data'!T$1,FALSE))/100</f>
        <v>-0.140573367589545</v>
      </c>
      <c r="Y39" s="90">
        <f>(VLOOKUP($A38,'RevPAR Raw Data'!$B$6:$BE$43,'RevPAR Raw Data'!U$1,FALSE))/100</f>
        <v>-8.8775769801887602E-2</v>
      </c>
      <c r="Z39" s="90">
        <f>(VLOOKUP($A38,'RevPAR Raw Data'!$B$6:$BE$43,'RevPAR Raw Data'!V$1,FALSE))/100</f>
        <v>-3.4486465003976098E-2</v>
      </c>
      <c r="AA39" s="90">
        <f>(VLOOKUP($A38,'RevPAR Raw Data'!$B$6:$BE$43,'RevPAR Raw Data'!W$1,FALSE))/100</f>
        <v>-1.28591379773151E-2</v>
      </c>
      <c r="AB39" s="90">
        <f>(VLOOKUP($A38,'RevPAR Raw Data'!$B$6:$BE$43,'RevPAR Raw Data'!X$1,FALSE))/100</f>
        <v>0.240307042916823</v>
      </c>
      <c r="AC39" s="90">
        <f>(VLOOKUP($A38,'RevPAR Raw Data'!$B$6:$BE$43,'RevPAR Raw Data'!Y$1,FALSE))/100</f>
        <v>2.5567323949000696E-3</v>
      </c>
      <c r="AD39" s="91">
        <f>(VLOOKUP($A38,'RevPAR Raw Data'!$B$6:$BE$43,'RevPAR Raw Data'!AA$1,FALSE))/100</f>
        <v>0.363718529379494</v>
      </c>
      <c r="AE39" s="91">
        <f>(VLOOKUP($A38,'RevPAR Raw Data'!$B$6:$BE$43,'RevPAR Raw Data'!AB$1,FALSE))/100</f>
        <v>0.405874042203278</v>
      </c>
      <c r="AF39" s="90">
        <f>(VLOOKUP($A38,'RevPAR Raw Data'!$B$6:$BE$43,'RevPAR Raw Data'!AC$1,FALSE))/100</f>
        <v>0.38471263168793401</v>
      </c>
      <c r="AG39" s="92">
        <f>(VLOOKUP($A38,'RevPAR Raw Data'!$B$6:$BE$43,'RevPAR Raw Data'!AE$1,FALSE))/100</f>
        <v>0.13850588206275499</v>
      </c>
    </row>
    <row r="40" spans="1:33" x14ac:dyDescent="0.2">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
      <c r="A41" s="116" t="s">
        <v>77</v>
      </c>
      <c r="B41" s="117">
        <f>(VLOOKUP($A41,'Occupancy Raw Data'!$B$8:$BE$45,'Occupancy Raw Data'!G$3,FALSE))/100</f>
        <v>0.45932933365932499</v>
      </c>
      <c r="C41" s="118">
        <f>(VLOOKUP($A41,'Occupancy Raw Data'!$B$8:$BE$45,'Occupancy Raw Data'!H$3,FALSE))/100</f>
        <v>0.64745820089898598</v>
      </c>
      <c r="D41" s="118">
        <f>(VLOOKUP($A41,'Occupancy Raw Data'!$B$8:$BE$45,'Occupancy Raw Data'!I$3,FALSE))/100</f>
        <v>0.78514603825393492</v>
      </c>
      <c r="E41" s="118">
        <f>(VLOOKUP($A41,'Occupancy Raw Data'!$B$8:$BE$45,'Occupancy Raw Data'!J$3,FALSE))/100</f>
        <v>0.84813150025389705</v>
      </c>
      <c r="F41" s="118">
        <f>(VLOOKUP($A41,'Occupancy Raw Data'!$B$8:$BE$45,'Occupancy Raw Data'!K$3,FALSE))/100</f>
        <v>0.79044968121720405</v>
      </c>
      <c r="G41" s="119">
        <f>(VLOOKUP($A41,'Occupancy Raw Data'!$B$8:$BE$45,'Occupancy Raw Data'!L$3,FALSE))/100</f>
        <v>0.70610295085666908</v>
      </c>
      <c r="H41" s="99">
        <f>(VLOOKUP($A41,'Occupancy Raw Data'!$B$8:$BE$45,'Occupancy Raw Data'!N$3,FALSE))/100</f>
        <v>0.79031803050534999</v>
      </c>
      <c r="I41" s="99">
        <f>(VLOOKUP($A41,'Occupancy Raw Data'!$B$8:$BE$45,'Occupancy Raw Data'!O$3,FALSE))/100</f>
        <v>0.79385379248086296</v>
      </c>
      <c r="J41" s="119">
        <f>(VLOOKUP($A41,'Occupancy Raw Data'!$B$8:$BE$45,'Occupancy Raw Data'!P$3,FALSE))/100</f>
        <v>0.79208591149310703</v>
      </c>
      <c r="K41" s="120">
        <f>(VLOOKUP($A41,'Occupancy Raw Data'!$B$8:$BE$45,'Occupancy Raw Data'!R$3,FALSE))/100</f>
        <v>0.73066951103850897</v>
      </c>
      <c r="M41" s="121">
        <f>VLOOKUP($A41,'ADR Raw Data'!$B$6:$BE$43,'ADR Raw Data'!G$1,FALSE)</f>
        <v>125.50517913442199</v>
      </c>
      <c r="N41" s="122">
        <f>VLOOKUP($A41,'ADR Raw Data'!$B$6:$BE$43,'ADR Raw Data'!H$1,FALSE)</f>
        <v>157.693419508511</v>
      </c>
      <c r="O41" s="122">
        <f>VLOOKUP($A41,'ADR Raw Data'!$B$6:$BE$43,'ADR Raw Data'!I$1,FALSE)</f>
        <v>179.40395525426899</v>
      </c>
      <c r="P41" s="122">
        <f>VLOOKUP($A41,'ADR Raw Data'!$B$6:$BE$43,'ADR Raw Data'!J$1,FALSE)</f>
        <v>183.98331958488501</v>
      </c>
      <c r="Q41" s="122">
        <f>VLOOKUP($A41,'ADR Raw Data'!$B$6:$BE$43,'ADR Raw Data'!K$1,FALSE)</f>
        <v>162.58860263151601</v>
      </c>
      <c r="R41" s="123">
        <f>VLOOKUP($A41,'ADR Raw Data'!$B$6:$BE$43,'ADR Raw Data'!L$1,FALSE)</f>
        <v>165.74539731836001</v>
      </c>
      <c r="S41" s="122">
        <f>VLOOKUP($A41,'ADR Raw Data'!$B$6:$BE$43,'ADR Raw Data'!N$1,FALSE)</f>
        <v>147.80210199419301</v>
      </c>
      <c r="T41" s="122">
        <f>VLOOKUP($A41,'ADR Raw Data'!$B$6:$BE$43,'ADR Raw Data'!O$1,FALSE)</f>
        <v>145.22209997630799</v>
      </c>
      <c r="U41" s="123">
        <f>VLOOKUP($A41,'ADR Raw Data'!$B$6:$BE$43,'ADR Raw Data'!P$1,FALSE)</f>
        <v>146.50922179219199</v>
      </c>
      <c r="V41" s="124">
        <f>VLOOKUP($A41,'ADR Raw Data'!$B$6:$BE$43,'ADR Raw Data'!R$1,FALSE)</f>
        <v>159.78737686291299</v>
      </c>
      <c r="X41" s="121">
        <f>VLOOKUP($A41,'RevPAR Raw Data'!$B$6:$BE$43,'RevPAR Raw Data'!G$1,FALSE)</f>
        <v>57.648210302608497</v>
      </c>
      <c r="Y41" s="122">
        <f>VLOOKUP($A41,'RevPAR Raw Data'!$B$6:$BE$43,'RevPAR Raw Data'!H$1,FALSE)</f>
        <v>102.099897688589</v>
      </c>
      <c r="Z41" s="122">
        <f>VLOOKUP($A41,'RevPAR Raw Data'!$B$6:$BE$43,'RevPAR Raw Data'!I$1,FALSE)</f>
        <v>140.85830471497599</v>
      </c>
      <c r="AA41" s="122">
        <f>VLOOKUP($A41,'RevPAR Raw Data'!$B$6:$BE$43,'RevPAR Raw Data'!J$1,FALSE)</f>
        <v>156.04204886122099</v>
      </c>
      <c r="AB41" s="122">
        <f>VLOOKUP($A41,'RevPAR Raw Data'!$B$6:$BE$43,'RevPAR Raw Data'!K$1,FALSE)</f>
        <v>128.51810911963199</v>
      </c>
      <c r="AC41" s="123">
        <f>VLOOKUP($A41,'RevPAR Raw Data'!$B$6:$BE$43,'RevPAR Raw Data'!L$1,FALSE)</f>
        <v>117.033314137405</v>
      </c>
      <c r="AD41" s="122">
        <f>VLOOKUP($A41,'RevPAR Raw Data'!$B$6:$BE$43,'RevPAR Raw Data'!N$1,FALSE)</f>
        <v>116.810666152601</v>
      </c>
      <c r="AE41" s="122">
        <f>VLOOKUP($A41,'RevPAR Raw Data'!$B$6:$BE$43,'RevPAR Raw Data'!O$1,FALSE)</f>
        <v>115.285114818227</v>
      </c>
      <c r="AF41" s="123">
        <f>VLOOKUP($A41,'RevPAR Raw Data'!$B$6:$BE$43,'RevPAR Raw Data'!P$1,FALSE)</f>
        <v>116.047890485414</v>
      </c>
      <c r="AG41" s="124">
        <f>VLOOKUP($A41,'RevPAR Raw Data'!$B$6:$BE$43,'RevPAR Raw Data'!R$1,FALSE)</f>
        <v>116.751764522551</v>
      </c>
    </row>
    <row r="42" spans="1:33" x14ac:dyDescent="0.2">
      <c r="A42" s="101" t="s">
        <v>121</v>
      </c>
      <c r="B42" s="89">
        <f>(VLOOKUP($A41,'Occupancy Raw Data'!$B$8:$BE$51,'Occupancy Raw Data'!T$3,FALSE))/100</f>
        <v>-0.18769027708486402</v>
      </c>
      <c r="C42" s="90">
        <f>(VLOOKUP($A41,'Occupancy Raw Data'!$B$8:$BE$51,'Occupancy Raw Data'!U$3,FALSE))/100</f>
        <v>-0.12797363923395699</v>
      </c>
      <c r="D42" s="90">
        <f>(VLOOKUP($A41,'Occupancy Raw Data'!$B$8:$BE$51,'Occupancy Raw Data'!V$3,FALSE))/100</f>
        <v>-5.58219686133474E-2</v>
      </c>
      <c r="E42" s="90">
        <f>(VLOOKUP($A41,'Occupancy Raw Data'!$B$8:$BE$51,'Occupancy Raw Data'!W$3,FALSE))/100</f>
        <v>9.3212334391480408E-3</v>
      </c>
      <c r="F42" s="90">
        <f>(VLOOKUP($A41,'Occupancy Raw Data'!$B$8:$BE$51,'Occupancy Raw Data'!X$3,FALSE))/100</f>
        <v>4.5765966828199998E-3</v>
      </c>
      <c r="G42" s="90">
        <f>(VLOOKUP($A41,'Occupancy Raw Data'!$B$8:$BE$51,'Occupancy Raw Data'!Y$3,FALSE))/100</f>
        <v>-6.2690918155838604E-2</v>
      </c>
      <c r="H42" s="91">
        <f>(VLOOKUP($A41,'Occupancy Raw Data'!$B$8:$BE$51,'Occupancy Raw Data'!AA$3,FALSE))/100</f>
        <v>4.8222036252711799E-2</v>
      </c>
      <c r="I42" s="91">
        <f>(VLOOKUP($A41,'Occupancy Raw Data'!$B$8:$BE$51,'Occupancy Raw Data'!AB$3,FALSE))/100</f>
        <v>2.9173895221759796E-2</v>
      </c>
      <c r="J42" s="90">
        <f>(VLOOKUP($A41,'Occupancy Raw Data'!$B$8:$BE$51,'Occupancy Raw Data'!AC$3,FALSE))/100</f>
        <v>3.8589382408048399E-2</v>
      </c>
      <c r="K42" s="92">
        <f>(VLOOKUP($A41,'Occupancy Raw Data'!$B$8:$BE$51,'Occupancy Raw Data'!AE$3,FALSE))/100</f>
        <v>-3.3498720214864601E-2</v>
      </c>
      <c r="M42" s="89">
        <f>(VLOOKUP($A41,'ADR Raw Data'!$B$6:$BE$49,'ADR Raw Data'!T$1,FALSE))/100</f>
        <v>-0.13227540420388401</v>
      </c>
      <c r="N42" s="90">
        <f>(VLOOKUP($A41,'ADR Raw Data'!$B$6:$BE$49,'ADR Raw Data'!U$1,FALSE))/100</f>
        <v>-6.8327014420505094E-2</v>
      </c>
      <c r="O42" s="90">
        <f>(VLOOKUP($A41,'ADR Raw Data'!$B$6:$BE$49,'ADR Raw Data'!V$1,FALSE))/100</f>
        <v>-6.0378238224722105E-3</v>
      </c>
      <c r="P42" s="90">
        <f>(VLOOKUP($A41,'ADR Raw Data'!$B$6:$BE$49,'ADR Raw Data'!W$1,FALSE))/100</f>
        <v>3.1210594678798703E-2</v>
      </c>
      <c r="Q42" s="90">
        <f>(VLOOKUP($A41,'ADR Raw Data'!$B$6:$BE$49,'ADR Raw Data'!X$1,FALSE))/100</f>
        <v>4.9206260299118698E-3</v>
      </c>
      <c r="R42" s="90">
        <f>(VLOOKUP($A41,'ADR Raw Data'!$B$6:$BE$49,'ADR Raw Data'!Y$1,FALSE))/100</f>
        <v>-1.64977445996831E-2</v>
      </c>
      <c r="S42" s="91">
        <f>(VLOOKUP($A41,'ADR Raw Data'!$B$6:$BE$49,'ADR Raw Data'!AA$1,FALSE))/100</f>
        <v>3.6951322679326402E-2</v>
      </c>
      <c r="T42" s="91">
        <f>(VLOOKUP($A41,'ADR Raw Data'!$B$6:$BE$49,'ADR Raw Data'!AB$1,FALSE))/100</f>
        <v>2.0717318020374801E-2</v>
      </c>
      <c r="U42" s="90">
        <f>(VLOOKUP($A41,'ADR Raw Data'!$B$6:$BE$49,'ADR Raw Data'!AC$1,FALSE))/100</f>
        <v>2.8832267444096803E-2</v>
      </c>
      <c r="V42" s="92">
        <f>(VLOOKUP($A41,'ADR Raw Data'!$B$6:$BE$49,'ADR Raw Data'!AE$1,FALSE))/100</f>
        <v>-7.5097517860379702E-3</v>
      </c>
      <c r="X42" s="89">
        <f>(VLOOKUP($A41,'RevPAR Raw Data'!$B$6:$BE$43,'RevPAR Raw Data'!T$1,FALSE))/100</f>
        <v>-0.29513887402221001</v>
      </c>
      <c r="Y42" s="90">
        <f>(VLOOKUP($A41,'RevPAR Raw Data'!$B$6:$BE$43,'RevPAR Raw Data'!U$1,FALSE))/100</f>
        <v>-0.18755659696107901</v>
      </c>
      <c r="Z42" s="90">
        <f>(VLOOKUP($A41,'RevPAR Raw Data'!$B$6:$BE$43,'RevPAR Raw Data'!V$1,FALSE))/100</f>
        <v>-6.1522749223908602E-2</v>
      </c>
      <c r="AA42" s="90">
        <f>(VLOOKUP($A41,'RevPAR Raw Data'!$B$6:$BE$43,'RevPAR Raw Data'!W$1,FALSE))/100</f>
        <v>4.0822749356722497E-2</v>
      </c>
      <c r="AB42" s="90">
        <f>(VLOOKUP($A41,'RevPAR Raw Data'!$B$6:$BE$43,'RevPAR Raw Data'!X$1,FALSE))/100</f>
        <v>9.5197424334977597E-3</v>
      </c>
      <c r="AC42" s="90">
        <f>(VLOOKUP($A41,'RevPAR Raw Data'!$B$6:$BE$43,'RevPAR Raw Data'!Y$1,FALSE))/100</f>
        <v>-7.8154403999067104E-2</v>
      </c>
      <c r="AD42" s="91">
        <f>(VLOOKUP($A41,'RevPAR Raw Data'!$B$6:$BE$43,'RevPAR Raw Data'!AA$1,FALSE))/100</f>
        <v>8.6955226953866399E-2</v>
      </c>
      <c r="AE42" s="91">
        <f>(VLOOKUP($A41,'RevPAR Raw Data'!$B$6:$BE$43,'RevPAR Raw Data'!AB$1,FALSE))/100</f>
        <v>5.0495618107336895E-2</v>
      </c>
      <c r="AF42" s="90">
        <f>(VLOOKUP($A41,'RevPAR Raw Data'!$B$6:$BE$43,'RevPAR Raw Data'!AC$1,FALSE))/100</f>
        <v>6.8534269246236595E-2</v>
      </c>
      <c r="AG42" s="92">
        <f>(VLOOKUP($A41,'RevPAR Raw Data'!$B$6:$BE$43,'RevPAR Raw Data'!AE$1,FALSE))/100</f>
        <v>-4.0756904926938994E-2</v>
      </c>
    </row>
    <row r="43" spans="1:33" x14ac:dyDescent="0.2">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
      <c r="A44" s="116" t="s">
        <v>78</v>
      </c>
      <c r="B44" s="117">
        <f>(VLOOKUP($A44,'Occupancy Raw Data'!$B$8:$BE$45,'Occupancy Raw Data'!G$3,FALSE))/100</f>
        <v>0.40190792202405601</v>
      </c>
      <c r="C44" s="118">
        <f>(VLOOKUP($A44,'Occupancy Raw Data'!$B$8:$BE$45,'Occupancy Raw Data'!H$3,FALSE))/100</f>
        <v>0.52102861883036</v>
      </c>
      <c r="D44" s="118">
        <f>(VLOOKUP($A44,'Occupancy Raw Data'!$B$8:$BE$45,'Occupancy Raw Data'!I$3,FALSE))/100</f>
        <v>0.573869763583575</v>
      </c>
      <c r="E44" s="118">
        <f>(VLOOKUP($A44,'Occupancy Raw Data'!$B$8:$BE$45,'Occupancy Raw Data'!J$3,FALSE))/100</f>
        <v>0.59593529655744493</v>
      </c>
      <c r="F44" s="118">
        <f>(VLOOKUP($A44,'Occupancy Raw Data'!$B$8:$BE$45,'Occupancy Raw Data'!K$3,FALSE))/100</f>
        <v>0.61128162588137702</v>
      </c>
      <c r="G44" s="119">
        <f>(VLOOKUP($A44,'Occupancy Raw Data'!$B$8:$BE$45,'Occupancy Raw Data'!L$3,FALSE))/100</f>
        <v>0.54080464537536199</v>
      </c>
      <c r="H44" s="99">
        <f>(VLOOKUP($A44,'Occupancy Raw Data'!$B$8:$BE$45,'Occupancy Raw Data'!N$3,FALSE))/100</f>
        <v>0.79311489008710001</v>
      </c>
      <c r="I44" s="99">
        <f>(VLOOKUP($A44,'Occupancy Raw Data'!$B$8:$BE$45,'Occupancy Raw Data'!O$3,FALSE))/100</f>
        <v>0.78589796764827791</v>
      </c>
      <c r="J44" s="119">
        <f>(VLOOKUP($A44,'Occupancy Raw Data'!$B$8:$BE$45,'Occupancy Raw Data'!P$3,FALSE))/100</f>
        <v>0.78950642886768907</v>
      </c>
      <c r="K44" s="120">
        <f>(VLOOKUP($A44,'Occupancy Raw Data'!$B$8:$BE$45,'Occupancy Raw Data'!R$3,FALSE))/100</f>
        <v>0.61186229780174206</v>
      </c>
      <c r="M44" s="121">
        <f>VLOOKUP($A44,'ADR Raw Data'!$B$6:$BE$43,'ADR Raw Data'!G$1,FALSE)</f>
        <v>92.734716202270306</v>
      </c>
      <c r="N44" s="122">
        <f>VLOOKUP($A44,'ADR Raw Data'!$B$6:$BE$43,'ADR Raw Data'!H$1,FALSE)</f>
        <v>94.886688425409901</v>
      </c>
      <c r="O44" s="122">
        <f>VLOOKUP($A44,'ADR Raw Data'!$B$6:$BE$43,'ADR Raw Data'!I$1,FALSE)</f>
        <v>96.896679676206901</v>
      </c>
      <c r="P44" s="122">
        <f>VLOOKUP($A44,'ADR Raw Data'!$B$6:$BE$43,'ADR Raw Data'!J$1,FALSE)</f>
        <v>98.964895601336295</v>
      </c>
      <c r="Q44" s="122">
        <f>VLOOKUP($A44,'ADR Raw Data'!$B$6:$BE$43,'ADR Raw Data'!K$1,FALSE)</f>
        <v>100.804721129054</v>
      </c>
      <c r="R44" s="123">
        <f>VLOOKUP($A44,'ADR Raw Data'!$B$6:$BE$43,'ADR Raw Data'!L$1,FALSE)</f>
        <v>97.230052458815194</v>
      </c>
      <c r="S44" s="122">
        <f>VLOOKUP($A44,'ADR Raw Data'!$B$6:$BE$43,'ADR Raw Data'!N$1,FALSE)</f>
        <v>125.318121535404</v>
      </c>
      <c r="T44" s="122">
        <f>VLOOKUP($A44,'ADR Raw Data'!$B$6:$BE$43,'ADR Raw Data'!O$1,FALSE)</f>
        <v>123.621885159383</v>
      </c>
      <c r="U44" s="123">
        <f>VLOOKUP($A44,'ADR Raw Data'!$B$6:$BE$43,'ADR Raw Data'!P$1,FALSE)</f>
        <v>124.473879695298</v>
      </c>
      <c r="V44" s="124">
        <f>VLOOKUP($A44,'ADR Raw Data'!$B$6:$BE$43,'ADR Raw Data'!R$1,FALSE)</f>
        <v>107.273944840409</v>
      </c>
      <c r="X44" s="121">
        <f>VLOOKUP($A44,'RevPAR Raw Data'!$B$6:$BE$43,'RevPAR Raw Data'!G$1,FALSE)</f>
        <v>37.270817088344998</v>
      </c>
      <c r="Y44" s="122">
        <f>VLOOKUP($A44,'RevPAR Raw Data'!$B$6:$BE$43,'RevPAR Raw Data'!H$1,FALSE)</f>
        <v>49.438680215678097</v>
      </c>
      <c r="Z44" s="122">
        <f>VLOOKUP($A44,'RevPAR Raw Data'!$B$6:$BE$43,'RevPAR Raw Data'!I$1,FALSE)</f>
        <v>55.606074657818297</v>
      </c>
      <c r="AA44" s="122">
        <f>VLOOKUP($A44,'RevPAR Raw Data'!$B$6:$BE$43,'RevPAR Raw Data'!J$1,FALSE)</f>
        <v>58.9766744089589</v>
      </c>
      <c r="AB44" s="122">
        <f>VLOOKUP($A44,'RevPAR Raw Data'!$B$6:$BE$43,'RevPAR Raw Data'!K$1,FALSE)</f>
        <v>61.620073828286998</v>
      </c>
      <c r="AC44" s="123">
        <f>VLOOKUP($A44,'RevPAR Raw Data'!$B$6:$BE$43,'RevPAR Raw Data'!L$1,FALSE)</f>
        <v>52.582464039817502</v>
      </c>
      <c r="AD44" s="122">
        <f>VLOOKUP($A44,'RevPAR Raw Data'!$B$6:$BE$43,'RevPAR Raw Data'!N$1,FALSE)</f>
        <v>99.391668187473996</v>
      </c>
      <c r="AE44" s="122">
        <f>VLOOKUP($A44,'RevPAR Raw Data'!$B$6:$BE$43,'RevPAR Raw Data'!O$1,FALSE)</f>
        <v>97.154188303608393</v>
      </c>
      <c r="AF44" s="123">
        <f>VLOOKUP($A44,'RevPAR Raw Data'!$B$6:$BE$43,'RevPAR Raw Data'!P$1,FALSE)</f>
        <v>98.272928245541195</v>
      </c>
      <c r="AG44" s="124">
        <f>VLOOKUP($A44,'RevPAR Raw Data'!$B$6:$BE$43,'RevPAR Raw Data'!R$1,FALSE)</f>
        <v>65.636882384309999</v>
      </c>
    </row>
    <row r="45" spans="1:33" x14ac:dyDescent="0.2">
      <c r="A45" s="101" t="s">
        <v>121</v>
      </c>
      <c r="B45" s="89">
        <f>(VLOOKUP($A44,'Occupancy Raw Data'!$B$8:$BE$51,'Occupancy Raw Data'!T$3,FALSE))/100</f>
        <v>-8.9603790145583589E-2</v>
      </c>
      <c r="C45" s="90">
        <f>(VLOOKUP($A44,'Occupancy Raw Data'!$B$8:$BE$51,'Occupancy Raw Data'!U$3,FALSE))/100</f>
        <v>-4.6990418684442599E-2</v>
      </c>
      <c r="D45" s="90">
        <f>(VLOOKUP($A44,'Occupancy Raw Data'!$B$8:$BE$51,'Occupancy Raw Data'!V$3,FALSE))/100</f>
        <v>1.3015959887988699E-2</v>
      </c>
      <c r="E45" s="90">
        <f>(VLOOKUP($A44,'Occupancy Raw Data'!$B$8:$BE$51,'Occupancy Raw Data'!W$3,FALSE))/100</f>
        <v>1.2711756405117099E-3</v>
      </c>
      <c r="F45" s="90">
        <f>(VLOOKUP($A44,'Occupancy Raw Data'!$B$8:$BE$51,'Occupancy Raw Data'!X$3,FALSE))/100</f>
        <v>1.9085083058892102E-2</v>
      </c>
      <c r="G45" s="90">
        <f>(VLOOKUP($A44,'Occupancy Raw Data'!$B$8:$BE$51,'Occupancy Raw Data'!Y$3,FALSE))/100</f>
        <v>-1.6884558202021102E-2</v>
      </c>
      <c r="H45" s="91">
        <f>(VLOOKUP($A44,'Occupancy Raw Data'!$B$8:$BE$51,'Occupancy Raw Data'!AA$3,FALSE))/100</f>
        <v>0.10251584559138199</v>
      </c>
      <c r="I45" s="91">
        <f>(VLOOKUP($A44,'Occupancy Raw Data'!$B$8:$BE$51,'Occupancy Raw Data'!AB$3,FALSE))/100</f>
        <v>7.3138768536752802E-2</v>
      </c>
      <c r="J45" s="90">
        <f>(VLOOKUP($A44,'Occupancy Raw Data'!$B$8:$BE$51,'Occupancy Raw Data'!AC$3,FALSE))/100</f>
        <v>8.769609932184011E-2</v>
      </c>
      <c r="K45" s="92">
        <f>(VLOOKUP($A44,'Occupancy Raw Data'!$B$8:$BE$51,'Occupancy Raw Data'!AE$3,FALSE))/100</f>
        <v>1.8948884132885899E-2</v>
      </c>
      <c r="M45" s="89">
        <f>(VLOOKUP($A44,'ADR Raw Data'!$B$6:$BE$49,'ADR Raw Data'!T$1,FALSE))/100</f>
        <v>-2.2854259876311903E-2</v>
      </c>
      <c r="N45" s="90">
        <f>(VLOOKUP($A44,'ADR Raw Data'!$B$6:$BE$49,'ADR Raw Data'!U$1,FALSE))/100</f>
        <v>-4.0461738338565097E-2</v>
      </c>
      <c r="O45" s="90">
        <f>(VLOOKUP($A44,'ADR Raw Data'!$B$6:$BE$49,'ADR Raw Data'!V$1,FALSE))/100</f>
        <v>-2.0527696275664403E-2</v>
      </c>
      <c r="P45" s="90">
        <f>(VLOOKUP($A44,'ADR Raw Data'!$B$6:$BE$49,'ADR Raw Data'!W$1,FALSE))/100</f>
        <v>-1.3764891305688899E-2</v>
      </c>
      <c r="Q45" s="90">
        <f>(VLOOKUP($A44,'ADR Raw Data'!$B$6:$BE$49,'ADR Raw Data'!X$1,FALSE))/100</f>
        <v>-2.4204873097855E-2</v>
      </c>
      <c r="R45" s="90">
        <f>(VLOOKUP($A44,'ADR Raw Data'!$B$6:$BE$49,'ADR Raw Data'!Y$1,FALSE))/100</f>
        <v>-2.3242610466782398E-2</v>
      </c>
      <c r="S45" s="91">
        <f>(VLOOKUP($A44,'ADR Raw Data'!$B$6:$BE$49,'ADR Raw Data'!AA$1,FALSE))/100</f>
        <v>3.3349672917763605E-2</v>
      </c>
      <c r="T45" s="91">
        <f>(VLOOKUP($A44,'ADR Raw Data'!$B$6:$BE$49,'ADR Raw Data'!AB$1,FALSE))/100</f>
        <v>3.7653922889315499E-3</v>
      </c>
      <c r="U45" s="90">
        <f>(VLOOKUP($A44,'ADR Raw Data'!$B$6:$BE$49,'ADR Raw Data'!AC$1,FALSE))/100</f>
        <v>1.84050744605859E-2</v>
      </c>
      <c r="V45" s="92">
        <f>(VLOOKUP($A44,'ADR Raw Data'!$B$6:$BE$49,'ADR Raw Data'!AE$1,FALSE))/100</f>
        <v>-1.21063511852703E-3</v>
      </c>
      <c r="X45" s="89">
        <f>(VLOOKUP($A44,'RevPAR Raw Data'!$B$6:$BE$43,'RevPAR Raw Data'!T$1,FALSE))/100</f>
        <v>-0.11041022171600501</v>
      </c>
      <c r="Y45" s="90">
        <f>(VLOOKUP($A44,'RevPAR Raw Data'!$B$6:$BE$43,'RevPAR Raw Data'!U$1,FALSE))/100</f>
        <v>-8.5550842997778195E-2</v>
      </c>
      <c r="Z45" s="90">
        <f>(VLOOKUP($A44,'RevPAR Raw Data'!$B$6:$BE$43,'RevPAR Raw Data'!V$1,FALSE))/100</f>
        <v>-7.7789240589926098E-3</v>
      </c>
      <c r="AA45" s="90">
        <f>(VLOOKUP($A44,'RevPAR Raw Data'!$B$6:$BE$43,'RevPAR Raw Data'!W$1,FALSE))/100</f>
        <v>-1.25112132596993E-2</v>
      </c>
      <c r="AB45" s="90">
        <f>(VLOOKUP($A44,'RevPAR Raw Data'!$B$6:$BE$43,'RevPAR Raw Data'!X$1,FALSE))/100</f>
        <v>-5.5817420524654207E-3</v>
      </c>
      <c r="AC45" s="90">
        <f>(VLOOKUP($A44,'RevPAR Raw Data'!$B$6:$BE$43,'RevPAR Raw Data'!Y$1,FALSE))/100</f>
        <v>-3.9734727459610202E-2</v>
      </c>
      <c r="AD45" s="91">
        <f>(VLOOKUP($A44,'RevPAR Raw Data'!$B$6:$BE$43,'RevPAR Raw Data'!AA$1,FALSE))/100</f>
        <v>0.13928438842850599</v>
      </c>
      <c r="AE45" s="91">
        <f>(VLOOKUP($A44,'RevPAR Raw Data'!$B$6:$BE$43,'RevPAR Raw Data'!AB$1,FALSE))/100</f>
        <v>7.7179556980754599E-2</v>
      </c>
      <c r="AF45" s="90">
        <f>(VLOOKUP($A44,'RevPAR Raw Data'!$B$6:$BE$43,'RevPAR Raw Data'!AC$1,FALSE))/100</f>
        <v>0.107715227020347</v>
      </c>
      <c r="AG45" s="92">
        <f>(VLOOKUP($A44,'RevPAR Raw Data'!$B$6:$BE$43,'RevPAR Raw Data'!AE$1,FALSE))/100</f>
        <v>1.7715308829770699E-2</v>
      </c>
    </row>
    <row r="46" spans="1:33" x14ac:dyDescent="0.2">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
      <c r="A47" s="116" t="s">
        <v>79</v>
      </c>
      <c r="B47" s="117">
        <f>(VLOOKUP($A47,'Occupancy Raw Data'!$B$8:$BE$45,'Occupancy Raw Data'!G$3,FALSE))/100</f>
        <v>0.41550077725960399</v>
      </c>
      <c r="C47" s="118">
        <f>(VLOOKUP($A47,'Occupancy Raw Data'!$B$8:$BE$45,'Occupancy Raw Data'!H$3,FALSE))/100</f>
        <v>0.58272262935820496</v>
      </c>
      <c r="D47" s="118">
        <f>(VLOOKUP($A47,'Occupancy Raw Data'!$B$8:$BE$45,'Occupancy Raw Data'!I$3,FALSE))/100</f>
        <v>0.63424383744170498</v>
      </c>
      <c r="E47" s="118">
        <f>(VLOOKUP($A47,'Occupancy Raw Data'!$B$8:$BE$45,'Occupancy Raw Data'!J$3,FALSE))/100</f>
        <v>0.639795691761048</v>
      </c>
      <c r="F47" s="118">
        <f>(VLOOKUP($A47,'Occupancy Raw Data'!$B$8:$BE$45,'Occupancy Raw Data'!K$3,FALSE))/100</f>
        <v>0.59937819231623302</v>
      </c>
      <c r="G47" s="119">
        <f>(VLOOKUP($A47,'Occupancy Raw Data'!$B$8:$BE$45,'Occupancy Raw Data'!L$3,FALSE))/100</f>
        <v>0.57432822562735897</v>
      </c>
      <c r="H47" s="99">
        <f>(VLOOKUP($A47,'Occupancy Raw Data'!$B$8:$BE$45,'Occupancy Raw Data'!N$3,FALSE))/100</f>
        <v>0.69131689984454792</v>
      </c>
      <c r="I47" s="99">
        <f>(VLOOKUP($A47,'Occupancy Raw Data'!$B$8:$BE$45,'Occupancy Raw Data'!O$3,FALSE))/100</f>
        <v>0.73351099267155206</v>
      </c>
      <c r="J47" s="119">
        <f>(VLOOKUP($A47,'Occupancy Raw Data'!$B$8:$BE$45,'Occupancy Raw Data'!P$3,FALSE))/100</f>
        <v>0.71241394625804999</v>
      </c>
      <c r="K47" s="120">
        <f>(VLOOKUP($A47,'Occupancy Raw Data'!$B$8:$BE$45,'Occupancy Raw Data'!R$3,FALSE))/100</f>
        <v>0.61378128866469905</v>
      </c>
      <c r="M47" s="121">
        <f>VLOOKUP($A47,'ADR Raw Data'!$B$6:$BE$43,'ADR Raw Data'!G$1,FALSE)</f>
        <v>93.381993586317407</v>
      </c>
      <c r="N47" s="122">
        <f>VLOOKUP($A47,'ADR Raw Data'!$B$6:$BE$43,'ADR Raw Data'!H$1,FALSE)</f>
        <v>106.18551067073101</v>
      </c>
      <c r="O47" s="122">
        <f>VLOOKUP($A47,'ADR Raw Data'!$B$6:$BE$43,'ADR Raw Data'!I$1,FALSE)</f>
        <v>110.68419817927099</v>
      </c>
      <c r="P47" s="122">
        <f>VLOOKUP($A47,'ADR Raw Data'!$B$6:$BE$43,'ADR Raw Data'!J$1,FALSE)</f>
        <v>109.258090940645</v>
      </c>
      <c r="Q47" s="122">
        <f>VLOOKUP($A47,'ADR Raw Data'!$B$6:$BE$43,'ADR Raw Data'!K$1,FALSE)</f>
        <v>106.85447202667601</v>
      </c>
      <c r="R47" s="123">
        <f>VLOOKUP($A47,'ADR Raw Data'!$B$6:$BE$43,'ADR Raw Data'!L$1,FALSE)</f>
        <v>106.150749361998</v>
      </c>
      <c r="S47" s="122">
        <f>VLOOKUP($A47,'ADR Raw Data'!$B$6:$BE$43,'ADR Raw Data'!N$1,FALSE)</f>
        <v>115.98424028268499</v>
      </c>
      <c r="T47" s="122">
        <f>VLOOKUP($A47,'ADR Raw Data'!$B$6:$BE$43,'ADR Raw Data'!O$1,FALSE)</f>
        <v>119.528934302149</v>
      </c>
      <c r="U47" s="123">
        <f>VLOOKUP($A47,'ADR Raw Data'!$B$6:$BE$43,'ADR Raw Data'!P$1,FALSE)</f>
        <v>117.809072630922</v>
      </c>
      <c r="V47" s="124">
        <f>VLOOKUP($A47,'ADR Raw Data'!$B$6:$BE$43,'ADR Raw Data'!R$1,FALSE)</f>
        <v>110.016971623507</v>
      </c>
      <c r="X47" s="121">
        <f>VLOOKUP($A47,'RevPAR Raw Data'!$B$6:$BE$43,'RevPAR Raw Data'!G$1,FALSE)</f>
        <v>38.800290917166301</v>
      </c>
      <c r="Y47" s="122">
        <f>VLOOKUP($A47,'RevPAR Raw Data'!$B$6:$BE$43,'RevPAR Raw Data'!H$1,FALSE)</f>
        <v>61.876699977792498</v>
      </c>
      <c r="Z47" s="122">
        <f>VLOOKUP($A47,'RevPAR Raw Data'!$B$6:$BE$43,'RevPAR Raw Data'!I$1,FALSE)</f>
        <v>70.200770597379503</v>
      </c>
      <c r="AA47" s="122">
        <f>VLOOKUP($A47,'RevPAR Raw Data'!$B$6:$BE$43,'RevPAR Raw Data'!J$1,FALSE)</f>
        <v>69.902855873861796</v>
      </c>
      <c r="AB47" s="122">
        <f>VLOOKUP($A47,'RevPAR Raw Data'!$B$6:$BE$43,'RevPAR Raw Data'!K$1,FALSE)</f>
        <v>64.046240284254907</v>
      </c>
      <c r="AC47" s="123">
        <f>VLOOKUP($A47,'RevPAR Raw Data'!$B$6:$BE$43,'RevPAR Raw Data'!L$1,FALSE)</f>
        <v>60.965371530090998</v>
      </c>
      <c r="AD47" s="122">
        <f>VLOOKUP($A47,'RevPAR Raw Data'!$B$6:$BE$43,'RevPAR Raw Data'!N$1,FALSE)</f>
        <v>80.181865423051207</v>
      </c>
      <c r="AE47" s="122">
        <f>VLOOKUP($A47,'RevPAR Raw Data'!$B$6:$BE$43,'RevPAR Raw Data'!O$1,FALSE)</f>
        <v>87.675787252942399</v>
      </c>
      <c r="AF47" s="123">
        <f>VLOOKUP($A47,'RevPAR Raw Data'!$B$6:$BE$43,'RevPAR Raw Data'!P$1,FALSE)</f>
        <v>83.928826337996796</v>
      </c>
      <c r="AG47" s="124">
        <f>VLOOKUP($A47,'RevPAR Raw Data'!$B$6:$BE$43,'RevPAR Raw Data'!R$1,FALSE)</f>
        <v>67.526358618064094</v>
      </c>
    </row>
    <row r="48" spans="1:33" x14ac:dyDescent="0.2">
      <c r="A48" s="101" t="s">
        <v>121</v>
      </c>
      <c r="B48" s="89">
        <f>(VLOOKUP($A47,'Occupancy Raw Data'!$B$8:$BE$51,'Occupancy Raw Data'!T$3,FALSE))/100</f>
        <v>-0.116749844747546</v>
      </c>
      <c r="C48" s="90">
        <f>(VLOOKUP($A47,'Occupancy Raw Data'!$B$8:$BE$51,'Occupancy Raw Data'!U$3,FALSE))/100</f>
        <v>-6.5713812169380395E-2</v>
      </c>
      <c r="D48" s="90">
        <f>(VLOOKUP($A47,'Occupancy Raw Data'!$B$8:$BE$51,'Occupancy Raw Data'!V$3,FALSE))/100</f>
        <v>-2.0703607284644501E-2</v>
      </c>
      <c r="E48" s="90">
        <f>(VLOOKUP($A47,'Occupancy Raw Data'!$B$8:$BE$51,'Occupancy Raw Data'!W$3,FALSE))/100</f>
        <v>-2.7985147324513002E-2</v>
      </c>
      <c r="F48" s="90">
        <f>(VLOOKUP($A47,'Occupancy Raw Data'!$B$8:$BE$51,'Occupancy Raw Data'!X$3,FALSE))/100</f>
        <v>-2.9866851748710497E-3</v>
      </c>
      <c r="G48" s="90">
        <f>(VLOOKUP($A47,'Occupancy Raw Data'!$B$8:$BE$51,'Occupancy Raw Data'!Y$3,FALSE))/100</f>
        <v>-4.3160640918047798E-2</v>
      </c>
      <c r="H48" s="91">
        <f>(VLOOKUP($A47,'Occupancy Raw Data'!$B$8:$BE$51,'Occupancy Raw Data'!AA$3,FALSE))/100</f>
        <v>8.2724262256534786E-2</v>
      </c>
      <c r="I48" s="91">
        <f>(VLOOKUP($A47,'Occupancy Raw Data'!$B$8:$BE$51,'Occupancy Raw Data'!AB$3,FALSE))/100</f>
        <v>8.1604994385881813E-2</v>
      </c>
      <c r="J48" s="90">
        <f>(VLOOKUP($A47,'Occupancy Raw Data'!$B$8:$BE$51,'Occupancy Raw Data'!AC$3,FALSE))/100</f>
        <v>8.2147766467924294E-2</v>
      </c>
      <c r="K48" s="92">
        <f>(VLOOKUP($A47,'Occupancy Raw Data'!$B$8:$BE$51,'Occupancy Raw Data'!AE$3,FALSE))/100</f>
        <v>-4.94954724468056E-3</v>
      </c>
      <c r="M48" s="89">
        <f>(VLOOKUP($A47,'ADR Raw Data'!$B$6:$BE$49,'ADR Raw Data'!T$1,FALSE))/100</f>
        <v>-4.4655543327951797E-2</v>
      </c>
      <c r="N48" s="90">
        <f>(VLOOKUP($A47,'ADR Raw Data'!$B$6:$BE$49,'ADR Raw Data'!U$1,FALSE))/100</f>
        <v>-3.1792850449135703E-3</v>
      </c>
      <c r="O48" s="90">
        <f>(VLOOKUP($A47,'ADR Raw Data'!$B$6:$BE$49,'ADR Raw Data'!V$1,FALSE))/100</f>
        <v>1.95259578496749E-2</v>
      </c>
      <c r="P48" s="90">
        <f>(VLOOKUP($A47,'ADR Raw Data'!$B$6:$BE$49,'ADR Raw Data'!W$1,FALSE))/100</f>
        <v>1.42920336263853E-2</v>
      </c>
      <c r="Q48" s="90">
        <f>(VLOOKUP($A47,'ADR Raw Data'!$B$6:$BE$49,'ADR Raw Data'!X$1,FALSE))/100</f>
        <v>2.5190952103706799E-2</v>
      </c>
      <c r="R48" s="90">
        <f>(VLOOKUP($A47,'ADR Raw Data'!$B$6:$BE$49,'ADR Raw Data'!Y$1,FALSE))/100</f>
        <v>7.2105494051040095E-3</v>
      </c>
      <c r="S48" s="91">
        <f>(VLOOKUP($A47,'ADR Raw Data'!$B$6:$BE$49,'ADR Raw Data'!AA$1,FALSE))/100</f>
        <v>6.2173874907670304E-2</v>
      </c>
      <c r="T48" s="91">
        <f>(VLOOKUP($A47,'ADR Raw Data'!$B$6:$BE$49,'ADR Raw Data'!AB$1,FALSE))/100</f>
        <v>7.8322348092469699E-2</v>
      </c>
      <c r="U48" s="90">
        <f>(VLOOKUP($A47,'ADR Raw Data'!$B$6:$BE$49,'ADR Raw Data'!AC$1,FALSE))/100</f>
        <v>7.0543616819221E-2</v>
      </c>
      <c r="V48" s="92">
        <f>(VLOOKUP($A47,'ADR Raw Data'!$B$6:$BE$49,'ADR Raw Data'!AE$1,FALSE))/100</f>
        <v>3.0021494981865401E-2</v>
      </c>
      <c r="X48" s="89">
        <f>(VLOOKUP($A47,'RevPAR Raw Data'!$B$6:$BE$43,'RevPAR Raw Data'!T$1,FALSE))/100</f>
        <v>-0.156191860324842</v>
      </c>
      <c r="Y48" s="90">
        <f>(VLOOKUP($A47,'RevPAR Raw Data'!$B$6:$BE$43,'RevPAR Raw Data'!U$1,FALSE))/100</f>
        <v>-6.8684174274019696E-2</v>
      </c>
      <c r="Z48" s="90">
        <f>(VLOOKUP($A47,'RevPAR Raw Data'!$B$6:$BE$43,'RevPAR Raw Data'!V$1,FALSE))/100</f>
        <v>-1.58190719814586E-3</v>
      </c>
      <c r="AA48" s="90">
        <f>(VLOOKUP($A47,'RevPAR Raw Data'!$B$6:$BE$43,'RevPAR Raw Data'!W$1,FALSE))/100</f>
        <v>-1.40930783647289E-2</v>
      </c>
      <c r="AB48" s="90">
        <f>(VLOOKUP($A47,'RevPAR Raw Data'!$B$6:$BE$43,'RevPAR Raw Data'!X$1,FALSE))/100</f>
        <v>2.2129029485646701E-2</v>
      </c>
      <c r="AC48" s="90">
        <f>(VLOOKUP($A47,'RevPAR Raw Data'!$B$6:$BE$43,'RevPAR Raw Data'!Y$1,FALSE))/100</f>
        <v>-3.6261303446639304E-2</v>
      </c>
      <c r="AD48" s="91">
        <f>(VLOOKUP($A47,'RevPAR Raw Data'!$B$6:$BE$43,'RevPAR Raw Data'!AA$1,FALSE))/100</f>
        <v>0.15004142509757201</v>
      </c>
      <c r="AE48" s="91">
        <f>(VLOOKUP($A47,'RevPAR Raw Data'!$B$6:$BE$43,'RevPAR Raw Data'!AB$1,FALSE))/100</f>
        <v>0.16631883725472602</v>
      </c>
      <c r="AF48" s="90">
        <f>(VLOOKUP($A47,'RevPAR Raw Data'!$B$6:$BE$43,'RevPAR Raw Data'!AC$1,FALSE))/100</f>
        <v>0.15848638384741298</v>
      </c>
      <c r="AG48" s="92">
        <f>(VLOOKUP($A47,'RevPAR Raw Data'!$B$6:$BE$43,'RevPAR Raw Data'!AE$1,FALSE))/100</f>
        <v>2.4923354929416098E-2</v>
      </c>
    </row>
    <row r="49" spans="1:33" x14ac:dyDescent="0.2">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
      <c r="A50" s="116" t="s">
        <v>80</v>
      </c>
      <c r="B50" s="117">
        <f>(VLOOKUP($A50,'Occupancy Raw Data'!$B$8:$BE$45,'Occupancy Raw Data'!G$3,FALSE))/100</f>
        <v>0.41483922281558899</v>
      </c>
      <c r="C50" s="118">
        <f>(VLOOKUP($A50,'Occupancy Raw Data'!$B$8:$BE$45,'Occupancy Raw Data'!H$3,FALSE))/100</f>
        <v>0.51846381093057603</v>
      </c>
      <c r="D50" s="118">
        <f>(VLOOKUP($A50,'Occupancy Raw Data'!$B$8:$BE$45,'Occupancy Raw Data'!I$3,FALSE))/100</f>
        <v>0.55868651289626103</v>
      </c>
      <c r="E50" s="118">
        <f>(VLOOKUP($A50,'Occupancy Raw Data'!$B$8:$BE$45,'Occupancy Raw Data'!J$3,FALSE))/100</f>
        <v>0.59175093739347806</v>
      </c>
      <c r="F50" s="118">
        <f>(VLOOKUP($A50,'Occupancy Raw Data'!$B$8:$BE$45,'Occupancy Raw Data'!K$3,FALSE))/100</f>
        <v>0.58016134530166996</v>
      </c>
      <c r="G50" s="119">
        <f>(VLOOKUP($A50,'Occupancy Raw Data'!$B$8:$BE$45,'Occupancy Raw Data'!L$3,FALSE))/100</f>
        <v>0.53278036586751498</v>
      </c>
      <c r="H50" s="99">
        <f>(VLOOKUP($A50,'Occupancy Raw Data'!$B$8:$BE$45,'Occupancy Raw Data'!N$3,FALSE))/100</f>
        <v>0.63265538007044597</v>
      </c>
      <c r="I50" s="99">
        <f>(VLOOKUP($A50,'Occupancy Raw Data'!$B$8:$BE$45,'Occupancy Raw Data'!O$3,FALSE))/100</f>
        <v>0.65401658902397397</v>
      </c>
      <c r="J50" s="119">
        <f>(VLOOKUP($A50,'Occupancy Raw Data'!$B$8:$BE$45,'Occupancy Raw Data'!P$3,FALSE))/100</f>
        <v>0.64333598454720997</v>
      </c>
      <c r="K50" s="120">
        <f>(VLOOKUP($A50,'Occupancy Raw Data'!$B$8:$BE$45,'Occupancy Raw Data'!R$3,FALSE))/100</f>
        <v>0.56436768549028504</v>
      </c>
      <c r="M50" s="121">
        <f>VLOOKUP($A50,'ADR Raw Data'!$B$6:$BE$43,'ADR Raw Data'!G$1,FALSE)</f>
        <v>104.979775403998</v>
      </c>
      <c r="N50" s="122">
        <f>VLOOKUP($A50,'ADR Raw Data'!$B$6:$BE$43,'ADR Raw Data'!H$1,FALSE)</f>
        <v>104.626094674556</v>
      </c>
      <c r="O50" s="122">
        <f>VLOOKUP($A50,'ADR Raw Data'!$B$6:$BE$43,'ADR Raw Data'!I$1,FALSE)</f>
        <v>111.441338214358</v>
      </c>
      <c r="P50" s="122">
        <f>VLOOKUP($A50,'ADR Raw Data'!$B$6:$BE$43,'ADR Raw Data'!J$1,FALSE)</f>
        <v>111.794224270353</v>
      </c>
      <c r="Q50" s="122">
        <f>VLOOKUP($A50,'ADR Raw Data'!$B$6:$BE$43,'ADR Raw Data'!K$1,FALSE)</f>
        <v>112.909294947121</v>
      </c>
      <c r="R50" s="123">
        <f>VLOOKUP($A50,'ADR Raw Data'!$B$6:$BE$43,'ADR Raw Data'!L$1,FALSE)</f>
        <v>109.50677201962</v>
      </c>
      <c r="S50" s="122">
        <f>VLOOKUP($A50,'ADR Raw Data'!$B$6:$BE$43,'ADR Raw Data'!N$1,FALSE)</f>
        <v>134.88595007183901</v>
      </c>
      <c r="T50" s="122">
        <f>VLOOKUP($A50,'ADR Raw Data'!$B$6:$BE$43,'ADR Raw Data'!O$1,FALSE)</f>
        <v>134.71767720639301</v>
      </c>
      <c r="U50" s="123">
        <f>VLOOKUP($A50,'ADR Raw Data'!$B$6:$BE$43,'ADR Raw Data'!P$1,FALSE)</f>
        <v>134.800416813846</v>
      </c>
      <c r="V50" s="124">
        <f>VLOOKUP($A50,'ADR Raw Data'!$B$6:$BE$43,'ADR Raw Data'!R$1,FALSE)</f>
        <v>117.74472058442799</v>
      </c>
      <c r="X50" s="121">
        <f>VLOOKUP($A50,'RevPAR Raw Data'!$B$6:$BE$43,'RevPAR Raw Data'!G$1,FALSE)</f>
        <v>43.549728439950002</v>
      </c>
      <c r="Y50" s="122">
        <f>VLOOKUP($A50,'RevPAR Raw Data'!$B$6:$BE$43,'RevPAR Raw Data'!H$1,FALSE)</f>
        <v>54.244843767753601</v>
      </c>
      <c r="Z50" s="122">
        <f>VLOOKUP($A50,'RevPAR Raw Data'!$B$6:$BE$43,'RevPAR Raw Data'!I$1,FALSE)</f>
        <v>62.260772639472698</v>
      </c>
      <c r="AA50" s="122">
        <f>VLOOKUP($A50,'RevPAR Raw Data'!$B$6:$BE$43,'RevPAR Raw Data'!J$1,FALSE)</f>
        <v>66.154337007158205</v>
      </c>
      <c r="AB50" s="122">
        <f>VLOOKUP($A50,'RevPAR Raw Data'!$B$6:$BE$43,'RevPAR Raw Data'!K$1,FALSE)</f>
        <v>65.505608453584799</v>
      </c>
      <c r="AC50" s="123">
        <f>VLOOKUP($A50,'RevPAR Raw Data'!$B$6:$BE$43,'RevPAR Raw Data'!L$1,FALSE)</f>
        <v>58.343058061583903</v>
      </c>
      <c r="AD50" s="122">
        <f>VLOOKUP($A50,'RevPAR Raw Data'!$B$6:$BE$43,'RevPAR Raw Data'!N$1,FALSE)</f>
        <v>85.336322008862595</v>
      </c>
      <c r="AE50" s="122">
        <f>VLOOKUP($A50,'RevPAR Raw Data'!$B$6:$BE$43,'RevPAR Raw Data'!O$1,FALSE)</f>
        <v>88.107595727758195</v>
      </c>
      <c r="AF50" s="123">
        <f>VLOOKUP($A50,'RevPAR Raw Data'!$B$6:$BE$43,'RevPAR Raw Data'!P$1,FALSE)</f>
        <v>86.721958868310395</v>
      </c>
      <c r="AG50" s="124">
        <f>VLOOKUP($A50,'RevPAR Raw Data'!$B$6:$BE$43,'RevPAR Raw Data'!R$1,FALSE)</f>
        <v>66.451315434934301</v>
      </c>
    </row>
    <row r="51" spans="1:33" x14ac:dyDescent="0.2">
      <c r="A51" s="101" t="s">
        <v>121</v>
      </c>
      <c r="B51" s="89">
        <f>(VLOOKUP($A50,'Occupancy Raw Data'!$B$8:$BE$51,'Occupancy Raw Data'!T$3,FALSE))/100</f>
        <v>-5.8110065601015594E-2</v>
      </c>
      <c r="C51" s="90">
        <f>(VLOOKUP($A50,'Occupancy Raw Data'!$B$8:$BE$51,'Occupancy Raw Data'!U$3,FALSE))/100</f>
        <v>-5.8508322653472999E-2</v>
      </c>
      <c r="D51" s="90">
        <f>(VLOOKUP($A50,'Occupancy Raw Data'!$B$8:$BE$51,'Occupancy Raw Data'!V$3,FALSE))/100</f>
        <v>-2.3827346621058999E-2</v>
      </c>
      <c r="E51" s="90">
        <f>(VLOOKUP($A50,'Occupancy Raw Data'!$B$8:$BE$51,'Occupancy Raw Data'!W$3,FALSE))/100</f>
        <v>-3.01338005759311E-2</v>
      </c>
      <c r="F51" s="90">
        <f>(VLOOKUP($A50,'Occupancy Raw Data'!$B$8:$BE$51,'Occupancy Raw Data'!X$3,FALSE))/100</f>
        <v>-4.3953338635761001E-2</v>
      </c>
      <c r="G51" s="90">
        <f>(VLOOKUP($A50,'Occupancy Raw Data'!$B$8:$BE$51,'Occupancy Raw Data'!Y$3,FALSE))/100</f>
        <v>-4.1903241783388799E-2</v>
      </c>
      <c r="H51" s="91">
        <f>(VLOOKUP($A50,'Occupancy Raw Data'!$B$8:$BE$51,'Occupancy Raw Data'!AA$3,FALSE))/100</f>
        <v>-3.8810479837598E-2</v>
      </c>
      <c r="I51" s="91">
        <f>(VLOOKUP($A50,'Occupancy Raw Data'!$B$8:$BE$51,'Occupancy Raw Data'!AB$3,FALSE))/100</f>
        <v>4.9390652710251504E-2</v>
      </c>
      <c r="J51" s="90">
        <f>(VLOOKUP($A50,'Occupancy Raw Data'!$B$8:$BE$51,'Occupancy Raw Data'!AC$3,FALSE))/100</f>
        <v>4.0867379476506203E-3</v>
      </c>
      <c r="K51" s="92">
        <f>(VLOOKUP($A50,'Occupancy Raw Data'!$B$8:$BE$51,'Occupancy Raw Data'!AE$3,FALSE))/100</f>
        <v>-2.73942755732011E-2</v>
      </c>
      <c r="M51" s="89">
        <f>(VLOOKUP($A50,'ADR Raw Data'!$B$6:$BE$49,'ADR Raw Data'!T$1,FALSE))/100</f>
        <v>3.4171099777318102E-2</v>
      </c>
      <c r="N51" s="90">
        <f>(VLOOKUP($A50,'ADR Raw Data'!$B$6:$BE$49,'ADR Raw Data'!U$1,FALSE))/100</f>
        <v>-4.5521312743108499E-4</v>
      </c>
      <c r="O51" s="90">
        <f>(VLOOKUP($A50,'ADR Raw Data'!$B$6:$BE$49,'ADR Raw Data'!V$1,FALSE))/100</f>
        <v>3.9190140672637298E-2</v>
      </c>
      <c r="P51" s="90">
        <f>(VLOOKUP($A50,'ADR Raw Data'!$B$6:$BE$49,'ADR Raw Data'!W$1,FALSE))/100</f>
        <v>4.6487648046816002E-2</v>
      </c>
      <c r="Q51" s="90">
        <f>(VLOOKUP($A50,'ADR Raw Data'!$B$6:$BE$49,'ADR Raw Data'!X$1,FALSE))/100</f>
        <v>2.7507130230011199E-2</v>
      </c>
      <c r="R51" s="90">
        <f>(VLOOKUP($A50,'ADR Raw Data'!$B$6:$BE$49,'ADR Raw Data'!Y$1,FALSE))/100</f>
        <v>3.0058802792139797E-2</v>
      </c>
      <c r="S51" s="91">
        <f>(VLOOKUP($A50,'ADR Raw Data'!$B$6:$BE$49,'ADR Raw Data'!AA$1,FALSE))/100</f>
        <v>1.4116215751763399E-2</v>
      </c>
      <c r="T51" s="91">
        <f>(VLOOKUP($A50,'ADR Raw Data'!$B$6:$BE$49,'ADR Raw Data'!AB$1,FALSE))/100</f>
        <v>4.4257425439791102E-2</v>
      </c>
      <c r="U51" s="90">
        <f>(VLOOKUP($A50,'ADR Raw Data'!$B$6:$BE$49,'ADR Raw Data'!AC$1,FALSE))/100</f>
        <v>2.8517603457007601E-2</v>
      </c>
      <c r="V51" s="92">
        <f>(VLOOKUP($A50,'ADR Raw Data'!$B$6:$BE$49,'ADR Raw Data'!AE$1,FALSE))/100</f>
        <v>3.1763661059286796E-2</v>
      </c>
      <c r="X51" s="89">
        <f>(VLOOKUP($A50,'RevPAR Raw Data'!$B$6:$BE$43,'RevPAR Raw Data'!T$1,FALSE))/100</f>
        <v>-2.5924650673416202E-2</v>
      </c>
      <c r="Y51" s="90">
        <f>(VLOOKUP($A50,'RevPAR Raw Data'!$B$6:$BE$43,'RevPAR Raw Data'!U$1,FALSE))/100</f>
        <v>-5.8936902024368194E-2</v>
      </c>
      <c r="Z51" s="90">
        <f>(VLOOKUP($A50,'RevPAR Raw Data'!$B$6:$BE$43,'RevPAR Raw Data'!V$1,FALSE))/100</f>
        <v>1.4428996985643301E-2</v>
      </c>
      <c r="AA51" s="90">
        <f>(VLOOKUP($A50,'RevPAR Raw Data'!$B$6:$BE$43,'RevPAR Raw Data'!W$1,FALSE))/100</f>
        <v>1.4952997955397999E-2</v>
      </c>
      <c r="AB51" s="90">
        <f>(VLOOKUP($A50,'RevPAR Raw Data'!$B$6:$BE$43,'RevPAR Raw Data'!X$1,FALSE))/100</f>
        <v>-1.7655238615647398E-2</v>
      </c>
      <c r="AC51" s="90">
        <f>(VLOOKUP($A50,'RevPAR Raw Data'!$B$6:$BE$43,'RevPAR Raw Data'!Y$1,FALSE))/100</f>
        <v>-1.3104000272367199E-2</v>
      </c>
      <c r="AD51" s="91">
        <f>(VLOOKUP($A50,'RevPAR Raw Data'!$B$6:$BE$43,'RevPAR Raw Data'!AA$1,FALSE))/100</f>
        <v>-2.5242121192651599E-2</v>
      </c>
      <c r="AE51" s="91">
        <f>(VLOOKUP($A50,'RevPAR Raw Data'!$B$6:$BE$43,'RevPAR Raw Data'!AB$1,FALSE))/100</f>
        <v>9.5833981279789204E-2</v>
      </c>
      <c r="AF51" s="90">
        <f>(VLOOKUP($A50,'RevPAR Raw Data'!$B$6:$BE$43,'RevPAR Raw Data'!AC$1,FALSE))/100</f>
        <v>3.2720885376881996E-2</v>
      </c>
      <c r="AG51" s="92">
        <f>(VLOOKUP($A50,'RevPAR Raw Data'!$B$6:$BE$43,'RevPAR Raw Data'!AE$1,FALSE))/100</f>
        <v>3.4992430018138598E-3</v>
      </c>
    </row>
    <row r="52" spans="1:33" x14ac:dyDescent="0.2">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
      <c r="A53" s="116" t="s">
        <v>81</v>
      </c>
      <c r="B53" s="117">
        <f>(VLOOKUP($A53,'Occupancy Raw Data'!$B$8:$BE$45,'Occupancy Raw Data'!G$3,FALSE))/100</f>
        <v>0.395994832041343</v>
      </c>
      <c r="C53" s="118">
        <f>(VLOOKUP($A53,'Occupancy Raw Data'!$B$8:$BE$45,'Occupancy Raw Data'!H$3,FALSE))/100</f>
        <v>0.55878552971576201</v>
      </c>
      <c r="D53" s="118">
        <f>(VLOOKUP($A53,'Occupancy Raw Data'!$B$8:$BE$45,'Occupancy Raw Data'!I$3,FALSE))/100</f>
        <v>0.57428940568475395</v>
      </c>
      <c r="E53" s="118">
        <f>(VLOOKUP($A53,'Occupancy Raw Data'!$B$8:$BE$45,'Occupancy Raw Data'!J$3,FALSE))/100</f>
        <v>0.61434108527131703</v>
      </c>
      <c r="F53" s="118">
        <f>(VLOOKUP($A53,'Occupancy Raw Data'!$B$8:$BE$45,'Occupancy Raw Data'!K$3,FALSE))/100</f>
        <v>0.57622739018087799</v>
      </c>
      <c r="G53" s="119">
        <f>(VLOOKUP($A53,'Occupancy Raw Data'!$B$8:$BE$45,'Occupancy Raw Data'!L$3,FALSE))/100</f>
        <v>0.54392764857881093</v>
      </c>
      <c r="H53" s="99">
        <f>(VLOOKUP($A53,'Occupancy Raw Data'!$B$8:$BE$45,'Occupancy Raw Data'!N$3,FALSE))/100</f>
        <v>0.59496124031007702</v>
      </c>
      <c r="I53" s="99">
        <f>(VLOOKUP($A53,'Occupancy Raw Data'!$B$8:$BE$45,'Occupancy Raw Data'!O$3,FALSE))/100</f>
        <v>0.58397932816537401</v>
      </c>
      <c r="J53" s="119">
        <f>(VLOOKUP($A53,'Occupancy Raw Data'!$B$8:$BE$45,'Occupancy Raw Data'!P$3,FALSE))/100</f>
        <v>0.58947028423772596</v>
      </c>
      <c r="K53" s="120">
        <f>(VLOOKUP($A53,'Occupancy Raw Data'!$B$8:$BE$45,'Occupancy Raw Data'!R$3,FALSE))/100</f>
        <v>0.55693983019564397</v>
      </c>
      <c r="M53" s="121">
        <f>VLOOKUP($A53,'ADR Raw Data'!$B$6:$BE$43,'ADR Raw Data'!G$1,FALSE)</f>
        <v>81.049657422512198</v>
      </c>
      <c r="N53" s="122">
        <f>VLOOKUP($A53,'ADR Raw Data'!$B$6:$BE$43,'ADR Raw Data'!H$1,FALSE)</f>
        <v>89.401017341040401</v>
      </c>
      <c r="O53" s="122">
        <f>VLOOKUP($A53,'ADR Raw Data'!$B$6:$BE$43,'ADR Raw Data'!I$1,FALSE)</f>
        <v>89.504836895387996</v>
      </c>
      <c r="P53" s="122">
        <f>VLOOKUP($A53,'ADR Raw Data'!$B$6:$BE$43,'ADR Raw Data'!J$1,FALSE)</f>
        <v>90.468569926393201</v>
      </c>
      <c r="Q53" s="122">
        <f>VLOOKUP($A53,'ADR Raw Data'!$B$6:$BE$43,'ADR Raw Data'!K$1,FALSE)</f>
        <v>88.691636771300395</v>
      </c>
      <c r="R53" s="123">
        <f>VLOOKUP($A53,'ADR Raw Data'!$B$6:$BE$43,'ADR Raw Data'!L$1,FALSE)</f>
        <v>88.297783847980895</v>
      </c>
      <c r="S53" s="122">
        <f>VLOOKUP($A53,'ADR Raw Data'!$B$6:$BE$43,'ADR Raw Data'!N$1,FALSE)</f>
        <v>91.629793702497196</v>
      </c>
      <c r="T53" s="122">
        <f>VLOOKUP($A53,'ADR Raw Data'!$B$6:$BE$43,'ADR Raw Data'!O$1,FALSE)</f>
        <v>93.251338495575197</v>
      </c>
      <c r="U53" s="123">
        <f>VLOOKUP($A53,'ADR Raw Data'!$B$6:$BE$43,'ADR Raw Data'!P$1,FALSE)</f>
        <v>92.433013698630106</v>
      </c>
      <c r="V53" s="124">
        <f>VLOOKUP($A53,'ADR Raw Data'!$B$6:$BE$43,'ADR Raw Data'!R$1,FALSE)</f>
        <v>89.548288318144103</v>
      </c>
      <c r="X53" s="121">
        <f>VLOOKUP($A53,'RevPAR Raw Data'!$B$6:$BE$43,'RevPAR Raw Data'!G$1,FALSE)</f>
        <v>32.095245478036098</v>
      </c>
      <c r="Y53" s="122">
        <f>VLOOKUP($A53,'RevPAR Raw Data'!$B$6:$BE$43,'RevPAR Raw Data'!H$1,FALSE)</f>
        <v>49.955994832041299</v>
      </c>
      <c r="Z53" s="122">
        <f>VLOOKUP($A53,'RevPAR Raw Data'!$B$6:$BE$43,'RevPAR Raw Data'!I$1,FALSE)</f>
        <v>51.401679586563297</v>
      </c>
      <c r="AA53" s="122">
        <f>VLOOKUP($A53,'RevPAR Raw Data'!$B$6:$BE$43,'RevPAR Raw Data'!J$1,FALSE)</f>
        <v>55.578559431524504</v>
      </c>
      <c r="AB53" s="122">
        <f>VLOOKUP($A53,'RevPAR Raw Data'!$B$6:$BE$43,'RevPAR Raw Data'!K$1,FALSE)</f>
        <v>51.106550387596798</v>
      </c>
      <c r="AC53" s="123">
        <f>VLOOKUP($A53,'RevPAR Raw Data'!$B$6:$BE$43,'RevPAR Raw Data'!L$1,FALSE)</f>
        <v>48.027605943152402</v>
      </c>
      <c r="AD53" s="122">
        <f>VLOOKUP($A53,'RevPAR Raw Data'!$B$6:$BE$43,'RevPAR Raw Data'!N$1,FALSE)</f>
        <v>54.516175710594297</v>
      </c>
      <c r="AE53" s="122">
        <f>VLOOKUP($A53,'RevPAR Raw Data'!$B$6:$BE$43,'RevPAR Raw Data'!O$1,FALSE)</f>
        <v>54.456854005167898</v>
      </c>
      <c r="AF53" s="123">
        <f>VLOOKUP($A53,'RevPAR Raw Data'!$B$6:$BE$43,'RevPAR Raw Data'!P$1,FALSE)</f>
        <v>54.486514857881097</v>
      </c>
      <c r="AG53" s="124">
        <f>VLOOKUP($A53,'RevPAR Raw Data'!$B$6:$BE$43,'RevPAR Raw Data'!R$1,FALSE)</f>
        <v>49.8730084902177</v>
      </c>
    </row>
    <row r="54" spans="1:33" x14ac:dyDescent="0.2">
      <c r="A54" s="101" t="s">
        <v>121</v>
      </c>
      <c r="B54" s="89">
        <f>(VLOOKUP($A53,'Occupancy Raw Data'!$B$8:$BE$51,'Occupancy Raw Data'!T$3,FALSE))/100</f>
        <v>1.15511551155115E-2</v>
      </c>
      <c r="C54" s="90">
        <f>(VLOOKUP($A53,'Occupancy Raw Data'!$B$8:$BE$51,'Occupancy Raw Data'!U$3,FALSE))/100</f>
        <v>9.355246523388111E-2</v>
      </c>
      <c r="D54" s="90">
        <f>(VLOOKUP($A53,'Occupancy Raw Data'!$B$8:$BE$51,'Occupancy Raw Data'!V$3,FALSE))/100</f>
        <v>2.25479143179255E-3</v>
      </c>
      <c r="E54" s="90">
        <f>(VLOOKUP($A53,'Occupancy Raw Data'!$B$8:$BE$51,'Occupancy Raw Data'!W$3,FALSE))/100</f>
        <v>0.16117216117216099</v>
      </c>
      <c r="F54" s="90">
        <f>(VLOOKUP($A53,'Occupancy Raw Data'!$B$8:$BE$51,'Occupancy Raw Data'!X$3,FALSE))/100</f>
        <v>0.14652956298200501</v>
      </c>
      <c r="G54" s="90">
        <f>(VLOOKUP($A53,'Occupancy Raw Data'!$B$8:$BE$51,'Occupancy Raw Data'!Y$3,FALSE))/100</f>
        <v>8.4771965988147305E-2</v>
      </c>
      <c r="H54" s="91">
        <f>(VLOOKUP($A53,'Occupancy Raw Data'!$B$8:$BE$51,'Occupancy Raw Data'!AA$3,FALSE))/100</f>
        <v>8.7367178276269095E-2</v>
      </c>
      <c r="I54" s="91">
        <f>(VLOOKUP($A53,'Occupancy Raw Data'!$B$8:$BE$51,'Occupancy Raw Data'!AB$3,FALSE))/100</f>
        <v>0.11881188118811799</v>
      </c>
      <c r="J54" s="90">
        <f>(VLOOKUP($A53,'Occupancy Raw Data'!$B$8:$BE$51,'Occupancy Raw Data'!AC$3,FALSE))/100</f>
        <v>0.102719033232628</v>
      </c>
      <c r="K54" s="92">
        <f>(VLOOKUP($A53,'Occupancy Raw Data'!$B$8:$BE$51,'Occupancy Raw Data'!AE$3,FALSE))/100</f>
        <v>9.0137283236994201E-2</v>
      </c>
      <c r="M54" s="89">
        <f>(VLOOKUP($A53,'ADR Raw Data'!$B$6:$BE$49,'ADR Raw Data'!T$1,FALSE))/100</f>
        <v>-3.6351161051002001E-2</v>
      </c>
      <c r="N54" s="90">
        <f>(VLOOKUP($A53,'ADR Raw Data'!$B$6:$BE$49,'ADR Raw Data'!U$1,FALSE))/100</f>
        <v>2.00955282561287E-2</v>
      </c>
      <c r="O54" s="90">
        <f>(VLOOKUP($A53,'ADR Raw Data'!$B$6:$BE$49,'ADR Raw Data'!V$1,FALSE))/100</f>
        <v>-1.7394502139837901E-2</v>
      </c>
      <c r="P54" s="90">
        <f>(VLOOKUP($A53,'ADR Raw Data'!$B$6:$BE$49,'ADR Raw Data'!W$1,FALSE))/100</f>
        <v>1.7192953042035001E-2</v>
      </c>
      <c r="Q54" s="90">
        <f>(VLOOKUP($A53,'ADR Raw Data'!$B$6:$BE$49,'ADR Raw Data'!X$1,FALSE))/100</f>
        <v>1.49672743008779E-2</v>
      </c>
      <c r="R54" s="90">
        <f>(VLOOKUP($A53,'ADR Raw Data'!$B$6:$BE$49,'ADR Raw Data'!Y$1,FALSE))/100</f>
        <v>2.2507379016680901E-3</v>
      </c>
      <c r="S54" s="91">
        <f>(VLOOKUP($A53,'ADR Raw Data'!$B$6:$BE$49,'ADR Raw Data'!AA$1,FALSE))/100</f>
        <v>-4.8374161510694097E-2</v>
      </c>
      <c r="T54" s="91">
        <f>(VLOOKUP($A53,'ADR Raw Data'!$B$6:$BE$49,'ADR Raw Data'!AB$1,FALSE))/100</f>
        <v>-6.9977869172619996E-3</v>
      </c>
      <c r="U54" s="90">
        <f>(VLOOKUP($A53,'ADR Raw Data'!$B$6:$BE$49,'ADR Raw Data'!AC$1,FALSE))/100</f>
        <v>-2.8310602462999799E-2</v>
      </c>
      <c r="V54" s="92">
        <f>(VLOOKUP($A53,'ADR Raw Data'!$B$6:$BE$49,'ADR Raw Data'!AE$1,FALSE))/100</f>
        <v>-7.22641759155759E-3</v>
      </c>
      <c r="X54" s="89">
        <f>(VLOOKUP($A53,'RevPAR Raw Data'!$B$6:$BE$43,'RevPAR Raw Data'!T$1,FALSE))/100</f>
        <v>-2.5219903835419499E-2</v>
      </c>
      <c r="Y54" s="90">
        <f>(VLOOKUP($A53,'RevPAR Raw Data'!$B$6:$BE$43,'RevPAR Raw Data'!U$1,FALSE))/100</f>
        <v>0.115527979698547</v>
      </c>
      <c r="Z54" s="90">
        <f>(VLOOKUP($A53,'RevPAR Raw Data'!$B$6:$BE$43,'RevPAR Raw Data'!V$1,FALSE))/100</f>
        <v>-1.5178931682430601E-2</v>
      </c>
      <c r="AA54" s="90">
        <f>(VLOOKUP($A53,'RevPAR Raw Data'!$B$6:$BE$43,'RevPAR Raw Data'!W$1,FALSE))/100</f>
        <v>0.181136139612912</v>
      </c>
      <c r="AB54" s="90">
        <f>(VLOOKUP($A53,'RevPAR Raw Data'!$B$6:$BE$43,'RevPAR Raw Data'!X$1,FALSE))/100</f>
        <v>0.16368998544522198</v>
      </c>
      <c r="AC54" s="90">
        <f>(VLOOKUP($A53,'RevPAR Raw Data'!$B$6:$BE$43,'RevPAR Raw Data'!Y$1,FALSE))/100</f>
        <v>8.7213503366663905E-2</v>
      </c>
      <c r="AD54" s="91">
        <f>(VLOOKUP($A53,'RevPAR Raw Data'!$B$6:$BE$43,'RevPAR Raw Data'!AA$1,FALSE))/100</f>
        <v>3.4766702772905098E-2</v>
      </c>
      <c r="AE54" s="91">
        <f>(VLOOKUP($A53,'RevPAR Raw Data'!$B$6:$BE$43,'RevPAR Raw Data'!AB$1,FALSE))/100</f>
        <v>0.110982674043063</v>
      </c>
      <c r="AF54" s="90">
        <f>(VLOOKUP($A53,'RevPAR Raw Data'!$B$6:$BE$43,'RevPAR Raw Data'!AC$1,FALSE))/100</f>
        <v>7.15003930543959E-2</v>
      </c>
      <c r="AG54" s="92">
        <f>(VLOOKUP($A53,'RevPAR Raw Data'!$B$6:$BE$43,'RevPAR Raw Data'!AE$1,FALSE))/100</f>
        <v>8.2259495996197599E-2</v>
      </c>
    </row>
    <row r="55" spans="1:33" x14ac:dyDescent="0.2">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
      <c r="A56" s="116" t="s">
        <v>82</v>
      </c>
      <c r="B56" s="117">
        <f>(VLOOKUP($A56,'Occupancy Raw Data'!$B$8:$BE$45,'Occupancy Raw Data'!G$3,FALSE))/100</f>
        <v>0.38714969241284997</v>
      </c>
      <c r="C56" s="118">
        <f>(VLOOKUP($A56,'Occupancy Raw Data'!$B$8:$BE$45,'Occupancy Raw Data'!H$3,FALSE))/100</f>
        <v>0.52590567327409399</v>
      </c>
      <c r="D56" s="118">
        <f>(VLOOKUP($A56,'Occupancy Raw Data'!$B$8:$BE$45,'Occupancy Raw Data'!I$3,FALSE))/100</f>
        <v>0.58961038961038903</v>
      </c>
      <c r="E56" s="118">
        <f>(VLOOKUP($A56,'Occupancy Raw Data'!$B$8:$BE$45,'Occupancy Raw Data'!J$3,FALSE))/100</f>
        <v>0.63444976076555004</v>
      </c>
      <c r="F56" s="118">
        <f>(VLOOKUP($A56,'Occupancy Raw Data'!$B$8:$BE$45,'Occupancy Raw Data'!K$3,FALSE))/100</f>
        <v>0.55557074504442905</v>
      </c>
      <c r="G56" s="118">
        <f>(VLOOKUP($A56,'Occupancy Raw Data'!$B$8:$BE$45,'Occupancy Raw Data'!L$3,FALSE))/100</f>
        <v>0.53853725222146198</v>
      </c>
      <c r="H56" s="99">
        <f>(VLOOKUP($A56,'Occupancy Raw Data'!$B$8:$BE$45,'Occupancy Raw Data'!N$3,FALSE))/100</f>
        <v>0.59371155160628808</v>
      </c>
      <c r="I56" s="99">
        <f>(VLOOKUP($A56,'Occupancy Raw Data'!$B$8:$BE$45,'Occupancy Raw Data'!O$3,FALSE))/100</f>
        <v>0.61995898838004104</v>
      </c>
      <c r="J56" s="118">
        <f>(VLOOKUP($A56,'Occupancy Raw Data'!$B$8:$BE$45,'Occupancy Raw Data'!P$3,FALSE))/100</f>
        <v>0.60683526999316395</v>
      </c>
      <c r="K56" s="141">
        <f>(VLOOKUP($A56,'Occupancy Raw Data'!$B$8:$BE$45,'Occupancy Raw Data'!R$3,FALSE))/100</f>
        <v>0.55805097158480599</v>
      </c>
      <c r="M56" s="121">
        <f>VLOOKUP($A56,'ADR Raw Data'!$B$6:$BE$43,'ADR Raw Data'!G$1,FALSE)</f>
        <v>105.088506355932</v>
      </c>
      <c r="N56" s="122">
        <f>VLOOKUP($A56,'ADR Raw Data'!$B$6:$BE$43,'ADR Raw Data'!H$1,FALSE)</f>
        <v>111.934899922017</v>
      </c>
      <c r="O56" s="122">
        <f>VLOOKUP($A56,'ADR Raw Data'!$B$6:$BE$43,'ADR Raw Data'!I$1,FALSE)</f>
        <v>119.99949223278399</v>
      </c>
      <c r="P56" s="122">
        <f>VLOOKUP($A56,'ADR Raw Data'!$B$6:$BE$43,'ADR Raw Data'!J$1,FALSE)</f>
        <v>121.90130144365401</v>
      </c>
      <c r="Q56" s="122">
        <f>VLOOKUP($A56,'ADR Raw Data'!$B$6:$BE$43,'ADR Raw Data'!K$1,FALSE)</f>
        <v>114.109532480314</v>
      </c>
      <c r="R56" s="123">
        <f>VLOOKUP($A56,'ADR Raw Data'!$B$6:$BE$43,'ADR Raw Data'!L$1,FALSE)</f>
        <v>115.51338274864101</v>
      </c>
      <c r="S56" s="122">
        <f>VLOOKUP($A56,'ADR Raw Data'!$B$6:$BE$43,'ADR Raw Data'!N$1,FALSE)</f>
        <v>122.48701819019099</v>
      </c>
      <c r="T56" s="122">
        <f>VLOOKUP($A56,'ADR Raw Data'!$B$6:$BE$43,'ADR Raw Data'!O$1,FALSE)</f>
        <v>125.703592061742</v>
      </c>
      <c r="U56" s="123">
        <f>VLOOKUP($A56,'ADR Raw Data'!$B$6:$BE$43,'ADR Raw Data'!P$1,FALSE)</f>
        <v>124.130086731245</v>
      </c>
      <c r="V56" s="124">
        <f>VLOOKUP($A56,'ADR Raw Data'!$B$6:$BE$43,'ADR Raw Data'!R$1,FALSE)</f>
        <v>118.19051653543301</v>
      </c>
      <c r="X56" s="121">
        <f>VLOOKUP($A56,'RevPAR Raw Data'!$B$6:$BE$43,'RevPAR Raw Data'!G$1,FALSE)</f>
        <v>40.684982911825003</v>
      </c>
      <c r="Y56" s="122">
        <f>VLOOKUP($A56,'RevPAR Raw Data'!$B$6:$BE$43,'RevPAR Raw Data'!H$1,FALSE)</f>
        <v>58.867198906356798</v>
      </c>
      <c r="Z56" s="122">
        <f>VLOOKUP($A56,'RevPAR Raw Data'!$B$6:$BE$43,'RevPAR Raw Data'!I$1,FALSE)</f>
        <v>70.752947368421005</v>
      </c>
      <c r="AA56" s="122">
        <f>VLOOKUP($A56,'RevPAR Raw Data'!$B$6:$BE$43,'RevPAR Raw Data'!J$1,FALSE)</f>
        <v>77.3402515379357</v>
      </c>
      <c r="AB56" s="122">
        <f>VLOOKUP($A56,'RevPAR Raw Data'!$B$6:$BE$43,'RevPAR Raw Data'!K$1,FALSE)</f>
        <v>63.395917976760003</v>
      </c>
      <c r="AC56" s="123">
        <f>VLOOKUP($A56,'RevPAR Raw Data'!$B$6:$BE$43,'RevPAR Raw Data'!L$1,FALSE)</f>
        <v>62.208259740259699</v>
      </c>
      <c r="AD56" s="122">
        <f>VLOOKUP($A56,'RevPAR Raw Data'!$B$6:$BE$43,'RevPAR Raw Data'!N$1,FALSE)</f>
        <v>72.721957621325998</v>
      </c>
      <c r="AE56" s="122">
        <f>VLOOKUP($A56,'RevPAR Raw Data'!$B$6:$BE$43,'RevPAR Raw Data'!O$1,FALSE)</f>
        <v>77.931071770334896</v>
      </c>
      <c r="AF56" s="123">
        <f>VLOOKUP($A56,'RevPAR Raw Data'!$B$6:$BE$43,'RevPAR Raw Data'!P$1,FALSE)</f>
        <v>75.326514695830397</v>
      </c>
      <c r="AG56" s="124">
        <f>VLOOKUP($A56,'RevPAR Raw Data'!$B$6:$BE$43,'RevPAR Raw Data'!R$1,FALSE)</f>
        <v>65.956332584708505</v>
      </c>
    </row>
    <row r="57" spans="1:33" ht="17.25" thickBot="1" x14ac:dyDescent="0.25">
      <c r="A57" s="105" t="s">
        <v>121</v>
      </c>
      <c r="B57" s="95">
        <f>(VLOOKUP($A56,'Occupancy Raw Data'!$B$8:$BE$51,'Occupancy Raw Data'!T$3,FALSE))/100</f>
        <v>-0.20402556779545702</v>
      </c>
      <c r="C57" s="96">
        <f>(VLOOKUP($A56,'Occupancy Raw Data'!$B$8:$BE$51,'Occupancy Raw Data'!U$3,FALSE))/100</f>
        <v>-0.14155219368229</v>
      </c>
      <c r="D57" s="96">
        <f>(VLOOKUP($A56,'Occupancy Raw Data'!$B$8:$BE$51,'Occupancy Raw Data'!V$3,FALSE))/100</f>
        <v>-8.7683664649956708E-2</v>
      </c>
      <c r="E57" s="96">
        <f>(VLOOKUP($A56,'Occupancy Raw Data'!$B$8:$BE$51,'Occupancy Raw Data'!W$3,FALSE))/100</f>
        <v>-7.3640513781723206E-3</v>
      </c>
      <c r="F57" s="96">
        <f>(VLOOKUP($A56,'Occupancy Raw Data'!$B$8:$BE$51,'Occupancy Raw Data'!X$3,FALSE))/100</f>
        <v>-6.0580376561237798E-2</v>
      </c>
      <c r="G57" s="96">
        <f>(VLOOKUP($A56,'Occupancy Raw Data'!$B$8:$BE$51,'Occupancy Raw Data'!Y$3,FALSE))/100</f>
        <v>-9.5151275655116191E-2</v>
      </c>
      <c r="H57" s="97">
        <f>(VLOOKUP($A56,'Occupancy Raw Data'!$B$8:$BE$51,'Occupancy Raw Data'!AA$3,FALSE))/100</f>
        <v>-5.3945611692783307E-2</v>
      </c>
      <c r="I57" s="97">
        <f>(VLOOKUP($A56,'Occupancy Raw Data'!$B$8:$BE$51,'Occupancy Raw Data'!AB$3,FALSE))/100</f>
        <v>-5.6423737345489097E-2</v>
      </c>
      <c r="J57" s="96">
        <f>(VLOOKUP($A56,'Occupancy Raw Data'!$B$8:$BE$51,'Occupancy Raw Data'!AC$3,FALSE))/100</f>
        <v>-5.5213095244906397E-2</v>
      </c>
      <c r="K57" s="98">
        <f>(VLOOKUP($A56,'Occupancy Raw Data'!$B$8:$BE$51,'Occupancy Raw Data'!AE$3,FALSE))/100</f>
        <v>-8.3109211949536799E-2</v>
      </c>
      <c r="M57" s="95">
        <f>(VLOOKUP($A56,'ADR Raw Data'!$B$6:$BE$49,'ADR Raw Data'!T$1,FALSE))/100</f>
        <v>-9.7123998219247304E-2</v>
      </c>
      <c r="N57" s="96">
        <f>(VLOOKUP($A56,'ADR Raw Data'!$B$6:$BE$49,'ADR Raw Data'!U$1,FALSE))/100</f>
        <v>-7.6267306532452603E-2</v>
      </c>
      <c r="O57" s="96">
        <f>(VLOOKUP($A56,'ADR Raw Data'!$B$6:$BE$49,'ADR Raw Data'!V$1,FALSE))/100</f>
        <v>8.9222099714300509E-4</v>
      </c>
      <c r="P57" s="96">
        <f>(VLOOKUP($A56,'ADR Raw Data'!$B$6:$BE$49,'ADR Raw Data'!W$1,FALSE))/100</f>
        <v>-3.3195453730606901E-3</v>
      </c>
      <c r="Q57" s="96">
        <f>(VLOOKUP($A56,'ADR Raw Data'!$B$6:$BE$49,'ADR Raw Data'!X$1,FALSE))/100</f>
        <v>-4.6607583600089299E-2</v>
      </c>
      <c r="R57" s="96">
        <f>(VLOOKUP($A56,'ADR Raw Data'!$B$6:$BE$49,'ADR Raw Data'!Y$1,FALSE))/100</f>
        <v>-3.7892894815564404E-2</v>
      </c>
      <c r="S57" s="97">
        <f>(VLOOKUP($A56,'ADR Raw Data'!$B$6:$BE$49,'ADR Raw Data'!AA$1,FALSE))/100</f>
        <v>-0.131468803079688</v>
      </c>
      <c r="T57" s="97">
        <f>(VLOOKUP($A56,'ADR Raw Data'!$B$6:$BE$49,'ADR Raw Data'!AB$1,FALSE))/100</f>
        <v>-0.12524754293725698</v>
      </c>
      <c r="U57" s="96">
        <f>(VLOOKUP($A56,'ADR Raw Data'!$B$6:$BE$49,'ADR Raw Data'!AC$1,FALSE))/100</f>
        <v>-0.128272435438509</v>
      </c>
      <c r="V57" s="98">
        <f>(VLOOKUP($A56,'ADR Raw Data'!$B$6:$BE$49,'ADR Raw Data'!AE$1,FALSE))/100</f>
        <v>-6.7873015487682195E-2</v>
      </c>
      <c r="X57" s="95">
        <f>(VLOOKUP($A56,'RevPAR Raw Data'!$B$6:$BE$43,'RevPAR Raw Data'!T$1,FALSE))/100</f>
        <v>-0.28133378713145801</v>
      </c>
      <c r="Y57" s="96">
        <f>(VLOOKUP($A56,'RevPAR Raw Data'!$B$6:$BE$43,'RevPAR Raw Data'!U$1,FALSE))/100</f>
        <v>-0.20702369566883502</v>
      </c>
      <c r="Z57" s="96">
        <f>(VLOOKUP($A56,'RevPAR Raw Data'!$B$6:$BE$43,'RevPAR Raw Data'!V$1,FALSE))/100</f>
        <v>-8.6869676859520906E-2</v>
      </c>
      <c r="AA57" s="96">
        <f>(VLOOKUP($A56,'RevPAR Raw Data'!$B$6:$BE$43,'RevPAR Raw Data'!W$1,FALSE))/100</f>
        <v>-1.0659151448553601E-2</v>
      </c>
      <c r="AB57" s="96">
        <f>(VLOOKUP($A56,'RevPAR Raw Data'!$B$6:$BE$43,'RevPAR Raw Data'!X$1,FALSE))/100</f>
        <v>-0.10436445519622399</v>
      </c>
      <c r="AC57" s="96">
        <f>(VLOOKUP($A56,'RevPAR Raw Data'!$B$6:$BE$43,'RevPAR Raw Data'!Y$1,FALSE))/100</f>
        <v>-0.12943861319071401</v>
      </c>
      <c r="AD57" s="97">
        <f>(VLOOKUP($A56,'RevPAR Raw Data'!$B$6:$BE$43,'RevPAR Raw Data'!AA$1,FALSE))/100</f>
        <v>-0.17832224977181901</v>
      </c>
      <c r="AE57" s="97">
        <f>(VLOOKUP($A56,'RevPAR Raw Data'!$B$6:$BE$43,'RevPAR Raw Data'!AB$1,FALSE))/100</f>
        <v>-0.174604345816886</v>
      </c>
      <c r="AF57" s="96">
        <f>(VLOOKUP($A56,'RevPAR Raw Data'!$B$6:$BE$43,'RevPAR Raw Data'!AC$1,FALSE))/100</f>
        <v>-0.17640321248825297</v>
      </c>
      <c r="AG57" s="98">
        <f>(VLOOKUP($A56,'RevPAR Raw Data'!$B$6:$BE$43,'RevPAR Raw Data'!AE$1,FALSE))/100</f>
        <v>-0.145341354607399</v>
      </c>
    </row>
    <row r="58" spans="1:33" x14ac:dyDescent="0.2">
      <c r="A58" s="155" t="s">
        <v>123</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
      <c r="A59" s="134" t="s">
        <v>83</v>
      </c>
      <c r="B59" s="117">
        <f>(VLOOKUP($A59,'Occupancy Raw Data'!$B$8:$BE$45,'Occupancy Raw Data'!G$3,FALSE))/100</f>
        <v>0.47240302461446604</v>
      </c>
      <c r="C59" s="118">
        <f>(VLOOKUP($A59,'Occupancy Raw Data'!$B$8:$BE$45,'Occupancy Raw Data'!H$3,FALSE))/100</f>
        <v>0.64233583045316489</v>
      </c>
      <c r="D59" s="118">
        <f>(VLOOKUP($A59,'Occupancy Raw Data'!$B$8:$BE$45,'Occupancy Raw Data'!I$3,FALSE))/100</f>
        <v>0.79751399147353397</v>
      </c>
      <c r="E59" s="118">
        <f>(VLOOKUP($A59,'Occupancy Raw Data'!$B$8:$BE$45,'Occupancy Raw Data'!J$3,FALSE))/100</f>
        <v>0.86053264092352411</v>
      </c>
      <c r="F59" s="118">
        <f>(VLOOKUP($A59,'Occupancy Raw Data'!$B$8:$BE$45,'Occupancy Raw Data'!K$3,FALSE))/100</f>
        <v>0.80865453779890795</v>
      </c>
      <c r="G59" s="119">
        <f>(VLOOKUP($A59,'Occupancy Raw Data'!$B$8:$BE$45,'Occupancy Raw Data'!L$3,FALSE))/100</f>
        <v>0.71628800505271994</v>
      </c>
      <c r="H59" s="99">
        <f>(VLOOKUP($A59,'Occupancy Raw Data'!$B$8:$BE$45,'Occupancy Raw Data'!N$3,FALSE))/100</f>
        <v>0.79182968122247699</v>
      </c>
      <c r="I59" s="99">
        <f>(VLOOKUP($A59,'Occupancy Raw Data'!$B$8:$BE$45,'Occupancy Raw Data'!O$3,FALSE))/100</f>
        <v>0.78961911612484403</v>
      </c>
      <c r="J59" s="119">
        <f>(VLOOKUP($A59,'Occupancy Raw Data'!$B$8:$BE$45,'Occupancy Raw Data'!P$3,FALSE))/100</f>
        <v>0.79072439867365996</v>
      </c>
      <c r="K59" s="120">
        <f>(VLOOKUP($A59,'Occupancy Raw Data'!$B$8:$BE$45,'Occupancy Raw Data'!R$3,FALSE))/100</f>
        <v>0.73755554608727392</v>
      </c>
      <c r="M59" s="121">
        <f>VLOOKUP($A59,'ADR Raw Data'!$B$6:$BE$43,'ADR Raw Data'!G$1,FALSE)</f>
        <v>162.649973074851</v>
      </c>
      <c r="N59" s="122">
        <f>VLOOKUP($A59,'ADR Raw Data'!$B$6:$BE$43,'ADR Raw Data'!H$1,FALSE)</f>
        <v>206.03279986343401</v>
      </c>
      <c r="O59" s="122">
        <f>VLOOKUP($A59,'ADR Raw Data'!$B$6:$BE$43,'ADR Raw Data'!I$1,FALSE)</f>
        <v>246.828052026618</v>
      </c>
      <c r="P59" s="122">
        <f>VLOOKUP($A59,'ADR Raw Data'!$B$6:$BE$43,'ADR Raw Data'!J$1,FALSE)</f>
        <v>255.94379861160601</v>
      </c>
      <c r="Q59" s="122">
        <f>VLOOKUP($A59,'ADR Raw Data'!$B$6:$BE$43,'ADR Raw Data'!K$1,FALSE)</f>
        <v>225.065212127786</v>
      </c>
      <c r="R59" s="123">
        <f>VLOOKUP($A59,'ADR Raw Data'!$B$6:$BE$43,'ADR Raw Data'!L$1,FALSE)</f>
        <v>225.68447500104</v>
      </c>
      <c r="S59" s="122">
        <f>VLOOKUP($A59,'ADR Raw Data'!$B$6:$BE$43,'ADR Raw Data'!N$1,FALSE)</f>
        <v>190.636819546456</v>
      </c>
      <c r="T59" s="122">
        <f>VLOOKUP($A59,'ADR Raw Data'!$B$6:$BE$43,'ADR Raw Data'!O$1,FALSE)</f>
        <v>184.54068910737001</v>
      </c>
      <c r="U59" s="123">
        <f>VLOOKUP($A59,'ADR Raw Data'!$B$6:$BE$43,'ADR Raw Data'!P$1,FALSE)</f>
        <v>187.59301494325501</v>
      </c>
      <c r="V59" s="124">
        <f>VLOOKUP($A59,'ADR Raw Data'!$B$6:$BE$43,'ADR Raw Data'!R$1,FALSE)</f>
        <v>214.01664798261501</v>
      </c>
      <c r="X59" s="121">
        <f>VLOOKUP($A59,'RevPAR Raw Data'!$B$6:$BE$43,'RevPAR Raw Data'!G$1,FALSE)</f>
        <v>76.836339234021594</v>
      </c>
      <c r="Y59" s="122">
        <f>VLOOKUP($A59,'RevPAR Raw Data'!$B$6:$BE$43,'RevPAR Raw Data'!H$1,FALSE)</f>
        <v>132.34224960086999</v>
      </c>
      <c r="Z59" s="122">
        <f>VLOOKUP($A59,'RevPAR Raw Data'!$B$6:$BE$43,'RevPAR Raw Data'!I$1,FALSE)</f>
        <v>196.848824979385</v>
      </c>
      <c r="AA59" s="122">
        <f>VLOOKUP($A59,'RevPAR Raw Data'!$B$6:$BE$43,'RevPAR Raw Data'!J$1,FALSE)</f>
        <v>220.247992947244</v>
      </c>
      <c r="AB59" s="122">
        <f>VLOOKUP($A59,'RevPAR Raw Data'!$B$6:$BE$43,'RevPAR Raw Data'!K$1,FALSE)</f>
        <v>182.00000508780801</v>
      </c>
      <c r="AC59" s="123">
        <f>VLOOKUP($A59,'RevPAR Raw Data'!$B$6:$BE$43,'RevPAR Raw Data'!L$1,FALSE)</f>
        <v>161.65508236986599</v>
      </c>
      <c r="AD59" s="122">
        <f>VLOOKUP($A59,'RevPAR Raw Data'!$B$6:$BE$43,'RevPAR Raw Data'!N$1,FALSE)</f>
        <v>150.951892050737</v>
      </c>
      <c r="AE59" s="122">
        <f>VLOOKUP($A59,'RevPAR Raw Data'!$B$6:$BE$43,'RevPAR Raw Data'!O$1,FALSE)</f>
        <v>145.71685582203099</v>
      </c>
      <c r="AF59" s="123">
        <f>VLOOKUP($A59,'RevPAR Raw Data'!$B$6:$BE$43,'RevPAR Raw Data'!P$1,FALSE)</f>
        <v>148.334373936384</v>
      </c>
      <c r="AG59" s="124">
        <f>VLOOKUP($A59,'RevPAR Raw Data'!$B$6:$BE$43,'RevPAR Raw Data'!R$1,FALSE)</f>
        <v>157.84916567458501</v>
      </c>
    </row>
    <row r="60" spans="1:33" x14ac:dyDescent="0.2">
      <c r="A60" s="101" t="s">
        <v>121</v>
      </c>
      <c r="B60" s="89">
        <f>(VLOOKUP($A59,'Occupancy Raw Data'!$B$8:$BE$51,'Occupancy Raw Data'!T$3,FALSE))/100</f>
        <v>-0.18045205023262501</v>
      </c>
      <c r="C60" s="90">
        <f>(VLOOKUP($A59,'Occupancy Raw Data'!$B$8:$BE$51,'Occupancy Raw Data'!U$3,FALSE))/100</f>
        <v>-0.111943190496432</v>
      </c>
      <c r="D60" s="90">
        <f>(VLOOKUP($A59,'Occupancy Raw Data'!$B$8:$BE$51,'Occupancy Raw Data'!V$3,FALSE))/100</f>
        <v>-1.3576915548811099E-2</v>
      </c>
      <c r="E60" s="90">
        <f>(VLOOKUP($A59,'Occupancy Raw Data'!$B$8:$BE$51,'Occupancy Raw Data'!W$3,FALSE))/100</f>
        <v>3.5650796617487296E-2</v>
      </c>
      <c r="F60" s="90">
        <f>(VLOOKUP($A59,'Occupancy Raw Data'!$B$8:$BE$51,'Occupancy Raw Data'!X$3,FALSE))/100</f>
        <v>4.3689585333260804E-2</v>
      </c>
      <c r="G60" s="90">
        <f>(VLOOKUP($A59,'Occupancy Raw Data'!$B$8:$BE$51,'Occupancy Raw Data'!Y$3,FALSE))/100</f>
        <v>-3.5673386759448096E-2</v>
      </c>
      <c r="H60" s="91">
        <f>(VLOOKUP($A59,'Occupancy Raw Data'!$B$8:$BE$51,'Occupancy Raw Data'!AA$3,FALSE))/100</f>
        <v>3.0138566262635197E-2</v>
      </c>
      <c r="I60" s="91">
        <f>(VLOOKUP($A59,'Occupancy Raw Data'!$B$8:$BE$51,'Occupancy Raw Data'!AB$3,FALSE))/100</f>
        <v>7.1315884250840898E-3</v>
      </c>
      <c r="J60" s="90">
        <f>(VLOOKUP($A59,'Occupancy Raw Data'!$B$8:$BE$51,'Occupancy Raw Data'!AC$3,FALSE))/100</f>
        <v>1.8521245854085301E-2</v>
      </c>
      <c r="K60" s="92">
        <f>(VLOOKUP($A59,'Occupancy Raw Data'!$B$8:$BE$51,'Occupancy Raw Data'!AE$3,FALSE))/100</f>
        <v>-1.96958663827899E-2</v>
      </c>
      <c r="M60" s="89">
        <f>(VLOOKUP($A59,'ADR Raw Data'!$B$6:$BE$49,'ADR Raw Data'!T$1,FALSE))/100</f>
        <v>-0.11582494487424601</v>
      </c>
      <c r="N60" s="90">
        <f>(VLOOKUP($A59,'ADR Raw Data'!$B$6:$BE$49,'ADR Raw Data'!U$1,FALSE))/100</f>
        <v>6.73515166747318E-3</v>
      </c>
      <c r="O60" s="90">
        <f>(VLOOKUP($A59,'ADR Raw Data'!$B$6:$BE$49,'ADR Raw Data'!V$1,FALSE))/100</f>
        <v>0.13399236594001299</v>
      </c>
      <c r="P60" s="90">
        <f>(VLOOKUP($A59,'ADR Raw Data'!$B$6:$BE$49,'ADR Raw Data'!W$1,FALSE))/100</f>
        <v>0.15614663995390099</v>
      </c>
      <c r="Q60" s="90">
        <f>(VLOOKUP($A59,'ADR Raw Data'!$B$6:$BE$49,'ADR Raw Data'!X$1,FALSE))/100</f>
        <v>0.10197579480551801</v>
      </c>
      <c r="R60" s="90">
        <f>(VLOOKUP($A59,'ADR Raw Data'!$B$6:$BE$49,'ADR Raw Data'!Y$1,FALSE))/100</f>
        <v>8.5396180812612701E-2</v>
      </c>
      <c r="S60" s="91">
        <f>(VLOOKUP($A59,'ADR Raw Data'!$B$6:$BE$49,'ADR Raw Data'!AA$1,FALSE))/100</f>
        <v>3.1737264082196098E-2</v>
      </c>
      <c r="T60" s="91">
        <f>(VLOOKUP($A59,'ADR Raw Data'!$B$6:$BE$49,'ADR Raw Data'!AB$1,FALSE))/100</f>
        <v>7.9816409460382095E-3</v>
      </c>
      <c r="U60" s="90">
        <f>(VLOOKUP($A59,'ADR Raw Data'!$B$6:$BE$49,'ADR Raw Data'!AC$1,FALSE))/100</f>
        <v>1.9983749825556799E-2</v>
      </c>
      <c r="V60" s="92">
        <f>(VLOOKUP($A59,'ADR Raw Data'!$B$6:$BE$49,'ADR Raw Data'!AE$1,FALSE))/100</f>
        <v>6.55574289048797E-2</v>
      </c>
      <c r="X60" s="89">
        <f>(VLOOKUP($A59,'RevPAR Raw Data'!$B$6:$BE$43,'RevPAR Raw Data'!T$1,FALSE))/100</f>
        <v>-0.27537614633623297</v>
      </c>
      <c r="Y60" s="90">
        <f>(VLOOKUP($A59,'RevPAR Raw Data'!$B$6:$BE$43,'RevPAR Raw Data'!U$1,FALSE))/100</f>
        <v>-0.10596199319509299</v>
      </c>
      <c r="Z60" s="90">
        <f>(VLOOKUP($A59,'RevPAR Raw Data'!$B$6:$BE$43,'RevPAR Raw Data'!V$1,FALSE))/100</f>
        <v>0.11859624735464899</v>
      </c>
      <c r="AA60" s="90">
        <f>(VLOOKUP($A59,'RevPAR Raw Data'!$B$6:$BE$43,'RevPAR Raw Data'!W$1,FALSE))/100</f>
        <v>0.197364188674889</v>
      </c>
      <c r="AB60" s="90">
        <f>(VLOOKUP($A59,'RevPAR Raw Data'!$B$6:$BE$43,'RevPAR Raw Data'!X$1,FALSE))/100</f>
        <v>0.150120660327862</v>
      </c>
      <c r="AC60" s="90">
        <f>(VLOOKUP($A59,'RevPAR Raw Data'!$B$6:$BE$43,'RevPAR Raw Data'!Y$1,FALSE))/100</f>
        <v>4.6676423067256403E-2</v>
      </c>
      <c r="AD60" s="91">
        <f>(VLOOKUP($A59,'RevPAR Raw Data'!$B$6:$BE$43,'RevPAR Raw Data'!AA$1,FALSE))/100</f>
        <v>6.2832345981367402E-2</v>
      </c>
      <c r="AE60" s="91">
        <f>(VLOOKUP($A59,'RevPAR Raw Data'!$B$6:$BE$43,'RevPAR Raw Data'!AB$1,FALSE))/100</f>
        <v>1.5170151149306199E-2</v>
      </c>
      <c r="AF60" s="90">
        <f>(VLOOKUP($A59,'RevPAR Raw Data'!$B$6:$BE$43,'RevPAR Raw Data'!AC$1,FALSE))/100</f>
        <v>3.88751196232478E-2</v>
      </c>
      <c r="AG60" s="92">
        <f>(VLOOKUP($A59,'RevPAR Raw Data'!$B$6:$BE$43,'RevPAR Raw Data'!AE$1,FALSE))/100</f>
        <v>4.4570352161980104E-2</v>
      </c>
    </row>
    <row r="61" spans="1:33" x14ac:dyDescent="0.2">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
      <c r="A62" s="116" t="s">
        <v>84</v>
      </c>
      <c r="B62" s="117">
        <f>(VLOOKUP($A62,'Occupancy Raw Data'!$B$8:$BE$45,'Occupancy Raw Data'!G$3,FALSE))/100</f>
        <v>0.473895582329317</v>
      </c>
      <c r="C62" s="118">
        <f>(VLOOKUP($A62,'Occupancy Raw Data'!$B$8:$BE$45,'Occupancy Raw Data'!H$3,FALSE))/100</f>
        <v>0.686746987951807</v>
      </c>
      <c r="D62" s="118">
        <f>(VLOOKUP($A62,'Occupancy Raw Data'!$B$8:$BE$45,'Occupancy Raw Data'!I$3,FALSE))/100</f>
        <v>0.85986049461001901</v>
      </c>
      <c r="E62" s="118">
        <f>(VLOOKUP($A62,'Occupancy Raw Data'!$B$8:$BE$45,'Occupancy Raw Data'!J$3,FALSE))/100</f>
        <v>0.94525470302261594</v>
      </c>
      <c r="F62" s="118">
        <f>(VLOOKUP($A62,'Occupancy Raw Data'!$B$8:$BE$45,'Occupancy Raw Data'!K$3,FALSE))/100</f>
        <v>0.87307123229761108</v>
      </c>
      <c r="G62" s="119">
        <f>(VLOOKUP($A62,'Occupancy Raw Data'!$B$8:$BE$45,'Occupancy Raw Data'!L$3,FALSE))/100</f>
        <v>0.76776580004227402</v>
      </c>
      <c r="H62" s="99">
        <f>(VLOOKUP($A62,'Occupancy Raw Data'!$B$8:$BE$45,'Occupancy Raw Data'!N$3,FALSE))/100</f>
        <v>0.84390192348340709</v>
      </c>
      <c r="I62" s="99">
        <f>(VLOOKUP($A62,'Occupancy Raw Data'!$B$8:$BE$45,'Occupancy Raw Data'!O$3,FALSE))/100</f>
        <v>0.82857746776579999</v>
      </c>
      <c r="J62" s="119">
        <f>(VLOOKUP($A62,'Occupancy Raw Data'!$B$8:$BE$45,'Occupancy Raw Data'!P$3,FALSE))/100</f>
        <v>0.83623969562460299</v>
      </c>
      <c r="K62" s="120">
        <f>(VLOOKUP($A62,'Occupancy Raw Data'!$B$8:$BE$45,'Occupancy Raw Data'!R$3,FALSE))/100</f>
        <v>0.78732977020865402</v>
      </c>
      <c r="M62" s="121">
        <f>VLOOKUP($A62,'ADR Raw Data'!$B$6:$BE$43,'ADR Raw Data'!G$1,FALSE)</f>
        <v>163.16565343443301</v>
      </c>
      <c r="N62" s="122">
        <f>VLOOKUP($A62,'ADR Raw Data'!$B$6:$BE$43,'ADR Raw Data'!H$1,FALSE)</f>
        <v>212.070043090181</v>
      </c>
      <c r="O62" s="122">
        <f>VLOOKUP($A62,'ADR Raw Data'!$B$6:$BE$43,'ADR Raw Data'!I$1,FALSE)</f>
        <v>240.36971853490601</v>
      </c>
      <c r="P62" s="122">
        <f>VLOOKUP($A62,'ADR Raw Data'!$B$6:$BE$43,'ADR Raw Data'!J$1,FALSE)</f>
        <v>253.73430456171701</v>
      </c>
      <c r="Q62" s="122">
        <f>VLOOKUP($A62,'ADR Raw Data'!$B$6:$BE$43,'ADR Raw Data'!K$1,FALSE)</f>
        <v>217.151520397046</v>
      </c>
      <c r="R62" s="123">
        <f>VLOOKUP($A62,'ADR Raw Data'!$B$6:$BE$43,'ADR Raw Data'!L$1,FALSE)</f>
        <v>223.786644550284</v>
      </c>
      <c r="S62" s="122">
        <f>VLOOKUP($A62,'ADR Raw Data'!$B$6:$BE$43,'ADR Raw Data'!N$1,FALSE)</f>
        <v>178.36840450845301</v>
      </c>
      <c r="T62" s="122">
        <f>VLOOKUP($A62,'ADR Raw Data'!$B$6:$BE$43,'ADR Raw Data'!O$1,FALSE)</f>
        <v>174.27660586734601</v>
      </c>
      <c r="U62" s="123">
        <f>VLOOKUP($A62,'ADR Raw Data'!$B$6:$BE$43,'ADR Raw Data'!P$1,FALSE)</f>
        <v>176.34125118483399</v>
      </c>
      <c r="V62" s="124">
        <f>VLOOKUP($A62,'ADR Raw Data'!$B$6:$BE$43,'ADR Raw Data'!R$1,FALSE)</f>
        <v>209.388712702308</v>
      </c>
      <c r="X62" s="121">
        <f>VLOOKUP($A62,'RevPAR Raw Data'!$B$6:$BE$43,'RevPAR Raw Data'!G$1,FALSE)</f>
        <v>77.323482350454398</v>
      </c>
      <c r="Y62" s="122">
        <f>VLOOKUP($A62,'RevPAR Raw Data'!$B$6:$BE$43,'RevPAR Raw Data'!H$1,FALSE)</f>
        <v>145.638463326992</v>
      </c>
      <c r="Z62" s="122">
        <f>VLOOKUP($A62,'RevPAR Raw Data'!$B$6:$BE$43,'RevPAR Raw Data'!I$1,FALSE)</f>
        <v>206.68442506869499</v>
      </c>
      <c r="AA62" s="122">
        <f>VLOOKUP($A62,'RevPAR Raw Data'!$B$6:$BE$43,'RevPAR Raw Data'!J$1,FALSE)</f>
        <v>239.843544705136</v>
      </c>
      <c r="AB62" s="122">
        <f>VLOOKUP($A62,'RevPAR Raw Data'!$B$6:$BE$43,'RevPAR Raw Data'!K$1,FALSE)</f>
        <v>189.58874550834901</v>
      </c>
      <c r="AC62" s="123">
        <f>VLOOKUP($A62,'RevPAR Raw Data'!$B$6:$BE$43,'RevPAR Raw Data'!L$1,FALSE)</f>
        <v>171.81573219192501</v>
      </c>
      <c r="AD62" s="122">
        <f>VLOOKUP($A62,'RevPAR Raw Data'!$B$6:$BE$43,'RevPAR Raw Data'!N$1,FALSE)</f>
        <v>150.52543965334999</v>
      </c>
      <c r="AE62" s="122">
        <f>VLOOKUP($A62,'RevPAR Raw Data'!$B$6:$BE$43,'RevPAR Raw Data'!O$1,FALSE)</f>
        <v>144.401668780384</v>
      </c>
      <c r="AF62" s="123">
        <f>VLOOKUP($A62,'RevPAR Raw Data'!$B$6:$BE$43,'RevPAR Raw Data'!P$1,FALSE)</f>
        <v>147.46355421686701</v>
      </c>
      <c r="AG62" s="124">
        <f>VLOOKUP($A62,'RevPAR Raw Data'!$B$6:$BE$43,'RevPAR Raw Data'!R$1,FALSE)</f>
        <v>164.85796705619401</v>
      </c>
    </row>
    <row r="63" spans="1:33" x14ac:dyDescent="0.2">
      <c r="A63" s="101" t="s">
        <v>121</v>
      </c>
      <c r="B63" s="89">
        <f>(VLOOKUP($A62,'Occupancy Raw Data'!$B$8:$BE$51,'Occupancy Raw Data'!T$3,FALSE))/100</f>
        <v>-0.21954188888092699</v>
      </c>
      <c r="C63" s="90">
        <f>(VLOOKUP($A62,'Occupancy Raw Data'!$B$8:$BE$51,'Occupancy Raw Data'!U$3,FALSE))/100</f>
        <v>-0.16350988975381198</v>
      </c>
      <c r="D63" s="90">
        <f>(VLOOKUP($A62,'Occupancy Raw Data'!$B$8:$BE$51,'Occupancy Raw Data'!V$3,FALSE))/100</f>
        <v>-4.1434562484436999E-2</v>
      </c>
      <c r="E63" s="90">
        <f>(VLOOKUP($A62,'Occupancy Raw Data'!$B$8:$BE$51,'Occupancy Raw Data'!W$3,FALSE))/100</f>
        <v>7.6546249317884993E-2</v>
      </c>
      <c r="F63" s="90">
        <f>(VLOOKUP($A62,'Occupancy Raw Data'!$B$8:$BE$51,'Occupancy Raw Data'!X$3,FALSE))/100</f>
        <v>-4.9534804766706198E-4</v>
      </c>
      <c r="G63" s="90">
        <f>(VLOOKUP($A62,'Occupancy Raw Data'!$B$8:$BE$51,'Occupancy Raw Data'!Y$3,FALSE))/100</f>
        <v>-5.8363771258133801E-2</v>
      </c>
      <c r="H63" s="91">
        <f>(VLOOKUP($A62,'Occupancy Raw Data'!$B$8:$BE$51,'Occupancy Raw Data'!AA$3,FALSE))/100</f>
        <v>5.0757636485249696E-2</v>
      </c>
      <c r="I63" s="91">
        <f>(VLOOKUP($A62,'Occupancy Raw Data'!$B$8:$BE$51,'Occupancy Raw Data'!AB$3,FALSE))/100</f>
        <v>4.2660713786826003E-2</v>
      </c>
      <c r="J63" s="90">
        <f>(VLOOKUP($A62,'Occupancy Raw Data'!$B$8:$BE$51,'Occupancy Raw Data'!AC$3,FALSE))/100</f>
        <v>4.6730612165008199E-2</v>
      </c>
      <c r="K63" s="92">
        <f>(VLOOKUP($A62,'Occupancy Raw Data'!$B$8:$BE$51,'Occupancy Raw Data'!AE$3,FALSE))/100</f>
        <v>-2.8771938433471499E-2</v>
      </c>
      <c r="M63" s="89">
        <f>(VLOOKUP($A62,'ADR Raw Data'!$B$6:$BE$49,'ADR Raw Data'!T$1,FALSE))/100</f>
        <v>-0.19056727603261098</v>
      </c>
      <c r="N63" s="90">
        <f>(VLOOKUP($A62,'ADR Raw Data'!$B$6:$BE$49,'ADR Raw Data'!U$1,FALSE))/100</f>
        <v>-7.8304105107193198E-2</v>
      </c>
      <c r="O63" s="90">
        <f>(VLOOKUP($A62,'ADR Raw Data'!$B$6:$BE$49,'ADR Raw Data'!V$1,FALSE))/100</f>
        <v>-2.0655030428474799E-2</v>
      </c>
      <c r="P63" s="90">
        <f>(VLOOKUP($A62,'ADR Raw Data'!$B$6:$BE$49,'ADR Raw Data'!W$1,FALSE))/100</f>
        <v>2.8427499350023703E-2</v>
      </c>
      <c r="Q63" s="90">
        <f>(VLOOKUP($A62,'ADR Raw Data'!$B$6:$BE$49,'ADR Raw Data'!X$1,FALSE))/100</f>
        <v>-1.0479257076496299E-2</v>
      </c>
      <c r="R63" s="90">
        <f>(VLOOKUP($A62,'ADR Raw Data'!$B$6:$BE$49,'ADR Raw Data'!Y$1,FALSE))/100</f>
        <v>-2.9221122460842398E-2</v>
      </c>
      <c r="S63" s="91">
        <f>(VLOOKUP($A62,'ADR Raw Data'!$B$6:$BE$49,'ADR Raw Data'!AA$1,FALSE))/100</f>
        <v>3.7054360279624297E-2</v>
      </c>
      <c r="T63" s="91">
        <f>(VLOOKUP($A62,'ADR Raw Data'!$B$6:$BE$49,'ADR Raw Data'!AB$1,FALSE))/100</f>
        <v>3.2465416210135399E-2</v>
      </c>
      <c r="U63" s="90">
        <f>(VLOOKUP($A62,'ADR Raw Data'!$B$6:$BE$49,'ADR Raw Data'!AC$1,FALSE))/100</f>
        <v>3.48400070902532E-2</v>
      </c>
      <c r="V63" s="92">
        <f>(VLOOKUP($A62,'ADR Raw Data'!$B$6:$BE$49,'ADR Raw Data'!AE$1,FALSE))/100</f>
        <v>-1.9692832257711301E-2</v>
      </c>
      <c r="X63" s="89">
        <f>(VLOOKUP($A62,'RevPAR Raw Data'!$B$6:$BE$43,'RevPAR Raw Data'!T$1,FALSE))/100</f>
        <v>-0.36827166517444504</v>
      </c>
      <c r="Y63" s="90">
        <f>(VLOOKUP($A62,'RevPAR Raw Data'!$B$6:$BE$43,'RevPAR Raw Data'!U$1,FALSE))/100</f>
        <v>-0.22901049926765701</v>
      </c>
      <c r="Z63" s="90">
        <f>(VLOOKUP($A62,'RevPAR Raw Data'!$B$6:$BE$43,'RevPAR Raw Data'!V$1,FALSE))/100</f>
        <v>-6.1233760764005198E-2</v>
      </c>
      <c r="AA63" s="90">
        <f>(VLOOKUP($A62,'RevPAR Raw Data'!$B$6:$BE$43,'RevPAR Raw Data'!W$1,FALSE))/100</f>
        <v>0.10714976712063899</v>
      </c>
      <c r="AB63" s="90">
        <f>(VLOOKUP($A62,'RevPAR Raw Data'!$B$6:$BE$43,'RevPAR Raw Data'!X$1,FALSE))/100</f>
        <v>-1.0969414244629501E-2</v>
      </c>
      <c r="AC63" s="90">
        <f>(VLOOKUP($A62,'RevPAR Raw Data'!$B$6:$BE$43,'RevPAR Raw Data'!Y$1,FALSE))/100</f>
        <v>-8.5879438811765685E-2</v>
      </c>
      <c r="AD63" s="91">
        <f>(VLOOKUP($A62,'RevPAR Raw Data'!$B$6:$BE$43,'RevPAR Raw Data'!AA$1,FALSE))/100</f>
        <v>8.9692788514140601E-2</v>
      </c>
      <c r="AE63" s="91">
        <f>(VLOOKUP($A62,'RevPAR Raw Data'!$B$6:$BE$43,'RevPAR Raw Data'!AB$1,FALSE))/100</f>
        <v>7.6511127825872202E-2</v>
      </c>
      <c r="AF63" s="90">
        <f>(VLOOKUP($A62,'RevPAR Raw Data'!$B$6:$BE$43,'RevPAR Raw Data'!AC$1,FALSE))/100</f>
        <v>8.3198714114422201E-2</v>
      </c>
      <c r="AG63" s="92">
        <f>(VLOOKUP($A62,'RevPAR Raw Data'!$B$6:$BE$43,'RevPAR Raw Data'!AE$1,FALSE))/100</f>
        <v>-4.7898169733883299E-2</v>
      </c>
    </row>
    <row r="64" spans="1:33" x14ac:dyDescent="0.2">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
      <c r="A65" s="116" t="s">
        <v>85</v>
      </c>
      <c r="B65" s="117">
        <f>(VLOOKUP($A65,'Occupancy Raw Data'!$B$8:$BE$45,'Occupancy Raw Data'!G$3,FALSE))/100</f>
        <v>0.45304701102727796</v>
      </c>
      <c r="C65" s="118">
        <f>(VLOOKUP($A65,'Occupancy Raw Data'!$B$8:$BE$45,'Occupancy Raw Data'!H$3,FALSE))/100</f>
        <v>0.63041207196749804</v>
      </c>
      <c r="D65" s="118">
        <f>(VLOOKUP($A65,'Occupancy Raw Data'!$B$8:$BE$45,'Occupancy Raw Data'!I$3,FALSE))/100</f>
        <v>0.74602437608821803</v>
      </c>
      <c r="E65" s="118">
        <f>(VLOOKUP($A65,'Occupancy Raw Data'!$B$8:$BE$45,'Occupancy Raw Data'!J$3,FALSE))/100</f>
        <v>0.86175275681950003</v>
      </c>
      <c r="F65" s="118">
        <f>(VLOOKUP($A65,'Occupancy Raw Data'!$B$8:$BE$45,'Occupancy Raw Data'!K$3,FALSE))/100</f>
        <v>0.84886825304701108</v>
      </c>
      <c r="G65" s="119">
        <f>(VLOOKUP($A65,'Occupancy Raw Data'!$B$8:$BE$45,'Occupancy Raw Data'!L$3,FALSE))/100</f>
        <v>0.70802089378990107</v>
      </c>
      <c r="H65" s="99">
        <f>(VLOOKUP($A65,'Occupancy Raw Data'!$B$8:$BE$45,'Occupancy Raw Data'!N$3,FALSE))/100</f>
        <v>0.77307022634939004</v>
      </c>
      <c r="I65" s="99">
        <f>(VLOOKUP($A65,'Occupancy Raw Data'!$B$8:$BE$45,'Occupancy Raw Data'!O$3,FALSE))/100</f>
        <v>0.77086477074869408</v>
      </c>
      <c r="J65" s="119">
        <f>(VLOOKUP($A65,'Occupancy Raw Data'!$B$8:$BE$45,'Occupancy Raw Data'!P$3,FALSE))/100</f>
        <v>0.77196749854904201</v>
      </c>
      <c r="K65" s="120">
        <f>(VLOOKUP($A65,'Occupancy Raw Data'!$B$8:$BE$45,'Occupancy Raw Data'!R$3,FALSE))/100</f>
        <v>0.72629135229251307</v>
      </c>
      <c r="M65" s="121">
        <f>VLOOKUP($A65,'ADR Raw Data'!$B$6:$BE$43,'ADR Raw Data'!G$1,FALSE)</f>
        <v>130.84452984883399</v>
      </c>
      <c r="N65" s="122">
        <f>VLOOKUP($A65,'ADR Raw Data'!$B$6:$BE$43,'ADR Raw Data'!H$1,FALSE)</f>
        <v>167.46502669858199</v>
      </c>
      <c r="O65" s="122">
        <f>VLOOKUP($A65,'ADR Raw Data'!$B$6:$BE$43,'ADR Raw Data'!I$1,FALSE)</f>
        <v>179.149631243192</v>
      </c>
      <c r="P65" s="122">
        <f>VLOOKUP($A65,'ADR Raw Data'!$B$6:$BE$43,'ADR Raw Data'!J$1,FALSE)</f>
        <v>181.93398437499999</v>
      </c>
      <c r="Q65" s="122">
        <f>VLOOKUP($A65,'ADR Raw Data'!$B$6:$BE$43,'ADR Raw Data'!K$1,FALSE)</f>
        <v>171.37205387665799</v>
      </c>
      <c r="R65" s="123">
        <f>VLOOKUP($A65,'ADR Raw Data'!$B$6:$BE$43,'ADR Raw Data'!L$1,FALSE)</f>
        <v>169.699821955538</v>
      </c>
      <c r="S65" s="122">
        <f>VLOOKUP($A65,'ADR Raw Data'!$B$6:$BE$43,'ADR Raw Data'!N$1,FALSE)</f>
        <v>155.60429279279199</v>
      </c>
      <c r="T65" s="122">
        <f>VLOOKUP($A65,'ADR Raw Data'!$B$6:$BE$43,'ADR Raw Data'!O$1,FALSE)</f>
        <v>152.95399337449101</v>
      </c>
      <c r="U65" s="123">
        <f>VLOOKUP($A65,'ADR Raw Data'!$B$6:$BE$43,'ADR Raw Data'!P$1,FALSE)</f>
        <v>154.281036012329</v>
      </c>
      <c r="V65" s="124">
        <f>VLOOKUP($A65,'ADR Raw Data'!$B$6:$BE$43,'ADR Raw Data'!R$1,FALSE)</f>
        <v>165.01740290874201</v>
      </c>
      <c r="X65" s="121">
        <f>VLOOKUP($A65,'RevPAR Raw Data'!$B$6:$BE$43,'RevPAR Raw Data'!G$1,FALSE)</f>
        <v>59.2787231572838</v>
      </c>
      <c r="Y65" s="122">
        <f>VLOOKUP($A65,'RevPAR Raw Data'!$B$6:$BE$43,'RevPAR Raw Data'!H$1,FALSE)</f>
        <v>105.571974463145</v>
      </c>
      <c r="Z65" s="122">
        <f>VLOOKUP($A65,'RevPAR Raw Data'!$B$6:$BE$43,'RevPAR Raw Data'!I$1,FALSE)</f>
        <v>133.64999187463701</v>
      </c>
      <c r="AA65" s="122">
        <f>VLOOKUP($A65,'RevPAR Raw Data'!$B$6:$BE$43,'RevPAR Raw Data'!J$1,FALSE)</f>
        <v>156.782112594312</v>
      </c>
      <c r="AB65" s="122">
        <f>VLOOKUP($A65,'RevPAR Raw Data'!$B$6:$BE$43,'RevPAR Raw Data'!K$1,FALSE)</f>
        <v>145.47229599535601</v>
      </c>
      <c r="AC65" s="123">
        <f>VLOOKUP($A65,'RevPAR Raw Data'!$B$6:$BE$43,'RevPAR Raw Data'!L$1,FALSE)</f>
        <v>120.151019616947</v>
      </c>
      <c r="AD65" s="122">
        <f>VLOOKUP($A65,'RevPAR Raw Data'!$B$6:$BE$43,'RevPAR Raw Data'!N$1,FALSE)</f>
        <v>120.293045850261</v>
      </c>
      <c r="AE65" s="122">
        <f>VLOOKUP($A65,'RevPAR Raw Data'!$B$6:$BE$43,'RevPAR Raw Data'!O$1,FALSE)</f>
        <v>117.906845037724</v>
      </c>
      <c r="AF65" s="123">
        <f>VLOOKUP($A65,'RevPAR Raw Data'!$B$6:$BE$43,'RevPAR Raw Data'!P$1,FALSE)</f>
        <v>119.09994544399299</v>
      </c>
      <c r="AG65" s="124">
        <f>VLOOKUP($A65,'RevPAR Raw Data'!$B$6:$BE$43,'RevPAR Raw Data'!R$1,FALSE)</f>
        <v>119.850712710388</v>
      </c>
    </row>
    <row r="66" spans="1:33" x14ac:dyDescent="0.2">
      <c r="A66" s="101" t="s">
        <v>121</v>
      </c>
      <c r="B66" s="89">
        <f>(VLOOKUP($A65,'Occupancy Raw Data'!$B$8:$BE$51,'Occupancy Raw Data'!T$3,FALSE))/100</f>
        <v>-0.21122521416847501</v>
      </c>
      <c r="C66" s="90">
        <f>(VLOOKUP($A65,'Occupancy Raw Data'!$B$8:$BE$51,'Occupancy Raw Data'!U$3,FALSE))/100</f>
        <v>-0.12576966051140101</v>
      </c>
      <c r="D66" s="90">
        <f>(VLOOKUP($A65,'Occupancy Raw Data'!$B$8:$BE$51,'Occupancy Raw Data'!V$3,FALSE))/100</f>
        <v>-7.3596536920675096E-2</v>
      </c>
      <c r="E66" s="90">
        <f>(VLOOKUP($A65,'Occupancy Raw Data'!$B$8:$BE$51,'Occupancy Raw Data'!W$3,FALSE))/100</f>
        <v>4.4195355000691598E-2</v>
      </c>
      <c r="F66" s="90">
        <f>(VLOOKUP($A65,'Occupancy Raw Data'!$B$8:$BE$51,'Occupancy Raw Data'!X$3,FALSE))/100</f>
        <v>0.10577798930384801</v>
      </c>
      <c r="G66" s="90">
        <f>(VLOOKUP($A65,'Occupancy Raw Data'!$B$8:$BE$51,'Occupancy Raw Data'!Y$3,FALSE))/100</f>
        <v>-4.1585595784957602E-2</v>
      </c>
      <c r="H66" s="91">
        <f>(VLOOKUP($A65,'Occupancy Raw Data'!$B$8:$BE$51,'Occupancy Raw Data'!AA$3,FALSE))/100</f>
        <v>9.949201924775361E-2</v>
      </c>
      <c r="I66" s="91">
        <f>(VLOOKUP($A65,'Occupancy Raw Data'!$B$8:$BE$51,'Occupancy Raw Data'!AB$3,FALSE))/100</f>
        <v>5.6430047569713704E-2</v>
      </c>
      <c r="J66" s="90">
        <f>(VLOOKUP($A65,'Occupancy Raw Data'!$B$8:$BE$51,'Occupancy Raw Data'!AC$3,FALSE))/100</f>
        <v>7.7561722494601207E-2</v>
      </c>
      <c r="K66" s="92">
        <f>(VLOOKUP($A65,'Occupancy Raw Data'!$B$8:$BE$51,'Occupancy Raw Data'!AE$3,FALSE))/100</f>
        <v>-8.285230642995231E-3</v>
      </c>
      <c r="M66" s="89">
        <f>(VLOOKUP($A65,'ADR Raw Data'!$B$6:$BE$49,'ADR Raw Data'!T$1,FALSE))/100</f>
        <v>-0.15516139776238</v>
      </c>
      <c r="N66" s="90">
        <f>(VLOOKUP($A65,'ADR Raw Data'!$B$6:$BE$49,'ADR Raw Data'!U$1,FALSE))/100</f>
        <v>-6.07868991354742E-2</v>
      </c>
      <c r="O66" s="90">
        <f>(VLOOKUP($A65,'ADR Raw Data'!$B$6:$BE$49,'ADR Raw Data'!V$1,FALSE))/100</f>
        <v>-5.8399458126898701E-2</v>
      </c>
      <c r="P66" s="90">
        <f>(VLOOKUP($A65,'ADR Raw Data'!$B$6:$BE$49,'ADR Raw Data'!W$1,FALSE))/100</f>
        <v>-2.5065952558864801E-2</v>
      </c>
      <c r="Q66" s="90">
        <f>(VLOOKUP($A65,'ADR Raw Data'!$B$6:$BE$49,'ADR Raw Data'!X$1,FALSE))/100</f>
        <v>-1.2519431468446E-3</v>
      </c>
      <c r="R66" s="90">
        <f>(VLOOKUP($A65,'ADR Raw Data'!$B$6:$BE$49,'ADR Raw Data'!Y$1,FALSE))/100</f>
        <v>-4.5169280231168799E-2</v>
      </c>
      <c r="S66" s="91">
        <f>(VLOOKUP($A65,'ADR Raw Data'!$B$6:$BE$49,'ADR Raw Data'!AA$1,FALSE))/100</f>
        <v>2.11930393924952E-2</v>
      </c>
      <c r="T66" s="91">
        <f>(VLOOKUP($A65,'ADR Raw Data'!$B$6:$BE$49,'ADR Raw Data'!AB$1,FALSE))/100</f>
        <v>-8.8502479083341096E-3</v>
      </c>
      <c r="U66" s="90">
        <f>(VLOOKUP($A65,'ADR Raw Data'!$B$6:$BE$49,'ADR Raw Data'!AC$1,FALSE))/100</f>
        <v>5.9701853566379408E-3</v>
      </c>
      <c r="V66" s="92">
        <f>(VLOOKUP($A65,'ADR Raw Data'!$B$6:$BE$49,'ADR Raw Data'!AE$1,FALSE))/100</f>
        <v>-3.4526783691704602E-2</v>
      </c>
      <c r="X66" s="89">
        <f>(VLOOKUP($A65,'RevPAR Raw Data'!$B$6:$BE$43,'RevPAR Raw Data'!T$1,FALSE))/100</f>
        <v>-0.33361261245781598</v>
      </c>
      <c r="Y66" s="90">
        <f>(VLOOKUP($A65,'RevPAR Raw Data'!$B$6:$BE$43,'RevPAR Raw Data'!U$1,FALSE))/100</f>
        <v>-0.17891141197906599</v>
      </c>
      <c r="Z66" s="90">
        <f>(VLOOKUP($A65,'RevPAR Raw Data'!$B$6:$BE$43,'RevPAR Raw Data'!V$1,FALSE))/100</f>
        <v>-0.12769799717138999</v>
      </c>
      <c r="AA66" s="90">
        <f>(VLOOKUP($A65,'RevPAR Raw Data'!$B$6:$BE$43,'RevPAR Raw Data'!W$1,FALSE))/100</f>
        <v>1.8021603770057199E-2</v>
      </c>
      <c r="AB66" s="90">
        <f>(VLOOKUP($A65,'RevPAR Raw Data'!$B$6:$BE$43,'RevPAR Raw Data'!X$1,FALSE))/100</f>
        <v>0.10439361812820801</v>
      </c>
      <c r="AC66" s="90">
        <f>(VLOOKUP($A65,'RevPAR Raw Data'!$B$6:$BE$43,'RevPAR Raw Data'!Y$1,FALSE))/100</f>
        <v>-8.48764845865356E-2</v>
      </c>
      <c r="AD66" s="91">
        <f>(VLOOKUP($A65,'RevPAR Raw Data'!$B$6:$BE$43,'RevPAR Raw Data'!AA$1,FALSE))/100</f>
        <v>0.12279359692340501</v>
      </c>
      <c r="AE66" s="91">
        <f>(VLOOKUP($A65,'RevPAR Raw Data'!$B$6:$BE$43,'RevPAR Raw Data'!AB$1,FALSE))/100</f>
        <v>4.7080379750908501E-2</v>
      </c>
      <c r="AF66" s="90">
        <f>(VLOOKUP($A65,'RevPAR Raw Data'!$B$6:$BE$43,'RevPAR Raw Data'!AC$1,FALSE))/100</f>
        <v>8.3994965711112007E-2</v>
      </c>
      <c r="AG66" s="92">
        <f>(VLOOKUP($A65,'RevPAR Raw Data'!$B$6:$BE$43,'RevPAR Raw Data'!AE$1,FALSE))/100</f>
        <v>-4.2525951968453199E-2</v>
      </c>
    </row>
    <row r="67" spans="1:33" x14ac:dyDescent="0.2">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
      <c r="A68" s="116" t="s">
        <v>26</v>
      </c>
      <c r="B68" s="117">
        <f>(VLOOKUP($A68,'Occupancy Raw Data'!$B$8:$BE$45,'Occupancy Raw Data'!G$3,FALSE))/100</f>
        <v>0.46938539741219898</v>
      </c>
      <c r="C68" s="118">
        <f>(VLOOKUP($A68,'Occupancy Raw Data'!$B$8:$BE$45,'Occupancy Raw Data'!H$3,FALSE))/100</f>
        <v>0.67733364140480501</v>
      </c>
      <c r="D68" s="118">
        <f>(VLOOKUP($A68,'Occupancy Raw Data'!$B$8:$BE$45,'Occupancy Raw Data'!I$3,FALSE))/100</f>
        <v>0.83271719038816994</v>
      </c>
      <c r="E68" s="118">
        <f>(VLOOKUP($A68,'Occupancy Raw Data'!$B$8:$BE$45,'Occupancy Raw Data'!J$3,FALSE))/100</f>
        <v>0.87245841035120097</v>
      </c>
      <c r="F68" s="118">
        <f>(VLOOKUP($A68,'Occupancy Raw Data'!$B$8:$BE$45,'Occupancy Raw Data'!K$3,FALSE))/100</f>
        <v>0.82301293900184802</v>
      </c>
      <c r="G68" s="119">
        <f>(VLOOKUP($A68,'Occupancy Raw Data'!$B$8:$BE$45,'Occupancy Raw Data'!L$3,FALSE))/100</f>
        <v>0.73498151571164494</v>
      </c>
      <c r="H68" s="99">
        <f>(VLOOKUP($A68,'Occupancy Raw Data'!$B$8:$BE$45,'Occupancy Raw Data'!N$3,FALSE))/100</f>
        <v>0.78916358595194003</v>
      </c>
      <c r="I68" s="99">
        <f>(VLOOKUP($A68,'Occupancy Raw Data'!$B$8:$BE$45,'Occupancy Raw Data'!O$3,FALSE))/100</f>
        <v>0.76628927911275402</v>
      </c>
      <c r="J68" s="119">
        <f>(VLOOKUP($A68,'Occupancy Raw Data'!$B$8:$BE$45,'Occupancy Raw Data'!P$3,FALSE))/100</f>
        <v>0.77772643253234708</v>
      </c>
      <c r="K68" s="120">
        <f>(VLOOKUP($A68,'Occupancy Raw Data'!$B$8:$BE$45,'Occupancy Raw Data'!R$3,FALSE))/100</f>
        <v>0.74719434908898807</v>
      </c>
      <c r="M68" s="121">
        <f>VLOOKUP($A68,'ADR Raw Data'!$B$6:$BE$43,'ADR Raw Data'!G$1,FALSE)</f>
        <v>136.39601279842401</v>
      </c>
      <c r="N68" s="122">
        <f>VLOOKUP($A68,'ADR Raw Data'!$B$6:$BE$43,'ADR Raw Data'!H$1,FALSE)</f>
        <v>174.56193586900901</v>
      </c>
      <c r="O68" s="122">
        <f>VLOOKUP($A68,'ADR Raw Data'!$B$6:$BE$43,'ADR Raw Data'!I$1,FALSE)</f>
        <v>205.23897613762401</v>
      </c>
      <c r="P68" s="122">
        <f>VLOOKUP($A68,'ADR Raw Data'!$B$6:$BE$43,'ADR Raw Data'!J$1,FALSE)</f>
        <v>204.606982256355</v>
      </c>
      <c r="Q68" s="122">
        <f>VLOOKUP($A68,'ADR Raw Data'!$B$6:$BE$43,'ADR Raw Data'!K$1,FALSE)</f>
        <v>175.34261370016799</v>
      </c>
      <c r="R68" s="123">
        <f>VLOOKUP($A68,'ADR Raw Data'!$B$6:$BE$43,'ADR Raw Data'!L$1,FALSE)</f>
        <v>183.94620811065701</v>
      </c>
      <c r="S68" s="122">
        <f>VLOOKUP($A68,'ADR Raw Data'!$B$6:$BE$43,'ADR Raw Data'!N$1,FALSE)</f>
        <v>148.65728736641699</v>
      </c>
      <c r="T68" s="122">
        <f>VLOOKUP($A68,'ADR Raw Data'!$B$6:$BE$43,'ADR Raw Data'!O$1,FALSE)</f>
        <v>147.98588873812699</v>
      </c>
      <c r="U68" s="123">
        <f>VLOOKUP($A68,'ADR Raw Data'!$B$6:$BE$43,'ADR Raw Data'!P$1,FALSE)</f>
        <v>148.326524806892</v>
      </c>
      <c r="V68" s="124">
        <f>VLOOKUP($A68,'ADR Raw Data'!$B$6:$BE$43,'ADR Raw Data'!R$1,FALSE)</f>
        <v>173.35329791933501</v>
      </c>
      <c r="X68" s="121">
        <f>VLOOKUP($A68,'RevPAR Raw Data'!$B$6:$BE$43,'RevPAR Raw Data'!G$1,FALSE)</f>
        <v>64.022296672828006</v>
      </c>
      <c r="Y68" s="122">
        <f>VLOOKUP($A68,'RevPAR Raw Data'!$B$6:$BE$43,'RevPAR Raw Data'!H$1,FALSE)</f>
        <v>118.236671672828</v>
      </c>
      <c r="Z68" s="122">
        <f>VLOOKUP($A68,'RevPAR Raw Data'!$B$6:$BE$43,'RevPAR Raw Data'!I$1,FALSE)</f>
        <v>170.906023567467</v>
      </c>
      <c r="AA68" s="122">
        <f>VLOOKUP($A68,'RevPAR Raw Data'!$B$6:$BE$43,'RevPAR Raw Data'!J$1,FALSE)</f>
        <v>178.51108248613599</v>
      </c>
      <c r="AB68" s="122">
        <f>VLOOKUP($A68,'RevPAR Raw Data'!$B$6:$BE$43,'RevPAR Raw Data'!K$1,FALSE)</f>
        <v>144.30923983364099</v>
      </c>
      <c r="AC68" s="123">
        <f>VLOOKUP($A68,'RevPAR Raw Data'!$B$6:$BE$43,'RevPAR Raw Data'!L$1,FALSE)</f>
        <v>135.19706284658</v>
      </c>
      <c r="AD68" s="122">
        <f>VLOOKUP($A68,'RevPAR Raw Data'!$B$6:$BE$43,'RevPAR Raw Data'!N$1,FALSE)</f>
        <v>117.31491797597</v>
      </c>
      <c r="AE68" s="122">
        <f>VLOOKUP($A68,'RevPAR Raw Data'!$B$6:$BE$43,'RevPAR Raw Data'!O$1,FALSE)</f>
        <v>113.4</v>
      </c>
      <c r="AF68" s="123">
        <f>VLOOKUP($A68,'RevPAR Raw Data'!$B$6:$BE$43,'RevPAR Raw Data'!P$1,FALSE)</f>
        <v>115.357458987985</v>
      </c>
      <c r="AG68" s="124">
        <f>VLOOKUP($A68,'RevPAR Raw Data'!$B$6:$BE$43,'RevPAR Raw Data'!R$1,FALSE)</f>
        <v>129.52860460126701</v>
      </c>
    </row>
    <row r="69" spans="1:33" x14ac:dyDescent="0.2">
      <c r="A69" s="101" t="s">
        <v>121</v>
      </c>
      <c r="B69" s="89">
        <f>(VLOOKUP($A68,'Occupancy Raw Data'!$B$8:$BE$51,'Occupancy Raw Data'!T$3,FALSE))/100</f>
        <v>-0.106402357360181</v>
      </c>
      <c r="C69" s="90">
        <f>(VLOOKUP($A68,'Occupancy Raw Data'!$B$8:$BE$51,'Occupancy Raw Data'!U$3,FALSE))/100</f>
        <v>-0.100685699076013</v>
      </c>
      <c r="D69" s="90">
        <f>(VLOOKUP($A68,'Occupancy Raw Data'!$B$8:$BE$51,'Occupancy Raw Data'!V$3,FALSE))/100</f>
        <v>-5.6049081373968697E-2</v>
      </c>
      <c r="E69" s="90">
        <f>(VLOOKUP($A68,'Occupancy Raw Data'!$B$8:$BE$51,'Occupancy Raw Data'!W$3,FALSE))/100</f>
        <v>-1.824184372014E-2</v>
      </c>
      <c r="F69" s="90">
        <f>(VLOOKUP($A68,'Occupancy Raw Data'!$B$8:$BE$51,'Occupancy Raw Data'!X$3,FALSE))/100</f>
        <v>1.9143235013801302E-2</v>
      </c>
      <c r="G69" s="90">
        <f>(VLOOKUP($A68,'Occupancy Raw Data'!$B$8:$BE$51,'Occupancy Raw Data'!Y$3,FALSE))/100</f>
        <v>-4.7168262218466497E-2</v>
      </c>
      <c r="H69" s="91">
        <f>(VLOOKUP($A68,'Occupancy Raw Data'!$B$8:$BE$51,'Occupancy Raw Data'!AA$3,FALSE))/100</f>
        <v>8.4092058926636404E-2</v>
      </c>
      <c r="I69" s="91">
        <f>(VLOOKUP($A68,'Occupancy Raw Data'!$B$8:$BE$51,'Occupancy Raw Data'!AB$3,FALSE))/100</f>
        <v>2.83716853969509E-2</v>
      </c>
      <c r="J69" s="90">
        <f>(VLOOKUP($A68,'Occupancy Raw Data'!$B$8:$BE$51,'Occupancy Raw Data'!AC$3,FALSE))/100</f>
        <v>5.5906587557723306E-2</v>
      </c>
      <c r="K69" s="92">
        <f>(VLOOKUP($A68,'Occupancy Raw Data'!$B$8:$BE$51,'Occupancy Raw Data'!AE$3,FALSE))/100</f>
        <v>-1.86801932370654E-2</v>
      </c>
      <c r="M69" s="89">
        <f>(VLOOKUP($A68,'ADR Raw Data'!$B$6:$BE$49,'ADR Raw Data'!T$1,FALSE))/100</f>
        <v>-0.11289081333389399</v>
      </c>
      <c r="N69" s="90">
        <f>(VLOOKUP($A68,'ADR Raw Data'!$B$6:$BE$49,'ADR Raw Data'!U$1,FALSE))/100</f>
        <v>-7.3529054897743695E-2</v>
      </c>
      <c r="O69" s="90">
        <f>(VLOOKUP($A68,'ADR Raw Data'!$B$6:$BE$49,'ADR Raw Data'!V$1,FALSE))/100</f>
        <v>2.0010113660458302E-2</v>
      </c>
      <c r="P69" s="90">
        <f>(VLOOKUP($A68,'ADR Raw Data'!$B$6:$BE$49,'ADR Raw Data'!W$1,FALSE))/100</f>
        <v>4.2295466999361098E-2</v>
      </c>
      <c r="Q69" s="90">
        <f>(VLOOKUP($A68,'ADR Raw Data'!$B$6:$BE$49,'ADR Raw Data'!X$1,FALSE))/100</f>
        <v>4.092270751418E-2</v>
      </c>
      <c r="R69" s="90">
        <f>(VLOOKUP($A68,'ADR Raw Data'!$B$6:$BE$49,'ADR Raw Data'!Y$1,FALSE))/100</f>
        <v>-1.6973750824389601E-3</v>
      </c>
      <c r="S69" s="91">
        <f>(VLOOKUP($A68,'ADR Raw Data'!$B$6:$BE$49,'ADR Raw Data'!AA$1,FALSE))/100</f>
        <v>6.3111024680228195E-2</v>
      </c>
      <c r="T69" s="91">
        <f>(VLOOKUP($A68,'ADR Raw Data'!$B$6:$BE$49,'ADR Raw Data'!AB$1,FALSE))/100</f>
        <v>5.9530071967826295E-2</v>
      </c>
      <c r="U69" s="90">
        <f>(VLOOKUP($A68,'ADR Raw Data'!$B$6:$BE$49,'ADR Raw Data'!AC$1,FALSE))/100</f>
        <v>6.1364046830179902E-2</v>
      </c>
      <c r="V69" s="92">
        <f>(VLOOKUP($A68,'ADR Raw Data'!$B$6:$BE$49,'ADR Raw Data'!AE$1,FALSE))/100</f>
        <v>8.1158980779049497E-3</v>
      </c>
      <c r="X69" s="89">
        <f>(VLOOKUP($A68,'RevPAR Raw Data'!$B$6:$BE$43,'RevPAR Raw Data'!T$1,FALSE))/100</f>
        <v>-0.20728132203104099</v>
      </c>
      <c r="Y69" s="90">
        <f>(VLOOKUP($A68,'RevPAR Raw Data'!$B$6:$BE$43,'RevPAR Raw Data'!U$1,FALSE))/100</f>
        <v>-0.16681142967897902</v>
      </c>
      <c r="Z69" s="90">
        <f>(VLOOKUP($A68,'RevPAR Raw Data'!$B$6:$BE$43,'RevPAR Raw Data'!V$1,FALSE))/100</f>
        <v>-3.7160516202367704E-2</v>
      </c>
      <c r="AA69" s="90">
        <f>(VLOOKUP($A68,'RevPAR Raw Data'!$B$6:$BE$43,'RevPAR Raw Data'!W$1,FALSE))/100</f>
        <v>2.3282075980148399E-2</v>
      </c>
      <c r="AB69" s="90">
        <f>(VLOOKUP($A68,'RevPAR Raw Data'!$B$6:$BE$43,'RevPAR Raw Data'!X$1,FALSE))/100</f>
        <v>6.0849335535326399E-2</v>
      </c>
      <c r="AC69" s="90">
        <f>(VLOOKUP($A68,'RevPAR Raw Data'!$B$6:$BE$43,'RevPAR Raw Data'!Y$1,FALSE))/100</f>
        <v>-4.8785575067933899E-2</v>
      </c>
      <c r="AD69" s="91">
        <f>(VLOOKUP($A68,'RevPAR Raw Data'!$B$6:$BE$43,'RevPAR Raw Data'!AA$1,FALSE))/100</f>
        <v>0.152510219613194</v>
      </c>
      <c r="AE69" s="91">
        <f>(VLOOKUP($A68,'RevPAR Raw Data'!$B$6:$BE$43,'RevPAR Raw Data'!AB$1,FALSE))/100</f>
        <v>8.9590725838306309E-2</v>
      </c>
      <c r="AF69" s="90">
        <f>(VLOOKUP($A68,'RevPAR Raw Data'!$B$6:$BE$43,'RevPAR Raw Data'!AC$1,FALSE))/100</f>
        <v>0.12070128884490999</v>
      </c>
      <c r="AG69" s="92">
        <f>(VLOOKUP($A68,'RevPAR Raw Data'!$B$6:$BE$43,'RevPAR Raw Data'!AE$1,FALSE))/100</f>
        <v>-1.0715901703548001E-2</v>
      </c>
    </row>
    <row r="70" spans="1:33" x14ac:dyDescent="0.2">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
      <c r="A71" s="116" t="s">
        <v>24</v>
      </c>
      <c r="B71" s="117">
        <f>(VLOOKUP($A71,'Occupancy Raw Data'!$B$8:$BE$45,'Occupancy Raw Data'!G$3,FALSE))/100</f>
        <v>0.42749590834697204</v>
      </c>
      <c r="C71" s="118">
        <f>(VLOOKUP($A71,'Occupancy Raw Data'!$B$8:$BE$45,'Occupancy Raw Data'!H$3,FALSE))/100</f>
        <v>0.59967266775777395</v>
      </c>
      <c r="D71" s="118">
        <f>(VLOOKUP($A71,'Occupancy Raw Data'!$B$8:$BE$45,'Occupancy Raw Data'!I$3,FALSE))/100</f>
        <v>0.74599018003273299</v>
      </c>
      <c r="E71" s="118">
        <f>(VLOOKUP($A71,'Occupancy Raw Data'!$B$8:$BE$45,'Occupancy Raw Data'!J$3,FALSE))/100</f>
        <v>0.76301145662847702</v>
      </c>
      <c r="F71" s="118">
        <f>(VLOOKUP($A71,'Occupancy Raw Data'!$B$8:$BE$45,'Occupancy Raw Data'!K$3,FALSE))/100</f>
        <v>0.66481178396071994</v>
      </c>
      <c r="G71" s="119">
        <f>(VLOOKUP($A71,'Occupancy Raw Data'!$B$8:$BE$45,'Occupancy Raw Data'!L$3,FALSE))/100</f>
        <v>0.64019639934533501</v>
      </c>
      <c r="H71" s="99">
        <f>(VLOOKUP($A71,'Occupancy Raw Data'!$B$8:$BE$45,'Occupancy Raw Data'!N$3,FALSE))/100</f>
        <v>0.76072013093289603</v>
      </c>
      <c r="I71" s="99">
        <f>(VLOOKUP($A71,'Occupancy Raw Data'!$B$8:$BE$45,'Occupancy Raw Data'!O$3,FALSE))/100</f>
        <v>0.78919803600654603</v>
      </c>
      <c r="J71" s="119">
        <f>(VLOOKUP($A71,'Occupancy Raw Data'!$B$8:$BE$45,'Occupancy Raw Data'!P$3,FALSE))/100</f>
        <v>0.77495908346972098</v>
      </c>
      <c r="K71" s="120">
        <f>(VLOOKUP($A71,'Occupancy Raw Data'!$B$8:$BE$45,'Occupancy Raw Data'!R$3,FALSE))/100</f>
        <v>0.67870002338087398</v>
      </c>
      <c r="M71" s="121">
        <f>VLOOKUP($A71,'ADR Raw Data'!$B$6:$BE$43,'ADR Raw Data'!G$1,FALSE)</f>
        <v>126.103212098009</v>
      </c>
      <c r="N71" s="122">
        <f>VLOOKUP($A71,'ADR Raw Data'!$B$6:$BE$43,'ADR Raw Data'!H$1,FALSE)</f>
        <v>142.05159661572</v>
      </c>
      <c r="O71" s="122">
        <f>VLOOKUP($A71,'ADR Raw Data'!$B$6:$BE$43,'ADR Raw Data'!I$1,FALSE)</f>
        <v>164.55621544536999</v>
      </c>
      <c r="P71" s="122">
        <f>VLOOKUP($A71,'ADR Raw Data'!$B$6:$BE$43,'ADR Raw Data'!J$1,FALSE)</f>
        <v>169.96391033891001</v>
      </c>
      <c r="Q71" s="122">
        <f>VLOOKUP($A71,'ADR Raw Data'!$B$6:$BE$43,'ADR Raw Data'!K$1,FALSE)</f>
        <v>155.18437469226899</v>
      </c>
      <c r="R71" s="123">
        <f>VLOOKUP($A71,'ADR Raw Data'!$B$6:$BE$43,'ADR Raw Data'!L$1,FALSE)</f>
        <v>154.54732334594499</v>
      </c>
      <c r="S71" s="122">
        <f>VLOOKUP($A71,'ADR Raw Data'!$B$6:$BE$43,'ADR Raw Data'!N$1,FALSE)</f>
        <v>172.882586058519</v>
      </c>
      <c r="T71" s="122">
        <f>VLOOKUP($A71,'ADR Raw Data'!$B$6:$BE$43,'ADR Raw Data'!O$1,FALSE)</f>
        <v>175.13392990460301</v>
      </c>
      <c r="U71" s="123">
        <f>VLOOKUP($A71,'ADR Raw Data'!$B$6:$BE$43,'ADR Raw Data'!P$1,FALSE)</f>
        <v>174.028940865892</v>
      </c>
      <c r="V71" s="124">
        <f>VLOOKUP($A71,'ADR Raw Data'!$B$6:$BE$43,'ADR Raw Data'!R$1,FALSE)</f>
        <v>160.90294267603599</v>
      </c>
      <c r="X71" s="121">
        <f>VLOOKUP($A71,'RevPAR Raw Data'!$B$6:$BE$43,'RevPAR Raw Data'!G$1,FALSE)</f>
        <v>53.908607201309302</v>
      </c>
      <c r="Y71" s="122">
        <f>VLOOKUP($A71,'RevPAR Raw Data'!$B$6:$BE$43,'RevPAR Raw Data'!H$1,FALSE)</f>
        <v>85.184459901800295</v>
      </c>
      <c r="Z71" s="122">
        <f>VLOOKUP($A71,'RevPAR Raw Data'!$B$6:$BE$43,'RevPAR Raw Data'!I$1,FALSE)</f>
        <v>122.757320785597</v>
      </c>
      <c r="AA71" s="122">
        <f>VLOOKUP($A71,'RevPAR Raw Data'!$B$6:$BE$43,'RevPAR Raw Data'!J$1,FALSE)</f>
        <v>129.684410801963</v>
      </c>
      <c r="AB71" s="122">
        <f>VLOOKUP($A71,'RevPAR Raw Data'!$B$6:$BE$43,'RevPAR Raw Data'!K$1,FALSE)</f>
        <v>103.168400981996</v>
      </c>
      <c r="AC71" s="123">
        <f>VLOOKUP($A71,'RevPAR Raw Data'!$B$6:$BE$43,'RevPAR Raw Data'!L$1,FALSE)</f>
        <v>98.940639934533493</v>
      </c>
      <c r="AD71" s="122">
        <f>VLOOKUP($A71,'RevPAR Raw Data'!$B$6:$BE$43,'RevPAR Raw Data'!N$1,FALSE)</f>
        <v>131.51526350245399</v>
      </c>
      <c r="AE71" s="122">
        <f>VLOOKUP($A71,'RevPAR Raw Data'!$B$6:$BE$43,'RevPAR Raw Data'!O$1,FALSE)</f>
        <v>138.21535351882099</v>
      </c>
      <c r="AF71" s="123">
        <f>VLOOKUP($A71,'RevPAR Raw Data'!$B$6:$BE$43,'RevPAR Raw Data'!P$1,FALSE)</f>
        <v>134.86530851063799</v>
      </c>
      <c r="AG71" s="124">
        <f>VLOOKUP($A71,'RevPAR Raw Data'!$B$6:$BE$43,'RevPAR Raw Data'!R$1,FALSE)</f>
        <v>109.20483095627699</v>
      </c>
    </row>
    <row r="72" spans="1:33" x14ac:dyDescent="0.2">
      <c r="A72" s="101" t="s">
        <v>121</v>
      </c>
      <c r="B72" s="89">
        <f>(VLOOKUP($A71,'Occupancy Raw Data'!$B$8:$BE$51,'Occupancy Raw Data'!T$3,FALSE))/100</f>
        <v>-0.13739948882657699</v>
      </c>
      <c r="C72" s="90">
        <f>(VLOOKUP($A71,'Occupancy Raw Data'!$B$8:$BE$51,'Occupancy Raw Data'!U$3,FALSE))/100</f>
        <v>-0.13700139350891</v>
      </c>
      <c r="D72" s="90">
        <f>(VLOOKUP($A71,'Occupancy Raw Data'!$B$8:$BE$51,'Occupancy Raw Data'!V$3,FALSE))/100</f>
        <v>-4.6963296711103303E-2</v>
      </c>
      <c r="E72" s="90">
        <f>(VLOOKUP($A71,'Occupancy Raw Data'!$B$8:$BE$51,'Occupancy Raw Data'!W$3,FALSE))/100</f>
        <v>-2.8259592785616402E-2</v>
      </c>
      <c r="F72" s="90">
        <f>(VLOOKUP($A71,'Occupancy Raw Data'!$B$8:$BE$51,'Occupancy Raw Data'!X$3,FALSE))/100</f>
        <v>-8.7653498899903898E-2</v>
      </c>
      <c r="G72" s="90">
        <f>(VLOOKUP($A71,'Occupancy Raw Data'!$B$8:$BE$51,'Occupancy Raw Data'!Y$3,FALSE))/100</f>
        <v>-8.2049288740831908E-2</v>
      </c>
      <c r="H72" s="91">
        <f>(VLOOKUP($A71,'Occupancy Raw Data'!$B$8:$BE$51,'Occupancy Raw Data'!AA$3,FALSE))/100</f>
        <v>9.0407080676936202E-2</v>
      </c>
      <c r="I72" s="91">
        <f>(VLOOKUP($A71,'Occupancy Raw Data'!$B$8:$BE$51,'Occupancy Raw Data'!AB$3,FALSE))/100</f>
        <v>9.0133207678718005E-2</v>
      </c>
      <c r="J72" s="90">
        <f>(VLOOKUP($A71,'Occupancy Raw Data'!$B$8:$BE$51,'Occupancy Raw Data'!AC$3,FALSE))/100</f>
        <v>9.0267610939132797E-2</v>
      </c>
      <c r="K72" s="92">
        <f>(VLOOKUP($A71,'Occupancy Raw Data'!$B$8:$BE$51,'Occupancy Raw Data'!AE$3,FALSE))/100</f>
        <v>-3.2144993445675903E-2</v>
      </c>
      <c r="M72" s="89">
        <f>(VLOOKUP($A71,'ADR Raw Data'!$B$6:$BE$49,'ADR Raw Data'!T$1,FALSE))/100</f>
        <v>-4.7387579117753598E-2</v>
      </c>
      <c r="N72" s="90">
        <f>(VLOOKUP($A71,'ADR Raw Data'!$B$6:$BE$49,'ADR Raw Data'!U$1,FALSE))/100</f>
        <v>-9.41558081868757E-4</v>
      </c>
      <c r="O72" s="90">
        <f>(VLOOKUP($A71,'ADR Raw Data'!$B$6:$BE$49,'ADR Raw Data'!V$1,FALSE))/100</f>
        <v>8.6654932066845797E-2</v>
      </c>
      <c r="P72" s="90">
        <f>(VLOOKUP($A71,'ADR Raw Data'!$B$6:$BE$49,'ADR Raw Data'!W$1,FALSE))/100</f>
        <v>0.12426786046978799</v>
      </c>
      <c r="Q72" s="90">
        <f>(VLOOKUP($A71,'ADR Raw Data'!$B$6:$BE$49,'ADR Raw Data'!X$1,FALSE))/100</f>
        <v>2.8602521458516401E-2</v>
      </c>
      <c r="R72" s="90">
        <f>(VLOOKUP($A71,'ADR Raw Data'!$B$6:$BE$49,'ADR Raw Data'!Y$1,FALSE))/100</f>
        <v>5.3444450418578197E-2</v>
      </c>
      <c r="S72" s="91">
        <f>(VLOOKUP($A71,'ADR Raw Data'!$B$6:$BE$49,'ADR Raw Data'!AA$1,FALSE))/100</f>
        <v>3.7295200620900804E-2</v>
      </c>
      <c r="T72" s="91">
        <f>(VLOOKUP($A71,'ADR Raw Data'!$B$6:$BE$49,'ADR Raw Data'!AB$1,FALSE))/100</f>
        <v>6.2803377745250494E-2</v>
      </c>
      <c r="U72" s="90">
        <f>(VLOOKUP($A71,'ADR Raw Data'!$B$6:$BE$49,'ADR Raw Data'!AC$1,FALSE))/100</f>
        <v>5.0211983985177101E-2</v>
      </c>
      <c r="V72" s="92">
        <f>(VLOOKUP($A71,'ADR Raw Data'!$B$6:$BE$49,'ADR Raw Data'!AE$1,FALSE))/100</f>
        <v>5.7113507389894201E-2</v>
      </c>
      <c r="X72" s="89">
        <f>(VLOOKUP($A71,'RevPAR Raw Data'!$B$6:$BE$43,'RevPAR Raw Data'!T$1,FALSE))/100</f>
        <v>-0.178276038796822</v>
      </c>
      <c r="Y72" s="90">
        <f>(VLOOKUP($A71,'RevPAR Raw Data'!$B$6:$BE$43,'RevPAR Raw Data'!U$1,FALSE))/100</f>
        <v>-0.137813956821493</v>
      </c>
      <c r="Z72" s="90">
        <f>(VLOOKUP($A71,'RevPAR Raw Data'!$B$6:$BE$43,'RevPAR Raw Data'!V$1,FALSE))/100</f>
        <v>3.5622034069606699E-2</v>
      </c>
      <c r="AA72" s="90">
        <f>(VLOOKUP($A71,'RevPAR Raw Data'!$B$6:$BE$43,'RevPAR Raw Data'!W$1,FALSE))/100</f>
        <v>9.2496508550955508E-2</v>
      </c>
      <c r="AB72" s="90">
        <f>(VLOOKUP($A71,'RevPAR Raw Data'!$B$6:$BE$43,'RevPAR Raw Data'!X$1,FALSE))/100</f>
        <v>-6.1558088524586003E-2</v>
      </c>
      <c r="AC72" s="90">
        <f>(VLOOKUP($A71,'RevPAR Raw Data'!$B$6:$BE$43,'RevPAR Raw Data'!Y$1,FALSE))/100</f>
        <v>-3.2989917466242601E-2</v>
      </c>
      <c r="AD72" s="91">
        <f>(VLOOKUP($A71,'RevPAR Raw Data'!$B$6:$BE$43,'RevPAR Raw Data'!AA$1,FALSE))/100</f>
        <v>0.131074031509233</v>
      </c>
      <c r="AE72" s="91">
        <f>(VLOOKUP($A71,'RevPAR Raw Data'!$B$6:$BE$43,'RevPAR Raw Data'!AB$1,FALSE))/100</f>
        <v>0.15859725531320598</v>
      </c>
      <c r="AF72" s="90">
        <f>(VLOOKUP($A71,'RevPAR Raw Data'!$B$6:$BE$43,'RevPAR Raw Data'!AC$1,FALSE))/100</f>
        <v>0.14501211075916498</v>
      </c>
      <c r="AG72" s="92">
        <f>(VLOOKUP($A71,'RevPAR Raw Data'!$B$6:$BE$43,'RevPAR Raw Data'!AE$1,FALSE))/100</f>
        <v>2.31326006235106E-2</v>
      </c>
    </row>
    <row r="73" spans="1:33" x14ac:dyDescent="0.2">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
      <c r="A74" s="116" t="s">
        <v>27</v>
      </c>
      <c r="B74" s="117">
        <f>(VLOOKUP($A74,'Occupancy Raw Data'!$B$8:$BE$45,'Occupancy Raw Data'!G$3,FALSE))/100</f>
        <v>0.46368159203979997</v>
      </c>
      <c r="C74" s="118">
        <f>(VLOOKUP($A74,'Occupancy Raw Data'!$B$8:$BE$45,'Occupancy Raw Data'!H$3,FALSE))/100</f>
        <v>0.57236042012161403</v>
      </c>
      <c r="D74" s="118">
        <f>(VLOOKUP($A74,'Occupancy Raw Data'!$B$8:$BE$45,'Occupancy Raw Data'!I$3,FALSE))/100</f>
        <v>0.63327805417357608</v>
      </c>
      <c r="E74" s="118">
        <f>(VLOOKUP($A74,'Occupancy Raw Data'!$B$8:$BE$45,'Occupancy Raw Data'!J$3,FALSE))/100</f>
        <v>0.68524046434494101</v>
      </c>
      <c r="F74" s="118">
        <f>(VLOOKUP($A74,'Occupancy Raw Data'!$B$8:$BE$45,'Occupancy Raw Data'!K$3,FALSE))/100</f>
        <v>0.67694859038142596</v>
      </c>
      <c r="G74" s="119">
        <f>(VLOOKUP($A74,'Occupancy Raw Data'!$B$8:$BE$45,'Occupancy Raw Data'!L$3,FALSE))/100</f>
        <v>0.60630182421227097</v>
      </c>
      <c r="H74" s="99">
        <f>(VLOOKUP($A74,'Occupancy Raw Data'!$B$8:$BE$45,'Occupancy Raw Data'!N$3,FALSE))/100</f>
        <v>0.76384742951907103</v>
      </c>
      <c r="I74" s="99">
        <f>(VLOOKUP($A74,'Occupancy Raw Data'!$B$8:$BE$45,'Occupancy Raw Data'!O$3,FALSE))/100</f>
        <v>0.78717523493642805</v>
      </c>
      <c r="J74" s="119">
        <f>(VLOOKUP($A74,'Occupancy Raw Data'!$B$8:$BE$45,'Occupancy Raw Data'!P$3,FALSE))/100</f>
        <v>0.77551133222774993</v>
      </c>
      <c r="K74" s="120">
        <f>(VLOOKUP($A74,'Occupancy Raw Data'!$B$8:$BE$45,'Occupancy Raw Data'!R$3,FALSE))/100</f>
        <v>0.65464739793098004</v>
      </c>
      <c r="M74" s="121">
        <f>VLOOKUP($A74,'ADR Raw Data'!$B$6:$BE$43,'ADR Raw Data'!G$1,FALSE)</f>
        <v>90.532396280400505</v>
      </c>
      <c r="N74" s="122">
        <f>VLOOKUP($A74,'ADR Raw Data'!$B$6:$BE$43,'ADR Raw Data'!H$1,FALSE)</f>
        <v>96.172841413946301</v>
      </c>
      <c r="O74" s="122">
        <f>VLOOKUP($A74,'ADR Raw Data'!$B$6:$BE$43,'ADR Raw Data'!I$1,FALSE)</f>
        <v>99.525637220670305</v>
      </c>
      <c r="P74" s="122">
        <f>VLOOKUP($A74,'ADR Raw Data'!$B$6:$BE$43,'ADR Raw Data'!J$1,FALSE)</f>
        <v>103.69656502097401</v>
      </c>
      <c r="Q74" s="122">
        <f>VLOOKUP($A74,'ADR Raw Data'!$B$6:$BE$43,'ADR Raw Data'!K$1,FALSE)</f>
        <v>103.647917687408</v>
      </c>
      <c r="R74" s="123">
        <f>VLOOKUP($A74,'ADR Raw Data'!$B$6:$BE$43,'ADR Raw Data'!L$1,FALSE)</f>
        <v>99.3803803792851</v>
      </c>
      <c r="S74" s="122">
        <f>VLOOKUP($A74,'ADR Raw Data'!$B$6:$BE$43,'ADR Raw Data'!N$1,FALSE)</f>
        <v>119.010312635692</v>
      </c>
      <c r="T74" s="122">
        <f>VLOOKUP($A74,'ADR Raw Data'!$B$6:$BE$43,'ADR Raw Data'!O$1,FALSE)</f>
        <v>119.67832865168501</v>
      </c>
      <c r="U74" s="123">
        <f>VLOOKUP($A74,'ADR Raw Data'!$B$6:$BE$43,'ADR Raw Data'!P$1,FALSE)</f>
        <v>119.349344215553</v>
      </c>
      <c r="V74" s="124">
        <f>VLOOKUP($A74,'ADR Raw Data'!$B$6:$BE$43,'ADR Raw Data'!R$1,FALSE)</f>
        <v>106.139158483919</v>
      </c>
      <c r="X74" s="121">
        <f>VLOOKUP($A74,'RevPAR Raw Data'!$B$6:$BE$43,'RevPAR Raw Data'!G$1,FALSE)</f>
        <v>41.978205638474201</v>
      </c>
      <c r="Y74" s="122">
        <f>VLOOKUP($A74,'RevPAR Raw Data'!$B$6:$BE$43,'RevPAR Raw Data'!H$1,FALSE)</f>
        <v>55.045527915975597</v>
      </c>
      <c r="Z74" s="122">
        <f>VLOOKUP($A74,'RevPAR Raw Data'!$B$6:$BE$43,'RevPAR Raw Data'!I$1,FALSE)</f>
        <v>63.0274018794914</v>
      </c>
      <c r="AA74" s="122">
        <f>VLOOKUP($A74,'RevPAR Raw Data'!$B$6:$BE$43,'RevPAR Raw Data'!J$1,FALSE)</f>
        <v>71.057082365948006</v>
      </c>
      <c r="AB74" s="122">
        <f>VLOOKUP($A74,'RevPAR Raw Data'!$B$6:$BE$43,'RevPAR Raw Data'!K$1,FALSE)</f>
        <v>70.164311774460998</v>
      </c>
      <c r="AC74" s="123">
        <f>VLOOKUP($A74,'RevPAR Raw Data'!$B$6:$BE$43,'RevPAR Raw Data'!L$1,FALSE)</f>
        <v>60.254505914870002</v>
      </c>
      <c r="AD74" s="122">
        <f>VLOOKUP($A74,'RevPAR Raw Data'!$B$6:$BE$43,'RevPAR Raw Data'!N$1,FALSE)</f>
        <v>90.905721393034796</v>
      </c>
      <c r="AE74" s="122">
        <f>VLOOKUP($A74,'RevPAR Raw Data'!$B$6:$BE$43,'RevPAR Raw Data'!O$1,FALSE)</f>
        <v>94.207816473189595</v>
      </c>
      <c r="AF74" s="123">
        <f>VLOOKUP($A74,'RevPAR Raw Data'!$B$6:$BE$43,'RevPAR Raw Data'!P$1,FALSE)</f>
        <v>92.556768933112195</v>
      </c>
      <c r="AG74" s="124">
        <f>VLOOKUP($A74,'RevPAR Raw Data'!$B$6:$BE$43,'RevPAR Raw Data'!R$1,FALSE)</f>
        <v>69.483723920082099</v>
      </c>
    </row>
    <row r="75" spans="1:33" x14ac:dyDescent="0.2">
      <c r="A75" s="101" t="s">
        <v>121</v>
      </c>
      <c r="B75" s="89">
        <f>(VLOOKUP($A74,'Occupancy Raw Data'!$B$8:$BE$51,'Occupancy Raw Data'!T$3,FALSE))/100</f>
        <v>-0.149004322220916</v>
      </c>
      <c r="C75" s="90">
        <f>(VLOOKUP($A74,'Occupancy Raw Data'!$B$8:$BE$51,'Occupancy Raw Data'!U$3,FALSE))/100</f>
        <v>-6.4535199602558505E-2</v>
      </c>
      <c r="D75" s="90">
        <f>(VLOOKUP($A74,'Occupancy Raw Data'!$B$8:$BE$51,'Occupancy Raw Data'!V$3,FALSE))/100</f>
        <v>-4.1515845495944899E-2</v>
      </c>
      <c r="E75" s="90">
        <f>(VLOOKUP($A74,'Occupancy Raw Data'!$B$8:$BE$51,'Occupancy Raw Data'!W$3,FALSE))/100</f>
        <v>-1.2561783218545699E-2</v>
      </c>
      <c r="F75" s="90">
        <f>(VLOOKUP($A74,'Occupancy Raw Data'!$B$8:$BE$51,'Occupancy Raw Data'!X$3,FALSE))/100</f>
        <v>3.4281795682911002E-2</v>
      </c>
      <c r="G75" s="90">
        <f>(VLOOKUP($A74,'Occupancy Raw Data'!$B$8:$BE$51,'Occupancy Raw Data'!Y$3,FALSE))/100</f>
        <v>-4.2447090727428104E-2</v>
      </c>
      <c r="H75" s="91">
        <f>(VLOOKUP($A74,'Occupancy Raw Data'!$B$8:$BE$51,'Occupancy Raw Data'!AA$3,FALSE))/100</f>
        <v>-1.9551882443900001E-3</v>
      </c>
      <c r="I75" s="91">
        <f>(VLOOKUP($A74,'Occupancy Raw Data'!$B$8:$BE$51,'Occupancy Raw Data'!AB$3,FALSE))/100</f>
        <v>-3.1497449215311502E-2</v>
      </c>
      <c r="J75" s="90">
        <f>(VLOOKUP($A74,'Occupancy Raw Data'!$B$8:$BE$51,'Occupancy Raw Data'!AC$3,FALSE))/100</f>
        <v>-1.7170278096503299E-2</v>
      </c>
      <c r="K75" s="92">
        <f>(VLOOKUP($A74,'Occupancy Raw Data'!$B$8:$BE$51,'Occupancy Raw Data'!AE$3,FALSE))/100</f>
        <v>-3.4038631088201196E-2</v>
      </c>
      <c r="M75" s="89">
        <f>(VLOOKUP($A74,'ADR Raw Data'!$B$6:$BE$49,'ADR Raw Data'!T$1,FALSE))/100</f>
        <v>-6.3327819638457197E-2</v>
      </c>
      <c r="N75" s="90">
        <f>(VLOOKUP($A74,'ADR Raw Data'!$B$6:$BE$49,'ADR Raw Data'!U$1,FALSE))/100</f>
        <v>-4.4549310041312198E-2</v>
      </c>
      <c r="O75" s="90">
        <f>(VLOOKUP($A74,'ADR Raw Data'!$B$6:$BE$49,'ADR Raw Data'!V$1,FALSE))/100</f>
        <v>-2.9100645057660902E-2</v>
      </c>
      <c r="P75" s="90">
        <f>(VLOOKUP($A74,'ADR Raw Data'!$B$6:$BE$49,'ADR Raw Data'!W$1,FALSE))/100</f>
        <v>3.6459824633111896E-3</v>
      </c>
      <c r="Q75" s="90">
        <f>(VLOOKUP($A74,'ADR Raw Data'!$B$6:$BE$49,'ADR Raw Data'!X$1,FALSE))/100</f>
        <v>1.1542229674898099E-2</v>
      </c>
      <c r="R75" s="90">
        <f>(VLOOKUP($A74,'ADR Raw Data'!$B$6:$BE$49,'ADR Raw Data'!Y$1,FALSE))/100</f>
        <v>-1.9065138444825401E-2</v>
      </c>
      <c r="S75" s="91">
        <f>(VLOOKUP($A74,'ADR Raw Data'!$B$6:$BE$49,'ADR Raw Data'!AA$1,FALSE))/100</f>
        <v>2.2655583935700999E-2</v>
      </c>
      <c r="T75" s="91">
        <f>(VLOOKUP($A74,'ADR Raw Data'!$B$6:$BE$49,'ADR Raw Data'!AB$1,FALSE))/100</f>
        <v>-7.9563660124417693E-3</v>
      </c>
      <c r="U75" s="90">
        <f>(VLOOKUP($A74,'ADR Raw Data'!$B$6:$BE$49,'ADR Raw Data'!AC$1,FALSE))/100</f>
        <v>6.5722847541565396E-3</v>
      </c>
      <c r="V75" s="92">
        <f>(VLOOKUP($A74,'ADR Raw Data'!$B$6:$BE$49,'ADR Raw Data'!AE$1,FALSE))/100</f>
        <v>-8.5356135260178101E-3</v>
      </c>
      <c r="X75" s="89">
        <f>(VLOOKUP($A74,'RevPAR Raw Data'!$B$6:$BE$43,'RevPAR Raw Data'!T$1,FALSE))/100</f>
        <v>-0.20289602301641602</v>
      </c>
      <c r="Y75" s="90">
        <f>(VLOOKUP($A74,'RevPAR Raw Data'!$B$6:$BE$43,'RevPAR Raw Data'!U$1,FALSE))/100</f>
        <v>-0.10620951102819801</v>
      </c>
      <c r="Z75" s="90">
        <f>(VLOOKUP($A74,'RevPAR Raw Data'!$B$6:$BE$43,'RevPAR Raw Data'!V$1,FALSE))/100</f>
        <v>-6.9408352669559706E-2</v>
      </c>
      <c r="AA75" s="90">
        <f>(VLOOKUP($A74,'RevPAR Raw Data'!$B$6:$BE$43,'RevPAR Raw Data'!W$1,FALSE))/100</f>
        <v>-8.9616007965572994E-3</v>
      </c>
      <c r="AB75" s="90">
        <f>(VLOOKUP($A74,'RevPAR Raw Data'!$B$6:$BE$43,'RevPAR Raw Data'!X$1,FALSE))/100</f>
        <v>4.6219713717249193E-2</v>
      </c>
      <c r="AC75" s="90">
        <f>(VLOOKUP($A74,'RevPAR Raw Data'!$B$6:$BE$43,'RevPAR Raw Data'!Y$1,FALSE))/100</f>
        <v>-6.0702969510955003E-2</v>
      </c>
      <c r="AD75" s="91">
        <f>(VLOOKUP($A74,'RevPAR Raw Data'!$B$6:$BE$43,'RevPAR Raw Data'!AA$1,FALSE))/100</f>
        <v>2.0656099759930102E-2</v>
      </c>
      <c r="AE75" s="91">
        <f>(VLOOKUP($A74,'RevPAR Raw Data'!$B$6:$BE$43,'RevPAR Raw Data'!AB$1,FALSE))/100</f>
        <v>-3.9203209993337901E-2</v>
      </c>
      <c r="AF75" s="90">
        <f>(VLOOKUP($A74,'RevPAR Raw Data'!$B$6:$BE$43,'RevPAR Raw Data'!AC$1,FALSE))/100</f>
        <v>-1.0710841299305001E-2</v>
      </c>
      <c r="AG75" s="92">
        <f>(VLOOKUP($A74,'RevPAR Raw Data'!$B$6:$BE$43,'RevPAR Raw Data'!AE$1,FALSE))/100</f>
        <v>-4.2283704014295403E-2</v>
      </c>
    </row>
    <row r="76" spans="1:33" x14ac:dyDescent="0.2">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
      <c r="A77" s="116" t="s">
        <v>86</v>
      </c>
      <c r="B77" s="117">
        <f>(VLOOKUP($A77,'Occupancy Raw Data'!$B$8:$BE$45,'Occupancy Raw Data'!G$3,FALSE))/100</f>
        <v>0.46027194524095799</v>
      </c>
      <c r="C77" s="118">
        <f>(VLOOKUP($A77,'Occupancy Raw Data'!$B$8:$BE$45,'Occupancy Raw Data'!H$3,FALSE))/100</f>
        <v>0.70178521875867106</v>
      </c>
      <c r="D77" s="118">
        <f>(VLOOKUP($A77,'Occupancy Raw Data'!$B$8:$BE$45,'Occupancy Raw Data'!I$3,FALSE))/100</f>
        <v>0.87697715289982403</v>
      </c>
      <c r="E77" s="118">
        <f>(VLOOKUP($A77,'Occupancy Raw Data'!$B$8:$BE$45,'Occupancy Raw Data'!J$3,FALSE))/100</f>
        <v>0.93469614281750002</v>
      </c>
      <c r="F77" s="118">
        <f>(VLOOKUP($A77,'Occupancy Raw Data'!$B$8:$BE$45,'Occupancy Raw Data'!K$3,FALSE))/100</f>
        <v>0.8280455092035881</v>
      </c>
      <c r="G77" s="119">
        <f>(VLOOKUP($A77,'Occupancy Raw Data'!$B$8:$BE$45,'Occupancy Raw Data'!L$3,FALSE))/100</f>
        <v>0.76035519378410799</v>
      </c>
      <c r="H77" s="99">
        <f>(VLOOKUP($A77,'Occupancy Raw Data'!$B$8:$BE$45,'Occupancy Raw Data'!N$3,FALSE))/100</f>
        <v>0.81084081028581911</v>
      </c>
      <c r="I77" s="99">
        <f>(VLOOKUP($A77,'Occupancy Raw Data'!$B$8:$BE$45,'Occupancy Raw Data'!O$3,FALSE))/100</f>
        <v>0.82295809823328003</v>
      </c>
      <c r="J77" s="119">
        <f>(VLOOKUP($A77,'Occupancy Raw Data'!$B$8:$BE$45,'Occupancy Raw Data'!P$3,FALSE))/100</f>
        <v>0.81689945425955002</v>
      </c>
      <c r="K77" s="120">
        <f>(VLOOKUP($A77,'Occupancy Raw Data'!$B$8:$BE$45,'Occupancy Raw Data'!R$3,FALSE))/100</f>
        <v>0.77651069677709206</v>
      </c>
      <c r="M77" s="121">
        <f>VLOOKUP($A77,'ADR Raw Data'!$B$6:$BE$43,'ADR Raw Data'!G$1,FALSE)</f>
        <v>110.365464228295</v>
      </c>
      <c r="N77" s="122">
        <f>VLOOKUP($A77,'ADR Raw Data'!$B$6:$BE$43,'ADR Raw Data'!H$1,FALSE)</f>
        <v>143.42833531039901</v>
      </c>
      <c r="O77" s="122">
        <f>VLOOKUP($A77,'ADR Raw Data'!$B$6:$BE$43,'ADR Raw Data'!I$1,FALSE)</f>
        <v>165.771466090074</v>
      </c>
      <c r="P77" s="122">
        <f>VLOOKUP($A77,'ADR Raw Data'!$B$6:$BE$43,'ADR Raw Data'!J$1,FALSE)</f>
        <v>166.74120336467001</v>
      </c>
      <c r="Q77" s="122">
        <f>VLOOKUP($A77,'ADR Raw Data'!$B$6:$BE$43,'ADR Raw Data'!K$1,FALSE)</f>
        <v>140.826890080428</v>
      </c>
      <c r="R77" s="123">
        <f>VLOOKUP($A77,'ADR Raw Data'!$B$6:$BE$43,'ADR Raw Data'!L$1,FALSE)</f>
        <v>149.74455074085699</v>
      </c>
      <c r="S77" s="122">
        <f>VLOOKUP($A77,'ADR Raw Data'!$B$6:$BE$43,'ADR Raw Data'!N$1,FALSE)</f>
        <v>124.90428245493899</v>
      </c>
      <c r="T77" s="122">
        <f>VLOOKUP($A77,'ADR Raw Data'!$B$6:$BE$43,'ADR Raw Data'!O$1,FALSE)</f>
        <v>118.339131167809</v>
      </c>
      <c r="U77" s="123">
        <f>VLOOKUP($A77,'ADR Raw Data'!$B$6:$BE$43,'ADR Raw Data'!P$1,FALSE)</f>
        <v>121.59736115042701</v>
      </c>
      <c r="V77" s="124">
        <f>VLOOKUP($A77,'ADR Raw Data'!$B$6:$BE$43,'ADR Raw Data'!R$1,FALSE)</f>
        <v>141.284204104553</v>
      </c>
      <c r="X77" s="121">
        <f>VLOOKUP($A77,'RevPAR Raw Data'!$B$6:$BE$43,'RevPAR Raw Data'!G$1,FALSE)</f>
        <v>50.7981269077791</v>
      </c>
      <c r="Y77" s="122">
        <f>VLOOKUP($A77,'RevPAR Raw Data'!$B$6:$BE$43,'RevPAR Raw Data'!H$1,FALSE)</f>
        <v>100.655885672</v>
      </c>
      <c r="Z77" s="122">
        <f>VLOOKUP($A77,'RevPAR Raw Data'!$B$6:$BE$43,'RevPAR Raw Data'!I$1,FALSE)</f>
        <v>145.37778836370299</v>
      </c>
      <c r="AA77" s="122">
        <f>VLOOKUP($A77,'RevPAR Raw Data'!$B$6:$BE$43,'RevPAR Raw Data'!J$1,FALSE)</f>
        <v>155.85235963370599</v>
      </c>
      <c r="AB77" s="122">
        <f>VLOOKUP($A77,'RevPAR Raw Data'!$B$6:$BE$43,'RevPAR Raw Data'!K$1,FALSE)</f>
        <v>116.611073906206</v>
      </c>
      <c r="AC77" s="123">
        <f>VLOOKUP($A77,'RevPAR Raw Data'!$B$6:$BE$43,'RevPAR Raw Data'!L$1,FALSE)</f>
        <v>113.859046896679</v>
      </c>
      <c r="AD77" s="122">
        <f>VLOOKUP($A77,'RevPAR Raw Data'!$B$6:$BE$43,'RevPAR Raw Data'!N$1,FALSE)</f>
        <v>101.277489593932</v>
      </c>
      <c r="AE77" s="122">
        <f>VLOOKUP($A77,'RevPAR Raw Data'!$B$6:$BE$43,'RevPAR Raw Data'!O$1,FALSE)</f>
        <v>97.388146332439106</v>
      </c>
      <c r="AF77" s="123">
        <f>VLOOKUP($A77,'RevPAR Raw Data'!$B$6:$BE$43,'RevPAR Raw Data'!P$1,FALSE)</f>
        <v>99.332817963185605</v>
      </c>
      <c r="AG77" s="124">
        <f>VLOOKUP($A77,'RevPAR Raw Data'!$B$6:$BE$43,'RevPAR Raw Data'!R$1,FALSE)</f>
        <v>109.70869577282301</v>
      </c>
    </row>
    <row r="78" spans="1:33" x14ac:dyDescent="0.2">
      <c r="A78" s="101" t="s">
        <v>121</v>
      </c>
      <c r="B78" s="89">
        <f>(VLOOKUP($A77,'Occupancy Raw Data'!$B$8:$BE$51,'Occupancy Raw Data'!T$3,FALSE))/100</f>
        <v>-0.25339485355744196</v>
      </c>
      <c r="C78" s="90">
        <f>(VLOOKUP($A77,'Occupancy Raw Data'!$B$8:$BE$51,'Occupancy Raw Data'!U$3,FALSE))/100</f>
        <v>-0.145997948037179</v>
      </c>
      <c r="D78" s="90">
        <f>(VLOOKUP($A77,'Occupancy Raw Data'!$B$8:$BE$51,'Occupancy Raw Data'!V$3,FALSE))/100</f>
        <v>-5.9406537199110002E-2</v>
      </c>
      <c r="E78" s="90">
        <f>(VLOOKUP($A77,'Occupancy Raw Data'!$B$8:$BE$51,'Occupancy Raw Data'!W$3,FALSE))/100</f>
        <v>-8.2964233512386899E-3</v>
      </c>
      <c r="F78" s="90">
        <f>(VLOOKUP($A77,'Occupancy Raw Data'!$B$8:$BE$51,'Occupancy Raw Data'!X$3,FALSE))/100</f>
        <v>-3.5973963774242404E-2</v>
      </c>
      <c r="G78" s="90">
        <f>(VLOOKUP($A77,'Occupancy Raw Data'!$B$8:$BE$51,'Occupancy Raw Data'!Y$3,FALSE))/100</f>
        <v>-8.875625791550229E-2</v>
      </c>
      <c r="H78" s="91">
        <f>(VLOOKUP($A77,'Occupancy Raw Data'!$B$8:$BE$51,'Occupancy Raw Data'!AA$3,FALSE))/100</f>
        <v>7.4111752543446494E-3</v>
      </c>
      <c r="I78" s="91">
        <f>(VLOOKUP($A77,'Occupancy Raw Data'!$B$8:$BE$51,'Occupancy Raw Data'!AB$3,FALSE))/100</f>
        <v>1.8744043162898901E-2</v>
      </c>
      <c r="J78" s="90">
        <f>(VLOOKUP($A77,'Occupancy Raw Data'!$B$8:$BE$51,'Occupancy Raw Data'!AC$3,FALSE))/100</f>
        <v>1.30879415098148E-2</v>
      </c>
      <c r="K78" s="92">
        <f>(VLOOKUP($A77,'Occupancy Raw Data'!$B$8:$BE$51,'Occupancy Raw Data'!AE$3,FALSE))/100</f>
        <v>-6.0363866028749998E-2</v>
      </c>
      <c r="M78" s="89">
        <f>(VLOOKUP($A77,'ADR Raw Data'!$B$6:$BE$49,'ADR Raw Data'!T$1,FALSE))/100</f>
        <v>-8.9557054753466495E-2</v>
      </c>
      <c r="N78" s="90">
        <f>(VLOOKUP($A77,'ADR Raw Data'!$B$6:$BE$49,'ADR Raw Data'!U$1,FALSE))/100</f>
        <v>-4.16522212630491E-2</v>
      </c>
      <c r="O78" s="90">
        <f>(VLOOKUP($A77,'ADR Raw Data'!$B$6:$BE$49,'ADR Raw Data'!V$1,FALSE))/100</f>
        <v>2.86680773217299E-2</v>
      </c>
      <c r="P78" s="90">
        <f>(VLOOKUP($A77,'ADR Raw Data'!$B$6:$BE$49,'ADR Raw Data'!W$1,FALSE))/100</f>
        <v>3.9842455351996701E-2</v>
      </c>
      <c r="Q78" s="90">
        <f>(VLOOKUP($A77,'ADR Raw Data'!$B$6:$BE$49,'ADR Raw Data'!X$1,FALSE))/100</f>
        <v>8.354120043366749E-3</v>
      </c>
      <c r="R78" s="90">
        <f>(VLOOKUP($A77,'ADR Raw Data'!$B$6:$BE$49,'ADR Raw Data'!Y$1,FALSE))/100</f>
        <v>9.1752821108111102E-3</v>
      </c>
      <c r="S78" s="91">
        <f>(VLOOKUP($A77,'ADR Raw Data'!$B$6:$BE$49,'ADR Raw Data'!AA$1,FALSE))/100</f>
        <v>3.5713219301264199E-2</v>
      </c>
      <c r="T78" s="91">
        <f>(VLOOKUP($A77,'ADR Raw Data'!$B$6:$BE$49,'ADR Raw Data'!AB$1,FALSE))/100</f>
        <v>-1.0214362116248701E-2</v>
      </c>
      <c r="U78" s="90">
        <f>(VLOOKUP($A77,'ADR Raw Data'!$B$6:$BE$49,'ADR Raw Data'!AC$1,FALSE))/100</f>
        <v>1.2653811867396201E-2</v>
      </c>
      <c r="V78" s="92">
        <f>(VLOOKUP($A77,'ADR Raw Data'!$B$6:$BE$49,'ADR Raw Data'!AE$1,FALSE))/100</f>
        <v>5.6380468529860193E-3</v>
      </c>
      <c r="X78" s="89">
        <f>(VLOOKUP($A77,'RevPAR Raw Data'!$B$6:$BE$43,'RevPAR Raw Data'!T$1,FALSE))/100</f>
        <v>-0.320258611536618</v>
      </c>
      <c r="Y78" s="90">
        <f>(VLOOKUP($A77,'RevPAR Raw Data'!$B$6:$BE$43,'RevPAR Raw Data'!U$1,FALSE))/100</f>
        <v>-0.18156903046463199</v>
      </c>
      <c r="Z78" s="90">
        <f>(VLOOKUP($A77,'RevPAR Raw Data'!$B$6:$BE$43,'RevPAR Raw Data'!V$1,FALSE))/100</f>
        <v>-3.2441531079220404E-2</v>
      </c>
      <c r="AA78" s="90">
        <f>(VLOOKUP($A77,'RevPAR Raw Data'!$B$6:$BE$43,'RevPAR Raw Data'!W$1,FALSE))/100</f>
        <v>3.1215482123805E-2</v>
      </c>
      <c r="AB78" s="90">
        <f>(VLOOKUP($A77,'RevPAR Raw Data'!$B$6:$BE$43,'RevPAR Raw Data'!X$1,FALSE))/100</f>
        <v>-2.7920374542681401E-2</v>
      </c>
      <c r="AC78" s="90">
        <f>(VLOOKUP($A77,'RevPAR Raw Data'!$B$6:$BE$43,'RevPAR Raw Data'!Y$1,FALSE))/100</f>
        <v>-8.0395339510165906E-2</v>
      </c>
      <c r="AD78" s="91">
        <f>(VLOOKUP($A77,'RevPAR Raw Data'!$B$6:$BE$43,'RevPAR Raw Data'!AA$1,FALSE))/100</f>
        <v>4.3389071482747302E-2</v>
      </c>
      <c r="AE78" s="91">
        <f>(VLOOKUP($A77,'RevPAR Raw Data'!$B$6:$BE$43,'RevPAR Raw Data'!AB$1,FALSE))/100</f>
        <v>8.3382226022617901E-3</v>
      </c>
      <c r="AF78" s="90">
        <f>(VLOOKUP($A77,'RevPAR Raw Data'!$B$6:$BE$43,'RevPAR Raw Data'!AC$1,FALSE))/100</f>
        <v>2.59073657268078E-2</v>
      </c>
      <c r="AG78" s="92">
        <f>(VLOOKUP($A77,'RevPAR Raw Data'!$B$6:$BE$43,'RevPAR Raw Data'!AE$1,FALSE))/100</f>
        <v>-5.5066153480661406E-2</v>
      </c>
    </row>
    <row r="79" spans="1:33" x14ac:dyDescent="0.2">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
      <c r="A80" s="143" t="s">
        <v>19</v>
      </c>
      <c r="B80" s="117">
        <f>(VLOOKUP($A80,'Occupancy Raw Data'!$B$8:$BE$45,'Occupancy Raw Data'!G$3,FALSE))/100</f>
        <v>0.45717287145455898</v>
      </c>
      <c r="C80" s="118">
        <f>(VLOOKUP($A80,'Occupancy Raw Data'!$B$8:$BE$45,'Occupancy Raw Data'!H$3,FALSE))/100</f>
        <v>0.54313459222629301</v>
      </c>
      <c r="D80" s="118">
        <f>(VLOOKUP($A80,'Occupancy Raw Data'!$B$8:$BE$45,'Occupancy Raw Data'!I$3,FALSE))/100</f>
        <v>0.60977734505111503</v>
      </c>
      <c r="E80" s="118">
        <f>(VLOOKUP($A80,'Occupancy Raw Data'!$B$8:$BE$45,'Occupancy Raw Data'!J$3,FALSE))/100</f>
        <v>0.65028568500345796</v>
      </c>
      <c r="F80" s="118">
        <f>(VLOOKUP($A80,'Occupancy Raw Data'!$B$8:$BE$45,'Occupancy Raw Data'!K$3,FALSE))/100</f>
        <v>0.72128417330702799</v>
      </c>
      <c r="G80" s="119">
        <f>(VLOOKUP($A80,'Occupancy Raw Data'!$B$8:$BE$45,'Occupancy Raw Data'!L$3,FALSE))/100</f>
        <v>0.59633093340849097</v>
      </c>
      <c r="H80" s="99">
        <f>(VLOOKUP($A80,'Occupancy Raw Data'!$B$8:$BE$45,'Occupancy Raw Data'!N$3,FALSE))/100</f>
        <v>0.82041558840861895</v>
      </c>
      <c r="I80" s="99">
        <f>(VLOOKUP($A80,'Occupancy Raw Data'!$B$8:$BE$45,'Occupancy Raw Data'!O$3,FALSE))/100</f>
        <v>0.83330344103102805</v>
      </c>
      <c r="J80" s="119">
        <f>(VLOOKUP($A80,'Occupancy Raw Data'!$B$8:$BE$45,'Occupancy Raw Data'!P$3,FALSE))/100</f>
        <v>0.82685951471982311</v>
      </c>
      <c r="K80" s="120">
        <f>(VLOOKUP($A80,'Occupancy Raw Data'!$B$8:$BE$45,'Occupancy Raw Data'!R$3,FALSE))/100</f>
        <v>0.66219624235458596</v>
      </c>
      <c r="M80" s="121">
        <f>VLOOKUP($A80,'ADR Raw Data'!$B$6:$BE$43,'ADR Raw Data'!G$1,FALSE)</f>
        <v>106.285015765286</v>
      </c>
      <c r="N80" s="122">
        <f>VLOOKUP($A80,'ADR Raw Data'!$B$6:$BE$43,'ADR Raw Data'!H$1,FALSE)</f>
        <v>108.936941395414</v>
      </c>
      <c r="O80" s="122">
        <f>VLOOKUP($A80,'ADR Raw Data'!$B$6:$BE$43,'ADR Raw Data'!I$1,FALSE)</f>
        <v>115.887282024454</v>
      </c>
      <c r="P80" s="122">
        <f>VLOOKUP($A80,'ADR Raw Data'!$B$6:$BE$43,'ADR Raw Data'!J$1,FALSE)</f>
        <v>117.950283037825</v>
      </c>
      <c r="Q80" s="122">
        <f>VLOOKUP($A80,'ADR Raw Data'!$B$6:$BE$43,'ADR Raw Data'!K$1,FALSE)</f>
        <v>129.83506452346199</v>
      </c>
      <c r="R80" s="123">
        <f>VLOOKUP($A80,'ADR Raw Data'!$B$6:$BE$43,'ADR Raw Data'!L$1,FALSE)</f>
        <v>116.97291704806101</v>
      </c>
      <c r="S80" s="122">
        <f>VLOOKUP($A80,'ADR Raw Data'!$B$6:$BE$43,'ADR Raw Data'!N$1,FALSE)</f>
        <v>160.30847992504599</v>
      </c>
      <c r="T80" s="122">
        <f>VLOOKUP($A80,'ADR Raw Data'!$B$6:$BE$43,'ADR Raw Data'!O$1,FALSE)</f>
        <v>161.30401410693901</v>
      </c>
      <c r="U80" s="123">
        <f>VLOOKUP($A80,'ADR Raw Data'!$B$6:$BE$43,'ADR Raw Data'!P$1,FALSE)</f>
        <v>160.81012624141999</v>
      </c>
      <c r="V80" s="124">
        <f>VLOOKUP($A80,'ADR Raw Data'!$B$6:$BE$43,'ADR Raw Data'!R$1,FALSE)</f>
        <v>132.612309206584</v>
      </c>
      <c r="X80" s="121">
        <f>VLOOKUP($A80,'RevPAR Raw Data'!$B$6:$BE$43,'RevPAR Raw Data'!G$1,FALSE)</f>
        <v>48.590625850008898</v>
      </c>
      <c r="Y80" s="122">
        <f>VLOOKUP($A80,'RevPAR Raw Data'!$B$6:$BE$43,'RevPAR Raw Data'!H$1,FALSE)</f>
        <v>59.167421243178097</v>
      </c>
      <c r="Z80" s="122">
        <f>VLOOKUP($A80,'RevPAR Raw Data'!$B$6:$BE$43,'RevPAR Raw Data'!I$1,FALSE)</f>
        <v>70.665439158061901</v>
      </c>
      <c r="AA80" s="122">
        <f>VLOOKUP($A80,'RevPAR Raw Data'!$B$6:$BE$43,'RevPAR Raw Data'!J$1,FALSE)</f>
        <v>76.701380601603901</v>
      </c>
      <c r="AB80" s="122">
        <f>VLOOKUP($A80,'RevPAR Raw Data'!$B$6:$BE$43,'RevPAR Raw Data'!K$1,FALSE)</f>
        <v>93.647977181070402</v>
      </c>
      <c r="AC80" s="123">
        <f>VLOOKUP($A80,'RevPAR Raw Data'!$B$6:$BE$43,'RevPAR Raw Data'!L$1,FALSE)</f>
        <v>69.754568806784604</v>
      </c>
      <c r="AD80" s="122">
        <f>VLOOKUP($A80,'RevPAR Raw Data'!$B$6:$BE$43,'RevPAR Raw Data'!N$1,FALSE)</f>
        <v>131.519575884598</v>
      </c>
      <c r="AE80" s="122">
        <f>VLOOKUP($A80,'RevPAR Raw Data'!$B$6:$BE$43,'RevPAR Raw Data'!O$1,FALSE)</f>
        <v>134.41519000743</v>
      </c>
      <c r="AF80" s="123">
        <f>VLOOKUP($A80,'RevPAR Raw Data'!$B$6:$BE$43,'RevPAR Raw Data'!P$1,FALSE)</f>
        <v>132.967382946014</v>
      </c>
      <c r="AG80" s="124">
        <f>VLOOKUP($A80,'RevPAR Raw Data'!$B$6:$BE$43,'RevPAR Raw Data'!R$1,FALSE)</f>
        <v>87.8153728465646</v>
      </c>
    </row>
    <row r="81" spans="1:33" x14ac:dyDescent="0.2">
      <c r="A81" s="101" t="s">
        <v>121</v>
      </c>
      <c r="B81" s="89">
        <f>(VLOOKUP($A80,'Occupancy Raw Data'!$B$8:$BE$51,'Occupancy Raw Data'!T$3,FALSE))/100</f>
        <v>-0.121832918387102</v>
      </c>
      <c r="C81" s="90">
        <f>(VLOOKUP($A80,'Occupancy Raw Data'!$B$8:$BE$51,'Occupancy Raw Data'!U$3,FALSE))/100</f>
        <v>-8.4848651329099301E-2</v>
      </c>
      <c r="D81" s="90">
        <f>(VLOOKUP($A80,'Occupancy Raw Data'!$B$8:$BE$51,'Occupancy Raw Data'!V$3,FALSE))/100</f>
        <v>-5.3424059956933695E-2</v>
      </c>
      <c r="E81" s="90">
        <f>(VLOOKUP($A80,'Occupancy Raw Data'!$B$8:$BE$51,'Occupancy Raw Data'!W$3,FALSE))/100</f>
        <v>-1.8102662015719501E-2</v>
      </c>
      <c r="F81" s="90">
        <f>(VLOOKUP($A80,'Occupancy Raw Data'!$B$8:$BE$51,'Occupancy Raw Data'!X$3,FALSE))/100</f>
        <v>0.13286046244446401</v>
      </c>
      <c r="G81" s="90">
        <f>(VLOOKUP($A80,'Occupancy Raw Data'!$B$8:$BE$51,'Occupancy Raw Data'!Y$3,FALSE))/100</f>
        <v>-2.4726812287295102E-2</v>
      </c>
      <c r="H81" s="91">
        <f>(VLOOKUP($A80,'Occupancy Raw Data'!$B$8:$BE$51,'Occupancy Raw Data'!AA$3,FALSE))/100</f>
        <v>0.20873611288508201</v>
      </c>
      <c r="I81" s="91">
        <f>(VLOOKUP($A80,'Occupancy Raw Data'!$B$8:$BE$51,'Occupancy Raw Data'!AB$3,FALSE))/100</f>
        <v>0.23309019699372999</v>
      </c>
      <c r="J81" s="90">
        <f>(VLOOKUP($A80,'Occupancy Raw Data'!$B$8:$BE$51,'Occupancy Raw Data'!AC$3,FALSE))/100</f>
        <v>0.22088660128947801</v>
      </c>
      <c r="K81" s="92">
        <f>(VLOOKUP($A80,'Occupancy Raw Data'!$B$8:$BE$51,'Occupancy Raw Data'!AE$3,FALSE))/100</f>
        <v>5.0682545636173207E-2</v>
      </c>
      <c r="M81" s="89">
        <f>(VLOOKUP($A80,'ADR Raw Data'!$B$6:$BE$49,'ADR Raw Data'!T$1,FALSE))/100</f>
        <v>-2.3321118575044101E-2</v>
      </c>
      <c r="N81" s="90">
        <f>(VLOOKUP($A80,'ADR Raw Data'!$B$6:$BE$49,'ADR Raw Data'!U$1,FALSE))/100</f>
        <v>-6.6245494099131195E-3</v>
      </c>
      <c r="O81" s="90">
        <f>(VLOOKUP($A80,'ADR Raw Data'!$B$6:$BE$49,'ADR Raw Data'!V$1,FALSE))/100</f>
        <v>1.9012326259350901E-2</v>
      </c>
      <c r="P81" s="90">
        <f>(VLOOKUP($A80,'ADR Raw Data'!$B$6:$BE$49,'ADR Raw Data'!W$1,FALSE))/100</f>
        <v>4.85134612744882E-3</v>
      </c>
      <c r="Q81" s="90">
        <f>(VLOOKUP($A80,'ADR Raw Data'!$B$6:$BE$49,'ADR Raw Data'!X$1,FALSE))/100</f>
        <v>9.47020938299864E-2</v>
      </c>
      <c r="R81" s="90">
        <f>(VLOOKUP($A80,'ADR Raw Data'!$B$6:$BE$49,'ADR Raw Data'!Y$1,FALSE))/100</f>
        <v>2.6892055118416202E-2</v>
      </c>
      <c r="S81" s="91">
        <f>(VLOOKUP($A80,'ADR Raw Data'!$B$6:$BE$49,'ADR Raw Data'!AA$1,FALSE))/100</f>
        <v>0.12888784162000699</v>
      </c>
      <c r="T81" s="91">
        <f>(VLOOKUP($A80,'ADR Raw Data'!$B$6:$BE$49,'ADR Raw Data'!AB$1,FALSE))/100</f>
        <v>0.14060929536863498</v>
      </c>
      <c r="U81" s="90">
        <f>(VLOOKUP($A80,'ADR Raw Data'!$B$6:$BE$49,'ADR Raw Data'!AC$1,FALSE))/100</f>
        <v>0.13475869379574301</v>
      </c>
      <c r="V81" s="92">
        <f>(VLOOKUP($A80,'ADR Raw Data'!$B$6:$BE$49,'ADR Raw Data'!AE$1,FALSE))/100</f>
        <v>8.3027037286666105E-2</v>
      </c>
      <c r="X81" s="89">
        <f>(VLOOKUP($A80,'RevPAR Raw Data'!$B$6:$BE$43,'RevPAR Raw Data'!T$1,FALSE))/100</f>
        <v>-0.142312757026097</v>
      </c>
      <c r="Y81" s="90">
        <f>(VLOOKUP($A80,'RevPAR Raw Data'!$B$6:$BE$43,'RevPAR Raw Data'!U$1,FALSE))/100</f>
        <v>-9.0911116655918306E-2</v>
      </c>
      <c r="Z81" s="90">
        <f>(VLOOKUP($A80,'RevPAR Raw Data'!$B$6:$BE$43,'RevPAR Raw Data'!V$1,FALSE))/100</f>
        <v>-3.5427449355583097E-2</v>
      </c>
      <c r="AA81" s="90">
        <f>(VLOOKUP($A80,'RevPAR Raw Data'!$B$6:$BE$43,'RevPAR Raw Data'!W$1,FALSE))/100</f>
        <v>-1.33391381675372E-2</v>
      </c>
      <c r="AB81" s="90">
        <f>(VLOOKUP($A80,'RevPAR Raw Data'!$B$6:$BE$43,'RevPAR Raw Data'!X$1,FALSE))/100</f>
        <v>0.24014472025516198</v>
      </c>
      <c r="AC81" s="90">
        <f>(VLOOKUP($A80,'RevPAR Raw Data'!$B$6:$BE$43,'RevPAR Raw Data'!Y$1,FALSE))/100</f>
        <v>1.5002880321883598E-3</v>
      </c>
      <c r="AD81" s="91">
        <f>(VLOOKUP($A80,'RevPAR Raw Data'!$B$6:$BE$43,'RevPAR Raw Data'!AA$1,FALSE))/100</f>
        <v>0.36452750156299701</v>
      </c>
      <c r="AE81" s="91">
        <f>(VLOOKUP($A80,'RevPAR Raw Data'!$B$6:$BE$43,'RevPAR Raw Data'!AB$1,FALSE))/100</f>
        <v>0.40647414071899102</v>
      </c>
      <c r="AF81" s="90">
        <f>(VLOOKUP($A80,'RevPAR Raw Data'!$B$6:$BE$43,'RevPAR Raw Data'!AC$1,FALSE))/100</f>
        <v>0.38541168495197198</v>
      </c>
      <c r="AG81" s="92">
        <f>(VLOOKUP($A80,'RevPAR Raw Data'!$B$6:$BE$43,'RevPAR Raw Data'!AE$1,FALSE))/100</f>
        <v>0.137917604529157</v>
      </c>
    </row>
    <row r="82" spans="1:33" x14ac:dyDescent="0.2">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
      <c r="A83" s="116" t="s">
        <v>87</v>
      </c>
      <c r="B83" s="117">
        <f>(VLOOKUP($A83,'Occupancy Raw Data'!$B$8:$BE$45,'Occupancy Raw Data'!G$3,FALSE))/100</f>
        <v>0.51406563965170693</v>
      </c>
      <c r="C83" s="118">
        <f>(VLOOKUP($A83,'Occupancy Raw Data'!$B$8:$BE$45,'Occupancy Raw Data'!H$3,FALSE))/100</f>
        <v>0.66744809109176106</v>
      </c>
      <c r="D83" s="118">
        <f>(VLOOKUP($A83,'Occupancy Raw Data'!$B$8:$BE$45,'Occupancy Raw Data'!I$3,FALSE))/100</f>
        <v>0.74263228399196191</v>
      </c>
      <c r="E83" s="118">
        <f>(VLOOKUP($A83,'Occupancy Raw Data'!$B$8:$BE$45,'Occupancy Raw Data'!J$3,FALSE))/100</f>
        <v>0.76791694574681801</v>
      </c>
      <c r="F83" s="118">
        <f>(VLOOKUP($A83,'Occupancy Raw Data'!$B$8:$BE$45,'Occupancy Raw Data'!K$3,FALSE))/100</f>
        <v>0.79219691895512301</v>
      </c>
      <c r="G83" s="119">
        <f>(VLOOKUP($A83,'Occupancy Raw Data'!$B$8:$BE$45,'Occupancy Raw Data'!L$3,FALSE))/100</f>
        <v>0.69685197588747405</v>
      </c>
      <c r="H83" s="99">
        <f>(VLOOKUP($A83,'Occupancy Raw Data'!$B$8:$BE$45,'Occupancy Raw Data'!N$3,FALSE))/100</f>
        <v>0.86118553248492902</v>
      </c>
      <c r="I83" s="99">
        <f>(VLOOKUP($A83,'Occupancy Raw Data'!$B$8:$BE$45,'Occupancy Raw Data'!O$3,FALSE))/100</f>
        <v>0.87240455458807697</v>
      </c>
      <c r="J83" s="119">
        <f>(VLOOKUP($A83,'Occupancy Raw Data'!$B$8:$BE$45,'Occupancy Raw Data'!P$3,FALSE))/100</f>
        <v>0.86679504353650305</v>
      </c>
      <c r="K83" s="120">
        <f>(VLOOKUP($A83,'Occupancy Raw Data'!$B$8:$BE$45,'Occupancy Raw Data'!R$3,FALSE))/100</f>
        <v>0.74540713807291104</v>
      </c>
      <c r="M83" s="121">
        <f>VLOOKUP($A83,'ADR Raw Data'!$B$6:$BE$43,'ADR Raw Data'!G$1,FALSE)</f>
        <v>85.724912638436393</v>
      </c>
      <c r="N83" s="122">
        <f>VLOOKUP($A83,'ADR Raw Data'!$B$6:$BE$43,'ADR Raw Data'!H$1,FALSE)</f>
        <v>92.143747817360705</v>
      </c>
      <c r="O83" s="122">
        <f>VLOOKUP($A83,'ADR Raw Data'!$B$6:$BE$43,'ADR Raw Data'!I$1,FALSE)</f>
        <v>96.523674340473505</v>
      </c>
      <c r="P83" s="122">
        <f>VLOOKUP($A83,'ADR Raw Data'!$B$6:$BE$43,'ADR Raw Data'!J$1,FALSE)</f>
        <v>96.6499566942869</v>
      </c>
      <c r="Q83" s="122">
        <f>VLOOKUP($A83,'ADR Raw Data'!$B$6:$BE$43,'ADR Raw Data'!K$1,FALSE)</f>
        <v>98.239846417247904</v>
      </c>
      <c r="R83" s="123">
        <f>VLOOKUP($A83,'ADR Raw Data'!$B$6:$BE$43,'ADR Raw Data'!L$1,FALSE)</f>
        <v>94.509437288542799</v>
      </c>
      <c r="S83" s="122">
        <f>VLOOKUP($A83,'ADR Raw Data'!$B$6:$BE$43,'ADR Raw Data'!N$1,FALSE)</f>
        <v>120.39318215049499</v>
      </c>
      <c r="T83" s="122">
        <f>VLOOKUP($A83,'ADR Raw Data'!$B$6:$BE$43,'ADR Raw Data'!O$1,FALSE)</f>
        <v>122.92601428023001</v>
      </c>
      <c r="U83" s="123">
        <f>VLOOKUP($A83,'ADR Raw Data'!$B$6:$BE$43,'ADR Raw Data'!P$1,FALSE)</f>
        <v>121.667793895489</v>
      </c>
      <c r="V83" s="124">
        <f>VLOOKUP($A83,'ADR Raw Data'!$B$6:$BE$43,'ADR Raw Data'!R$1,FALSE)</f>
        <v>103.532590138313</v>
      </c>
      <c r="X83" s="121">
        <f>VLOOKUP($A83,'RevPAR Raw Data'!$B$6:$BE$43,'RevPAR Raw Data'!G$1,FALSE)</f>
        <v>44.0682320495646</v>
      </c>
      <c r="Y83" s="122">
        <f>VLOOKUP($A83,'RevPAR Raw Data'!$B$6:$BE$43,'RevPAR Raw Data'!H$1,FALSE)</f>
        <v>61.501168586738103</v>
      </c>
      <c r="Z83" s="122">
        <f>VLOOKUP($A83,'RevPAR Raw Data'!$B$6:$BE$43,'RevPAR Raw Data'!I$1,FALSE)</f>
        <v>71.681596734762195</v>
      </c>
      <c r="AA83" s="122">
        <f>VLOOKUP($A83,'RevPAR Raw Data'!$B$6:$BE$43,'RevPAR Raw Data'!J$1,FALSE)</f>
        <v>74.219139551239095</v>
      </c>
      <c r="AB83" s="122">
        <f>VLOOKUP($A83,'RevPAR Raw Data'!$B$6:$BE$43,'RevPAR Raw Data'!K$1,FALSE)</f>
        <v>77.825303650368298</v>
      </c>
      <c r="AC83" s="123">
        <f>VLOOKUP($A83,'RevPAR Raw Data'!$B$6:$BE$43,'RevPAR Raw Data'!L$1,FALSE)</f>
        <v>65.859088114534401</v>
      </c>
      <c r="AD83" s="122">
        <f>VLOOKUP($A83,'RevPAR Raw Data'!$B$6:$BE$43,'RevPAR Raw Data'!N$1,FALSE)</f>
        <v>103.680866677829</v>
      </c>
      <c r="AE83" s="122">
        <f>VLOOKUP($A83,'RevPAR Raw Data'!$B$6:$BE$43,'RevPAR Raw Data'!O$1,FALSE)</f>
        <v>107.241214735432</v>
      </c>
      <c r="AF83" s="123">
        <f>VLOOKUP($A83,'RevPAR Raw Data'!$B$6:$BE$43,'RevPAR Raw Data'!P$1,FALSE)</f>
        <v>105.46104070663</v>
      </c>
      <c r="AG83" s="124">
        <f>VLOOKUP($A83,'RevPAR Raw Data'!$B$6:$BE$43,'RevPAR Raw Data'!R$1,FALSE)</f>
        <v>77.1739317122763</v>
      </c>
    </row>
    <row r="84" spans="1:33" x14ac:dyDescent="0.2">
      <c r="A84" s="101" t="s">
        <v>121</v>
      </c>
      <c r="B84" s="89">
        <f>(VLOOKUP($A83,'Occupancy Raw Data'!$B$8:$BE$51,'Occupancy Raw Data'!T$3,FALSE))/100</f>
        <v>-0.16219403178960701</v>
      </c>
      <c r="C84" s="90">
        <f>(VLOOKUP($A83,'Occupancy Raw Data'!$B$8:$BE$51,'Occupancy Raw Data'!U$3,FALSE))/100</f>
        <v>-9.5710473043198102E-2</v>
      </c>
      <c r="D84" s="90">
        <f>(VLOOKUP($A83,'Occupancy Raw Data'!$B$8:$BE$51,'Occupancy Raw Data'!V$3,FALSE))/100</f>
        <v>-4.5655970958395103E-2</v>
      </c>
      <c r="E84" s="90">
        <f>(VLOOKUP($A83,'Occupancy Raw Data'!$B$8:$BE$51,'Occupancy Raw Data'!W$3,FALSE))/100</f>
        <v>-2.13813194131603E-2</v>
      </c>
      <c r="F84" s="90">
        <f>(VLOOKUP($A83,'Occupancy Raw Data'!$B$8:$BE$51,'Occupancy Raw Data'!X$3,FALSE))/100</f>
        <v>8.5699996164045611E-2</v>
      </c>
      <c r="G84" s="90">
        <f>(VLOOKUP($A83,'Occupancy Raw Data'!$B$8:$BE$51,'Occupancy Raw Data'!Y$3,FALSE))/100</f>
        <v>-4.3887914731332502E-2</v>
      </c>
      <c r="H84" s="91">
        <f>(VLOOKUP($A83,'Occupancy Raw Data'!$B$8:$BE$51,'Occupancy Raw Data'!AA$3,FALSE))/100</f>
        <v>0.11856016783557401</v>
      </c>
      <c r="I84" s="91">
        <f>(VLOOKUP($A83,'Occupancy Raw Data'!$B$8:$BE$51,'Occupancy Raw Data'!AB$3,FALSE))/100</f>
        <v>0.14618899343191799</v>
      </c>
      <c r="J84" s="90">
        <f>(VLOOKUP($A83,'Occupancy Raw Data'!$B$8:$BE$51,'Occupancy Raw Data'!AC$3,FALSE))/100</f>
        <v>0.132295446066442</v>
      </c>
      <c r="K84" s="92">
        <f>(VLOOKUP($A83,'Occupancy Raw Data'!$B$8:$BE$51,'Occupancy Raw Data'!AE$3,FALSE))/100</f>
        <v>8.2341182713454499E-3</v>
      </c>
      <c r="M84" s="89">
        <f>(VLOOKUP($A83,'ADR Raw Data'!$B$6:$BE$49,'ADR Raw Data'!T$1,FALSE))/100</f>
        <v>-8.94324831861254E-2</v>
      </c>
      <c r="N84" s="90">
        <f>(VLOOKUP($A83,'ADR Raw Data'!$B$6:$BE$49,'ADR Raw Data'!U$1,FALSE))/100</f>
        <v>-8.6481407128085899E-2</v>
      </c>
      <c r="O84" s="90">
        <f>(VLOOKUP($A83,'ADR Raw Data'!$B$6:$BE$49,'ADR Raw Data'!V$1,FALSE))/100</f>
        <v>-7.6208895826005693E-2</v>
      </c>
      <c r="P84" s="90">
        <f>(VLOOKUP($A83,'ADR Raw Data'!$B$6:$BE$49,'ADR Raw Data'!W$1,FALSE))/100</f>
        <v>-8.2655625322619303E-2</v>
      </c>
      <c r="Q84" s="90">
        <f>(VLOOKUP($A83,'ADR Raw Data'!$B$6:$BE$49,'ADR Raw Data'!X$1,FALSE))/100</f>
        <v>-2.6647902112149E-2</v>
      </c>
      <c r="R84" s="90">
        <f>(VLOOKUP($A83,'ADR Raw Data'!$B$6:$BE$49,'ADR Raw Data'!Y$1,FALSE))/100</f>
        <v>-6.8758588897649103E-2</v>
      </c>
      <c r="S84" s="91">
        <f>(VLOOKUP($A83,'ADR Raw Data'!$B$6:$BE$49,'ADR Raw Data'!AA$1,FALSE))/100</f>
        <v>3.7349364384970503E-2</v>
      </c>
      <c r="T84" s="91">
        <f>(VLOOKUP($A83,'ADR Raw Data'!$B$6:$BE$49,'ADR Raw Data'!AB$1,FALSE))/100</f>
        <v>7.3464888658097194E-2</v>
      </c>
      <c r="U84" s="90">
        <f>(VLOOKUP($A83,'ADR Raw Data'!$B$6:$BE$49,'ADR Raw Data'!AC$1,FALSE))/100</f>
        <v>5.5316691246626901E-2</v>
      </c>
      <c r="V84" s="92">
        <f>(VLOOKUP($A83,'ADR Raw Data'!$B$6:$BE$49,'ADR Raw Data'!AE$1,FALSE))/100</f>
        <v>-1.9308213575078E-2</v>
      </c>
      <c r="X84" s="89">
        <f>(VLOOKUP($A83,'RevPAR Raw Data'!$B$6:$BE$43,'RevPAR Raw Data'!T$1,FALSE))/100</f>
        <v>-0.237121099954818</v>
      </c>
      <c r="Y84" s="90">
        <f>(VLOOKUP($A83,'RevPAR Raw Data'!$B$6:$BE$43,'RevPAR Raw Data'!U$1,FALSE))/100</f>
        <v>-0.17391470378561302</v>
      </c>
      <c r="Z84" s="90">
        <f>(VLOOKUP($A83,'RevPAR Raw Data'!$B$6:$BE$43,'RevPAR Raw Data'!V$1,FALSE))/100</f>
        <v>-0.11838547564979701</v>
      </c>
      <c r="AA84" s="90">
        <f>(VLOOKUP($A83,'RevPAR Raw Data'!$B$6:$BE$43,'RevPAR Raw Data'!W$1,FALSE))/100</f>
        <v>-0.10226965840946199</v>
      </c>
      <c r="AB84" s="90">
        <f>(VLOOKUP($A83,'RevPAR Raw Data'!$B$6:$BE$43,'RevPAR Raw Data'!X$1,FALSE))/100</f>
        <v>5.6768368943105496E-2</v>
      </c>
      <c r="AC84" s="90">
        <f>(VLOOKUP($A83,'RevPAR Raw Data'!$B$6:$BE$43,'RevPAR Raw Data'!Y$1,FALSE))/100</f>
        <v>-0.10962883254239401</v>
      </c>
      <c r="AD84" s="91">
        <f>(VLOOKUP($A83,'RevPAR Raw Data'!$B$6:$BE$43,'RevPAR Raw Data'!AA$1,FALSE))/100</f>
        <v>0.160337679130578</v>
      </c>
      <c r="AE84" s="91">
        <f>(VLOOKUP($A83,'RevPAR Raw Data'!$B$6:$BE$43,'RevPAR Raw Data'!AB$1,FALSE))/100</f>
        <v>0.23039364021553102</v>
      </c>
      <c r="AF84" s="90">
        <f>(VLOOKUP($A83,'RevPAR Raw Data'!$B$6:$BE$43,'RevPAR Raw Data'!AC$1,FALSE))/100</f>
        <v>0.19493028365646101</v>
      </c>
      <c r="AG84" s="92">
        <f>(VLOOKUP($A83,'RevPAR Raw Data'!$B$6:$BE$43,'RevPAR Raw Data'!AE$1,FALSE))/100</f>
        <v>-1.1233081417918201E-2</v>
      </c>
    </row>
    <row r="85" spans="1:33" x14ac:dyDescent="0.2">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
      <c r="A86" s="116" t="s">
        <v>32</v>
      </c>
      <c r="B86" s="117">
        <f>(VLOOKUP($A86,'Occupancy Raw Data'!$B$8:$BE$45,'Occupancy Raw Data'!G$3,FALSE))/100</f>
        <v>0.47899278540104606</v>
      </c>
      <c r="C86" s="118">
        <f>(VLOOKUP($A86,'Occupancy Raw Data'!$B$8:$BE$45,'Occupancy Raw Data'!H$3,FALSE))/100</f>
        <v>0.58367520158438202</v>
      </c>
      <c r="D86" s="118">
        <f>(VLOOKUP($A86,'Occupancy Raw Data'!$B$8:$BE$45,'Occupancy Raw Data'!I$3,FALSE))/100</f>
        <v>0.61932380817654498</v>
      </c>
      <c r="E86" s="118">
        <f>(VLOOKUP($A86,'Occupancy Raw Data'!$B$8:$BE$45,'Occupancy Raw Data'!J$3,FALSE))/100</f>
        <v>0.62710425802800895</v>
      </c>
      <c r="F86" s="118">
        <f>(VLOOKUP($A86,'Occupancy Raw Data'!$B$8:$BE$45,'Occupancy Raw Data'!K$3,FALSE))/100</f>
        <v>0.80845947092941006</v>
      </c>
      <c r="G86" s="119">
        <f>(VLOOKUP($A86,'Occupancy Raw Data'!$B$8:$BE$45,'Occupancy Raw Data'!L$3,FALSE))/100</f>
        <v>0.62351110482387806</v>
      </c>
      <c r="H86" s="99">
        <f>(VLOOKUP($A86,'Occupancy Raw Data'!$B$8:$BE$45,'Occupancy Raw Data'!N$3,FALSE))/100</f>
        <v>0.88626396944405106</v>
      </c>
      <c r="I86" s="99">
        <f>(VLOOKUP($A86,'Occupancy Raw Data'!$B$8:$BE$45,'Occupancy Raw Data'!O$3,FALSE))/100</f>
        <v>0.87395671240628003</v>
      </c>
      <c r="J86" s="119">
        <f>(VLOOKUP($A86,'Occupancy Raw Data'!$B$8:$BE$45,'Occupancy Raw Data'!P$3,FALSE))/100</f>
        <v>0.88011034092516593</v>
      </c>
      <c r="K86" s="120">
        <f>(VLOOKUP($A86,'Occupancy Raw Data'!$B$8:$BE$45,'Occupancy Raw Data'!R$3,FALSE))/100</f>
        <v>0.69682517228138907</v>
      </c>
      <c r="M86" s="121">
        <f>VLOOKUP($A86,'ADR Raw Data'!$B$6:$BE$43,'ADR Raw Data'!G$1,FALSE)</f>
        <v>76.841363083284094</v>
      </c>
      <c r="N86" s="122">
        <f>VLOOKUP($A86,'ADR Raw Data'!$B$6:$BE$43,'ADR Raw Data'!H$1,FALSE)</f>
        <v>83.055523824527299</v>
      </c>
      <c r="O86" s="122">
        <f>VLOOKUP($A86,'ADR Raw Data'!$B$6:$BE$43,'ADR Raw Data'!I$1,FALSE)</f>
        <v>86.747929899497393</v>
      </c>
      <c r="P86" s="122">
        <f>VLOOKUP($A86,'ADR Raw Data'!$B$6:$BE$43,'ADR Raw Data'!J$1,FALSE)</f>
        <v>87.727515362057204</v>
      </c>
      <c r="Q86" s="122">
        <f>VLOOKUP($A86,'ADR Raw Data'!$B$6:$BE$43,'ADR Raw Data'!K$1,FALSE)</f>
        <v>121.04630699912499</v>
      </c>
      <c r="R86" s="123">
        <f>VLOOKUP($A86,'ADR Raw Data'!$B$6:$BE$43,'ADR Raw Data'!L$1,FALSE)</f>
        <v>93.6260143343316</v>
      </c>
      <c r="S86" s="122">
        <f>VLOOKUP($A86,'ADR Raw Data'!$B$6:$BE$43,'ADR Raw Data'!N$1,FALSE)</f>
        <v>144.32344715083701</v>
      </c>
      <c r="T86" s="122">
        <f>VLOOKUP($A86,'ADR Raw Data'!$B$6:$BE$43,'ADR Raw Data'!O$1,FALSE)</f>
        <v>140.452272693428</v>
      </c>
      <c r="U86" s="123">
        <f>VLOOKUP($A86,'ADR Raw Data'!$B$6:$BE$43,'ADR Raw Data'!P$1,FALSE)</f>
        <v>142.40139332154601</v>
      </c>
      <c r="V86" s="124">
        <f>VLOOKUP($A86,'ADR Raw Data'!$B$6:$BE$43,'ADR Raw Data'!R$1,FALSE)</f>
        <v>111.22736118442</v>
      </c>
      <c r="X86" s="121">
        <f>VLOOKUP($A86,'RevPAR Raw Data'!$B$6:$BE$43,'RevPAR Raw Data'!G$1,FALSE)</f>
        <v>36.806458537275397</v>
      </c>
      <c r="Y86" s="122">
        <f>VLOOKUP($A86,'RevPAR Raw Data'!$B$6:$BE$43,'RevPAR Raw Data'!H$1,FALSE)</f>
        <v>48.477449610977501</v>
      </c>
      <c r="Z86" s="122">
        <f>VLOOKUP($A86,'RevPAR Raw Data'!$B$6:$BE$43,'RevPAR Raw Data'!I$1,FALSE)</f>
        <v>53.725058296788703</v>
      </c>
      <c r="AA86" s="122">
        <f>VLOOKUP($A86,'RevPAR Raw Data'!$B$6:$BE$43,'RevPAR Raw Data'!J$1,FALSE)</f>
        <v>55.014298429763699</v>
      </c>
      <c r="AB86" s="122">
        <f>VLOOKUP($A86,'RevPAR Raw Data'!$B$6:$BE$43,'RevPAR Raw Data'!K$1,FALSE)</f>
        <v>97.861033314471598</v>
      </c>
      <c r="AC86" s="123">
        <f>VLOOKUP($A86,'RevPAR Raw Data'!$B$6:$BE$43,'RevPAR Raw Data'!L$1,FALSE)</f>
        <v>58.376859637855397</v>
      </c>
      <c r="AD86" s="122">
        <f>VLOOKUP($A86,'RevPAR Raw Data'!$B$6:$BE$43,'RevPAR Raw Data'!N$1,FALSE)</f>
        <v>127.90867115575</v>
      </c>
      <c r="AE86" s="122">
        <f>VLOOKUP($A86,'RevPAR Raw Data'!$B$6:$BE$43,'RevPAR Raw Data'!O$1,FALSE)</f>
        <v>122.749206493139</v>
      </c>
      <c r="AF86" s="123">
        <f>VLOOKUP($A86,'RevPAR Raw Data'!$B$6:$BE$43,'RevPAR Raw Data'!P$1,FALSE)</f>
        <v>125.32893882444399</v>
      </c>
      <c r="AG86" s="124">
        <f>VLOOKUP($A86,'RevPAR Raw Data'!$B$6:$BE$43,'RevPAR Raw Data'!R$1,FALSE)</f>
        <v>77.506025119737998</v>
      </c>
    </row>
    <row r="87" spans="1:33" x14ac:dyDescent="0.2">
      <c r="A87" s="101" t="s">
        <v>121</v>
      </c>
      <c r="B87" s="89">
        <f>(VLOOKUP($A86,'Occupancy Raw Data'!$B$8:$BE$51,'Occupancy Raw Data'!T$3,FALSE))/100</f>
        <v>-0.10588856614734601</v>
      </c>
      <c r="C87" s="90">
        <f>(VLOOKUP($A86,'Occupancy Raw Data'!$B$8:$BE$51,'Occupancy Raw Data'!U$3,FALSE))/100</f>
        <v>-0.130086443179422</v>
      </c>
      <c r="D87" s="90">
        <f>(VLOOKUP($A86,'Occupancy Raw Data'!$B$8:$BE$51,'Occupancy Raw Data'!V$3,FALSE))/100</f>
        <v>-0.105617977528089</v>
      </c>
      <c r="E87" s="90">
        <f>(VLOOKUP($A86,'Occupancy Raw Data'!$B$8:$BE$51,'Occupancy Raw Data'!W$3,FALSE))/100</f>
        <v>-0.11375449820071899</v>
      </c>
      <c r="F87" s="90">
        <f>(VLOOKUP($A86,'Occupancy Raw Data'!$B$8:$BE$51,'Occupancy Raw Data'!X$3,FALSE))/100</f>
        <v>0.24727193365342601</v>
      </c>
      <c r="G87" s="90">
        <f>(VLOOKUP($A86,'Occupancy Raw Data'!$B$8:$BE$51,'Occupancy Raw Data'!Y$3,FALSE))/100</f>
        <v>-4.22008779173366E-2</v>
      </c>
      <c r="H87" s="91">
        <f>(VLOOKUP($A86,'Occupancy Raw Data'!$B$8:$BE$51,'Occupancy Raw Data'!AA$3,FALSE))/100</f>
        <v>0.38056412516527094</v>
      </c>
      <c r="I87" s="91">
        <f>(VLOOKUP($A86,'Occupancy Raw Data'!$B$8:$BE$51,'Occupancy Raw Data'!AB$3,FALSE))/100</f>
        <v>0.34626280235345297</v>
      </c>
      <c r="J87" s="90">
        <f>(VLOOKUP($A86,'Occupancy Raw Data'!$B$8:$BE$51,'Occupancy Raw Data'!AC$3,FALSE))/100</f>
        <v>0.363317629012819</v>
      </c>
      <c r="K87" s="92">
        <f>(VLOOKUP($A86,'Occupancy Raw Data'!$B$8:$BE$51,'Occupancy Raw Data'!AE$3,FALSE))/100</f>
        <v>7.2971122728404197E-2</v>
      </c>
      <c r="M87" s="89">
        <f>(VLOOKUP($A86,'ADR Raw Data'!$B$6:$BE$49,'ADR Raw Data'!T$1,FALSE))/100</f>
        <v>-0.12928549393236799</v>
      </c>
      <c r="N87" s="90">
        <f>(VLOOKUP($A86,'ADR Raw Data'!$B$6:$BE$49,'ADR Raw Data'!U$1,FALSE))/100</f>
        <v>-0.11411641914673501</v>
      </c>
      <c r="O87" s="90">
        <f>(VLOOKUP($A86,'ADR Raw Data'!$B$6:$BE$49,'ADR Raw Data'!V$1,FALSE))/100</f>
        <v>-9.0948376312747298E-2</v>
      </c>
      <c r="P87" s="90">
        <f>(VLOOKUP($A86,'ADR Raw Data'!$B$6:$BE$49,'ADR Raw Data'!W$1,FALSE))/100</f>
        <v>-7.8522024475592908E-2</v>
      </c>
      <c r="Q87" s="90">
        <f>(VLOOKUP($A86,'ADR Raw Data'!$B$6:$BE$49,'ADR Raw Data'!X$1,FALSE))/100</f>
        <v>0.30350395727038498</v>
      </c>
      <c r="R87" s="90">
        <f>(VLOOKUP($A86,'ADR Raw Data'!$B$6:$BE$49,'ADR Raw Data'!Y$1,FALSE))/100</f>
        <v>3.0462695452613299E-3</v>
      </c>
      <c r="S87" s="91">
        <f>(VLOOKUP($A86,'ADR Raw Data'!$B$6:$BE$49,'ADR Raw Data'!AA$1,FALSE))/100</f>
        <v>0.45328909792797395</v>
      </c>
      <c r="T87" s="91">
        <f>(VLOOKUP($A86,'ADR Raw Data'!$B$6:$BE$49,'ADR Raw Data'!AB$1,FALSE))/100</f>
        <v>0.41791262054311801</v>
      </c>
      <c r="U87" s="90">
        <f>(VLOOKUP($A86,'ADR Raw Data'!$B$6:$BE$49,'ADR Raw Data'!AC$1,FALSE))/100</f>
        <v>0.43577003557083599</v>
      </c>
      <c r="V87" s="92">
        <f>(VLOOKUP($A86,'ADR Raw Data'!$B$6:$BE$49,'ADR Raw Data'!AE$1,FALSE))/100</f>
        <v>0.170812296942285</v>
      </c>
      <c r="X87" s="89">
        <f>(VLOOKUP($A86,'RevPAR Raw Data'!$B$6:$BE$43,'RevPAR Raw Data'!T$1,FALSE))/100</f>
        <v>-0.22148420450356401</v>
      </c>
      <c r="Y87" s="90">
        <f>(VLOOKUP($A86,'RevPAR Raw Data'!$B$6:$BE$43,'RevPAR Raw Data'!U$1,FALSE))/100</f>
        <v>-0.229357863250986</v>
      </c>
      <c r="Z87" s="90">
        <f>(VLOOKUP($A86,'RevPAR Raw Data'!$B$6:$BE$43,'RevPAR Raw Data'!V$1,FALSE))/100</f>
        <v>-0.18696057027522101</v>
      </c>
      <c r="AA87" s="90">
        <f>(VLOOKUP($A86,'RevPAR Raw Data'!$B$6:$BE$43,'RevPAR Raw Data'!W$1,FALSE))/100</f>
        <v>-0.183344289184386</v>
      </c>
      <c r="AB87" s="90">
        <f>(VLOOKUP($A86,'RevPAR Raw Data'!$B$6:$BE$43,'RevPAR Raw Data'!X$1,FALSE))/100</f>
        <v>0.62582390130952703</v>
      </c>
      <c r="AC87" s="90">
        <f>(VLOOKUP($A86,'RevPAR Raw Data'!$B$6:$BE$43,'RevPAR Raw Data'!Y$1,FALSE))/100</f>
        <v>-3.9283163621258201E-2</v>
      </c>
      <c r="AD87" s="91">
        <f>(VLOOKUP($A86,'RevPAR Raw Data'!$B$6:$BE$43,'RevPAR Raw Data'!AA$1,FALSE))/100</f>
        <v>1.0063587920931498</v>
      </c>
      <c r="AE87" s="91">
        <f>(VLOOKUP($A86,'RevPAR Raw Data'!$B$6:$BE$43,'RevPAR Raw Data'!AB$1,FALSE))/100</f>
        <v>0.90888301802470706</v>
      </c>
      <c r="AF87" s="90">
        <f>(VLOOKUP($A86,'RevPAR Raw Data'!$B$6:$BE$43,'RevPAR Raw Data'!AC$1,FALSE))/100</f>
        <v>0.95741060070208306</v>
      </c>
      <c r="AG87" s="92">
        <f>(VLOOKUP($A86,'RevPAR Raw Data'!$B$6:$BE$43,'RevPAR Raw Data'!AE$1,FALSE))/100</f>
        <v>0.25624778475438498</v>
      </c>
    </row>
    <row r="88" spans="1:33" x14ac:dyDescent="0.2">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
      <c r="A89" s="116" t="s">
        <v>88</v>
      </c>
      <c r="B89" s="117">
        <f>(VLOOKUP($A89,'Occupancy Raw Data'!$B$8:$BE$45,'Occupancy Raw Data'!G$3,FALSE))/100</f>
        <v>0.46296946296946201</v>
      </c>
      <c r="C89" s="118">
        <f>(VLOOKUP($A89,'Occupancy Raw Data'!$B$8:$BE$45,'Occupancy Raw Data'!H$3,FALSE))/100</f>
        <v>0.58283608283608201</v>
      </c>
      <c r="D89" s="118">
        <f>(VLOOKUP($A89,'Occupancy Raw Data'!$B$8:$BE$45,'Occupancy Raw Data'!I$3,FALSE))/100</f>
        <v>0.65917865917865892</v>
      </c>
      <c r="E89" s="118">
        <f>(VLOOKUP($A89,'Occupancy Raw Data'!$B$8:$BE$45,'Occupancy Raw Data'!J$3,FALSE))/100</f>
        <v>0.73288873288873202</v>
      </c>
      <c r="F89" s="118">
        <f>(VLOOKUP($A89,'Occupancy Raw Data'!$B$8:$BE$45,'Occupancy Raw Data'!K$3,FALSE))/100</f>
        <v>0.76746226746226698</v>
      </c>
      <c r="G89" s="119">
        <f>(VLOOKUP($A89,'Occupancy Raw Data'!$B$8:$BE$45,'Occupancy Raw Data'!L$3,FALSE))/100</f>
        <v>0.64106704106704104</v>
      </c>
      <c r="H89" s="99">
        <f>(VLOOKUP($A89,'Occupancy Raw Data'!$B$8:$BE$45,'Occupancy Raw Data'!N$3,FALSE))/100</f>
        <v>0.79168129168129098</v>
      </c>
      <c r="I89" s="99">
        <f>(VLOOKUP($A89,'Occupancy Raw Data'!$B$8:$BE$45,'Occupancy Raw Data'!O$3,FALSE))/100</f>
        <v>0.81853281853281801</v>
      </c>
      <c r="J89" s="119">
        <f>(VLOOKUP($A89,'Occupancy Raw Data'!$B$8:$BE$45,'Occupancy Raw Data'!P$3,FALSE))/100</f>
        <v>0.80510705510705505</v>
      </c>
      <c r="K89" s="120">
        <f>(VLOOKUP($A89,'Occupancy Raw Data'!$B$8:$BE$45,'Occupancy Raw Data'!R$3,FALSE))/100</f>
        <v>0.68793561650704504</v>
      </c>
      <c r="M89" s="121">
        <f>VLOOKUP($A89,'ADR Raw Data'!$B$6:$BE$43,'ADR Raw Data'!G$1,FALSE)</f>
        <v>100.00355015162999</v>
      </c>
      <c r="N89" s="122">
        <f>VLOOKUP($A89,'ADR Raw Data'!$B$6:$BE$43,'ADR Raw Data'!H$1,FALSE)</f>
        <v>108.915700813008</v>
      </c>
      <c r="O89" s="122">
        <f>VLOOKUP($A89,'ADR Raw Data'!$B$6:$BE$43,'ADR Raw Data'!I$1,FALSE)</f>
        <v>117.73322670394001</v>
      </c>
      <c r="P89" s="122">
        <f>VLOOKUP($A89,'ADR Raw Data'!$B$6:$BE$43,'ADR Raw Data'!J$1,FALSE)</f>
        <v>129.53298223179999</v>
      </c>
      <c r="Q89" s="122">
        <f>VLOOKUP($A89,'ADR Raw Data'!$B$6:$BE$43,'ADR Raw Data'!K$1,FALSE)</f>
        <v>136.38855136062099</v>
      </c>
      <c r="R89" s="123">
        <f>VLOOKUP($A89,'ADR Raw Data'!$B$6:$BE$43,'ADR Raw Data'!L$1,FALSE)</f>
        <v>120.733753619141</v>
      </c>
      <c r="S89" s="122">
        <f>VLOOKUP($A89,'ADR Raw Data'!$B$6:$BE$43,'ADR Raw Data'!N$1,FALSE)</f>
        <v>145.21990075371301</v>
      </c>
      <c r="T89" s="122">
        <f>VLOOKUP($A89,'ADR Raw Data'!$B$6:$BE$43,'ADR Raw Data'!O$1,FALSE)</f>
        <v>146.827572855917</v>
      </c>
      <c r="U89" s="123">
        <f>VLOOKUP($A89,'ADR Raw Data'!$B$6:$BE$43,'ADR Raw Data'!P$1,FALSE)</f>
        <v>146.037141373297</v>
      </c>
      <c r="V89" s="124">
        <f>VLOOKUP($A89,'ADR Raw Data'!$B$6:$BE$43,'ADR Raw Data'!R$1,FALSE)</f>
        <v>129.19465170742299</v>
      </c>
      <c r="X89" s="121">
        <f>VLOOKUP($A89,'RevPAR Raw Data'!$B$6:$BE$43,'RevPAR Raw Data'!G$1,FALSE)</f>
        <v>46.298589908739899</v>
      </c>
      <c r="Y89" s="122">
        <f>VLOOKUP($A89,'RevPAR Raw Data'!$B$6:$BE$43,'RevPAR Raw Data'!H$1,FALSE)</f>
        <v>63.480000421200401</v>
      </c>
      <c r="Z89" s="122">
        <f>VLOOKUP($A89,'RevPAR Raw Data'!$B$6:$BE$43,'RevPAR Raw Data'!I$1,FALSE)</f>
        <v>77.607230519480495</v>
      </c>
      <c r="AA89" s="122">
        <f>VLOOKUP($A89,'RevPAR Raw Data'!$B$6:$BE$43,'RevPAR Raw Data'!J$1,FALSE)</f>
        <v>94.933263215163194</v>
      </c>
      <c r="AB89" s="122">
        <f>VLOOKUP($A89,'RevPAR Raw Data'!$B$6:$BE$43,'RevPAR Raw Data'!K$1,FALSE)</f>
        <v>104.67306688311599</v>
      </c>
      <c r="AC89" s="123">
        <f>VLOOKUP($A89,'RevPAR Raw Data'!$B$6:$BE$43,'RevPAR Raw Data'!L$1,FALSE)</f>
        <v>77.398430189540093</v>
      </c>
      <c r="AD89" s="122">
        <f>VLOOKUP($A89,'RevPAR Raw Data'!$B$6:$BE$43,'RevPAR Raw Data'!N$1,FALSE)</f>
        <v>114.967878606528</v>
      </c>
      <c r="AE89" s="122">
        <f>VLOOKUP($A89,'RevPAR Raw Data'!$B$6:$BE$43,'RevPAR Raw Data'!O$1,FALSE)</f>
        <v>120.18318704808701</v>
      </c>
      <c r="AF89" s="123">
        <f>VLOOKUP($A89,'RevPAR Raw Data'!$B$6:$BE$43,'RevPAR Raw Data'!P$1,FALSE)</f>
        <v>117.575532827307</v>
      </c>
      <c r="AG89" s="124">
        <f>VLOOKUP($A89,'RevPAR Raw Data'!$B$6:$BE$43,'RevPAR Raw Data'!R$1,FALSE)</f>
        <v>88.877602371759494</v>
      </c>
    </row>
    <row r="90" spans="1:33" x14ac:dyDescent="0.2">
      <c r="A90" s="101" t="s">
        <v>121</v>
      </c>
      <c r="B90" s="89">
        <f>(VLOOKUP($A89,'Occupancy Raw Data'!$B$8:$BE$51,'Occupancy Raw Data'!T$3,FALSE))/100</f>
        <v>-0.22039175960454402</v>
      </c>
      <c r="C90" s="90">
        <f>(VLOOKUP($A89,'Occupancy Raw Data'!$B$8:$BE$51,'Occupancy Raw Data'!U$3,FALSE))/100</f>
        <v>-8.3884720625052103E-2</v>
      </c>
      <c r="D90" s="90">
        <f>(VLOOKUP($A89,'Occupancy Raw Data'!$B$8:$BE$51,'Occupancy Raw Data'!V$3,FALSE))/100</f>
        <v>-9.4901889303433698E-2</v>
      </c>
      <c r="E90" s="90">
        <f>(VLOOKUP($A89,'Occupancy Raw Data'!$B$8:$BE$51,'Occupancy Raw Data'!W$3,FALSE))/100</f>
        <v>-3.8252562237802004E-2</v>
      </c>
      <c r="F90" s="90">
        <f>(VLOOKUP($A89,'Occupancy Raw Data'!$B$8:$BE$51,'Occupancy Raw Data'!X$3,FALSE))/100</f>
        <v>6.0432321967047502E-2</v>
      </c>
      <c r="G90" s="90">
        <f>(VLOOKUP($A89,'Occupancy Raw Data'!$B$8:$BE$51,'Occupancy Raw Data'!Y$3,FALSE))/100</f>
        <v>-6.9329115764794599E-2</v>
      </c>
      <c r="H90" s="91">
        <f>(VLOOKUP($A89,'Occupancy Raw Data'!$B$8:$BE$51,'Occupancy Raw Data'!AA$3,FALSE))/100</f>
        <v>0.100309367285429</v>
      </c>
      <c r="I90" s="91">
        <f>(VLOOKUP($A89,'Occupancy Raw Data'!$B$8:$BE$51,'Occupancy Raw Data'!AB$3,FALSE))/100</f>
        <v>0.18721685889669501</v>
      </c>
      <c r="J90" s="90">
        <f>(VLOOKUP($A89,'Occupancy Raw Data'!$B$8:$BE$51,'Occupancy Raw Data'!AC$3,FALSE))/100</f>
        <v>0.14283625883975101</v>
      </c>
      <c r="K90" s="92">
        <f>(VLOOKUP($A89,'Occupancy Raw Data'!$B$8:$BE$51,'Occupancy Raw Data'!AE$3,FALSE))/100</f>
        <v>-7.7324688391538499E-3</v>
      </c>
      <c r="M90" s="89">
        <f>(VLOOKUP($A89,'ADR Raw Data'!$B$6:$BE$49,'ADR Raw Data'!T$1,FALSE))/100</f>
        <v>-9.4402637787710492E-2</v>
      </c>
      <c r="N90" s="90">
        <f>(VLOOKUP($A89,'ADR Raw Data'!$B$6:$BE$49,'ADR Raw Data'!U$1,FALSE))/100</f>
        <v>-4.2046219454537501E-2</v>
      </c>
      <c r="O90" s="90">
        <f>(VLOOKUP($A89,'ADR Raw Data'!$B$6:$BE$49,'ADR Raw Data'!V$1,FALSE))/100</f>
        <v>-7.3897359742035609E-2</v>
      </c>
      <c r="P90" s="90">
        <f>(VLOOKUP($A89,'ADR Raw Data'!$B$6:$BE$49,'ADR Raw Data'!W$1,FALSE))/100</f>
        <v>-5.0789535105049605E-2</v>
      </c>
      <c r="Q90" s="90">
        <f>(VLOOKUP($A89,'ADR Raw Data'!$B$6:$BE$49,'ADR Raw Data'!X$1,FALSE))/100</f>
        <v>2.9116236906899601E-2</v>
      </c>
      <c r="R90" s="90">
        <f>(VLOOKUP($A89,'ADR Raw Data'!$B$6:$BE$49,'ADR Raw Data'!Y$1,FALSE))/100</f>
        <v>-3.3883250158896198E-2</v>
      </c>
      <c r="S90" s="91">
        <f>(VLOOKUP($A89,'ADR Raw Data'!$B$6:$BE$49,'ADR Raw Data'!AA$1,FALSE))/100</f>
        <v>4.1148588159238005E-2</v>
      </c>
      <c r="T90" s="91">
        <f>(VLOOKUP($A89,'ADR Raw Data'!$B$6:$BE$49,'ADR Raw Data'!AB$1,FALSE))/100</f>
        <v>9.1870569661332002E-2</v>
      </c>
      <c r="U90" s="90">
        <f>(VLOOKUP($A89,'ADR Raw Data'!$B$6:$BE$49,'ADR Raw Data'!AC$1,FALSE))/100</f>
        <v>6.5728450301404798E-2</v>
      </c>
      <c r="V90" s="92">
        <f>(VLOOKUP($A89,'ADR Raw Data'!$B$6:$BE$49,'ADR Raw Data'!AE$1,FALSE))/100</f>
        <v>5.6403017702345406E-3</v>
      </c>
      <c r="X90" s="89">
        <f>(VLOOKUP($A89,'RevPAR Raw Data'!$B$6:$BE$43,'RevPAR Raw Data'!T$1,FALSE))/100</f>
        <v>-0.29398883393891101</v>
      </c>
      <c r="Y90" s="90">
        <f>(VLOOKUP($A89,'RevPAR Raw Data'!$B$6:$BE$43,'RevPAR Raw Data'!U$1,FALSE))/100</f>
        <v>-0.12240390470730601</v>
      </c>
      <c r="Z90" s="90">
        <f>(VLOOKUP($A89,'RevPAR Raw Data'!$B$6:$BE$43,'RevPAR Raw Data'!V$1,FALSE))/100</f>
        <v>-0.16178624999141403</v>
      </c>
      <c r="AA90" s="90">
        <f>(VLOOKUP($A89,'RevPAR Raw Data'!$B$6:$BE$43,'RevPAR Raw Data'!W$1,FALSE))/100</f>
        <v>-8.7099267490216709E-2</v>
      </c>
      <c r="AB90" s="90">
        <f>(VLOOKUP($A89,'RevPAR Raw Data'!$B$6:$BE$43,'RevPAR Raw Data'!X$1,FALSE))/100</f>
        <v>9.130812067717381E-2</v>
      </c>
      <c r="AC90" s="90">
        <f>(VLOOKUP($A89,'RevPAR Raw Data'!$B$6:$BE$43,'RevPAR Raw Data'!Y$1,FALSE))/100</f>
        <v>-0.10086327015093699</v>
      </c>
      <c r="AD90" s="91">
        <f>(VLOOKUP($A89,'RevPAR Raw Data'!$B$6:$BE$43,'RevPAR Raw Data'!AA$1,FALSE))/100</f>
        <v>0.145585544287609</v>
      </c>
      <c r="AE90" s="91">
        <f>(VLOOKUP($A89,'RevPAR Raw Data'!$B$6:$BE$43,'RevPAR Raw Data'!AB$1,FALSE))/100</f>
        <v>0.296287148035072</v>
      </c>
      <c r="AF90" s="90">
        <f>(VLOOKUP($A89,'RevPAR Raw Data'!$B$6:$BE$43,'RevPAR Raw Data'!AC$1,FALSE))/100</f>
        <v>0.217953115081543</v>
      </c>
      <c r="AG90" s="92">
        <f>(VLOOKUP($A89,'RevPAR Raw Data'!$B$6:$BE$43,'RevPAR Raw Data'!AE$1,FALSE))/100</f>
        <v>-2.1357805266010699E-3</v>
      </c>
    </row>
    <row r="91" spans="1:33" x14ac:dyDescent="0.2">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
      <c r="A92" s="116" t="s">
        <v>89</v>
      </c>
      <c r="B92" s="117">
        <f>(VLOOKUP($A92,'Occupancy Raw Data'!$B$8:$BE$45,'Occupancy Raw Data'!G$3,FALSE))/100</f>
        <v>0.45430234387289603</v>
      </c>
      <c r="C92" s="118">
        <f>(VLOOKUP($A92,'Occupancy Raw Data'!$B$8:$BE$45,'Occupancy Raw Data'!H$3,FALSE))/100</f>
        <v>0.49944942582979301</v>
      </c>
      <c r="D92" s="118">
        <f>(VLOOKUP($A92,'Occupancy Raw Data'!$B$8:$BE$45,'Occupancy Raw Data'!I$3,FALSE))/100</f>
        <v>0.58415919458864207</v>
      </c>
      <c r="E92" s="118">
        <f>(VLOOKUP($A92,'Occupancy Raw Data'!$B$8:$BE$45,'Occupancy Raw Data'!J$3,FALSE))/100</f>
        <v>0.62899166273399398</v>
      </c>
      <c r="F92" s="118">
        <f>(VLOOKUP($A92,'Occupancy Raw Data'!$B$8:$BE$45,'Occupancy Raw Data'!K$3,FALSE))/100</f>
        <v>0.66249803366367699</v>
      </c>
      <c r="G92" s="119">
        <f>(VLOOKUP($A92,'Occupancy Raw Data'!$B$8:$BE$45,'Occupancy Raw Data'!L$3,FALSE))/100</f>
        <v>0.56588013213779997</v>
      </c>
      <c r="H92" s="99">
        <f>(VLOOKUP($A92,'Occupancy Raw Data'!$B$8:$BE$45,'Occupancy Raw Data'!N$3,FALSE))/100</f>
        <v>0.80344502123643191</v>
      </c>
      <c r="I92" s="99">
        <f>(VLOOKUP($A92,'Occupancy Raw Data'!$B$8:$BE$45,'Occupancy Raw Data'!O$3,FALSE))/100</f>
        <v>0.85150228095013303</v>
      </c>
      <c r="J92" s="119">
        <f>(VLOOKUP($A92,'Occupancy Raw Data'!$B$8:$BE$45,'Occupancy Raw Data'!P$3,FALSE))/100</f>
        <v>0.82747365109328197</v>
      </c>
      <c r="K92" s="120">
        <f>(VLOOKUP($A92,'Occupancy Raw Data'!$B$8:$BE$45,'Occupancy Raw Data'!R$3,FALSE))/100</f>
        <v>0.64062113755365202</v>
      </c>
      <c r="M92" s="121">
        <f>VLOOKUP($A92,'ADR Raw Data'!$B$6:$BE$43,'ADR Raw Data'!G$1,FALSE)</f>
        <v>120.685582375346</v>
      </c>
      <c r="N92" s="122">
        <f>VLOOKUP($A92,'ADR Raw Data'!$B$6:$BE$43,'ADR Raw Data'!H$1,FALSE)</f>
        <v>120.98880176377899</v>
      </c>
      <c r="O92" s="122">
        <f>VLOOKUP($A92,'ADR Raw Data'!$B$6:$BE$43,'ADR Raw Data'!I$1,FALSE)</f>
        <v>130.37221658812399</v>
      </c>
      <c r="P92" s="122">
        <f>VLOOKUP($A92,'ADR Raw Data'!$B$6:$BE$43,'ADR Raw Data'!J$1,FALSE)</f>
        <v>128.97087566587399</v>
      </c>
      <c r="Q92" s="122">
        <f>VLOOKUP($A92,'ADR Raw Data'!$B$6:$BE$43,'ADR Raw Data'!K$1,FALSE)</f>
        <v>137.42701037635001</v>
      </c>
      <c r="R92" s="123">
        <f>VLOOKUP($A92,'ADR Raw Data'!$B$6:$BE$43,'ADR Raw Data'!L$1,FALSE)</f>
        <v>128.50084976788099</v>
      </c>
      <c r="S92" s="122">
        <f>VLOOKUP($A92,'ADR Raw Data'!$B$6:$BE$43,'ADR Raw Data'!N$1,FALSE)</f>
        <v>181.29882650024399</v>
      </c>
      <c r="T92" s="122">
        <f>VLOOKUP($A92,'ADR Raw Data'!$B$6:$BE$43,'ADR Raw Data'!O$1,FALSE)</f>
        <v>184.34699297062599</v>
      </c>
      <c r="U92" s="123">
        <f>VLOOKUP($A92,'ADR Raw Data'!$B$6:$BE$43,'ADR Raw Data'!P$1,FALSE)</f>
        <v>182.86716689320801</v>
      </c>
      <c r="V92" s="124">
        <f>VLOOKUP($A92,'ADR Raw Data'!$B$6:$BE$43,'ADR Raw Data'!R$1,FALSE)</f>
        <v>148.564723178517</v>
      </c>
      <c r="X92" s="121">
        <f>VLOOKUP($A92,'RevPAR Raw Data'!$B$6:$BE$43,'RevPAR Raw Data'!G$1,FALSE)</f>
        <v>54.8277429447852</v>
      </c>
      <c r="Y92" s="122">
        <f>VLOOKUP($A92,'RevPAR Raw Data'!$B$6:$BE$43,'RevPAR Raw Data'!H$1,FALSE)</f>
        <v>60.427787572754397</v>
      </c>
      <c r="Z92" s="122">
        <f>VLOOKUP($A92,'RevPAR Raw Data'!$B$6:$BE$43,'RevPAR Raw Data'!I$1,FALSE)</f>
        <v>76.158129038854796</v>
      </c>
      <c r="AA92" s="122">
        <f>VLOOKUP($A92,'RevPAR Raw Data'!$B$6:$BE$43,'RevPAR Raw Data'!J$1,FALSE)</f>
        <v>81.1216055293377</v>
      </c>
      <c r="AB92" s="122">
        <f>VLOOKUP($A92,'RevPAR Raw Data'!$B$6:$BE$43,'RevPAR Raw Data'!K$1,FALSE)</f>
        <v>91.045124146609993</v>
      </c>
      <c r="AC92" s="123">
        <f>VLOOKUP($A92,'RevPAR Raw Data'!$B$6:$BE$43,'RevPAR Raw Data'!L$1,FALSE)</f>
        <v>72.716077846468394</v>
      </c>
      <c r="AD92" s="122">
        <f>VLOOKUP($A92,'RevPAR Raw Data'!$B$6:$BE$43,'RevPAR Raw Data'!N$1,FALSE)</f>
        <v>145.663639507629</v>
      </c>
      <c r="AE92" s="122">
        <f>VLOOKUP($A92,'RevPAR Raw Data'!$B$6:$BE$43,'RevPAR Raw Data'!O$1,FALSE)</f>
        <v>156.97188500078599</v>
      </c>
      <c r="AF92" s="123">
        <f>VLOOKUP($A92,'RevPAR Raw Data'!$B$6:$BE$43,'RevPAR Raw Data'!P$1,FALSE)</f>
        <v>151.317762254207</v>
      </c>
      <c r="AG92" s="124">
        <f>VLOOKUP($A92,'RevPAR Raw Data'!$B$6:$BE$43,'RevPAR Raw Data'!R$1,FALSE)</f>
        <v>95.173701962965396</v>
      </c>
    </row>
    <row r="93" spans="1:33" x14ac:dyDescent="0.2">
      <c r="A93" s="101" t="s">
        <v>121</v>
      </c>
      <c r="B93" s="89">
        <f>(VLOOKUP($A92,'Occupancy Raw Data'!$B$8:$BE$51,'Occupancy Raw Data'!T$3,FALSE))/100</f>
        <v>-8.6800598283306302E-2</v>
      </c>
      <c r="C93" s="90">
        <f>(VLOOKUP($A92,'Occupancy Raw Data'!$B$8:$BE$51,'Occupancy Raw Data'!U$3,FALSE))/100</f>
        <v>-0.122635451380337</v>
      </c>
      <c r="D93" s="90">
        <f>(VLOOKUP($A92,'Occupancy Raw Data'!$B$8:$BE$51,'Occupancy Raw Data'!V$3,FALSE))/100</f>
        <v>-5.2714819585985201E-2</v>
      </c>
      <c r="E93" s="90">
        <f>(VLOOKUP($A92,'Occupancy Raw Data'!$B$8:$BE$51,'Occupancy Raw Data'!W$3,FALSE))/100</f>
        <v>1.26280154380969E-2</v>
      </c>
      <c r="F93" s="90">
        <f>(VLOOKUP($A92,'Occupancy Raw Data'!$B$8:$BE$51,'Occupancy Raw Data'!X$3,FALSE))/100</f>
        <v>0.15802871900535601</v>
      </c>
      <c r="G93" s="90">
        <f>(VLOOKUP($A92,'Occupancy Raw Data'!$B$8:$BE$51,'Occupancy Raw Data'!Y$3,FALSE))/100</f>
        <v>-1.6425448772535999E-2</v>
      </c>
      <c r="H93" s="91">
        <f>(VLOOKUP($A92,'Occupancy Raw Data'!$B$8:$BE$51,'Occupancy Raw Data'!AA$3,FALSE))/100</f>
        <v>0.248908795078506</v>
      </c>
      <c r="I93" s="91">
        <f>(VLOOKUP($A92,'Occupancy Raw Data'!$B$8:$BE$51,'Occupancy Raw Data'!AB$3,FALSE))/100</f>
        <v>0.30905354286750003</v>
      </c>
      <c r="J93" s="90">
        <f>(VLOOKUP($A92,'Occupancy Raw Data'!$B$8:$BE$51,'Occupancy Raw Data'!AC$3,FALSE))/100</f>
        <v>0.27914745602558899</v>
      </c>
      <c r="K93" s="92">
        <f>(VLOOKUP($A92,'Occupancy Raw Data'!$B$8:$BE$51,'Occupancy Raw Data'!AE$3,FALSE))/100</f>
        <v>7.5269681944225106E-2</v>
      </c>
      <c r="M93" s="89">
        <f>(VLOOKUP($A92,'ADR Raw Data'!$B$6:$BE$49,'ADR Raw Data'!T$1,FALSE))/100</f>
        <v>7.8316964402235702E-3</v>
      </c>
      <c r="N93" s="90">
        <f>(VLOOKUP($A92,'ADR Raw Data'!$B$6:$BE$49,'ADR Raw Data'!U$1,FALSE))/100</f>
        <v>1.67367079191338E-2</v>
      </c>
      <c r="O93" s="90">
        <f>(VLOOKUP($A92,'ADR Raw Data'!$B$6:$BE$49,'ADR Raw Data'!V$1,FALSE))/100</f>
        <v>7.71033519144909E-2</v>
      </c>
      <c r="P93" s="90">
        <f>(VLOOKUP($A92,'ADR Raw Data'!$B$6:$BE$49,'ADR Raw Data'!W$1,FALSE))/100</f>
        <v>3.92463397763156E-2</v>
      </c>
      <c r="Q93" s="90">
        <f>(VLOOKUP($A92,'ADR Raw Data'!$B$6:$BE$49,'ADR Raw Data'!X$1,FALSE))/100</f>
        <v>6.7711448632289895E-2</v>
      </c>
      <c r="R93" s="90">
        <f>(VLOOKUP($A92,'ADR Raw Data'!$B$6:$BE$49,'ADR Raw Data'!Y$1,FALSE))/100</f>
        <v>4.8141797230587799E-2</v>
      </c>
      <c r="S93" s="91">
        <f>(VLOOKUP($A92,'ADR Raw Data'!$B$6:$BE$49,'ADR Raw Data'!AA$1,FALSE))/100</f>
        <v>5.6665465422734401E-2</v>
      </c>
      <c r="T93" s="91">
        <f>(VLOOKUP($A92,'ADR Raw Data'!$B$6:$BE$49,'ADR Raw Data'!AB$1,FALSE))/100</f>
        <v>7.3630571453615304E-2</v>
      </c>
      <c r="U93" s="90">
        <f>(VLOOKUP($A92,'ADR Raw Data'!$B$6:$BE$49,'ADR Raw Data'!AC$1,FALSE))/100</f>
        <v>6.5406832412244598E-2</v>
      </c>
      <c r="V93" s="92">
        <f>(VLOOKUP($A92,'ADR Raw Data'!$B$6:$BE$49,'ADR Raw Data'!AE$1,FALSE))/100</f>
        <v>7.8017217719594703E-2</v>
      </c>
      <c r="X93" s="89">
        <f>(VLOOKUP($A92,'RevPAR Raw Data'!$B$6:$BE$43,'RevPAR Raw Data'!T$1,FALSE))/100</f>
        <v>-7.9648697779667404E-2</v>
      </c>
      <c r="Y93" s="90">
        <f>(VLOOKUP($A92,'RevPAR Raw Data'!$B$6:$BE$43,'RevPAR Raw Data'!U$1,FALSE))/100</f>
        <v>-0.107951257191487</v>
      </c>
      <c r="Z93" s="90">
        <f>(VLOOKUP($A92,'RevPAR Raw Data'!$B$6:$BE$43,'RevPAR Raw Data'!V$1,FALSE))/100</f>
        <v>2.0324043042858602E-2</v>
      </c>
      <c r="AA93" s="90">
        <f>(VLOOKUP($A92,'RevPAR Raw Data'!$B$6:$BE$43,'RevPAR Raw Data'!W$1,FALSE))/100</f>
        <v>5.2369958598996603E-2</v>
      </c>
      <c r="AB93" s="90">
        <f>(VLOOKUP($A92,'RevPAR Raw Data'!$B$6:$BE$43,'RevPAR Raw Data'!X$1,FALSE))/100</f>
        <v>0.23644052112700401</v>
      </c>
      <c r="AC93" s="90">
        <f>(VLOOKUP($A92,'RevPAR Raw Data'!$B$6:$BE$43,'RevPAR Raw Data'!Y$1,FALSE))/100</f>
        <v>3.0925597833822902E-2</v>
      </c>
      <c r="AD93" s="91">
        <f>(VLOOKUP($A92,'RevPAR Raw Data'!$B$6:$BE$43,'RevPAR Raw Data'!AA$1,FALSE))/100</f>
        <v>0.31967879322217596</v>
      </c>
      <c r="AE93" s="91">
        <f>(VLOOKUP($A92,'RevPAR Raw Data'!$B$6:$BE$43,'RevPAR Raw Data'!AB$1,FALSE))/100</f>
        <v>0.40543990329221402</v>
      </c>
      <c r="AF93" s="90">
        <f>(VLOOKUP($A92,'RevPAR Raw Data'!$B$6:$BE$43,'RevPAR Raw Data'!AC$1,FALSE))/100</f>
        <v>0.36281243931240298</v>
      </c>
      <c r="AG93" s="92">
        <f>(VLOOKUP($A92,'RevPAR Raw Data'!$B$6:$BE$43,'RevPAR Raw Data'!AE$1,FALSE))/100</f>
        <v>0.15915923082774699</v>
      </c>
    </row>
    <row r="94" spans="1:33" x14ac:dyDescent="0.2">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
      <c r="A95" s="116" t="s">
        <v>29</v>
      </c>
      <c r="B95" s="117">
        <f>(VLOOKUP($A95,'Occupancy Raw Data'!$B$8:$BE$45,'Occupancy Raw Data'!G$3,FALSE))/100</f>
        <v>0.39242344244984101</v>
      </c>
      <c r="C95" s="118">
        <f>(VLOOKUP($A95,'Occupancy Raw Data'!$B$8:$BE$45,'Occupancy Raw Data'!H$3,FALSE))/100</f>
        <v>0.45076557550158297</v>
      </c>
      <c r="D95" s="118">
        <f>(VLOOKUP($A95,'Occupancy Raw Data'!$B$8:$BE$45,'Occupancy Raw Data'!I$3,FALSE))/100</f>
        <v>0.501979936642027</v>
      </c>
      <c r="E95" s="118">
        <f>(VLOOKUP($A95,'Occupancy Raw Data'!$B$8:$BE$45,'Occupancy Raw Data'!J$3,FALSE))/100</f>
        <v>0.55279831045406502</v>
      </c>
      <c r="F95" s="118">
        <f>(VLOOKUP($A95,'Occupancy Raw Data'!$B$8:$BE$45,'Occupancy Raw Data'!K$3,FALSE))/100</f>
        <v>0.647967265047518</v>
      </c>
      <c r="G95" s="119">
        <f>(VLOOKUP($A95,'Occupancy Raw Data'!$B$8:$BE$45,'Occupancy Raw Data'!L$3,FALSE))/100</f>
        <v>0.50918690601900696</v>
      </c>
      <c r="H95" s="99">
        <f>(VLOOKUP($A95,'Occupancy Raw Data'!$B$8:$BE$45,'Occupancy Raw Data'!N$3,FALSE))/100</f>
        <v>0.77692713833157301</v>
      </c>
      <c r="I95" s="99">
        <f>(VLOOKUP($A95,'Occupancy Raw Data'!$B$8:$BE$45,'Occupancy Raw Data'!O$3,FALSE))/100</f>
        <v>0.74511615628299799</v>
      </c>
      <c r="J95" s="119">
        <f>(VLOOKUP($A95,'Occupancy Raw Data'!$B$8:$BE$45,'Occupancy Raw Data'!P$3,FALSE))/100</f>
        <v>0.76102164730728605</v>
      </c>
      <c r="K95" s="120">
        <f>(VLOOKUP($A95,'Occupancy Raw Data'!$B$8:$BE$45,'Occupancy Raw Data'!R$3,FALSE))/100</f>
        <v>0.58113968924422899</v>
      </c>
      <c r="M95" s="121">
        <f>VLOOKUP($A95,'ADR Raw Data'!$B$6:$BE$43,'ADR Raw Data'!G$1,FALSE)</f>
        <v>138.645782038345</v>
      </c>
      <c r="N95" s="122">
        <f>VLOOKUP($A95,'ADR Raw Data'!$B$6:$BE$43,'ADR Raw Data'!H$1,FALSE)</f>
        <v>137.41882284040901</v>
      </c>
      <c r="O95" s="122">
        <f>VLOOKUP($A95,'ADR Raw Data'!$B$6:$BE$43,'ADR Raw Data'!I$1,FALSE)</f>
        <v>141.90271890612601</v>
      </c>
      <c r="P95" s="122">
        <f>VLOOKUP($A95,'ADR Raw Data'!$B$6:$BE$43,'ADR Raw Data'!J$1,FALSE)</f>
        <v>140.67229703915899</v>
      </c>
      <c r="Q95" s="122">
        <f>VLOOKUP($A95,'ADR Raw Data'!$B$6:$BE$43,'ADR Raw Data'!K$1,FALSE)</f>
        <v>151.65200651863901</v>
      </c>
      <c r="R95" s="123">
        <f>VLOOKUP($A95,'ADR Raw Data'!$B$6:$BE$43,'ADR Raw Data'!L$1,FALSE)</f>
        <v>142.82095136872601</v>
      </c>
      <c r="S95" s="122">
        <f>VLOOKUP($A95,'ADR Raw Data'!$B$6:$BE$43,'ADR Raw Data'!N$1,FALSE)</f>
        <v>187.33511892626501</v>
      </c>
      <c r="T95" s="122">
        <f>VLOOKUP($A95,'ADR Raw Data'!$B$6:$BE$43,'ADR Raw Data'!O$1,FALSE)</f>
        <v>187.313982285208</v>
      </c>
      <c r="U95" s="123">
        <f>VLOOKUP($A95,'ADR Raw Data'!$B$6:$BE$43,'ADR Raw Data'!P$1,FALSE)</f>
        <v>187.32477148556001</v>
      </c>
      <c r="V95" s="124">
        <f>VLOOKUP($A95,'ADR Raw Data'!$B$6:$BE$43,'ADR Raw Data'!R$1,FALSE)</f>
        <v>159.472158408773</v>
      </c>
      <c r="X95" s="121">
        <f>VLOOKUP($A95,'RevPAR Raw Data'!$B$6:$BE$43,'RevPAR Raw Data'!G$1,FALSE)</f>
        <v>54.407855068637801</v>
      </c>
      <c r="Y95" s="122">
        <f>VLOOKUP($A95,'RevPAR Raw Data'!$B$6:$BE$43,'RevPAR Raw Data'!H$1,FALSE)</f>
        <v>61.943674762407603</v>
      </c>
      <c r="Z95" s="122">
        <f>VLOOKUP($A95,'RevPAR Raw Data'!$B$6:$BE$43,'RevPAR Raw Data'!I$1,FALSE)</f>
        <v>71.232317845828902</v>
      </c>
      <c r="AA95" s="122">
        <f>VLOOKUP($A95,'RevPAR Raw Data'!$B$6:$BE$43,'RevPAR Raw Data'!J$1,FALSE)</f>
        <v>77.763408130939794</v>
      </c>
      <c r="AB95" s="122">
        <f>VLOOKUP($A95,'RevPAR Raw Data'!$B$6:$BE$43,'RevPAR Raw Data'!K$1,FALSE)</f>
        <v>98.265535902851099</v>
      </c>
      <c r="AC95" s="123">
        <f>VLOOKUP($A95,'RevPAR Raw Data'!$B$6:$BE$43,'RevPAR Raw Data'!L$1,FALSE)</f>
        <v>72.722558342132999</v>
      </c>
      <c r="AD95" s="122">
        <f>VLOOKUP($A95,'RevPAR Raw Data'!$B$6:$BE$43,'RevPAR Raw Data'!N$1,FALSE)</f>
        <v>145.545737856388</v>
      </c>
      <c r="AE95" s="122">
        <f>VLOOKUP($A95,'RevPAR Raw Data'!$B$6:$BE$43,'RevPAR Raw Data'!O$1,FALSE)</f>
        <v>139.570674498416</v>
      </c>
      <c r="AF95" s="123">
        <f>VLOOKUP($A95,'RevPAR Raw Data'!$B$6:$BE$43,'RevPAR Raw Data'!P$1,FALSE)</f>
        <v>142.55820617740201</v>
      </c>
      <c r="AG95" s="124">
        <f>VLOOKUP($A95,'RevPAR Raw Data'!$B$6:$BE$43,'RevPAR Raw Data'!R$1,FALSE)</f>
        <v>92.675600580781406</v>
      </c>
    </row>
    <row r="96" spans="1:33" x14ac:dyDescent="0.2">
      <c r="A96" s="101" t="s">
        <v>121</v>
      </c>
      <c r="B96" s="89">
        <f>(VLOOKUP($A95,'Occupancy Raw Data'!$B$8:$BE$51,'Occupancy Raw Data'!T$3,FALSE))/100</f>
        <v>-6.5134050415718694E-2</v>
      </c>
      <c r="C96" s="90">
        <f>(VLOOKUP($A95,'Occupancy Raw Data'!$B$8:$BE$51,'Occupancy Raw Data'!U$3,FALSE))/100</f>
        <v>7.2516037630676197E-2</v>
      </c>
      <c r="D96" s="90">
        <f>(VLOOKUP($A95,'Occupancy Raw Data'!$B$8:$BE$51,'Occupancy Raw Data'!V$3,FALSE))/100</f>
        <v>4.4140135024527502E-2</v>
      </c>
      <c r="E96" s="90">
        <f>(VLOOKUP($A95,'Occupancy Raw Data'!$B$8:$BE$51,'Occupancy Raw Data'!W$3,FALSE))/100</f>
        <v>6.0351265847115199E-2</v>
      </c>
      <c r="F96" s="90">
        <f>(VLOOKUP($A95,'Occupancy Raw Data'!$B$8:$BE$51,'Occupancy Raw Data'!X$3,FALSE))/100</f>
        <v>8.3490896249297605E-2</v>
      </c>
      <c r="G96" s="90">
        <f>(VLOOKUP($A95,'Occupancy Raw Data'!$B$8:$BE$51,'Occupancy Raw Data'!Y$3,FALSE))/100</f>
        <v>4.3337435494613601E-2</v>
      </c>
      <c r="H96" s="91">
        <f>(VLOOKUP($A95,'Occupancy Raw Data'!$B$8:$BE$51,'Occupancy Raw Data'!AA$3,FALSE))/100</f>
        <v>0.15615959034928301</v>
      </c>
      <c r="I96" s="91">
        <f>(VLOOKUP($A95,'Occupancy Raw Data'!$B$8:$BE$51,'Occupancy Raw Data'!AB$3,FALSE))/100</f>
        <v>0.11643213061426</v>
      </c>
      <c r="J96" s="90">
        <f>(VLOOKUP($A95,'Occupancy Raw Data'!$B$8:$BE$51,'Occupancy Raw Data'!AC$3,FALSE))/100</f>
        <v>0.13636380053311101</v>
      </c>
      <c r="K96" s="92">
        <f>(VLOOKUP($A95,'Occupancy Raw Data'!$B$8:$BE$51,'Occupancy Raw Data'!AE$3,FALSE))/100</f>
        <v>7.6303871061830397E-2</v>
      </c>
      <c r="M96" s="89">
        <f>(VLOOKUP($A95,'ADR Raw Data'!$B$6:$BE$49,'ADR Raw Data'!T$1,FALSE))/100</f>
        <v>9.8638537957340303E-2</v>
      </c>
      <c r="N96" s="90">
        <f>(VLOOKUP($A95,'ADR Raw Data'!$B$6:$BE$49,'ADR Raw Data'!U$1,FALSE))/100</f>
        <v>0.15162519969503799</v>
      </c>
      <c r="O96" s="90">
        <f>(VLOOKUP($A95,'ADR Raw Data'!$B$6:$BE$49,'ADR Raw Data'!V$1,FALSE))/100</f>
        <v>0.19496218242082899</v>
      </c>
      <c r="P96" s="90">
        <f>(VLOOKUP($A95,'ADR Raw Data'!$B$6:$BE$49,'ADR Raw Data'!W$1,FALSE))/100</f>
        <v>0.12626341633136301</v>
      </c>
      <c r="Q96" s="90">
        <f>(VLOOKUP($A95,'ADR Raw Data'!$B$6:$BE$49,'ADR Raw Data'!X$1,FALSE))/100</f>
        <v>0.14733227061756499</v>
      </c>
      <c r="R96" s="90">
        <f>(VLOOKUP($A95,'ADR Raw Data'!$B$6:$BE$49,'ADR Raw Data'!Y$1,FALSE))/100</f>
        <v>0.14498811447264501</v>
      </c>
      <c r="S96" s="91">
        <f>(VLOOKUP($A95,'ADR Raw Data'!$B$6:$BE$49,'ADR Raw Data'!AA$1,FALSE))/100</f>
        <v>0.19128519181005699</v>
      </c>
      <c r="T96" s="91">
        <f>(VLOOKUP($A95,'ADR Raw Data'!$B$6:$BE$49,'ADR Raw Data'!AB$1,FALSE))/100</f>
        <v>0.17732655340609699</v>
      </c>
      <c r="U96" s="90">
        <f>(VLOOKUP($A95,'ADR Raw Data'!$B$6:$BE$49,'ADR Raw Data'!AC$1,FALSE))/100</f>
        <v>0.18429017499437803</v>
      </c>
      <c r="V96" s="92">
        <f>(VLOOKUP($A95,'ADR Raw Data'!$B$6:$BE$49,'ADR Raw Data'!AE$1,FALSE))/100</f>
        <v>0.167560607935757</v>
      </c>
      <c r="X96" s="89">
        <f>(VLOOKUP($A95,'RevPAR Raw Data'!$B$6:$BE$43,'RevPAR Raw Data'!T$1,FALSE))/100</f>
        <v>2.7079760037375299E-2</v>
      </c>
      <c r="Y96" s="90">
        <f>(VLOOKUP($A95,'RevPAR Raw Data'!$B$6:$BE$43,'RevPAR Raw Data'!U$1,FALSE))/100</f>
        <v>0.23513649601255898</v>
      </c>
      <c r="Z96" s="90">
        <f>(VLOOKUP($A95,'RevPAR Raw Data'!$B$6:$BE$43,'RevPAR Raw Data'!V$1,FALSE))/100</f>
        <v>0.24770797450208901</v>
      </c>
      <c r="AA96" s="90">
        <f>(VLOOKUP($A95,'RevPAR Raw Data'!$B$6:$BE$43,'RevPAR Raw Data'!W$1,FALSE))/100</f>
        <v>0.19423483918425799</v>
      </c>
      <c r="AB96" s="90">
        <f>(VLOOKUP($A95,'RevPAR Raw Data'!$B$6:$BE$43,'RevPAR Raw Data'!X$1,FALSE))/100</f>
        <v>0.243124070187167</v>
      </c>
      <c r="AC96" s="90">
        <f>(VLOOKUP($A95,'RevPAR Raw Data'!$B$6:$BE$43,'RevPAR Raw Data'!Y$1,FALSE))/100</f>
        <v>0.19460896302570202</v>
      </c>
      <c r="AD96" s="91">
        <f>(VLOOKUP($A95,'RevPAR Raw Data'!$B$6:$BE$43,'RevPAR Raw Data'!AA$1,FALSE))/100</f>
        <v>0.37731579935228299</v>
      </c>
      <c r="AE96" s="91">
        <f>(VLOOKUP($A95,'RevPAR Raw Data'!$B$6:$BE$43,'RevPAR Raw Data'!AB$1,FALSE))/100</f>
        <v>0.31440519244791199</v>
      </c>
      <c r="AF96" s="90">
        <f>(VLOOKUP($A95,'RevPAR Raw Data'!$B$6:$BE$43,'RevPAR Raw Data'!AC$1,FALSE))/100</f>
        <v>0.34578448419063501</v>
      </c>
      <c r="AG96" s="92">
        <f>(VLOOKUP($A95,'RevPAR Raw Data'!$B$6:$BE$43,'RevPAR Raw Data'!AE$1,FALSE))/100</f>
        <v>0.25665000202055899</v>
      </c>
    </row>
    <row r="97" spans="1:33" x14ac:dyDescent="0.2">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
      <c r="A98" s="134" t="s">
        <v>46</v>
      </c>
      <c r="B98" s="117">
        <f>(VLOOKUP($A98,'Occupancy Raw Data'!$B$8:$BE$45,'Occupancy Raw Data'!G$3,FALSE))/100</f>
        <v>0.39867132079720696</v>
      </c>
      <c r="C98" s="118">
        <f>(VLOOKUP($A98,'Occupancy Raw Data'!$B$8:$BE$45,'Occupancy Raw Data'!H$3,FALSE))/100</f>
        <v>0.52930976241414196</v>
      </c>
      <c r="D98" s="118">
        <f>(VLOOKUP($A98,'Occupancy Raw Data'!$B$8:$BE$45,'Occupancy Raw Data'!I$3,FALSE))/100</f>
        <v>0.58837968697218701</v>
      </c>
      <c r="E98" s="118">
        <f>(VLOOKUP($A98,'Occupancy Raw Data'!$B$8:$BE$45,'Occupancy Raw Data'!J$3,FALSE))/100</f>
        <v>0.60889539466276299</v>
      </c>
      <c r="F98" s="118">
        <f>(VLOOKUP($A98,'Occupancy Raw Data'!$B$8:$BE$45,'Occupancy Raw Data'!K$3,FALSE))/100</f>
        <v>0.59657696205382205</v>
      </c>
      <c r="G98" s="119">
        <f>(VLOOKUP($A98,'Occupancy Raw Data'!$B$8:$BE$45,'Occupancy Raw Data'!L$3,FALSE))/100</f>
        <v>0.54436662538002401</v>
      </c>
      <c r="H98" s="99">
        <f>(VLOOKUP($A98,'Occupancy Raw Data'!$B$8:$BE$45,'Occupancy Raw Data'!N$3,FALSE))/100</f>
        <v>0.70575385654768596</v>
      </c>
      <c r="I98" s="99">
        <f>(VLOOKUP($A98,'Occupancy Raw Data'!$B$8:$BE$45,'Occupancy Raw Data'!O$3,FALSE))/100</f>
        <v>0.72331944600833198</v>
      </c>
      <c r="J98" s="119">
        <f>(VLOOKUP($A98,'Occupancy Raw Data'!$B$8:$BE$45,'Occupancy Raw Data'!P$3,FALSE))/100</f>
        <v>0.71453665127800903</v>
      </c>
      <c r="K98" s="120">
        <f>(VLOOKUP($A98,'Occupancy Raw Data'!$B$8:$BE$45,'Occupancy Raw Data'!R$3,FALSE))/100</f>
        <v>0.59298663277944796</v>
      </c>
      <c r="M98" s="121">
        <f>VLOOKUP($A98,'ADR Raw Data'!$B$6:$BE$43,'ADR Raw Data'!G$1,FALSE)</f>
        <v>103.168635824436</v>
      </c>
      <c r="N98" s="122">
        <f>VLOOKUP($A98,'ADR Raw Data'!$B$6:$BE$43,'ADR Raw Data'!H$1,FALSE)</f>
        <v>107.61345685840701</v>
      </c>
      <c r="O98" s="122">
        <f>VLOOKUP($A98,'ADR Raw Data'!$B$6:$BE$43,'ADR Raw Data'!I$1,FALSE)</f>
        <v>111.891180005358</v>
      </c>
      <c r="P98" s="122">
        <f>VLOOKUP($A98,'ADR Raw Data'!$B$6:$BE$43,'ADR Raw Data'!J$1,FALSE)</f>
        <v>112.631219764775</v>
      </c>
      <c r="Q98" s="122">
        <f>VLOOKUP($A98,'ADR Raw Data'!$B$6:$BE$43,'ADR Raw Data'!K$1,FALSE)</f>
        <v>115.315490921445</v>
      </c>
      <c r="R98" s="123">
        <f>VLOOKUP($A98,'ADR Raw Data'!$B$6:$BE$43,'ADR Raw Data'!L$1,FALSE)</f>
        <v>110.697794196735</v>
      </c>
      <c r="S98" s="122">
        <f>VLOOKUP($A98,'ADR Raw Data'!$B$6:$BE$43,'ADR Raw Data'!N$1,FALSE)</f>
        <v>142.00964548964501</v>
      </c>
      <c r="T98" s="122">
        <f>VLOOKUP($A98,'ADR Raw Data'!$B$6:$BE$43,'ADR Raw Data'!O$1,FALSE)</f>
        <v>142.87865313365899</v>
      </c>
      <c r="U98" s="123">
        <f>VLOOKUP($A98,'ADR Raw Data'!$B$6:$BE$43,'ADR Raw Data'!P$1,FALSE)</f>
        <v>142.44949005641499</v>
      </c>
      <c r="V98" s="124">
        <f>VLOOKUP($A98,'ADR Raw Data'!$B$6:$BE$43,'ADR Raw Data'!R$1,FALSE)</f>
        <v>121.629262211034</v>
      </c>
      <c r="X98" s="121">
        <f>VLOOKUP($A98,'RevPAR Raw Data'!$B$6:$BE$43,'RevPAR Raw Data'!G$1,FALSE)</f>
        <v>41.130376308974199</v>
      </c>
      <c r="Y98" s="122">
        <f>VLOOKUP($A98,'RevPAR Raw Data'!$B$6:$BE$43,'RevPAR Raw Data'!H$1,FALSE)</f>
        <v>56.960853282287999</v>
      </c>
      <c r="Z98" s="122">
        <f>VLOOKUP($A98,'RevPAR Raw Data'!$B$6:$BE$43,'RevPAR Raw Data'!I$1,FALSE)</f>
        <v>65.834497466501503</v>
      </c>
      <c r="AA98" s="122">
        <f>VLOOKUP($A98,'RevPAR Raw Data'!$B$6:$BE$43,'RevPAR Raw Data'!J$1,FALSE)</f>
        <v>68.580631010021307</v>
      </c>
      <c r="AB98" s="122">
        <f>VLOOKUP($A98,'RevPAR Raw Data'!$B$6:$BE$43,'RevPAR Raw Data'!K$1,FALSE)</f>
        <v>68.794565251660799</v>
      </c>
      <c r="AC98" s="123">
        <f>VLOOKUP($A98,'RevPAR Raw Data'!$B$6:$BE$43,'RevPAR Raw Data'!L$1,FALSE)</f>
        <v>60.260184663889198</v>
      </c>
      <c r="AD98" s="122">
        <f>VLOOKUP($A98,'RevPAR Raw Data'!$B$6:$BE$43,'RevPAR Raw Data'!N$1,FALSE)</f>
        <v>100.223854971287</v>
      </c>
      <c r="AE98" s="122">
        <f>VLOOKUP($A98,'RevPAR Raw Data'!$B$6:$BE$43,'RevPAR Raw Data'!O$1,FALSE)</f>
        <v>103.346908231055</v>
      </c>
      <c r="AF98" s="123">
        <f>VLOOKUP($A98,'RevPAR Raw Data'!$B$6:$BE$43,'RevPAR Raw Data'!P$1,FALSE)</f>
        <v>101.785381601171</v>
      </c>
      <c r="AG98" s="124">
        <f>VLOOKUP($A98,'RevPAR Raw Data'!$B$6:$BE$43,'RevPAR Raw Data'!R$1,FALSE)</f>
        <v>72.124526645969695</v>
      </c>
    </row>
    <row r="99" spans="1:33" x14ac:dyDescent="0.2">
      <c r="A99" s="101" t="s">
        <v>121</v>
      </c>
      <c r="B99" s="89">
        <f>(VLOOKUP($A98,'Occupancy Raw Data'!$B$8:$BE$51,'Occupancy Raw Data'!T$3,FALSE))/100</f>
        <v>-0.13110654543647399</v>
      </c>
      <c r="C99" s="90">
        <f>(VLOOKUP($A98,'Occupancy Raw Data'!$B$8:$BE$51,'Occupancy Raw Data'!U$3,FALSE))/100</f>
        <v>-9.7039265329925503E-2</v>
      </c>
      <c r="D99" s="90">
        <f>(VLOOKUP($A98,'Occupancy Raw Data'!$B$8:$BE$51,'Occupancy Raw Data'!V$3,FALSE))/100</f>
        <v>-4.6684739211194301E-2</v>
      </c>
      <c r="E99" s="90">
        <f>(VLOOKUP($A98,'Occupancy Raw Data'!$B$8:$BE$51,'Occupancy Raw Data'!W$3,FALSE))/100</f>
        <v>-3.1796514762911496E-2</v>
      </c>
      <c r="F99" s="90">
        <f>(VLOOKUP($A98,'Occupancy Raw Data'!$B$8:$BE$51,'Occupancy Raw Data'!X$3,FALSE))/100</f>
        <v>-2.1162075861088103E-2</v>
      </c>
      <c r="G99" s="90">
        <f>(VLOOKUP($A98,'Occupancy Raw Data'!$B$8:$BE$51,'Occupancy Raw Data'!Y$3,FALSE))/100</f>
        <v>-6.1680249382192097E-2</v>
      </c>
      <c r="H99" s="91">
        <f>(VLOOKUP($A98,'Occupancy Raw Data'!$B$8:$BE$51,'Occupancy Raw Data'!AA$3,FALSE))/100</f>
        <v>3.4984998513430302E-2</v>
      </c>
      <c r="I99" s="91">
        <f>(VLOOKUP($A98,'Occupancy Raw Data'!$B$8:$BE$51,'Occupancy Raw Data'!AB$3,FALSE))/100</f>
        <v>3.8979780332242704E-2</v>
      </c>
      <c r="J99" s="90">
        <f>(VLOOKUP($A98,'Occupancy Raw Data'!$B$8:$BE$51,'Occupancy Raw Data'!AC$3,FALSE))/100</f>
        <v>3.7003093743497299E-2</v>
      </c>
      <c r="K99" s="92">
        <f>(VLOOKUP($A98,'Occupancy Raw Data'!$B$8:$BE$51,'Occupancy Raw Data'!AE$3,FALSE))/100</f>
        <v>-2.9944041425069397E-2</v>
      </c>
      <c r="M99" s="89">
        <f>(VLOOKUP($A98,'ADR Raw Data'!$B$6:$BE$49,'ADR Raw Data'!T$1,FALSE))/100</f>
        <v>-4.9954884414243395E-2</v>
      </c>
      <c r="N99" s="90">
        <f>(VLOOKUP($A98,'ADR Raw Data'!$B$6:$BE$49,'ADR Raw Data'!U$1,FALSE))/100</f>
        <v>-3.3955014047526502E-2</v>
      </c>
      <c r="O99" s="90">
        <f>(VLOOKUP($A98,'ADR Raw Data'!$B$6:$BE$49,'ADR Raw Data'!V$1,FALSE))/100</f>
        <v>-9.07626672246622E-3</v>
      </c>
      <c r="P99" s="90">
        <f>(VLOOKUP($A98,'ADR Raw Data'!$B$6:$BE$49,'ADR Raw Data'!W$1,FALSE))/100</f>
        <v>-1.3921060903877701E-2</v>
      </c>
      <c r="Q99" s="90">
        <f>(VLOOKUP($A98,'ADR Raw Data'!$B$6:$BE$49,'ADR Raw Data'!X$1,FALSE))/100</f>
        <v>-1.6098517077648998E-2</v>
      </c>
      <c r="R99" s="90">
        <f>(VLOOKUP($A98,'ADR Raw Data'!$B$6:$BE$49,'ADR Raw Data'!Y$1,FALSE))/100</f>
        <v>-2.1335846805533701E-2</v>
      </c>
      <c r="S99" s="91">
        <f>(VLOOKUP($A98,'ADR Raw Data'!$B$6:$BE$49,'ADR Raw Data'!AA$1,FALSE))/100</f>
        <v>-1.48787961685441E-2</v>
      </c>
      <c r="T99" s="91">
        <f>(VLOOKUP($A98,'ADR Raw Data'!$B$6:$BE$49,'ADR Raw Data'!AB$1,FALSE))/100</f>
        <v>-1.7206830141731598E-2</v>
      </c>
      <c r="U99" s="90">
        <f>(VLOOKUP($A98,'ADR Raw Data'!$B$6:$BE$49,'ADR Raw Data'!AC$1,FALSE))/100</f>
        <v>-1.6054025737173301E-2</v>
      </c>
      <c r="V99" s="92">
        <f>(VLOOKUP($A98,'ADR Raw Data'!$B$6:$BE$49,'ADR Raw Data'!AE$1,FALSE))/100</f>
        <v>-1.3692581667186302E-2</v>
      </c>
      <c r="X99" s="89">
        <f>(VLOOKUP($A98,'RevPAR Raw Data'!$B$6:$BE$43,'RevPAR Raw Data'!T$1,FALSE))/100</f>
        <v>-0.17451201752748802</v>
      </c>
      <c r="Y99" s="90">
        <f>(VLOOKUP($A98,'RevPAR Raw Data'!$B$6:$BE$43,'RevPAR Raw Data'!U$1,FALSE))/100</f>
        <v>-0.12769930976001201</v>
      </c>
      <c r="Z99" s="90">
        <f>(VLOOKUP($A98,'RevPAR Raw Data'!$B$6:$BE$43,'RevPAR Raw Data'!V$1,FALSE))/100</f>
        <v>-5.5337282788710897E-2</v>
      </c>
      <c r="AA99" s="90">
        <f>(VLOOKUP($A98,'RevPAR Raw Data'!$B$6:$BE$43,'RevPAR Raw Data'!W$1,FALSE))/100</f>
        <v>-4.5274934448243799E-2</v>
      </c>
      <c r="AB99" s="90">
        <f>(VLOOKUP($A98,'RevPAR Raw Data'!$B$6:$BE$43,'RevPAR Raw Data'!X$1,FALSE))/100</f>
        <v>-3.6919914899088899E-2</v>
      </c>
      <c r="AC99" s="90">
        <f>(VLOOKUP($A98,'RevPAR Raw Data'!$B$6:$BE$43,'RevPAR Raw Data'!Y$1,FALSE))/100</f>
        <v>-8.1700095835980313E-2</v>
      </c>
      <c r="AD99" s="91">
        <f>(VLOOKUP($A98,'RevPAR Raw Data'!$B$6:$BE$43,'RevPAR Raw Data'!AA$1,FALSE))/100</f>
        <v>1.9585667683048102E-2</v>
      </c>
      <c r="AE99" s="91">
        <f>(VLOOKUP($A98,'RevPAR Raw Data'!$B$6:$BE$43,'RevPAR Raw Data'!AB$1,FALSE))/100</f>
        <v>2.1102231731372097E-2</v>
      </c>
      <c r="AF99" s="90">
        <f>(VLOOKUP($A98,'RevPAR Raw Data'!$B$6:$BE$43,'RevPAR Raw Data'!AC$1,FALSE))/100</f>
        <v>2.03550193870108E-2</v>
      </c>
      <c r="AG99" s="92">
        <f>(VLOOKUP($A98,'RevPAR Raw Data'!$B$6:$BE$43,'RevPAR Raw Data'!AE$1,FALSE))/100</f>
        <v>-4.3226611859597398E-2</v>
      </c>
    </row>
    <row r="100" spans="1:33" x14ac:dyDescent="0.2">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
      <c r="A101" s="116" t="s">
        <v>70</v>
      </c>
      <c r="B101" s="117">
        <f>(VLOOKUP($A101,'Occupancy Raw Data'!$B$8:$BE$45,'Occupancy Raw Data'!G$3,FALSE))/100</f>
        <v>0.39120677343670301</v>
      </c>
      <c r="C101" s="118">
        <f>(VLOOKUP($A101,'Occupancy Raw Data'!$B$8:$BE$45,'Occupancy Raw Data'!H$3,FALSE))/100</f>
        <v>0.50984392532898004</v>
      </c>
      <c r="D101" s="118">
        <f>(VLOOKUP($A101,'Occupancy Raw Data'!$B$8:$BE$45,'Occupancy Raw Data'!I$3,FALSE))/100</f>
        <v>0.55829848005712501</v>
      </c>
      <c r="E101" s="118">
        <f>(VLOOKUP($A101,'Occupancy Raw Data'!$B$8:$BE$45,'Occupancy Raw Data'!J$3,FALSE))/100</f>
        <v>0.57370192798122999</v>
      </c>
      <c r="F101" s="118">
        <f>(VLOOKUP($A101,'Occupancy Raw Data'!$B$8:$BE$45,'Occupancy Raw Data'!K$3,FALSE))/100</f>
        <v>0.548403549933693</v>
      </c>
      <c r="G101" s="119">
        <f>(VLOOKUP($A101,'Occupancy Raw Data'!$B$8:$BE$45,'Occupancy Raw Data'!L$3,FALSE))/100</f>
        <v>0.516290931347546</v>
      </c>
      <c r="H101" s="99">
        <f>(VLOOKUP($A101,'Occupancy Raw Data'!$B$8:$BE$45,'Occupancy Raw Data'!N$3,FALSE))/100</f>
        <v>0.61440375395287095</v>
      </c>
      <c r="I101" s="99">
        <f>(VLOOKUP($A101,'Occupancy Raw Data'!$B$8:$BE$45,'Occupancy Raw Data'!O$3,FALSE))/100</f>
        <v>0.64011017035601303</v>
      </c>
      <c r="J101" s="119">
        <f>(VLOOKUP($A101,'Occupancy Raw Data'!$B$8:$BE$45,'Occupancy Raw Data'!P$3,FALSE))/100</f>
        <v>0.62725696215444204</v>
      </c>
      <c r="K101" s="120">
        <f>(VLOOKUP($A101,'Occupancy Raw Data'!$B$8:$BE$45,'Occupancy Raw Data'!R$3,FALSE))/100</f>
        <v>0.54799551157808801</v>
      </c>
      <c r="M101" s="121">
        <f>VLOOKUP($A101,'ADR Raw Data'!$B$6:$BE$43,'ADR Raw Data'!G$1,FALSE)</f>
        <v>101.416093872229</v>
      </c>
      <c r="N101" s="122">
        <f>VLOOKUP($A101,'ADR Raw Data'!$B$6:$BE$43,'ADR Raw Data'!H$1,FALSE)</f>
        <v>105.559059623849</v>
      </c>
      <c r="O101" s="122">
        <f>VLOOKUP($A101,'ADR Raw Data'!$B$6:$BE$43,'ADR Raw Data'!I$1,FALSE)</f>
        <v>108.425291430659</v>
      </c>
      <c r="P101" s="122">
        <f>VLOOKUP($A101,'ADR Raw Data'!$B$6:$BE$43,'ADR Raw Data'!J$1,FALSE)</f>
        <v>109.39499822190599</v>
      </c>
      <c r="Q101" s="122">
        <f>VLOOKUP($A101,'ADR Raw Data'!$B$6:$BE$43,'ADR Raw Data'!K$1,FALSE)</f>
        <v>105.549075520833</v>
      </c>
      <c r="R101" s="123">
        <f>VLOOKUP($A101,'ADR Raw Data'!$B$6:$BE$43,'ADR Raw Data'!L$1,FALSE)</f>
        <v>106.401478700703</v>
      </c>
      <c r="S101" s="122">
        <f>VLOOKUP($A101,'ADR Raw Data'!$B$6:$BE$43,'ADR Raw Data'!N$1,FALSE)</f>
        <v>123.702530300514</v>
      </c>
      <c r="T101" s="122">
        <f>VLOOKUP($A101,'ADR Raw Data'!$B$6:$BE$43,'ADR Raw Data'!O$1,FALSE)</f>
        <v>124.310486055776</v>
      </c>
      <c r="U101" s="123">
        <f>VLOOKUP($A101,'ADR Raw Data'!$B$6:$BE$43,'ADR Raw Data'!P$1,FALSE)</f>
        <v>124.012737030411</v>
      </c>
      <c r="V101" s="124">
        <f>VLOOKUP($A101,'ADR Raw Data'!$B$6:$BE$43,'ADR Raw Data'!R$1,FALSE)</f>
        <v>112.161058929901</v>
      </c>
      <c r="X101" s="121">
        <f>VLOOKUP($A101,'RevPAR Raw Data'!$B$6:$BE$43,'RevPAR Raw Data'!G$1,FALSE)</f>
        <v>39.674662858308601</v>
      </c>
      <c r="Y101" s="122">
        <f>VLOOKUP($A101,'RevPAR Raw Data'!$B$6:$BE$43,'RevPAR Raw Data'!H$1,FALSE)</f>
        <v>53.818645312659299</v>
      </c>
      <c r="Z101" s="122">
        <f>VLOOKUP($A101,'RevPAR Raw Data'!$B$6:$BE$43,'RevPAR Raw Data'!I$1,FALSE)</f>
        <v>60.533675405488097</v>
      </c>
      <c r="AA101" s="122">
        <f>VLOOKUP($A101,'RevPAR Raw Data'!$B$6:$BE$43,'RevPAR Raw Data'!J$1,FALSE)</f>
        <v>62.760121391410699</v>
      </c>
      <c r="AB101" s="122">
        <f>VLOOKUP($A101,'RevPAR Raw Data'!$B$6:$BE$43,'RevPAR Raw Data'!K$1,FALSE)</f>
        <v>57.883487707844502</v>
      </c>
      <c r="AC101" s="123">
        <f>VLOOKUP($A101,'RevPAR Raw Data'!$B$6:$BE$43,'RevPAR Raw Data'!L$1,FALSE)</f>
        <v>54.934118535142296</v>
      </c>
      <c r="AD101" s="122">
        <f>VLOOKUP($A101,'RevPAR Raw Data'!$B$6:$BE$43,'RevPAR Raw Data'!N$1,FALSE)</f>
        <v>76.003298990104994</v>
      </c>
      <c r="AE101" s="122">
        <f>VLOOKUP($A101,'RevPAR Raw Data'!$B$6:$BE$43,'RevPAR Raw Data'!O$1,FALSE)</f>
        <v>79.572406406202106</v>
      </c>
      <c r="AF101" s="123">
        <f>VLOOKUP($A101,'RevPAR Raw Data'!$B$6:$BE$43,'RevPAR Raw Data'!P$1,FALSE)</f>
        <v>77.7878526981536</v>
      </c>
      <c r="AG101" s="124">
        <f>VLOOKUP($A101,'RevPAR Raw Data'!$B$6:$BE$43,'RevPAR Raw Data'!R$1,FALSE)</f>
        <v>61.463756867431201</v>
      </c>
    </row>
    <row r="102" spans="1:33" x14ac:dyDescent="0.2">
      <c r="A102" s="101" t="s">
        <v>121</v>
      </c>
      <c r="B102" s="89">
        <f>(VLOOKUP($A101,'Occupancy Raw Data'!$B$8:$BE$51,'Occupancy Raw Data'!T$3,FALSE))/100</f>
        <v>-4.7822995361563897E-2</v>
      </c>
      <c r="C102" s="90">
        <f>(VLOOKUP($A101,'Occupancy Raw Data'!$B$8:$BE$51,'Occupancy Raw Data'!U$3,FALSE))/100</f>
        <v>-3.5710646748499102E-2</v>
      </c>
      <c r="D102" s="90">
        <f>(VLOOKUP($A101,'Occupancy Raw Data'!$B$8:$BE$51,'Occupancy Raw Data'!V$3,FALSE))/100</f>
        <v>-3.8763643782515501E-3</v>
      </c>
      <c r="E102" s="90">
        <f>(VLOOKUP($A101,'Occupancy Raw Data'!$B$8:$BE$51,'Occupancy Raw Data'!W$3,FALSE))/100</f>
        <v>1.8026408638326899E-2</v>
      </c>
      <c r="F102" s="90">
        <f>(VLOOKUP($A101,'Occupancy Raw Data'!$B$8:$BE$51,'Occupancy Raw Data'!X$3,FALSE))/100</f>
        <v>1.3389426145324602E-3</v>
      </c>
      <c r="G102" s="90">
        <f>(VLOOKUP($A101,'Occupancy Raw Data'!$B$8:$BE$51,'Occupancy Raw Data'!Y$3,FALSE))/100</f>
        <v>-1.14159487413637E-2</v>
      </c>
      <c r="H102" s="91">
        <f>(VLOOKUP($A101,'Occupancy Raw Data'!$B$8:$BE$51,'Occupancy Raw Data'!AA$3,FALSE))/100</f>
        <v>-7.5016282299766902E-3</v>
      </c>
      <c r="I102" s="91">
        <f>(VLOOKUP($A101,'Occupancy Raw Data'!$B$8:$BE$51,'Occupancy Raw Data'!AB$3,FALSE))/100</f>
        <v>8.987217679817831E-3</v>
      </c>
      <c r="J102" s="90">
        <f>(VLOOKUP($A101,'Occupancy Raw Data'!$B$8:$BE$51,'Occupancy Raw Data'!AC$3,FALSE))/100</f>
        <v>8.4382931995607491E-4</v>
      </c>
      <c r="K102" s="92">
        <f>(VLOOKUP($A101,'Occupancy Raw Data'!$B$8:$BE$51,'Occupancy Raw Data'!AE$3,FALSE))/100</f>
        <v>-7.4396991462352298E-3</v>
      </c>
      <c r="M102" s="89">
        <f>(VLOOKUP($A101,'ADR Raw Data'!$B$6:$BE$49,'ADR Raw Data'!T$1,FALSE))/100</f>
        <v>-6.2194154163392103E-3</v>
      </c>
      <c r="N102" s="90">
        <f>(VLOOKUP($A101,'ADR Raw Data'!$B$6:$BE$49,'ADR Raw Data'!U$1,FALSE))/100</f>
        <v>3.05092622364007E-2</v>
      </c>
      <c r="O102" s="90">
        <f>(VLOOKUP($A101,'ADR Raw Data'!$B$6:$BE$49,'ADR Raw Data'!V$1,FALSE))/100</f>
        <v>3.3345136873321399E-2</v>
      </c>
      <c r="P102" s="90">
        <f>(VLOOKUP($A101,'ADR Raw Data'!$B$6:$BE$49,'ADR Raw Data'!W$1,FALSE))/100</f>
        <v>5.20753564996152E-2</v>
      </c>
      <c r="Q102" s="90">
        <f>(VLOOKUP($A101,'ADR Raw Data'!$B$6:$BE$49,'ADR Raw Data'!X$1,FALSE))/100</f>
        <v>-1.1483008452152299E-2</v>
      </c>
      <c r="R102" s="90">
        <f>(VLOOKUP($A101,'ADR Raw Data'!$B$6:$BE$49,'ADR Raw Data'!Y$1,FALSE))/100</f>
        <v>2.15897961776353E-2</v>
      </c>
      <c r="S102" s="91">
        <f>(VLOOKUP($A101,'ADR Raw Data'!$B$6:$BE$49,'ADR Raw Data'!AA$1,FALSE))/100</f>
        <v>-6.8693096433446899E-2</v>
      </c>
      <c r="T102" s="91">
        <f>(VLOOKUP($A101,'ADR Raw Data'!$B$6:$BE$49,'ADR Raw Data'!AB$1,FALSE))/100</f>
        <v>-8.1905301388846705E-2</v>
      </c>
      <c r="U102" s="90">
        <f>(VLOOKUP($A101,'ADR Raw Data'!$B$6:$BE$49,'ADR Raw Data'!AC$1,FALSE))/100</f>
        <v>-7.5424860026926194E-2</v>
      </c>
      <c r="V102" s="92">
        <f>(VLOOKUP($A101,'ADR Raw Data'!$B$6:$BE$49,'ADR Raw Data'!AE$1,FALSE))/100</f>
        <v>-1.5053108214753901E-2</v>
      </c>
      <c r="X102" s="89">
        <f>(VLOOKUP($A101,'RevPAR Raw Data'!$B$6:$BE$43,'RevPAR Raw Data'!T$1,FALSE))/100</f>
        <v>-5.3744979703295899E-2</v>
      </c>
      <c r="Y102" s="90">
        <f>(VLOOKUP($A101,'RevPAR Raw Data'!$B$6:$BE$43,'RevPAR Raw Data'!U$1,FALSE))/100</f>
        <v>-6.2908899983798406E-3</v>
      </c>
      <c r="Z102" s="90">
        <f>(VLOOKUP($A101,'RevPAR Raw Data'!$B$6:$BE$43,'RevPAR Raw Data'!V$1,FALSE))/100</f>
        <v>2.9339514594306202E-2</v>
      </c>
      <c r="AA102" s="90">
        <f>(VLOOKUP($A101,'RevPAR Raw Data'!$B$6:$BE$43,'RevPAR Raw Data'!W$1,FALSE))/100</f>
        <v>7.1040496794190805E-2</v>
      </c>
      <c r="AB102" s="90">
        <f>(VLOOKUP($A101,'RevPAR Raw Data'!$B$6:$BE$43,'RevPAR Raw Data'!X$1,FALSE))/100</f>
        <v>-1.0159440926979499E-2</v>
      </c>
      <c r="AC102" s="90">
        <f>(VLOOKUP($A101,'RevPAR Raw Data'!$B$6:$BE$43,'RevPAR Raw Data'!Y$1,FALSE))/100</f>
        <v>9.9273794297712603E-3</v>
      </c>
      <c r="AD102" s="91">
        <f>(VLOOKUP($A101,'RevPAR Raw Data'!$B$6:$BE$43,'RevPAR Raw Data'!AA$1,FALSE))/100</f>
        <v>-7.5679414592013897E-2</v>
      </c>
      <c r="AE102" s="91">
        <f>(VLOOKUP($A101,'RevPAR Raw Data'!$B$6:$BE$43,'RevPAR Raw Data'!AB$1,FALSE))/100</f>
        <v>-7.3654184481741505E-2</v>
      </c>
      <c r="AF102" s="90">
        <f>(VLOOKUP($A101,'RevPAR Raw Data'!$B$6:$BE$43,'RevPAR Raw Data'!AC$1,FALSE))/100</f>
        <v>-7.4644676415314498E-2</v>
      </c>
      <c r="AG102" s="92">
        <f>(VLOOKUP($A101,'RevPAR Raw Data'!$B$6:$BE$43,'RevPAR Raw Data'!AE$1,FALSE))/100</f>
        <v>-2.2380816764655701E-2</v>
      </c>
    </row>
    <row r="103" spans="1:33" x14ac:dyDescent="0.2">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
      <c r="A104" s="116" t="s">
        <v>52</v>
      </c>
      <c r="B104" s="117">
        <f>(VLOOKUP($A104,'Occupancy Raw Data'!$B$8:$BE$45,'Occupancy Raw Data'!G$3,FALSE))/100</f>
        <v>0.33283403235470305</v>
      </c>
      <c r="C104" s="118">
        <f>(VLOOKUP($A104,'Occupancy Raw Data'!$B$8:$BE$45,'Occupancy Raw Data'!H$3,FALSE))/100</f>
        <v>0.48621929298981398</v>
      </c>
      <c r="D104" s="118">
        <f>(VLOOKUP($A104,'Occupancy Raw Data'!$B$8:$BE$45,'Occupancy Raw Data'!I$3,FALSE))/100</f>
        <v>0.56171360095865697</v>
      </c>
      <c r="E104" s="118">
        <f>(VLOOKUP($A104,'Occupancy Raw Data'!$B$8:$BE$45,'Occupancy Raw Data'!J$3,FALSE))/100</f>
        <v>0.57070101857399602</v>
      </c>
      <c r="F104" s="118">
        <f>(VLOOKUP($A104,'Occupancy Raw Data'!$B$8:$BE$45,'Occupancy Raw Data'!K$3,FALSE))/100</f>
        <v>0.56261234272019101</v>
      </c>
      <c r="G104" s="119">
        <f>(VLOOKUP($A104,'Occupancy Raw Data'!$B$8:$BE$45,'Occupancy Raw Data'!L$3,FALSE))/100</f>
        <v>0.502816057519472</v>
      </c>
      <c r="H104" s="99">
        <f>(VLOOKUP($A104,'Occupancy Raw Data'!$B$8:$BE$45,'Occupancy Raw Data'!N$3,FALSE))/100</f>
        <v>0.7130017974835231</v>
      </c>
      <c r="I104" s="99">
        <f>(VLOOKUP($A104,'Occupancy Raw Data'!$B$8:$BE$45,'Occupancy Raw Data'!O$3,FALSE))/100</f>
        <v>0.72408627920910706</v>
      </c>
      <c r="J104" s="119">
        <f>(VLOOKUP($A104,'Occupancy Raw Data'!$B$8:$BE$45,'Occupancy Raw Data'!P$3,FALSE))/100</f>
        <v>0.71854403834631497</v>
      </c>
      <c r="K104" s="120">
        <f>(VLOOKUP($A104,'Occupancy Raw Data'!$B$8:$BE$45,'Occupancy Raw Data'!R$3,FALSE))/100</f>
        <v>0.56445262346999892</v>
      </c>
      <c r="M104" s="121">
        <f>VLOOKUP($A104,'ADR Raw Data'!$B$6:$BE$43,'ADR Raw Data'!G$1,FALSE)</f>
        <v>93.6098919891989</v>
      </c>
      <c r="N104" s="122">
        <f>VLOOKUP($A104,'ADR Raw Data'!$B$6:$BE$43,'ADR Raw Data'!H$1,FALSE)</f>
        <v>102.362612446087</v>
      </c>
      <c r="O104" s="122">
        <f>VLOOKUP($A104,'ADR Raw Data'!$B$6:$BE$43,'ADR Raw Data'!I$1,FALSE)</f>
        <v>109.076394666666</v>
      </c>
      <c r="P104" s="122">
        <f>VLOOKUP($A104,'ADR Raw Data'!$B$6:$BE$43,'ADR Raw Data'!J$1,FALSE)</f>
        <v>107.259002624671</v>
      </c>
      <c r="Q104" s="122">
        <f>VLOOKUP($A104,'ADR Raw Data'!$B$6:$BE$43,'ADR Raw Data'!K$1,FALSE)</f>
        <v>109.27612353567601</v>
      </c>
      <c r="R104" s="123">
        <f>VLOOKUP($A104,'ADR Raw Data'!$B$6:$BE$43,'ADR Raw Data'!L$1,FALSE)</f>
        <v>105.36252502383201</v>
      </c>
      <c r="S104" s="122">
        <f>VLOOKUP($A104,'ADR Raw Data'!$B$6:$BE$43,'ADR Raw Data'!N$1,FALSE)</f>
        <v>135.844987394957</v>
      </c>
      <c r="T104" s="122">
        <f>VLOOKUP($A104,'ADR Raw Data'!$B$6:$BE$43,'ADR Raw Data'!O$1,FALSE)</f>
        <v>140.65198593297399</v>
      </c>
      <c r="U104" s="123">
        <f>VLOOKUP($A104,'ADR Raw Data'!$B$6:$BE$43,'ADR Raw Data'!P$1,FALSE)</f>
        <v>138.26702522409801</v>
      </c>
      <c r="V104" s="124">
        <f>VLOOKUP($A104,'ADR Raw Data'!$B$6:$BE$43,'ADR Raw Data'!R$1,FALSE)</f>
        <v>117.330292668132</v>
      </c>
      <c r="X104" s="121">
        <f>VLOOKUP($A104,'RevPAR Raw Data'!$B$6:$BE$43,'RevPAR Raw Data'!G$1,FALSE)</f>
        <v>31.156557819053301</v>
      </c>
      <c r="Y104" s="122">
        <f>VLOOKUP($A104,'RevPAR Raw Data'!$B$6:$BE$43,'RevPAR Raw Data'!H$1,FALSE)</f>
        <v>49.770677052126999</v>
      </c>
      <c r="Z104" s="122">
        <f>VLOOKUP($A104,'RevPAR Raw Data'!$B$6:$BE$43,'RevPAR Raw Data'!I$1,FALSE)</f>
        <v>61.269694427800999</v>
      </c>
      <c r="AA104" s="122">
        <f>VLOOKUP($A104,'RevPAR Raw Data'!$B$6:$BE$43,'RevPAR Raw Data'!J$1,FALSE)</f>
        <v>61.212822049131198</v>
      </c>
      <c r="AB104" s="122">
        <f>VLOOKUP($A104,'RevPAR Raw Data'!$B$6:$BE$43,'RevPAR Raw Data'!K$1,FALSE)</f>
        <v>61.480095865787803</v>
      </c>
      <c r="AC104" s="123">
        <f>VLOOKUP($A104,'RevPAR Raw Data'!$B$6:$BE$43,'RevPAR Raw Data'!L$1,FALSE)</f>
        <v>52.9779694427801</v>
      </c>
      <c r="AD104" s="122">
        <f>VLOOKUP($A104,'RevPAR Raw Data'!$B$6:$BE$43,'RevPAR Raw Data'!N$1,FALSE)</f>
        <v>96.857720191731502</v>
      </c>
      <c r="AE104" s="122">
        <f>VLOOKUP($A104,'RevPAR Raw Data'!$B$6:$BE$43,'RevPAR Raw Data'!O$1,FALSE)</f>
        <v>101.84417315757899</v>
      </c>
      <c r="AF104" s="123">
        <f>VLOOKUP($A104,'RevPAR Raw Data'!$B$6:$BE$43,'RevPAR Raw Data'!P$1,FALSE)</f>
        <v>99.350946674655404</v>
      </c>
      <c r="AG104" s="124">
        <f>VLOOKUP($A104,'RevPAR Raw Data'!$B$6:$BE$43,'RevPAR Raw Data'!R$1,FALSE)</f>
        <v>66.227391509030198</v>
      </c>
    </row>
    <row r="105" spans="1:33" x14ac:dyDescent="0.2">
      <c r="A105" s="101" t="s">
        <v>121</v>
      </c>
      <c r="B105" s="89">
        <f>(VLOOKUP($A104,'Occupancy Raw Data'!$B$8:$BE$51,'Occupancy Raw Data'!T$3,FALSE))/100</f>
        <v>-0.27674742334679303</v>
      </c>
      <c r="C105" s="90">
        <f>(VLOOKUP($A104,'Occupancy Raw Data'!$B$8:$BE$51,'Occupancy Raw Data'!U$3,FALSE))/100</f>
        <v>-0.25428035827634798</v>
      </c>
      <c r="D105" s="90">
        <f>(VLOOKUP($A104,'Occupancy Raw Data'!$B$8:$BE$51,'Occupancy Raw Data'!V$3,FALSE))/100</f>
        <v>-0.196811277398455</v>
      </c>
      <c r="E105" s="90">
        <f>(VLOOKUP($A104,'Occupancy Raw Data'!$B$8:$BE$51,'Occupancy Raw Data'!W$3,FALSE))/100</f>
        <v>-0.17599182715436701</v>
      </c>
      <c r="F105" s="90">
        <f>(VLOOKUP($A104,'Occupancy Raw Data'!$B$8:$BE$51,'Occupancy Raw Data'!X$3,FALSE))/100</f>
        <v>-0.12389758215950901</v>
      </c>
      <c r="G105" s="90">
        <f>(VLOOKUP($A104,'Occupancy Raw Data'!$B$8:$BE$51,'Occupancy Raw Data'!Y$3,FALSE))/100</f>
        <v>-0.200947418118786</v>
      </c>
      <c r="H105" s="91">
        <f>(VLOOKUP($A104,'Occupancy Raw Data'!$B$8:$BE$51,'Occupancy Raw Data'!AA$3,FALSE))/100</f>
        <v>5.0926527962800401E-2</v>
      </c>
      <c r="I105" s="91">
        <f>(VLOOKUP($A104,'Occupancy Raw Data'!$B$8:$BE$51,'Occupancy Raw Data'!AB$3,FALSE))/100</f>
        <v>5.3893810410391804E-2</v>
      </c>
      <c r="J105" s="90">
        <f>(VLOOKUP($A104,'Occupancy Raw Data'!$B$8:$BE$51,'Occupancy Raw Data'!AC$3,FALSE))/100</f>
        <v>5.2419521269951898E-2</v>
      </c>
      <c r="K105" s="92">
        <f>(VLOOKUP($A104,'Occupancy Raw Data'!$B$8:$BE$51,'Occupancy Raw Data'!AE$3,FALSE))/100</f>
        <v>-0.12426581119879</v>
      </c>
      <c r="M105" s="89">
        <f>(VLOOKUP($A104,'ADR Raw Data'!$B$6:$BE$49,'ADR Raw Data'!T$1,FALSE))/100</f>
        <v>-9.3034719422683598E-2</v>
      </c>
      <c r="N105" s="90">
        <f>(VLOOKUP($A104,'ADR Raw Data'!$B$6:$BE$49,'ADR Raw Data'!U$1,FALSE))/100</f>
        <v>-5.9045531771141704E-2</v>
      </c>
      <c r="O105" s="90">
        <f>(VLOOKUP($A104,'ADR Raw Data'!$B$6:$BE$49,'ADR Raw Data'!V$1,FALSE))/100</f>
        <v>-2.3665388120495102E-2</v>
      </c>
      <c r="P105" s="90">
        <f>(VLOOKUP($A104,'ADR Raw Data'!$B$6:$BE$49,'ADR Raw Data'!W$1,FALSE))/100</f>
        <v>-2.4430904829980303E-2</v>
      </c>
      <c r="Q105" s="90">
        <f>(VLOOKUP($A104,'ADR Raw Data'!$B$6:$BE$49,'ADR Raw Data'!X$1,FALSE))/100</f>
        <v>-1.7666118594634198E-2</v>
      </c>
      <c r="R105" s="90">
        <f>(VLOOKUP($A104,'ADR Raw Data'!$B$6:$BE$49,'ADR Raw Data'!Y$1,FALSE))/100</f>
        <v>-3.6722964092289395E-2</v>
      </c>
      <c r="S105" s="91">
        <f>(VLOOKUP($A104,'ADR Raw Data'!$B$6:$BE$49,'ADR Raw Data'!AA$1,FALSE))/100</f>
        <v>3.34978993825375E-3</v>
      </c>
      <c r="T105" s="91">
        <f>(VLOOKUP($A104,'ADR Raw Data'!$B$6:$BE$49,'ADR Raw Data'!AB$1,FALSE))/100</f>
        <v>2.2954324629494097E-2</v>
      </c>
      <c r="U105" s="90">
        <f>(VLOOKUP($A104,'ADR Raw Data'!$B$6:$BE$49,'ADR Raw Data'!AC$1,FALSE))/100</f>
        <v>1.33142612516093E-2</v>
      </c>
      <c r="V105" s="92">
        <f>(VLOOKUP($A104,'ADR Raw Data'!$B$6:$BE$49,'ADR Raw Data'!AE$1,FALSE))/100</f>
        <v>-2.0584992182027802E-3</v>
      </c>
      <c r="X105" s="89">
        <f>(VLOOKUP($A104,'RevPAR Raw Data'!$B$6:$BE$43,'RevPAR Raw Data'!T$1,FALSE))/100</f>
        <v>-0.34403502388745699</v>
      </c>
      <c r="Y105" s="90">
        <f>(VLOOKUP($A104,'RevPAR Raw Data'!$B$6:$BE$43,'RevPAR Raw Data'!U$1,FALSE))/100</f>
        <v>-0.298311771074106</v>
      </c>
      <c r="Z105" s="90">
        <f>(VLOOKUP($A104,'RevPAR Raw Data'!$B$6:$BE$43,'RevPAR Raw Data'!V$1,FALSE))/100</f>
        <v>-0.215819050252825</v>
      </c>
      <c r="AA105" s="90">
        <f>(VLOOKUP($A104,'RevPAR Raw Data'!$B$6:$BE$43,'RevPAR Raw Data'!W$1,FALSE))/100</f>
        <v>-0.19612309240428502</v>
      </c>
      <c r="AB105" s="90">
        <f>(VLOOKUP($A104,'RevPAR Raw Data'!$B$6:$BE$43,'RevPAR Raw Data'!X$1,FALSE))/100</f>
        <v>-0.139374911374125</v>
      </c>
      <c r="AC105" s="90">
        <f>(VLOOKUP($A104,'RevPAR Raw Data'!$B$6:$BE$43,'RevPAR Raw Data'!Y$1,FALSE))/100</f>
        <v>-0.23029099739106101</v>
      </c>
      <c r="AD105" s="91">
        <f>(VLOOKUP($A104,'RevPAR Raw Data'!$B$6:$BE$43,'RevPAR Raw Data'!AA$1,FALSE))/100</f>
        <v>5.4446911072014104E-2</v>
      </c>
      <c r="AE105" s="91">
        <f>(VLOOKUP($A104,'RevPAR Raw Data'!$B$6:$BE$43,'RevPAR Raw Data'!AB$1,FALSE))/100</f>
        <v>7.8085231059566496E-2</v>
      </c>
      <c r="AF105" s="90">
        <f>(VLOOKUP($A104,'RevPAR Raw Data'!$B$6:$BE$43,'RevPAR Raw Data'!AC$1,FALSE))/100</f>
        <v>6.6431709722433605E-2</v>
      </c>
      <c r="AG105" s="92">
        <f>(VLOOKUP($A104,'RevPAR Raw Data'!$B$6:$BE$43,'RevPAR Raw Data'!AE$1,FALSE))/100</f>
        <v>-0.12606850934179101</v>
      </c>
    </row>
    <row r="106" spans="1:33" x14ac:dyDescent="0.2">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
      <c r="A107" s="116" t="s">
        <v>51</v>
      </c>
      <c r="B107" s="117">
        <f>(VLOOKUP($A107,'Occupancy Raw Data'!$B$8:$BE$45,'Occupancy Raw Data'!G$3,FALSE))/100</f>
        <v>0.40573362532351098</v>
      </c>
      <c r="C107" s="118">
        <f>(VLOOKUP($A107,'Occupancy Raw Data'!$B$8:$BE$45,'Occupancy Raw Data'!H$3,FALSE))/100</f>
        <v>0.50806291061118802</v>
      </c>
      <c r="D107" s="118">
        <f>(VLOOKUP($A107,'Occupancy Raw Data'!$B$8:$BE$45,'Occupancy Raw Data'!I$3,FALSE))/100</f>
        <v>0.525781405534541</v>
      </c>
      <c r="E107" s="118">
        <f>(VLOOKUP($A107,'Occupancy Raw Data'!$B$8:$BE$45,'Occupancy Raw Data'!J$3,FALSE))/100</f>
        <v>0.56520007963368502</v>
      </c>
      <c r="F107" s="118">
        <f>(VLOOKUP($A107,'Occupancy Raw Data'!$B$8:$BE$45,'Occupancy Raw Data'!K$3,FALSE))/100</f>
        <v>0.53115667927533305</v>
      </c>
      <c r="G107" s="119">
        <f>(VLOOKUP($A107,'Occupancy Raw Data'!$B$8:$BE$45,'Occupancy Raw Data'!L$3,FALSE))/100</f>
        <v>0.50718694007565202</v>
      </c>
      <c r="H107" s="99">
        <f>(VLOOKUP($A107,'Occupancy Raw Data'!$B$8:$BE$45,'Occupancy Raw Data'!N$3,FALSE))/100</f>
        <v>0.59665538522795103</v>
      </c>
      <c r="I107" s="99">
        <f>(VLOOKUP($A107,'Occupancy Raw Data'!$B$8:$BE$45,'Occupancy Raw Data'!O$3,FALSE))/100</f>
        <v>0.63249054349989997</v>
      </c>
      <c r="J107" s="119">
        <f>(VLOOKUP($A107,'Occupancy Raw Data'!$B$8:$BE$45,'Occupancy Raw Data'!P$3,FALSE))/100</f>
        <v>0.61457296436392495</v>
      </c>
      <c r="K107" s="120">
        <f>(VLOOKUP($A107,'Occupancy Raw Data'!$B$8:$BE$45,'Occupancy Raw Data'!R$3,FALSE))/100</f>
        <v>0.53786866130087296</v>
      </c>
      <c r="M107" s="121">
        <f>VLOOKUP($A107,'ADR Raw Data'!$B$6:$BE$43,'ADR Raw Data'!G$1,FALSE)</f>
        <v>96.727885181550505</v>
      </c>
      <c r="N107" s="122">
        <f>VLOOKUP($A107,'ADR Raw Data'!$B$6:$BE$43,'ADR Raw Data'!H$1,FALSE)</f>
        <v>99.019521943573594</v>
      </c>
      <c r="O107" s="122">
        <f>VLOOKUP($A107,'ADR Raw Data'!$B$6:$BE$43,'ADR Raw Data'!I$1,FALSE)</f>
        <v>100.47775085195001</v>
      </c>
      <c r="P107" s="122">
        <f>VLOOKUP($A107,'ADR Raw Data'!$B$6:$BE$43,'ADR Raw Data'!J$1,FALSE)</f>
        <v>99.9322613596336</v>
      </c>
      <c r="Q107" s="122">
        <f>VLOOKUP($A107,'ADR Raw Data'!$B$6:$BE$43,'ADR Raw Data'!K$1,FALSE)</f>
        <v>100.235146176911</v>
      </c>
      <c r="R107" s="123">
        <f>VLOOKUP($A107,'ADR Raw Data'!$B$6:$BE$43,'ADR Raw Data'!L$1,FALSE)</f>
        <v>99.413255613125997</v>
      </c>
      <c r="S107" s="122">
        <f>VLOOKUP($A107,'ADR Raw Data'!$B$6:$BE$43,'ADR Raw Data'!N$1,FALSE)</f>
        <v>122.251981981981</v>
      </c>
      <c r="T107" s="122">
        <f>VLOOKUP($A107,'ADR Raw Data'!$B$6:$BE$43,'ADR Raw Data'!O$1,FALSE)</f>
        <v>122.377765187283</v>
      </c>
      <c r="U107" s="123">
        <f>VLOOKUP($A107,'ADR Raw Data'!$B$6:$BE$43,'ADR Raw Data'!P$1,FALSE)</f>
        <v>122.316707159054</v>
      </c>
      <c r="V107" s="124">
        <f>VLOOKUP($A107,'ADR Raw Data'!$B$6:$BE$43,'ADR Raw Data'!R$1,FALSE)</f>
        <v>106.890302453468</v>
      </c>
      <c r="X107" s="121">
        <f>VLOOKUP($A107,'RevPAR Raw Data'!$B$6:$BE$43,'RevPAR Raw Data'!G$1,FALSE)</f>
        <v>39.245755524586897</v>
      </c>
      <c r="Y107" s="122">
        <f>VLOOKUP($A107,'RevPAR Raw Data'!$B$6:$BE$43,'RevPAR Raw Data'!H$1,FALSE)</f>
        <v>50.308146525980398</v>
      </c>
      <c r="Z107" s="122">
        <f>VLOOKUP($A107,'RevPAR Raw Data'!$B$6:$BE$43,'RevPAR Raw Data'!I$1,FALSE)</f>
        <v>52.829333067887703</v>
      </c>
      <c r="AA107" s="122">
        <f>VLOOKUP($A107,'RevPAR Raw Data'!$B$6:$BE$43,'RevPAR Raw Data'!J$1,FALSE)</f>
        <v>56.481722078439098</v>
      </c>
      <c r="AB107" s="122">
        <f>VLOOKUP($A107,'RevPAR Raw Data'!$B$6:$BE$43,'RevPAR Raw Data'!K$1,FALSE)</f>
        <v>53.2405673900059</v>
      </c>
      <c r="AC107" s="123">
        <f>VLOOKUP($A107,'RevPAR Raw Data'!$B$6:$BE$43,'RevPAR Raw Data'!L$1,FALSE)</f>
        <v>50.421104917379999</v>
      </c>
      <c r="AD107" s="122">
        <f>VLOOKUP($A107,'RevPAR Raw Data'!$B$6:$BE$43,'RevPAR Raw Data'!N$1,FALSE)</f>
        <v>72.942303404339995</v>
      </c>
      <c r="AE107" s="122">
        <f>VLOOKUP($A107,'RevPAR Raw Data'!$B$6:$BE$43,'RevPAR Raw Data'!O$1,FALSE)</f>
        <v>77.402779215608206</v>
      </c>
      <c r="AF107" s="123">
        <f>VLOOKUP($A107,'RevPAR Raw Data'!$B$6:$BE$43,'RevPAR Raw Data'!P$1,FALSE)</f>
        <v>75.172541309974093</v>
      </c>
      <c r="AG107" s="124">
        <f>VLOOKUP($A107,'RevPAR Raw Data'!$B$6:$BE$43,'RevPAR Raw Data'!R$1,FALSE)</f>
        <v>57.492943886692601</v>
      </c>
    </row>
    <row r="108" spans="1:33" x14ac:dyDescent="0.2">
      <c r="A108" s="101" t="s">
        <v>121</v>
      </c>
      <c r="B108" s="89">
        <f>(VLOOKUP($A107,'Occupancy Raw Data'!$B$8:$BE$51,'Occupancy Raw Data'!T$3,FALSE))/100</f>
        <v>-6.7552280343752005E-2</v>
      </c>
      <c r="C108" s="90">
        <f>(VLOOKUP($A107,'Occupancy Raw Data'!$B$8:$BE$51,'Occupancy Raw Data'!U$3,FALSE))/100</f>
        <v>-6.8170034053951001E-2</v>
      </c>
      <c r="D108" s="90">
        <f>(VLOOKUP($A107,'Occupancy Raw Data'!$B$8:$BE$51,'Occupancy Raw Data'!V$3,FALSE))/100</f>
        <v>-7.3848122985563799E-2</v>
      </c>
      <c r="E108" s="90">
        <f>(VLOOKUP($A107,'Occupancy Raw Data'!$B$8:$BE$51,'Occupancy Raw Data'!W$3,FALSE))/100</f>
        <v>-6.5646449684557406E-2</v>
      </c>
      <c r="F108" s="90">
        <f>(VLOOKUP($A107,'Occupancy Raw Data'!$B$8:$BE$51,'Occupancy Raw Data'!X$3,FALSE))/100</f>
        <v>-9.8565827960611904E-2</v>
      </c>
      <c r="G108" s="90">
        <f>(VLOOKUP($A107,'Occupancy Raw Data'!$B$8:$BE$51,'Occupancy Raw Data'!Y$3,FALSE))/100</f>
        <v>-7.5222159882721296E-2</v>
      </c>
      <c r="H108" s="91">
        <f>(VLOOKUP($A107,'Occupancy Raw Data'!$B$8:$BE$51,'Occupancy Raw Data'!AA$3,FALSE))/100</f>
        <v>-8.3732521814964295E-2</v>
      </c>
      <c r="I108" s="91">
        <f>(VLOOKUP($A107,'Occupancy Raw Data'!$B$8:$BE$51,'Occupancy Raw Data'!AB$3,FALSE))/100</f>
        <v>-8.8382224583146601E-4</v>
      </c>
      <c r="J108" s="90">
        <f>(VLOOKUP($A107,'Occupancy Raw Data'!$B$8:$BE$51,'Occupancy Raw Data'!AC$3,FALSE))/100</f>
        <v>-4.28929863802976E-2</v>
      </c>
      <c r="K108" s="92">
        <f>(VLOOKUP($A107,'Occupancy Raw Data'!$B$8:$BE$51,'Occupancy Raw Data'!AE$3,FALSE))/100</f>
        <v>-6.4910791223411701E-2</v>
      </c>
      <c r="M108" s="89">
        <f>(VLOOKUP($A107,'ADR Raw Data'!$B$6:$BE$49,'ADR Raw Data'!T$1,FALSE))/100</f>
        <v>5.8733477461156303E-3</v>
      </c>
      <c r="N108" s="90">
        <f>(VLOOKUP($A107,'ADR Raw Data'!$B$6:$BE$49,'ADR Raw Data'!U$1,FALSE))/100</f>
        <v>-7.2369044242522693E-3</v>
      </c>
      <c r="O108" s="90">
        <f>(VLOOKUP($A107,'ADR Raw Data'!$B$6:$BE$49,'ADR Raw Data'!V$1,FALSE))/100</f>
        <v>-1.1112783960982999E-2</v>
      </c>
      <c r="P108" s="90">
        <f>(VLOOKUP($A107,'ADR Raw Data'!$B$6:$BE$49,'ADR Raw Data'!W$1,FALSE))/100</f>
        <v>-5.4963048239693897E-3</v>
      </c>
      <c r="Q108" s="90">
        <f>(VLOOKUP($A107,'ADR Raw Data'!$B$6:$BE$49,'ADR Raw Data'!X$1,FALSE))/100</f>
        <v>-3.9562138841630096E-2</v>
      </c>
      <c r="R108" s="90">
        <f>(VLOOKUP($A107,'ADR Raw Data'!$B$6:$BE$49,'ADR Raw Data'!Y$1,FALSE))/100</f>
        <v>-1.2944765855575899E-2</v>
      </c>
      <c r="S108" s="91">
        <f>(VLOOKUP($A107,'ADR Raw Data'!$B$6:$BE$49,'ADR Raw Data'!AA$1,FALSE))/100</f>
        <v>-3.8465975108858796E-2</v>
      </c>
      <c r="T108" s="91">
        <f>(VLOOKUP($A107,'ADR Raw Data'!$B$6:$BE$49,'ADR Raw Data'!AB$1,FALSE))/100</f>
        <v>3.4117319616664E-3</v>
      </c>
      <c r="U108" s="90">
        <f>(VLOOKUP($A107,'ADR Raw Data'!$B$6:$BE$49,'ADR Raw Data'!AC$1,FALSE))/100</f>
        <v>-1.82361664627885E-2</v>
      </c>
      <c r="V108" s="92">
        <f>(VLOOKUP($A107,'ADR Raw Data'!$B$6:$BE$49,'ADR Raw Data'!AE$1,FALSE))/100</f>
        <v>-1.3297952171161899E-2</v>
      </c>
      <c r="X108" s="89">
        <f>(VLOOKUP($A107,'RevPAR Raw Data'!$B$6:$BE$43,'RevPAR Raw Data'!T$1,FALSE))/100</f>
        <v>-6.2075690631138297E-2</v>
      </c>
      <c r="Y108" s="90">
        <f>(VLOOKUP($A107,'RevPAR Raw Data'!$B$6:$BE$43,'RevPAR Raw Data'!U$1,FALSE))/100</f>
        <v>-7.4913598457156796E-2</v>
      </c>
      <c r="Z108" s="90">
        <f>(VLOOKUP($A107,'RevPAR Raw Data'!$B$6:$BE$43,'RevPAR Raw Data'!V$1,FALSE))/100</f>
        <v>-8.4140248709884097E-2</v>
      </c>
      <c r="AA108" s="90">
        <f>(VLOOKUP($A107,'RevPAR Raw Data'!$B$6:$BE$43,'RevPAR Raw Data'!W$1,FALSE))/100</f>
        <v>-7.0781941610449095E-2</v>
      </c>
      <c r="AB108" s="90">
        <f>(VLOOKUP($A107,'RevPAR Raw Data'!$B$6:$BE$43,'RevPAR Raw Data'!X$1,FALSE))/100</f>
        <v>-0.13422849183142399</v>
      </c>
      <c r="AC108" s="90">
        <f>(VLOOKUP($A107,'RevPAR Raw Data'!$B$6:$BE$43,'RevPAR Raw Data'!Y$1,FALSE))/100</f>
        <v>-8.7193192491464691E-2</v>
      </c>
      <c r="AD108" s="91">
        <f>(VLOOKUP($A107,'RevPAR Raw Data'!$B$6:$BE$43,'RevPAR Raw Data'!AA$1,FALSE))/100</f>
        <v>-0.118977643823886</v>
      </c>
      <c r="AE108" s="91">
        <f>(VLOOKUP($A107,'RevPAR Raw Data'!$B$6:$BE$43,'RevPAR Raw Data'!AB$1,FALSE))/100</f>
        <v>2.52489435123039E-3</v>
      </c>
      <c r="AF108" s="90">
        <f>(VLOOKUP($A107,'RevPAR Raw Data'!$B$6:$BE$43,'RevPAR Raw Data'!AC$1,FALSE))/100</f>
        <v>-6.0346949203368999E-2</v>
      </c>
      <c r="AG108" s="92">
        <f>(VLOOKUP($A107,'RevPAR Raw Data'!$B$6:$BE$43,'RevPAR Raw Data'!AE$1,FALSE))/100</f>
        <v>-7.7345562797492398E-2</v>
      </c>
    </row>
    <row r="109" spans="1:33" x14ac:dyDescent="0.2">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
      <c r="A110" s="116" t="s">
        <v>50</v>
      </c>
      <c r="B110" s="117">
        <f>(VLOOKUP($A110,'Occupancy Raw Data'!$B$8:$BE$45,'Occupancy Raw Data'!G$3,FALSE))/100</f>
        <v>0.43036161833154302</v>
      </c>
      <c r="C110" s="118">
        <f>(VLOOKUP($A110,'Occupancy Raw Data'!$B$8:$BE$45,'Occupancy Raw Data'!H$3,FALSE))/100</f>
        <v>0.55836018617973504</v>
      </c>
      <c r="D110" s="118">
        <f>(VLOOKUP($A110,'Occupancy Raw Data'!$B$8:$BE$45,'Occupancy Raw Data'!I$3,FALSE))/100</f>
        <v>0.60257787325456402</v>
      </c>
      <c r="E110" s="118">
        <f>(VLOOKUP($A110,'Occupancy Raw Data'!$B$8:$BE$45,'Occupancy Raw Data'!J$3,FALSE))/100</f>
        <v>0.62316505549588197</v>
      </c>
      <c r="F110" s="118">
        <f>(VLOOKUP($A110,'Occupancy Raw Data'!$B$8:$BE$45,'Occupancy Raw Data'!K$3,FALSE))/100</f>
        <v>0.62835660580021402</v>
      </c>
      <c r="G110" s="119">
        <f>(VLOOKUP($A110,'Occupancy Raw Data'!$B$8:$BE$45,'Occupancy Raw Data'!L$3,FALSE))/100</f>
        <v>0.568564267812388</v>
      </c>
      <c r="H110" s="99">
        <f>(VLOOKUP($A110,'Occupancy Raw Data'!$B$8:$BE$45,'Occupancy Raw Data'!N$3,FALSE))/100</f>
        <v>0.83834586466165406</v>
      </c>
      <c r="I110" s="99">
        <f>(VLOOKUP($A110,'Occupancy Raw Data'!$B$8:$BE$45,'Occupancy Raw Data'!O$3,FALSE))/100</f>
        <v>0.80791263873970609</v>
      </c>
      <c r="J110" s="119">
        <f>(VLOOKUP($A110,'Occupancy Raw Data'!$B$8:$BE$45,'Occupancy Raw Data'!P$3,FALSE))/100</f>
        <v>0.82312925170067996</v>
      </c>
      <c r="K110" s="120">
        <f>(VLOOKUP($A110,'Occupancy Raw Data'!$B$8:$BE$45,'Occupancy Raw Data'!R$3,FALSE))/100</f>
        <v>0.64129712035190001</v>
      </c>
      <c r="M110" s="121">
        <f>VLOOKUP($A110,'ADR Raw Data'!$B$6:$BE$43,'ADR Raw Data'!G$1,FALSE)</f>
        <v>93.861314475873499</v>
      </c>
      <c r="N110" s="122">
        <f>VLOOKUP($A110,'ADR Raw Data'!$B$6:$BE$43,'ADR Raw Data'!H$1,FALSE)</f>
        <v>94.734844501442694</v>
      </c>
      <c r="O110" s="122">
        <f>VLOOKUP($A110,'ADR Raw Data'!$B$6:$BE$43,'ADR Raw Data'!I$1,FALSE)</f>
        <v>96.204964349376098</v>
      </c>
      <c r="P110" s="122">
        <f>VLOOKUP($A110,'ADR Raw Data'!$B$6:$BE$43,'ADR Raw Data'!J$1,FALSE)</f>
        <v>98.026452168916904</v>
      </c>
      <c r="Q110" s="122">
        <f>VLOOKUP($A110,'ADR Raw Data'!$B$6:$BE$43,'ADR Raw Data'!K$1,FALSE)</f>
        <v>98.619410256410205</v>
      </c>
      <c r="R110" s="123">
        <f>VLOOKUP($A110,'ADR Raw Data'!$B$6:$BE$43,'ADR Raw Data'!L$1,FALSE)</f>
        <v>96.494376574307296</v>
      </c>
      <c r="S110" s="122">
        <f>VLOOKUP($A110,'ADR Raw Data'!$B$6:$BE$43,'ADR Raw Data'!N$1,FALSE)</f>
        <v>127.81623959000601</v>
      </c>
      <c r="T110" s="122">
        <f>VLOOKUP($A110,'ADR Raw Data'!$B$6:$BE$43,'ADR Raw Data'!O$1,FALSE)</f>
        <v>124.177662308885</v>
      </c>
      <c r="U110" s="123">
        <f>VLOOKUP($A110,'ADR Raw Data'!$B$6:$BE$43,'ADR Raw Data'!P$1,FALSE)</f>
        <v>126.03058286211299</v>
      </c>
      <c r="V110" s="124">
        <f>VLOOKUP($A110,'ADR Raw Data'!$B$6:$BE$43,'ADR Raw Data'!R$1,FALSE)</f>
        <v>107.32604641888599</v>
      </c>
      <c r="X110" s="121">
        <f>VLOOKUP($A110,'RevPAR Raw Data'!$B$6:$BE$43,'RevPAR Raw Data'!G$1,FALSE)</f>
        <v>40.394307196562799</v>
      </c>
      <c r="Y110" s="122">
        <f>VLOOKUP($A110,'RevPAR Raw Data'!$B$6:$BE$43,'RevPAR Raw Data'!H$1,FALSE)</f>
        <v>52.896165413533801</v>
      </c>
      <c r="Z110" s="122">
        <f>VLOOKUP($A110,'RevPAR Raw Data'!$B$6:$BE$43,'RevPAR Raw Data'!I$1,FALSE)</f>
        <v>57.970982814178299</v>
      </c>
      <c r="AA110" s="122">
        <f>VLOOKUP($A110,'RevPAR Raw Data'!$B$6:$BE$43,'RevPAR Raw Data'!J$1,FALSE)</f>
        <v>61.086659505907598</v>
      </c>
      <c r="AB110" s="122">
        <f>VLOOKUP($A110,'RevPAR Raw Data'!$B$6:$BE$43,'RevPAR Raw Data'!K$1,FALSE)</f>
        <v>61.968157894736798</v>
      </c>
      <c r="AC110" s="123">
        <f>VLOOKUP($A110,'RevPAR Raw Data'!$B$6:$BE$43,'RevPAR Raw Data'!L$1,FALSE)</f>
        <v>54.863254564983798</v>
      </c>
      <c r="AD110" s="122">
        <f>VLOOKUP($A110,'RevPAR Raw Data'!$B$6:$BE$43,'RevPAR Raw Data'!N$1,FALSE)</f>
        <v>107.15421589688501</v>
      </c>
      <c r="AE110" s="122">
        <f>VLOOKUP($A110,'RevPAR Raw Data'!$B$6:$BE$43,'RevPAR Raw Data'!O$1,FALSE)</f>
        <v>100.324702828499</v>
      </c>
      <c r="AF110" s="123">
        <f>VLOOKUP($A110,'RevPAR Raw Data'!$B$6:$BE$43,'RevPAR Raw Data'!P$1,FALSE)</f>
        <v>103.739459362692</v>
      </c>
      <c r="AG110" s="124">
        <f>VLOOKUP($A110,'RevPAR Raw Data'!$B$6:$BE$43,'RevPAR Raw Data'!R$1,FALSE)</f>
        <v>68.827884507186297</v>
      </c>
    </row>
    <row r="111" spans="1:33" x14ac:dyDescent="0.2">
      <c r="A111" s="101" t="s">
        <v>121</v>
      </c>
      <c r="B111" s="89">
        <f>(VLOOKUP($A110,'Occupancy Raw Data'!$B$8:$BE$51,'Occupancy Raw Data'!T$3,FALSE))/100</f>
        <v>-1.02391776098282E-2</v>
      </c>
      <c r="C111" s="90">
        <f>(VLOOKUP($A110,'Occupancy Raw Data'!$B$8:$BE$51,'Occupancy Raw Data'!U$3,FALSE))/100</f>
        <v>2.2125617575186498E-3</v>
      </c>
      <c r="D111" s="90">
        <f>(VLOOKUP($A110,'Occupancy Raw Data'!$B$8:$BE$51,'Occupancy Raw Data'!V$3,FALSE))/100</f>
        <v>9.2465858523860606E-2</v>
      </c>
      <c r="E111" s="90">
        <f>(VLOOKUP($A110,'Occupancy Raw Data'!$B$8:$BE$51,'Occupancy Raw Data'!W$3,FALSE))/100</f>
        <v>6.4144853177066696E-2</v>
      </c>
      <c r="F111" s="90">
        <f>(VLOOKUP($A110,'Occupancy Raw Data'!$B$8:$BE$51,'Occupancy Raw Data'!X$3,FALSE))/100</f>
        <v>0.103725475554702</v>
      </c>
      <c r="G111" s="90">
        <f>(VLOOKUP($A110,'Occupancy Raw Data'!$B$8:$BE$51,'Occupancy Raw Data'!Y$3,FALSE))/100</f>
        <v>5.3511704096222204E-2</v>
      </c>
      <c r="H111" s="91">
        <f>(VLOOKUP($A110,'Occupancy Raw Data'!$B$8:$BE$51,'Occupancy Raw Data'!AA$3,FALSE))/100</f>
        <v>0.16945373676509501</v>
      </c>
      <c r="I111" s="91">
        <f>(VLOOKUP($A110,'Occupancy Raw Data'!$B$8:$BE$51,'Occupancy Raw Data'!AB$3,FALSE))/100</f>
        <v>0.17209253695051099</v>
      </c>
      <c r="J111" s="90">
        <f>(VLOOKUP($A110,'Occupancy Raw Data'!$B$8:$BE$51,'Occupancy Raw Data'!AC$3,FALSE))/100</f>
        <v>0.17074725967819598</v>
      </c>
      <c r="K111" s="92">
        <f>(VLOOKUP($A110,'Occupancy Raw Data'!$B$8:$BE$51,'Occupancy Raw Data'!AE$3,FALSE))/100</f>
        <v>9.36746003627867E-2</v>
      </c>
      <c r="M111" s="89">
        <f>(VLOOKUP($A110,'ADR Raw Data'!$B$6:$BE$49,'ADR Raw Data'!T$1,FALSE))/100</f>
        <v>1.8021869419172099E-2</v>
      </c>
      <c r="N111" s="90">
        <f>(VLOOKUP($A110,'ADR Raw Data'!$B$6:$BE$49,'ADR Raw Data'!U$1,FALSE))/100</f>
        <v>-1.9090710034738299E-2</v>
      </c>
      <c r="O111" s="90">
        <f>(VLOOKUP($A110,'ADR Raw Data'!$B$6:$BE$49,'ADR Raw Data'!V$1,FALSE))/100</f>
        <v>4.1314221248943796E-3</v>
      </c>
      <c r="P111" s="90">
        <f>(VLOOKUP($A110,'ADR Raw Data'!$B$6:$BE$49,'ADR Raw Data'!W$1,FALSE))/100</f>
        <v>1.2866558981418601E-2</v>
      </c>
      <c r="Q111" s="90">
        <f>(VLOOKUP($A110,'ADR Raw Data'!$B$6:$BE$49,'ADR Raw Data'!X$1,FALSE))/100</f>
        <v>3.5715484679821104E-3</v>
      </c>
      <c r="R111" s="90">
        <f>(VLOOKUP($A110,'ADR Raw Data'!$B$6:$BE$49,'ADR Raw Data'!Y$1,FALSE))/100</f>
        <v>3.9345294240255803E-3</v>
      </c>
      <c r="S111" s="91">
        <f>(VLOOKUP($A110,'ADR Raw Data'!$B$6:$BE$49,'ADR Raw Data'!AA$1,FALSE))/100</f>
        <v>0.11466659204044199</v>
      </c>
      <c r="T111" s="91">
        <f>(VLOOKUP($A110,'ADR Raw Data'!$B$6:$BE$49,'ADR Raw Data'!AB$1,FALSE))/100</f>
        <v>7.6391513950317208E-2</v>
      </c>
      <c r="U111" s="90">
        <f>(VLOOKUP($A110,'ADR Raw Data'!$B$6:$BE$49,'ADR Raw Data'!AC$1,FALSE))/100</f>
        <v>9.5828598989852798E-2</v>
      </c>
      <c r="V111" s="92">
        <f>(VLOOKUP($A110,'ADR Raw Data'!$B$6:$BE$49,'ADR Raw Data'!AE$1,FALSE))/100</f>
        <v>4.6178174843370806E-2</v>
      </c>
      <c r="X111" s="89">
        <f>(VLOOKUP($A110,'RevPAR Raw Data'!$B$6:$BE$43,'RevPAR Raw Data'!T$1,FALSE))/100</f>
        <v>7.59816268749981E-3</v>
      </c>
      <c r="Y111" s="90">
        <f>(VLOOKUP($A110,'RevPAR Raw Data'!$B$6:$BE$43,'RevPAR Raw Data'!U$1,FALSE))/100</f>
        <v>-1.6920387652166399E-2</v>
      </c>
      <c r="Z111" s="90">
        <f>(VLOOKUP($A110,'RevPAR Raw Data'!$B$6:$BE$43,'RevPAR Raw Data'!V$1,FALSE))/100</f>
        <v>9.6979296142457802E-2</v>
      </c>
      <c r="AA111" s="90">
        <f>(VLOOKUP($A110,'RevPAR Raw Data'!$B$6:$BE$43,'RevPAR Raw Data'!W$1,FALSE))/100</f>
        <v>7.7836735695242507E-2</v>
      </c>
      <c r="AB111" s="90">
        <f>(VLOOKUP($A110,'RevPAR Raw Data'!$B$6:$BE$43,'RevPAR Raw Data'!X$1,FALSE))/100</f>
        <v>0.107667484585992</v>
      </c>
      <c r="AC111" s="90">
        <f>(VLOOKUP($A110,'RevPAR Raw Data'!$B$6:$BE$43,'RevPAR Raw Data'!Y$1,FALSE))/100</f>
        <v>5.7656776894544098E-2</v>
      </c>
      <c r="AD111" s="91">
        <f>(VLOOKUP($A110,'RevPAR Raw Data'!$B$6:$BE$43,'RevPAR Raw Data'!AA$1,FALSE))/100</f>
        <v>0.30355101130890899</v>
      </c>
      <c r="AE111" s="91">
        <f>(VLOOKUP($A110,'RevPAR Raw Data'!$B$6:$BE$43,'RevPAR Raw Data'!AB$1,FALSE))/100</f>
        <v>0.261630460338029</v>
      </c>
      <c r="AF111" s="90">
        <f>(VLOOKUP($A110,'RevPAR Raw Data'!$B$6:$BE$43,'RevPAR Raw Data'!AC$1,FALSE))/100</f>
        <v>0.28293832934436702</v>
      </c>
      <c r="AG111" s="92">
        <f>(VLOOKUP($A110,'RevPAR Raw Data'!$B$6:$BE$43,'RevPAR Raw Data'!AE$1,FALSE))/100</f>
        <v>0.14417849728009299</v>
      </c>
    </row>
    <row r="112" spans="1:33" x14ac:dyDescent="0.2">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4" x14ac:dyDescent="0.2">
      <c r="A113" s="116" t="s">
        <v>47</v>
      </c>
      <c r="B113" s="117">
        <f>(VLOOKUP($A113,'Occupancy Raw Data'!$B$8:$BE$45,'Occupancy Raw Data'!G$3,FALSE))/100</f>
        <v>0.40621669626998197</v>
      </c>
      <c r="C113" s="118">
        <f>(VLOOKUP($A113,'Occupancy Raw Data'!$B$8:$BE$45,'Occupancy Raw Data'!H$3,FALSE))/100</f>
        <v>0.55150976909413796</v>
      </c>
      <c r="D113" s="118">
        <f>(VLOOKUP($A113,'Occupancy Raw Data'!$B$8:$BE$45,'Occupancy Raw Data'!I$3,FALSE))/100</f>
        <v>0.62220248667850697</v>
      </c>
      <c r="E113" s="118">
        <f>(VLOOKUP($A113,'Occupancy Raw Data'!$B$8:$BE$45,'Occupancy Raw Data'!J$3,FALSE))/100</f>
        <v>0.68507992895204195</v>
      </c>
      <c r="F113" s="118">
        <f>(VLOOKUP($A113,'Occupancy Raw Data'!$B$8:$BE$45,'Occupancy Raw Data'!K$3,FALSE))/100</f>
        <v>0.59609236234458196</v>
      </c>
      <c r="G113" s="119">
        <f>(VLOOKUP($A113,'Occupancy Raw Data'!$B$8:$BE$45,'Occupancy Raw Data'!L$3,FALSE))/100</f>
        <v>0.57222024866785004</v>
      </c>
      <c r="H113" s="99">
        <f>(VLOOKUP($A113,'Occupancy Raw Data'!$B$8:$BE$45,'Occupancy Raw Data'!N$3,FALSE))/100</f>
        <v>0.63321492007104707</v>
      </c>
      <c r="I113" s="99">
        <f>(VLOOKUP($A113,'Occupancy Raw Data'!$B$8:$BE$45,'Occupancy Raw Data'!O$3,FALSE))/100</f>
        <v>0.66376554174067393</v>
      </c>
      <c r="J113" s="119">
        <f>(VLOOKUP($A113,'Occupancy Raw Data'!$B$8:$BE$45,'Occupancy Raw Data'!P$3,FALSE))/100</f>
        <v>0.648490230905861</v>
      </c>
      <c r="K113" s="120">
        <f>(VLOOKUP($A113,'Occupancy Raw Data'!$B$8:$BE$45,'Occupancy Raw Data'!R$3,FALSE))/100</f>
        <v>0.59401167216442508</v>
      </c>
      <c r="M113" s="121">
        <f>VLOOKUP($A113,'ADR Raw Data'!$B$6:$BE$43,'ADR Raw Data'!G$1,FALSE)</f>
        <v>91.366025360734497</v>
      </c>
      <c r="N113" s="122">
        <f>VLOOKUP($A113,'ADR Raw Data'!$B$6:$BE$43,'ADR Raw Data'!H$1,FALSE)</f>
        <v>100.716396135265</v>
      </c>
      <c r="O113" s="122">
        <f>VLOOKUP($A113,'ADR Raw Data'!$B$6:$BE$43,'ADR Raw Data'!I$1,FALSE)</f>
        <v>107.633165857836</v>
      </c>
      <c r="P113" s="122">
        <f>VLOOKUP($A113,'ADR Raw Data'!$B$6:$BE$43,'ADR Raw Data'!J$1,FALSE)</f>
        <v>111.891928960331</v>
      </c>
      <c r="Q113" s="122">
        <f>VLOOKUP($A113,'ADR Raw Data'!$B$6:$BE$43,'ADR Raw Data'!K$1,FALSE)</f>
        <v>103.382738379022</v>
      </c>
      <c r="R113" s="123">
        <f>VLOOKUP($A113,'ADR Raw Data'!$B$6:$BE$43,'ADR Raw Data'!L$1,FALSE)</f>
        <v>104.124480382418</v>
      </c>
      <c r="S113" s="122">
        <f>VLOOKUP($A113,'ADR Raw Data'!$B$6:$BE$43,'ADR Raw Data'!N$1,FALSE)</f>
        <v>105.934805049088</v>
      </c>
      <c r="T113" s="122">
        <f>VLOOKUP($A113,'ADR Raw Data'!$B$6:$BE$43,'ADR Raw Data'!O$1,FALSE)</f>
        <v>108.491255017393</v>
      </c>
      <c r="U113" s="123">
        <f>VLOOKUP($A113,'ADR Raw Data'!$B$6:$BE$43,'ADR Raw Data'!P$1,FALSE)</f>
        <v>107.243138866064</v>
      </c>
      <c r="V113" s="124">
        <f>VLOOKUP($A113,'ADR Raw Data'!$B$6:$BE$43,'ADR Raw Data'!R$1,FALSE)</f>
        <v>105.097246048697</v>
      </c>
      <c r="X113" s="121">
        <f>VLOOKUP($A113,'RevPAR Raw Data'!$B$6:$BE$43,'RevPAR Raw Data'!G$1,FALSE)</f>
        <v>37.114404973356997</v>
      </c>
      <c r="Y113" s="122">
        <f>VLOOKUP($A113,'RevPAR Raw Data'!$B$6:$BE$43,'RevPAR Raw Data'!H$1,FALSE)</f>
        <v>55.546076376554097</v>
      </c>
      <c r="Z113" s="122">
        <f>VLOOKUP($A113,'RevPAR Raw Data'!$B$6:$BE$43,'RevPAR Raw Data'!I$1,FALSE)</f>
        <v>66.969623445825903</v>
      </c>
      <c r="AA113" s="122">
        <f>VLOOKUP($A113,'RevPAR Raw Data'!$B$6:$BE$43,'RevPAR Raw Data'!J$1,FALSE)</f>
        <v>76.654914742451098</v>
      </c>
      <c r="AB113" s="122">
        <f>VLOOKUP($A113,'RevPAR Raw Data'!$B$6:$BE$43,'RevPAR Raw Data'!K$1,FALSE)</f>
        <v>61.625660746003497</v>
      </c>
      <c r="AC113" s="123">
        <f>VLOOKUP($A113,'RevPAR Raw Data'!$B$6:$BE$43,'RevPAR Raw Data'!L$1,FALSE)</f>
        <v>59.582136056838301</v>
      </c>
      <c r="AD113" s="122">
        <f>VLOOKUP($A113,'RevPAR Raw Data'!$B$6:$BE$43,'RevPAR Raw Data'!N$1,FALSE)</f>
        <v>67.079499111900503</v>
      </c>
      <c r="AE113" s="122">
        <f>VLOOKUP($A113,'RevPAR Raw Data'!$B$6:$BE$43,'RevPAR Raw Data'!O$1,FALSE)</f>
        <v>72.012756660746007</v>
      </c>
      <c r="AF113" s="123">
        <f>VLOOKUP($A113,'RevPAR Raw Data'!$B$6:$BE$43,'RevPAR Raw Data'!P$1,FALSE)</f>
        <v>69.546127886323205</v>
      </c>
      <c r="AG113" s="124">
        <f>VLOOKUP($A113,'RevPAR Raw Data'!$B$6:$BE$43,'RevPAR Raw Data'!R$1,FALSE)</f>
        <v>62.428990865262598</v>
      </c>
    </row>
    <row r="114" spans="1:34" x14ac:dyDescent="0.2">
      <c r="A114" s="101" t="s">
        <v>121</v>
      </c>
      <c r="B114" s="89">
        <f>(VLOOKUP($A113,'Occupancy Raw Data'!$B$8:$BE$51,'Occupancy Raw Data'!T$3,FALSE))/100</f>
        <v>-0.21425551791789998</v>
      </c>
      <c r="C114" s="90">
        <f>(VLOOKUP($A113,'Occupancy Raw Data'!$B$8:$BE$51,'Occupancy Raw Data'!U$3,FALSE))/100</f>
        <v>-0.16387943090822102</v>
      </c>
      <c r="D114" s="90">
        <f>(VLOOKUP($A113,'Occupancy Raw Data'!$B$8:$BE$51,'Occupancy Raw Data'!V$3,FALSE))/100</f>
        <v>-0.100770436249271</v>
      </c>
      <c r="E114" s="90">
        <f>(VLOOKUP($A113,'Occupancy Raw Data'!$B$8:$BE$51,'Occupancy Raw Data'!W$3,FALSE))/100</f>
        <v>3.0742489148089303E-3</v>
      </c>
      <c r="F114" s="90">
        <f>(VLOOKUP($A113,'Occupancy Raw Data'!$B$8:$BE$51,'Occupancy Raw Data'!X$3,FALSE))/100</f>
        <v>-3.7959983436800904E-2</v>
      </c>
      <c r="G114" s="90">
        <f>(VLOOKUP($A113,'Occupancy Raw Data'!$B$8:$BE$51,'Occupancy Raw Data'!Y$3,FALSE))/100</f>
        <v>-9.7760414136149998E-2</v>
      </c>
      <c r="H114" s="91">
        <f>(VLOOKUP($A113,'Occupancy Raw Data'!$B$8:$BE$51,'Occupancy Raw Data'!AA$3,FALSE))/100</f>
        <v>2.4065239902261802E-2</v>
      </c>
      <c r="I114" s="91">
        <f>(VLOOKUP($A113,'Occupancy Raw Data'!$B$8:$BE$51,'Occupancy Raw Data'!AB$3,FALSE))/100</f>
        <v>4.8998254113296301E-4</v>
      </c>
      <c r="J114" s="90">
        <f>(VLOOKUP($A113,'Occupancy Raw Data'!$B$8:$BE$51,'Occupancy Raw Data'!AC$3,FALSE))/100</f>
        <v>1.1862802234078101E-2</v>
      </c>
      <c r="K114" s="92">
        <f>(VLOOKUP($A113,'Occupancy Raw Data'!$B$8:$BE$51,'Occupancy Raw Data'!AE$3,FALSE))/100</f>
        <v>-6.6205076385877998E-2</v>
      </c>
      <c r="M114" s="89">
        <f>(VLOOKUP($A113,'ADR Raw Data'!$B$6:$BE$49,'ADR Raw Data'!T$1,FALSE))/100</f>
        <v>-0.14096416900544501</v>
      </c>
      <c r="N114" s="90">
        <f>(VLOOKUP($A113,'ADR Raw Data'!$B$6:$BE$49,'ADR Raw Data'!U$1,FALSE))/100</f>
        <v>-0.12455673078488899</v>
      </c>
      <c r="O114" s="90">
        <f>(VLOOKUP($A113,'ADR Raw Data'!$B$6:$BE$49,'ADR Raw Data'!V$1,FALSE))/100</f>
        <v>-4.0756255650590996E-2</v>
      </c>
      <c r="P114" s="90">
        <f>(VLOOKUP($A113,'ADR Raw Data'!$B$6:$BE$49,'ADR Raw Data'!W$1,FALSE))/100</f>
        <v>-2.7608353608988199E-2</v>
      </c>
      <c r="Q114" s="90">
        <f>(VLOOKUP($A113,'ADR Raw Data'!$B$6:$BE$49,'ADR Raw Data'!X$1,FALSE))/100</f>
        <v>-5.5839202607988296E-2</v>
      </c>
      <c r="R114" s="90">
        <f>(VLOOKUP($A113,'ADR Raw Data'!$B$6:$BE$49,'ADR Raw Data'!Y$1,FALSE))/100</f>
        <v>-6.9742487031626194E-2</v>
      </c>
      <c r="S114" s="91">
        <f>(VLOOKUP($A113,'ADR Raw Data'!$B$6:$BE$49,'ADR Raw Data'!AA$1,FALSE))/100</f>
        <v>-4.9790146020570102E-2</v>
      </c>
      <c r="T114" s="91">
        <f>(VLOOKUP($A113,'ADR Raw Data'!$B$6:$BE$49,'ADR Raw Data'!AB$1,FALSE))/100</f>
        <v>-5.3009374893374997E-2</v>
      </c>
      <c r="U114" s="90">
        <f>(VLOOKUP($A113,'ADR Raw Data'!$B$6:$BE$49,'ADR Raw Data'!AC$1,FALSE))/100</f>
        <v>-5.16098064802374E-2</v>
      </c>
      <c r="V114" s="92">
        <f>(VLOOKUP($A113,'ADR Raw Data'!$B$6:$BE$49,'ADR Raw Data'!AE$1,FALSE))/100</f>
        <v>-6.38163822823965E-2</v>
      </c>
      <c r="X114" s="89">
        <f>(VLOOKUP($A113,'RevPAR Raw Data'!$B$6:$BE$43,'RevPAR Raw Data'!T$1,FALSE))/100</f>
        <v>-0.32501733588521703</v>
      </c>
      <c r="Y114" s="90">
        <f>(VLOOKUP($A113,'RevPAR Raw Data'!$B$6:$BE$43,'RevPAR Raw Data'!U$1,FALSE))/100</f>
        <v>-0.26802387553629403</v>
      </c>
      <c r="Z114" s="90">
        <f>(VLOOKUP($A113,'RevPAR Raw Data'!$B$6:$BE$43,'RevPAR Raw Data'!V$1,FALSE))/100</f>
        <v>-0.13741966623806501</v>
      </c>
      <c r="AA114" s="90">
        <f>(VLOOKUP($A113,'RevPAR Raw Data'!$B$6:$BE$43,'RevPAR Raw Data'!W$1,FALSE))/100</f>
        <v>-2.4618979645301301E-2</v>
      </c>
      <c r="AB114" s="90">
        <f>(VLOOKUP($A113,'RevPAR Raw Data'!$B$6:$BE$43,'RevPAR Raw Data'!X$1,FALSE))/100</f>
        <v>-9.167953083866591E-2</v>
      </c>
      <c r="AC114" s="90">
        <f>(VLOOKUP($A113,'RevPAR Raw Data'!$B$6:$BE$43,'RevPAR Raw Data'!Y$1,FALSE))/100</f>
        <v>-0.16068484675267899</v>
      </c>
      <c r="AD114" s="91">
        <f>(VLOOKUP($A113,'RevPAR Raw Data'!$B$6:$BE$43,'RevPAR Raw Data'!AA$1,FALSE))/100</f>
        <v>-2.6923117927062E-2</v>
      </c>
      <c r="AE114" s="91">
        <f>(VLOOKUP($A113,'RevPAR Raw Data'!$B$6:$BE$43,'RevPAR Raw Data'!AB$1,FALSE))/100</f>
        <v>-5.2545366020456202E-2</v>
      </c>
      <c r="AF114" s="90">
        <f>(VLOOKUP($A113,'RevPAR Raw Data'!$B$6:$BE$43,'RevPAR Raw Data'!AC$1,FALSE))/100</f>
        <v>-4.0359241173773298E-2</v>
      </c>
      <c r="AG114" s="92">
        <f>(VLOOKUP($A113,'RevPAR Raw Data'!$B$6:$BE$43,'RevPAR Raw Data'!AE$1,FALSE))/100</f>
        <v>-0.12579649020459802</v>
      </c>
    </row>
    <row r="115" spans="1:34" x14ac:dyDescent="0.2">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4" x14ac:dyDescent="0.2">
      <c r="A116" s="116" t="s">
        <v>48</v>
      </c>
      <c r="B116" s="117">
        <f>(VLOOKUP($A116,'Occupancy Raw Data'!$B$8:$BE$45,'Occupancy Raw Data'!G$3,FALSE))/100</f>
        <v>0.42765659395637301</v>
      </c>
      <c r="C116" s="118">
        <f>(VLOOKUP($A116,'Occupancy Raw Data'!$B$8:$BE$45,'Occupancy Raw Data'!H$3,FALSE))/100</f>
        <v>0.563338002801681</v>
      </c>
      <c r="D116" s="118">
        <f>(VLOOKUP($A116,'Occupancy Raw Data'!$B$8:$BE$45,'Occupancy Raw Data'!I$3,FALSE))/100</f>
        <v>0.67260356213728201</v>
      </c>
      <c r="E116" s="118">
        <f>(VLOOKUP($A116,'Occupancy Raw Data'!$B$8:$BE$45,'Occupancy Raw Data'!J$3,FALSE))/100</f>
        <v>0.65079047428457004</v>
      </c>
      <c r="F116" s="118">
        <f>(VLOOKUP($A116,'Occupancy Raw Data'!$B$8:$BE$45,'Occupancy Raw Data'!K$3,FALSE))/100</f>
        <v>0.73404042425455207</v>
      </c>
      <c r="G116" s="119">
        <f>(VLOOKUP($A116,'Occupancy Raw Data'!$B$8:$BE$45,'Occupancy Raw Data'!L$3,FALSE))/100</f>
        <v>0.60968581148689205</v>
      </c>
      <c r="H116" s="99">
        <f>(VLOOKUP($A116,'Occupancy Raw Data'!$B$8:$BE$45,'Occupancy Raw Data'!N$3,FALSE))/100</f>
        <v>0.85891534920952495</v>
      </c>
      <c r="I116" s="99">
        <f>(VLOOKUP($A116,'Occupancy Raw Data'!$B$8:$BE$45,'Occupancy Raw Data'!O$3,FALSE))/100</f>
        <v>0.8751250750450269</v>
      </c>
      <c r="J116" s="119">
        <f>(VLOOKUP($A116,'Occupancy Raw Data'!$B$8:$BE$45,'Occupancy Raw Data'!P$3,FALSE))/100</f>
        <v>0.86702021212727598</v>
      </c>
      <c r="K116" s="120">
        <f>(VLOOKUP($A116,'Occupancy Raw Data'!$B$8:$BE$45,'Occupancy Raw Data'!R$3,FALSE))/100</f>
        <v>0.68320992595557295</v>
      </c>
      <c r="M116" s="121">
        <f>VLOOKUP($A116,'ADR Raw Data'!$B$6:$BE$43,'ADR Raw Data'!G$1,FALSE)</f>
        <v>147.412929340196</v>
      </c>
      <c r="N116" s="122">
        <f>VLOOKUP($A116,'ADR Raw Data'!$B$6:$BE$43,'ADR Raw Data'!H$1,FALSE)</f>
        <v>150.06229840142001</v>
      </c>
      <c r="O116" s="122">
        <f>VLOOKUP($A116,'ADR Raw Data'!$B$6:$BE$43,'ADR Raw Data'!I$1,FALSE)</f>
        <v>152.56285629276999</v>
      </c>
      <c r="P116" s="122">
        <f>VLOOKUP($A116,'ADR Raw Data'!$B$6:$BE$43,'ADR Raw Data'!J$1,FALSE)</f>
        <v>154.65999077490699</v>
      </c>
      <c r="Q116" s="122">
        <f>VLOOKUP($A116,'ADR Raw Data'!$B$6:$BE$43,'ADR Raw Data'!K$1,FALSE)</f>
        <v>177.022693565976</v>
      </c>
      <c r="R116" s="123">
        <f>VLOOKUP($A116,'ADR Raw Data'!$B$6:$BE$43,'ADR Raw Data'!L$1,FALSE)</f>
        <v>157.715754611698</v>
      </c>
      <c r="S116" s="122">
        <f>VLOOKUP($A116,'ADR Raw Data'!$B$6:$BE$43,'ADR Raw Data'!N$1,FALSE)</f>
        <v>251.69150046598301</v>
      </c>
      <c r="T116" s="122">
        <f>VLOOKUP($A116,'ADR Raw Data'!$B$6:$BE$43,'ADR Raw Data'!O$1,FALSE)</f>
        <v>256.49187514292203</v>
      </c>
      <c r="U116" s="123">
        <f>VLOOKUP($A116,'ADR Raw Data'!$B$6:$BE$43,'ADR Raw Data'!P$1,FALSE)</f>
        <v>254.11412463935301</v>
      </c>
      <c r="V116" s="124">
        <f>VLOOKUP($A116,'ADR Raw Data'!$B$6:$BE$43,'ADR Raw Data'!R$1,FALSE)</f>
        <v>192.66813038748001</v>
      </c>
      <c r="X116" s="121">
        <f>VLOOKUP($A116,'RevPAR Raw Data'!$B$6:$BE$43,'RevPAR Raw Data'!G$1,FALSE)</f>
        <v>63.042111266760003</v>
      </c>
      <c r="Y116" s="122">
        <f>VLOOKUP($A116,'RevPAR Raw Data'!$B$6:$BE$43,'RevPAR Raw Data'!H$1,FALSE)</f>
        <v>84.5357954772863</v>
      </c>
      <c r="Z116" s="122">
        <f>VLOOKUP($A116,'RevPAR Raw Data'!$B$6:$BE$43,'RevPAR Raw Data'!I$1,FALSE)</f>
        <v>102.614320592355</v>
      </c>
      <c r="AA116" s="122">
        <f>VLOOKUP($A116,'RevPAR Raw Data'!$B$6:$BE$43,'RevPAR Raw Data'!J$1,FALSE)</f>
        <v>100.65124874924901</v>
      </c>
      <c r="AB116" s="122">
        <f>VLOOKUP($A116,'RevPAR Raw Data'!$B$6:$BE$43,'RevPAR Raw Data'!K$1,FALSE)</f>
        <v>129.94181308785201</v>
      </c>
      <c r="AC116" s="123">
        <f>VLOOKUP($A116,'RevPAR Raw Data'!$B$6:$BE$43,'RevPAR Raw Data'!L$1,FALSE)</f>
        <v>96.157057834700794</v>
      </c>
      <c r="AD116" s="122">
        <f>VLOOKUP($A116,'RevPAR Raw Data'!$B$6:$BE$43,'RevPAR Raw Data'!N$1,FALSE)</f>
        <v>216.181693015809</v>
      </c>
      <c r="AE116" s="122">
        <f>VLOOKUP($A116,'RevPAR Raw Data'!$B$6:$BE$43,'RevPAR Raw Data'!O$1,FALSE)</f>
        <v>224.46247148288899</v>
      </c>
      <c r="AF116" s="123">
        <f>VLOOKUP($A116,'RevPAR Raw Data'!$B$6:$BE$43,'RevPAR Raw Data'!P$1,FALSE)</f>
        <v>220.32208224934899</v>
      </c>
      <c r="AG116" s="124">
        <f>VLOOKUP($A116,'RevPAR Raw Data'!$B$6:$BE$43,'RevPAR Raw Data'!R$1,FALSE)</f>
        <v>131.632779096029</v>
      </c>
    </row>
    <row r="117" spans="1:34" x14ac:dyDescent="0.2">
      <c r="A117" s="101" t="s">
        <v>121</v>
      </c>
      <c r="B117" s="89">
        <f>(VLOOKUP($A116,'Occupancy Raw Data'!$B$8:$BE$51,'Occupancy Raw Data'!T$3,FALSE))/100</f>
        <v>-0.214518125289588</v>
      </c>
      <c r="C117" s="90">
        <f>(VLOOKUP($A116,'Occupancy Raw Data'!$B$8:$BE$51,'Occupancy Raw Data'!U$3,FALSE))/100</f>
        <v>-0.15525196208745698</v>
      </c>
      <c r="D117" s="90">
        <f>(VLOOKUP($A116,'Occupancy Raw Data'!$B$8:$BE$51,'Occupancy Raw Data'!V$3,FALSE))/100</f>
        <v>-7.3987273624726291E-2</v>
      </c>
      <c r="E117" s="90">
        <f>(VLOOKUP($A116,'Occupancy Raw Data'!$B$8:$BE$51,'Occupancy Raw Data'!W$3,FALSE))/100</f>
        <v>-0.102250411425315</v>
      </c>
      <c r="F117" s="90">
        <f>(VLOOKUP($A116,'Occupancy Raw Data'!$B$8:$BE$51,'Occupancy Raw Data'!X$3,FALSE))/100</f>
        <v>1.5783033679661199E-3</v>
      </c>
      <c r="G117" s="90">
        <f>(VLOOKUP($A116,'Occupancy Raw Data'!$B$8:$BE$51,'Occupancy Raw Data'!Y$3,FALSE))/100</f>
        <v>-0.10220516564181899</v>
      </c>
      <c r="H117" s="91">
        <f>(VLOOKUP($A116,'Occupancy Raw Data'!$B$8:$BE$51,'Occupancy Raw Data'!AA$3,FALSE))/100</f>
        <v>2.50421472395632E-2</v>
      </c>
      <c r="I117" s="91">
        <f>(VLOOKUP($A116,'Occupancy Raw Data'!$B$8:$BE$51,'Occupancy Raw Data'!AB$3,FALSE))/100</f>
        <v>2.56256268731298E-2</v>
      </c>
      <c r="J117" s="90">
        <f>(VLOOKUP($A116,'Occupancy Raw Data'!$B$8:$BE$51,'Occupancy Raw Data'!AC$3,FALSE))/100</f>
        <v>2.5336531223870199E-2</v>
      </c>
      <c r="K117" s="92">
        <f>(VLOOKUP($A116,'Occupancy Raw Data'!$B$8:$BE$51,'Occupancy Raw Data'!AE$3,FALSE))/100</f>
        <v>-5.9800587653005603E-2</v>
      </c>
      <c r="M117" s="89">
        <f>(VLOOKUP($A116,'ADR Raw Data'!$B$6:$BE$49,'ADR Raw Data'!T$1,FALSE))/100</f>
        <v>-8.1439505768243894E-2</v>
      </c>
      <c r="N117" s="90">
        <f>(VLOOKUP($A116,'ADR Raw Data'!$B$6:$BE$49,'ADR Raw Data'!U$1,FALSE))/100</f>
        <v>-3.0922288456321102E-2</v>
      </c>
      <c r="O117" s="90">
        <f>(VLOOKUP($A116,'ADR Raw Data'!$B$6:$BE$49,'ADR Raw Data'!V$1,FALSE))/100</f>
        <v>-3.5072247421114498E-2</v>
      </c>
      <c r="P117" s="90">
        <f>(VLOOKUP($A116,'ADR Raw Data'!$B$6:$BE$49,'ADR Raw Data'!W$1,FALSE))/100</f>
        <v>-6.7745946521714895E-2</v>
      </c>
      <c r="Q117" s="90">
        <f>(VLOOKUP($A116,'ADR Raw Data'!$B$6:$BE$49,'ADR Raw Data'!X$1,FALSE))/100</f>
        <v>-1.2466119036946199E-2</v>
      </c>
      <c r="R117" s="90">
        <f>(VLOOKUP($A116,'ADR Raw Data'!$B$6:$BE$49,'ADR Raw Data'!Y$1,FALSE))/100</f>
        <v>-3.8771420352035499E-2</v>
      </c>
      <c r="S117" s="91">
        <f>(VLOOKUP($A116,'ADR Raw Data'!$B$6:$BE$49,'ADR Raw Data'!AA$1,FALSE))/100</f>
        <v>-3.74421036478906E-2</v>
      </c>
      <c r="T117" s="91">
        <f>(VLOOKUP($A116,'ADR Raw Data'!$B$6:$BE$49,'ADR Raw Data'!AB$1,FALSE))/100</f>
        <v>-2.82696156993162E-2</v>
      </c>
      <c r="U117" s="90">
        <f>(VLOOKUP($A116,'ADR Raw Data'!$B$6:$BE$49,'ADR Raw Data'!AC$1,FALSE))/100</f>
        <v>-3.2790120943666602E-2</v>
      </c>
      <c r="V117" s="92">
        <f>(VLOOKUP($A116,'ADR Raw Data'!$B$6:$BE$49,'ADR Raw Data'!AE$1,FALSE))/100</f>
        <v>-2.1376334164573799E-2</v>
      </c>
      <c r="X117" s="89">
        <f>(VLOOKUP($A116,'RevPAR Raw Data'!$B$6:$BE$43,'RevPAR Raw Data'!T$1,FALSE))/100</f>
        <v>-0.27848738095591696</v>
      </c>
      <c r="Y117" s="90">
        <f>(VLOOKUP($A116,'RevPAR Raw Data'!$B$6:$BE$43,'RevPAR Raw Data'!U$1,FALSE))/100</f>
        <v>-0.1813735045887</v>
      </c>
      <c r="Z117" s="90">
        <f>(VLOOKUP($A116,'RevPAR Raw Data'!$B$6:$BE$43,'RevPAR Raw Data'!V$1,FALSE))/100</f>
        <v>-0.10646462107926</v>
      </c>
      <c r="AA117" s="90">
        <f>(VLOOKUP($A116,'RevPAR Raw Data'!$B$6:$BE$43,'RevPAR Raw Data'!W$1,FALSE))/100</f>
        <v>-0.16306930704278799</v>
      </c>
      <c r="AB117" s="90">
        <f>(VLOOKUP($A116,'RevPAR Raw Data'!$B$6:$BE$43,'RevPAR Raw Data'!X$1,FALSE))/100</f>
        <v>-1.09074909866415E-2</v>
      </c>
      <c r="AC117" s="90">
        <f>(VLOOKUP($A116,'RevPAR Raw Data'!$B$6:$BE$43,'RevPAR Raw Data'!Y$1,FALSE))/100</f>
        <v>-0.137013946554606</v>
      </c>
      <c r="AD117" s="91">
        <f>(VLOOKUP($A116,'RevPAR Raw Data'!$B$6:$BE$43,'RevPAR Raw Data'!AA$1,FALSE))/100</f>
        <v>-1.3337587080836799E-2</v>
      </c>
      <c r="AE117" s="91">
        <f>(VLOOKUP($A116,'RevPAR Raw Data'!$B$6:$BE$43,'RevPAR Raw Data'!AB$1,FALSE))/100</f>
        <v>-3.3684154499438101E-3</v>
      </c>
      <c r="AF117" s="90">
        <f>(VLOOKUP($A116,'RevPAR Raw Data'!$B$6:$BE$43,'RevPAR Raw Data'!AC$1,FALSE))/100</f>
        <v>-8.2843776429201103E-3</v>
      </c>
      <c r="AG117" s="92">
        <f>(VLOOKUP($A116,'RevPAR Raw Data'!$B$6:$BE$43,'RevPAR Raw Data'!AE$1,FALSE))/100</f>
        <v>-7.98986044726709E-2</v>
      </c>
    </row>
    <row r="118" spans="1:34" x14ac:dyDescent="0.2">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4" x14ac:dyDescent="0.2">
      <c r="A119" s="116" t="s">
        <v>72</v>
      </c>
      <c r="B119" s="117">
        <f>(VLOOKUP($A119,'Occupancy Raw Data'!$B$8:$BE$45,'Occupancy Raw Data'!G$3,FALSE))/100</f>
        <v>0.40757894736842099</v>
      </c>
      <c r="C119" s="118">
        <f>(VLOOKUP($A119,'Occupancy Raw Data'!$B$8:$BE$45,'Occupancy Raw Data'!H$3,FALSE))/100</f>
        <v>0.59368421052631493</v>
      </c>
      <c r="D119" s="118">
        <f>(VLOOKUP($A119,'Occupancy Raw Data'!$B$8:$BE$45,'Occupancy Raw Data'!I$3,FALSE))/100</f>
        <v>0.67382456140350799</v>
      </c>
      <c r="E119" s="118">
        <f>(VLOOKUP($A119,'Occupancy Raw Data'!$B$8:$BE$45,'Occupancy Raw Data'!J$3,FALSE))/100</f>
        <v>0.68477192982456103</v>
      </c>
      <c r="F119" s="118">
        <f>(VLOOKUP($A119,'Occupancy Raw Data'!$B$8:$BE$45,'Occupancy Raw Data'!K$3,FALSE))/100</f>
        <v>0.67017543859649098</v>
      </c>
      <c r="G119" s="119">
        <f>(VLOOKUP($A119,'Occupancy Raw Data'!$B$8:$BE$45,'Occupancy Raw Data'!L$3,FALSE))/100</f>
        <v>0.60600701754385899</v>
      </c>
      <c r="H119" s="99">
        <f>(VLOOKUP($A119,'Occupancy Raw Data'!$B$8:$BE$45,'Occupancy Raw Data'!N$3,FALSE))/100</f>
        <v>0.66975438596491199</v>
      </c>
      <c r="I119" s="99">
        <f>(VLOOKUP($A119,'Occupancy Raw Data'!$B$8:$BE$45,'Occupancy Raw Data'!O$3,FALSE))/100</f>
        <v>0.67115789473684206</v>
      </c>
      <c r="J119" s="119">
        <f>(VLOOKUP($A119,'Occupancy Raw Data'!$B$8:$BE$45,'Occupancy Raw Data'!P$3,FALSE))/100</f>
        <v>0.67045614035087697</v>
      </c>
      <c r="K119" s="120">
        <f>(VLOOKUP($A119,'Occupancy Raw Data'!$B$8:$BE$45,'Occupancy Raw Data'!R$3,FALSE))/100</f>
        <v>0.62442105263157799</v>
      </c>
      <c r="M119" s="121">
        <f>VLOOKUP($A119,'ADR Raw Data'!$B$6:$BE$43,'ADR Raw Data'!G$1,FALSE)</f>
        <v>100.453140495867</v>
      </c>
      <c r="N119" s="122">
        <f>VLOOKUP($A119,'ADR Raw Data'!$B$6:$BE$43,'ADR Raw Data'!H$1,FALSE)</f>
        <v>110.709423167848</v>
      </c>
      <c r="O119" s="122">
        <f>VLOOKUP($A119,'ADR Raw Data'!$B$6:$BE$43,'ADR Raw Data'!I$1,FALSE)</f>
        <v>117.662155800874</v>
      </c>
      <c r="P119" s="122">
        <f>VLOOKUP($A119,'ADR Raw Data'!$B$6:$BE$43,'ADR Raw Data'!J$1,FALSE)</f>
        <v>118.158622668579</v>
      </c>
      <c r="Q119" s="122">
        <f>VLOOKUP($A119,'ADR Raw Data'!$B$6:$BE$43,'ADR Raw Data'!K$1,FALSE)</f>
        <v>114.2570513089</v>
      </c>
      <c r="R119" s="123">
        <f>VLOOKUP($A119,'ADR Raw Data'!$B$6:$BE$43,'ADR Raw Data'!L$1,FALSE)</f>
        <v>113.344116448191</v>
      </c>
      <c r="S119" s="122">
        <f>VLOOKUP($A119,'ADR Raw Data'!$B$6:$BE$43,'ADR Raw Data'!N$1,FALSE)</f>
        <v>119.09635373009201</v>
      </c>
      <c r="T119" s="122">
        <f>VLOOKUP($A119,'ADR Raw Data'!$B$6:$BE$43,'ADR Raw Data'!O$1,FALSE)</f>
        <v>122.319836888331</v>
      </c>
      <c r="U119" s="123">
        <f>VLOOKUP($A119,'ADR Raw Data'!$B$6:$BE$43,'ADR Raw Data'!P$1,FALSE)</f>
        <v>120.70978229014</v>
      </c>
      <c r="V119" s="124">
        <f>VLOOKUP($A119,'ADR Raw Data'!$B$6:$BE$43,'ADR Raw Data'!R$1,FALSE)</f>
        <v>115.603743698423</v>
      </c>
      <c r="W119" s="104"/>
      <c r="X119" s="121">
        <f>VLOOKUP($A119,'RevPAR Raw Data'!$B$6:$BE$43,'RevPAR Raw Data'!G$1,FALSE)</f>
        <v>40.942585263157802</v>
      </c>
      <c r="Y119" s="122">
        <f>VLOOKUP($A119,'RevPAR Raw Data'!$B$6:$BE$43,'RevPAR Raw Data'!H$1,FALSE)</f>
        <v>65.726436491228</v>
      </c>
      <c r="Z119" s="122">
        <f>VLOOKUP($A119,'RevPAR Raw Data'!$B$6:$BE$43,'RevPAR Raw Data'!I$1,FALSE)</f>
        <v>79.283650526315697</v>
      </c>
      <c r="AA119" s="122">
        <f>VLOOKUP($A119,'RevPAR Raw Data'!$B$6:$BE$43,'RevPAR Raw Data'!J$1,FALSE)</f>
        <v>80.911708070175393</v>
      </c>
      <c r="AB119" s="122">
        <f>VLOOKUP($A119,'RevPAR Raw Data'!$B$6:$BE$43,'RevPAR Raw Data'!K$1,FALSE)</f>
        <v>76.572269473684202</v>
      </c>
      <c r="AC119" s="123">
        <f>VLOOKUP($A119,'RevPAR Raw Data'!$B$6:$BE$43,'RevPAR Raw Data'!L$1,FALSE)</f>
        <v>68.687329964912195</v>
      </c>
      <c r="AD119" s="122">
        <f>VLOOKUP($A119,'RevPAR Raw Data'!$B$6:$BE$43,'RevPAR Raw Data'!N$1,FALSE)</f>
        <v>79.765305263157799</v>
      </c>
      <c r="AE119" s="122">
        <f>VLOOKUP($A119,'RevPAR Raw Data'!$B$6:$BE$43,'RevPAR Raw Data'!O$1,FALSE)</f>
        <v>82.095924210526306</v>
      </c>
      <c r="AF119" s="123">
        <f>VLOOKUP($A119,'RevPAR Raw Data'!$B$6:$BE$43,'RevPAR Raw Data'!P$1,FALSE)</f>
        <v>80.930614736842102</v>
      </c>
      <c r="AG119" s="124">
        <f>VLOOKUP($A119,'RevPAR Raw Data'!$B$6:$BE$43,'RevPAR Raw Data'!R$1,FALSE)</f>
        <v>72.185411328320797</v>
      </c>
    </row>
    <row r="120" spans="1:34" x14ac:dyDescent="0.2">
      <c r="A120" s="101" t="s">
        <v>121</v>
      </c>
      <c r="B120" s="89">
        <f>(VLOOKUP($A119,'Occupancy Raw Data'!$B$8:$BE$51,'Occupancy Raw Data'!T$3,FALSE))/100</f>
        <v>-8.5151414309484086E-2</v>
      </c>
      <c r="C120" s="90">
        <f>(VLOOKUP($A119,'Occupancy Raw Data'!$B$8:$BE$51,'Occupancy Raw Data'!U$3,FALSE))/100</f>
        <v>-1.4180206794682399E-2</v>
      </c>
      <c r="D120" s="90">
        <f>(VLOOKUP($A119,'Occupancy Raw Data'!$B$8:$BE$51,'Occupancy Raw Data'!V$3,FALSE))/100</f>
        <v>5.0611804592387101E-2</v>
      </c>
      <c r="E120" s="90">
        <f>(VLOOKUP($A119,'Occupancy Raw Data'!$B$8:$BE$51,'Occupancy Raw Data'!W$3,FALSE))/100</f>
        <v>2.4121212121212099E-2</v>
      </c>
      <c r="F120" s="90">
        <f>(VLOOKUP($A119,'Occupancy Raw Data'!$B$8:$BE$51,'Occupancy Raw Data'!X$3,FALSE))/100</f>
        <v>3.9635081263416104E-2</v>
      </c>
      <c r="G120" s="90">
        <f>(VLOOKUP($A119,'Occupancy Raw Data'!$B$8:$BE$51,'Occupancy Raw Data'!Y$3,FALSE))/100</f>
        <v>9.2137013810017591E-3</v>
      </c>
      <c r="H120" s="91">
        <f>(VLOOKUP($A119,'Occupancy Raw Data'!$B$8:$BE$51,'Occupancy Raw Data'!AA$3,FALSE))/100</f>
        <v>-2.15522344957042E-2</v>
      </c>
      <c r="I120" s="91">
        <f>(VLOOKUP($A119,'Occupancy Raw Data'!$B$8:$BE$51,'Occupancy Raw Data'!AB$3,FALSE))/100</f>
        <v>5.6466744457409498E-2</v>
      </c>
      <c r="J120" s="90">
        <f>(VLOOKUP($A119,'Occupancy Raw Data'!$B$8:$BE$51,'Occupancy Raw Data'!AC$3,FALSE))/100</f>
        <v>1.60023964652138E-2</v>
      </c>
      <c r="K120" s="92">
        <f>(VLOOKUP($A119,'Occupancy Raw Data'!$B$8:$BE$51,'Occupancy Raw Data'!AE$3,FALSE))/100</f>
        <v>1.1286660034987801E-2</v>
      </c>
      <c r="M120" s="89">
        <f>(VLOOKUP($A119,'ADR Raw Data'!$B$6:$BE$49,'ADR Raw Data'!T$1,FALSE))/100</f>
        <v>3.4911623100920303E-2</v>
      </c>
      <c r="N120" s="90">
        <f>(VLOOKUP($A119,'ADR Raw Data'!$B$6:$BE$49,'ADR Raw Data'!U$1,FALSE))/100</f>
        <v>3.6981086309851599E-2</v>
      </c>
      <c r="O120" s="90">
        <f>(VLOOKUP($A119,'ADR Raw Data'!$B$6:$BE$49,'ADR Raw Data'!V$1,FALSE))/100</f>
        <v>6.5779102433183398E-2</v>
      </c>
      <c r="P120" s="90">
        <f>(VLOOKUP($A119,'ADR Raw Data'!$B$6:$BE$49,'ADR Raw Data'!W$1,FALSE))/100</f>
        <v>8.5500889124981702E-2</v>
      </c>
      <c r="Q120" s="90">
        <f>(VLOOKUP($A119,'ADR Raw Data'!$B$6:$BE$49,'ADR Raw Data'!X$1,FALSE))/100</f>
        <v>8.1643721374054595E-2</v>
      </c>
      <c r="R120" s="90">
        <f>(VLOOKUP($A119,'ADR Raw Data'!$B$6:$BE$49,'ADR Raw Data'!Y$1,FALSE))/100</f>
        <v>6.6035969642308401E-2</v>
      </c>
      <c r="S120" s="91">
        <f>(VLOOKUP($A119,'ADR Raw Data'!$B$6:$BE$49,'ADR Raw Data'!AA$1,FALSE))/100</f>
        <v>4.6347502269427396E-2</v>
      </c>
      <c r="T120" s="91">
        <f>(VLOOKUP($A119,'ADR Raw Data'!$B$6:$BE$49,'ADR Raw Data'!AB$1,FALSE))/100</f>
        <v>9.5683216420012804E-2</v>
      </c>
      <c r="U120" s="90">
        <f>(VLOOKUP($A119,'ADR Raw Data'!$B$6:$BE$49,'ADR Raw Data'!AC$1,FALSE))/100</f>
        <v>7.0404925490153494E-2</v>
      </c>
      <c r="V120" s="92">
        <f>(VLOOKUP($A119,'ADR Raw Data'!$B$6:$BE$49,'ADR Raw Data'!AE$1,FALSE))/100</f>
        <v>6.7522071902287109E-2</v>
      </c>
      <c r="X120" s="89">
        <f>(VLOOKUP($A119,'RevPAR Raw Data'!$B$6:$BE$43,'RevPAR Raw Data'!T$1,FALSE))/100</f>
        <v>-5.3212565291446801E-2</v>
      </c>
      <c r="Y120" s="90">
        <f>(VLOOKUP($A119,'RevPAR Raw Data'!$B$6:$BE$43,'RevPAR Raw Data'!U$1,FALSE))/100</f>
        <v>2.2276480063803498E-2</v>
      </c>
      <c r="Z120" s="90">
        <f>(VLOOKUP($A119,'RevPAR Raw Data'!$B$6:$BE$43,'RevPAR Raw Data'!V$1,FALSE))/100</f>
        <v>0.11972010610418099</v>
      </c>
      <c r="AA120" s="90">
        <f>(VLOOKUP($A119,'RevPAR Raw Data'!$B$6:$BE$43,'RevPAR Raw Data'!W$1,FALSE))/100</f>
        <v>0.11168448632932901</v>
      </c>
      <c r="AB120" s="90">
        <f>(VLOOKUP($A119,'RevPAR Raw Data'!$B$6:$BE$43,'RevPAR Raw Data'!X$1,FALSE))/100</f>
        <v>0.12451475816877901</v>
      </c>
      <c r="AC120" s="90">
        <f>(VLOOKUP($A119,'RevPAR Raw Data'!$B$6:$BE$43,'RevPAR Raw Data'!Y$1,FALSE))/100</f>
        <v>7.5858106727999197E-2</v>
      </c>
      <c r="AD120" s="91">
        <f>(VLOOKUP($A119,'RevPAR Raw Data'!$B$6:$BE$43,'RevPAR Raw Data'!AA$1,FALSE))/100</f>
        <v>2.37963755365222E-2</v>
      </c>
      <c r="AE120" s="91">
        <f>(VLOOKUP($A119,'RevPAR Raw Data'!$B$6:$BE$43,'RevPAR Raw Data'!AB$1,FALSE))/100</f>
        <v>0.15755288060787401</v>
      </c>
      <c r="AF120" s="90">
        <f>(VLOOKUP($A119,'RevPAR Raw Data'!$B$6:$BE$43,'RevPAR Raw Data'!AC$1,FALSE))/100</f>
        <v>8.7533969486164598E-2</v>
      </c>
      <c r="AG120" s="92">
        <f>(VLOOKUP($A119,'RevPAR Raw Data'!$B$6:$BE$43,'RevPAR Raw Data'!AE$1,FALSE))/100</f>
        <v>7.9570830607694001E-2</v>
      </c>
    </row>
    <row r="121" spans="1:34" x14ac:dyDescent="0.2">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4" x14ac:dyDescent="0.2">
      <c r="A122" s="134" t="s">
        <v>71</v>
      </c>
      <c r="B122" s="117">
        <f>(VLOOKUP($A122,'Occupancy Raw Data'!$B$8:$BE$45,'Occupancy Raw Data'!G$3,FALSE))/100</f>
        <v>0.44898930874778104</v>
      </c>
      <c r="C122" s="118">
        <f>(VLOOKUP($A122,'Occupancy Raw Data'!$B$8:$BE$45,'Occupancy Raw Data'!H$3,FALSE))/100</f>
        <v>0.62576288793663104</v>
      </c>
      <c r="D122" s="118">
        <f>(VLOOKUP($A122,'Occupancy Raw Data'!$B$8:$BE$45,'Occupancy Raw Data'!I$3,FALSE))/100</f>
        <v>0.67571311085140395</v>
      </c>
      <c r="E122" s="118">
        <f>(VLOOKUP($A122,'Occupancy Raw Data'!$B$8:$BE$45,'Occupancy Raw Data'!J$3,FALSE))/100</f>
        <v>0.68415357312903002</v>
      </c>
      <c r="F122" s="118">
        <f>(VLOOKUP($A122,'Occupancy Raw Data'!$B$8:$BE$45,'Occupancy Raw Data'!K$3,FALSE))/100</f>
        <v>0.671298099813876</v>
      </c>
      <c r="G122" s="119">
        <f>(VLOOKUP($A122,'Occupancy Raw Data'!$B$8:$BE$45,'Occupancy Raw Data'!L$3,FALSE))/100</f>
        <v>0.62118339609574502</v>
      </c>
      <c r="H122" s="99">
        <f>(VLOOKUP($A122,'Occupancy Raw Data'!$B$8:$BE$45,'Occupancy Raw Data'!N$3,FALSE))/100</f>
        <v>0.77968229234298503</v>
      </c>
      <c r="I122" s="99">
        <f>(VLOOKUP($A122,'Occupancy Raw Data'!$B$8:$BE$45,'Occupancy Raw Data'!O$3,FALSE))/100</f>
        <v>0.79180193048521796</v>
      </c>
      <c r="J122" s="119">
        <f>(VLOOKUP($A122,'Occupancy Raw Data'!$B$8:$BE$45,'Occupancy Raw Data'!P$3,FALSE))/100</f>
        <v>0.785742111414102</v>
      </c>
      <c r="K122" s="120">
        <f>(VLOOKUP($A122,'Occupancy Raw Data'!$B$8:$BE$45,'Occupancy Raw Data'!R$3,FALSE))/100</f>
        <v>0.6682001719009889</v>
      </c>
      <c r="M122" s="121">
        <f>VLOOKUP($A122,'ADR Raw Data'!$B$6:$BE$43,'ADR Raw Data'!G$1,FALSE)</f>
        <v>95.353979427359405</v>
      </c>
      <c r="N122" s="122">
        <f>VLOOKUP($A122,'ADR Raw Data'!$B$6:$BE$43,'ADR Raw Data'!H$1,FALSE)</f>
        <v>108.12744801826101</v>
      </c>
      <c r="O122" s="122">
        <f>VLOOKUP($A122,'ADR Raw Data'!$B$6:$BE$43,'ADR Raw Data'!I$1,FALSE)</f>
        <v>113.11592742297</v>
      </c>
      <c r="P122" s="122">
        <f>VLOOKUP($A122,'ADR Raw Data'!$B$6:$BE$43,'ADR Raw Data'!J$1,FALSE)</f>
        <v>112.076973484752</v>
      </c>
      <c r="Q122" s="122">
        <f>VLOOKUP($A122,'ADR Raw Data'!$B$6:$BE$43,'ADR Raw Data'!K$1,FALSE)</f>
        <v>111.718198549229</v>
      </c>
      <c r="R122" s="123">
        <f>VLOOKUP($A122,'ADR Raw Data'!$B$6:$BE$43,'ADR Raw Data'!L$1,FALSE)</f>
        <v>109.01226757065599</v>
      </c>
      <c r="S122" s="122">
        <f>VLOOKUP($A122,'ADR Raw Data'!$B$6:$BE$43,'ADR Raw Data'!N$1,FALSE)</f>
        <v>125.715919447066</v>
      </c>
      <c r="T122" s="122">
        <f>VLOOKUP($A122,'ADR Raw Data'!$B$6:$BE$43,'ADR Raw Data'!O$1,FALSE)</f>
        <v>124.05115208549699</v>
      </c>
      <c r="U122" s="123">
        <f>VLOOKUP($A122,'ADR Raw Data'!$B$6:$BE$43,'ADR Raw Data'!P$1,FALSE)</f>
        <v>124.877116236985</v>
      </c>
      <c r="V122" s="124">
        <f>VLOOKUP($A122,'ADR Raw Data'!$B$6:$BE$43,'ADR Raw Data'!R$1,FALSE)</f>
        <v>114.34244094963999</v>
      </c>
      <c r="X122" s="121">
        <f>VLOOKUP($A122,'RevPAR Raw Data'!$B$6:$BE$43,'RevPAR Raw Data'!G$1,FALSE)</f>
        <v>42.812917309440301</v>
      </c>
      <c r="Y122" s="122">
        <f>VLOOKUP($A122,'RevPAR Raw Data'!$B$6:$BE$43,'RevPAR Raw Data'!H$1,FALSE)</f>
        <v>67.662144137124997</v>
      </c>
      <c r="Z122" s="122">
        <f>VLOOKUP($A122,'RevPAR Raw Data'!$B$6:$BE$43,'RevPAR Raw Data'!I$1,FALSE)</f>
        <v>76.433915205817399</v>
      </c>
      <c r="AA122" s="122">
        <f>VLOOKUP($A122,'RevPAR Raw Data'!$B$6:$BE$43,'RevPAR Raw Data'!J$1,FALSE)</f>
        <v>76.677861875081106</v>
      </c>
      <c r="AB122" s="122">
        <f>VLOOKUP($A122,'RevPAR Raw Data'!$B$6:$BE$43,'RevPAR Raw Data'!K$1,FALSE)</f>
        <v>74.996214400727098</v>
      </c>
      <c r="AC122" s="123">
        <f>VLOOKUP($A122,'RevPAR Raw Data'!$B$6:$BE$43,'RevPAR Raw Data'!L$1,FALSE)</f>
        <v>67.716610585638193</v>
      </c>
      <c r="AD122" s="122">
        <f>VLOOKUP($A122,'RevPAR Raw Data'!$B$6:$BE$43,'RevPAR Raw Data'!N$1,FALSE)</f>
        <v>98.018476258494502</v>
      </c>
      <c r="AE122" s="122">
        <f>VLOOKUP($A122,'RevPAR Raw Data'!$B$6:$BE$43,'RevPAR Raw Data'!O$1,FALSE)</f>
        <v>98.223941700211995</v>
      </c>
      <c r="AF122" s="123">
        <f>VLOOKUP($A122,'RevPAR Raw Data'!$B$6:$BE$43,'RevPAR Raw Data'!P$1,FALSE)</f>
        <v>98.121208979353298</v>
      </c>
      <c r="AG122" s="124">
        <f>VLOOKUP($A122,'RevPAR Raw Data'!$B$6:$BE$43,'RevPAR Raw Data'!R$1,FALSE)</f>
        <v>76.403638698128205</v>
      </c>
      <c r="AH122" s="104"/>
    </row>
    <row r="123" spans="1:34" x14ac:dyDescent="0.2">
      <c r="A123" s="101" t="s">
        <v>121</v>
      </c>
      <c r="B123" s="89">
        <f>(VLOOKUP($A122,'Occupancy Raw Data'!$B$8:$BE$51,'Occupancy Raw Data'!T$3,FALSE))/100</f>
        <v>-8.1431515708498811E-2</v>
      </c>
      <c r="C123" s="90">
        <f>(VLOOKUP($A122,'Occupancy Raw Data'!$B$8:$BE$51,'Occupancy Raw Data'!U$3,FALSE))/100</f>
        <v>-1.04398296125028E-2</v>
      </c>
      <c r="D123" s="90">
        <f>(VLOOKUP($A122,'Occupancy Raw Data'!$B$8:$BE$51,'Occupancy Raw Data'!V$3,FALSE))/100</f>
        <v>-2.3585471491511498E-2</v>
      </c>
      <c r="E123" s="90">
        <f>(VLOOKUP($A122,'Occupancy Raw Data'!$B$8:$BE$51,'Occupancy Raw Data'!W$3,FALSE))/100</f>
        <v>1.27267383485077E-2</v>
      </c>
      <c r="F123" s="90">
        <f>(VLOOKUP($A122,'Occupancy Raw Data'!$B$8:$BE$51,'Occupancy Raw Data'!X$3,FALSE))/100</f>
        <v>8.0721958721898301E-2</v>
      </c>
      <c r="G123" s="90">
        <f>(VLOOKUP($A122,'Occupancy Raw Data'!$B$8:$BE$51,'Occupancy Raw Data'!Y$3,FALSE))/100</f>
        <v>-1.2824250056727702E-3</v>
      </c>
      <c r="H123" s="91">
        <f>(VLOOKUP($A122,'Occupancy Raw Data'!$B$8:$BE$51,'Occupancy Raw Data'!AA$3,FALSE))/100</f>
        <v>0.14646613257885299</v>
      </c>
      <c r="I123" s="91">
        <f>(VLOOKUP($A122,'Occupancy Raw Data'!$B$8:$BE$51,'Occupancy Raw Data'!AB$3,FALSE))/100</f>
        <v>6.2608452456650504E-2</v>
      </c>
      <c r="J123" s="90">
        <f>(VLOOKUP($A122,'Occupancy Raw Data'!$B$8:$BE$51,'Occupancy Raw Data'!AC$3,FALSE))/100</f>
        <v>0.10262284667652599</v>
      </c>
      <c r="K123" s="92">
        <f>(VLOOKUP($A122,'Occupancy Raw Data'!$B$8:$BE$51,'Occupancy Raw Data'!AE$3,FALSE))/100</f>
        <v>3.1371168666978901E-2</v>
      </c>
      <c r="M123" s="89">
        <f>(VLOOKUP($A122,'ADR Raw Data'!$B$6:$BE$49,'ADR Raw Data'!T$1,FALSE))/100</f>
        <v>-7.3078028219619492E-2</v>
      </c>
      <c r="N123" s="90">
        <f>(VLOOKUP($A122,'ADR Raw Data'!$B$6:$BE$49,'ADR Raw Data'!U$1,FALSE))/100</f>
        <v>-5.3161221104838098E-2</v>
      </c>
      <c r="O123" s="90">
        <f>(VLOOKUP($A122,'ADR Raw Data'!$B$6:$BE$49,'ADR Raw Data'!V$1,FALSE))/100</f>
        <v>-4.5758219901432903E-2</v>
      </c>
      <c r="P123" s="90">
        <f>(VLOOKUP($A122,'ADR Raw Data'!$B$6:$BE$49,'ADR Raw Data'!W$1,FALSE))/100</f>
        <v>-3.3154264443025001E-2</v>
      </c>
      <c r="Q123" s="90">
        <f>(VLOOKUP($A122,'ADR Raw Data'!$B$6:$BE$49,'ADR Raw Data'!X$1,FALSE))/100</f>
        <v>6.2692325447209797E-3</v>
      </c>
      <c r="R123" s="90">
        <f>(VLOOKUP($A122,'ADR Raw Data'!$B$6:$BE$49,'ADR Raw Data'!Y$1,FALSE))/100</f>
        <v>-3.6346301865837601E-2</v>
      </c>
      <c r="S123" s="91">
        <f>(VLOOKUP($A122,'ADR Raw Data'!$B$6:$BE$49,'ADR Raw Data'!AA$1,FALSE))/100</f>
        <v>3.5189096019546201E-2</v>
      </c>
      <c r="T123" s="91">
        <f>(VLOOKUP($A122,'ADR Raw Data'!$B$6:$BE$49,'ADR Raw Data'!AB$1,FALSE))/100</f>
        <v>-4.7369361980943705E-3</v>
      </c>
      <c r="U123" s="90">
        <f>(VLOOKUP($A122,'ADR Raw Data'!$B$6:$BE$49,'ADR Raw Data'!AC$1,FALSE))/100</f>
        <v>1.4312316897284801E-2</v>
      </c>
      <c r="V123" s="92">
        <f>(VLOOKUP($A122,'ADR Raw Data'!$B$6:$BE$49,'ADR Raw Data'!AE$1,FALSE))/100</f>
        <v>-1.6525463961999699E-2</v>
      </c>
      <c r="X123" s="89">
        <f>(VLOOKUP($A122,'RevPAR Raw Data'!$B$6:$BE$43,'RevPAR Raw Data'!T$1,FALSE))/100</f>
        <v>-0.14855868932520599</v>
      </c>
      <c r="Y123" s="90">
        <f>(VLOOKUP($A122,'RevPAR Raw Data'!$B$6:$BE$43,'RevPAR Raw Data'!U$1,FALSE))/100</f>
        <v>-6.3046056627013791E-2</v>
      </c>
      <c r="Z123" s="90">
        <f>(VLOOKUP($A122,'RevPAR Raw Data'!$B$6:$BE$43,'RevPAR Raw Data'!V$1,FALSE))/100</f>
        <v>-6.8264462201956894E-2</v>
      </c>
      <c r="AA123" s="90">
        <f>(VLOOKUP($A122,'RevPAR Raw Data'!$B$6:$BE$43,'RevPAR Raw Data'!W$1,FALSE))/100</f>
        <v>-2.0849471743220903E-2</v>
      </c>
      <c r="AB123" s="90">
        <f>(VLOOKUP($A122,'RevPAR Raw Data'!$B$6:$BE$43,'RevPAR Raw Data'!X$1,FALSE))/100</f>
        <v>8.7497255997312298E-2</v>
      </c>
      <c r="AC123" s="90">
        <f>(VLOOKUP($A122,'RevPAR Raw Data'!$B$6:$BE$43,'RevPAR Raw Data'!Y$1,FALSE))/100</f>
        <v>-3.7582115465133896E-2</v>
      </c>
      <c r="AD123" s="91">
        <f>(VLOOKUP($A122,'RevPAR Raw Data'!$B$6:$BE$43,'RevPAR Raw Data'!AA$1,FALSE))/100</f>
        <v>0.18680923940132799</v>
      </c>
      <c r="AE123" s="91">
        <f>(VLOOKUP($A122,'RevPAR Raw Data'!$B$6:$BE$43,'RevPAR Raw Data'!AB$1,FALSE))/100</f>
        <v>5.7574944013807604E-2</v>
      </c>
      <c r="AF123" s="90">
        <f>(VLOOKUP($A122,'RevPAR Raw Data'!$B$6:$BE$43,'RevPAR Raw Data'!AC$1,FALSE))/100</f>
        <v>0.118403934276347</v>
      </c>
      <c r="AG123" s="92">
        <f>(VLOOKUP($A122,'RevPAR Raw Data'!$B$6:$BE$43,'RevPAR Raw Data'!AE$1,FALSE))/100</f>
        <v>1.4327281587727201E-2</v>
      </c>
      <c r="AH123" s="104"/>
    </row>
    <row r="124" spans="1:34" x14ac:dyDescent="0.2">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c r="AH124" s="104"/>
    </row>
    <row r="125" spans="1:34" x14ac:dyDescent="0.2">
      <c r="A125" s="116" t="s">
        <v>45</v>
      </c>
      <c r="B125" s="117">
        <f>(VLOOKUP($A125,'Occupancy Raw Data'!$B$8:$BE$45,'Occupancy Raw Data'!G$3,FALSE))/100</f>
        <v>0.54155339805825198</v>
      </c>
      <c r="C125" s="118">
        <f>(VLOOKUP($A125,'Occupancy Raw Data'!$B$8:$BE$45,'Occupancy Raw Data'!H$3,FALSE))/100</f>
        <v>0.668932038834951</v>
      </c>
      <c r="D125" s="118">
        <f>(VLOOKUP($A125,'Occupancy Raw Data'!$B$8:$BE$45,'Occupancy Raw Data'!I$3,FALSE))/100</f>
        <v>0.69359223300970796</v>
      </c>
      <c r="E125" s="118">
        <f>(VLOOKUP($A125,'Occupancy Raw Data'!$B$8:$BE$45,'Occupancy Raw Data'!J$3,FALSE))/100</f>
        <v>0.71145631067961101</v>
      </c>
      <c r="F125" s="118">
        <f>(VLOOKUP($A125,'Occupancy Raw Data'!$B$8:$BE$45,'Occupancy Raw Data'!K$3,FALSE))/100</f>
        <v>0.69650485436893206</v>
      </c>
      <c r="G125" s="119">
        <f>(VLOOKUP($A125,'Occupancy Raw Data'!$B$8:$BE$45,'Occupancy Raw Data'!L$3,FALSE))/100</f>
        <v>0.66240776699029102</v>
      </c>
      <c r="H125" s="99">
        <f>(VLOOKUP($A125,'Occupancy Raw Data'!$B$8:$BE$45,'Occupancy Raw Data'!N$3,FALSE))/100</f>
        <v>0.71223300970873693</v>
      </c>
      <c r="I125" s="99">
        <f>(VLOOKUP($A125,'Occupancy Raw Data'!$B$8:$BE$45,'Occupancy Raw Data'!O$3,FALSE))/100</f>
        <v>0.73223300970873695</v>
      </c>
      <c r="J125" s="119">
        <f>(VLOOKUP($A125,'Occupancy Raw Data'!$B$8:$BE$45,'Occupancy Raw Data'!P$3,FALSE))/100</f>
        <v>0.72223300970873694</v>
      </c>
      <c r="K125" s="120">
        <f>(VLOOKUP($A125,'Occupancy Raw Data'!$B$8:$BE$45,'Occupancy Raw Data'!R$3,FALSE))/100</f>
        <v>0.67950069348127595</v>
      </c>
      <c r="M125" s="121">
        <f>VLOOKUP($A125,'ADR Raw Data'!$B$6:$BE$43,'ADR Raw Data'!G$1,FALSE)</f>
        <v>89.313871064897796</v>
      </c>
      <c r="N125" s="122">
        <f>VLOOKUP($A125,'ADR Raw Data'!$B$6:$BE$43,'ADR Raw Data'!H$1,FALSE)</f>
        <v>97.094999535558699</v>
      </c>
      <c r="O125" s="122">
        <f>VLOOKUP($A125,'ADR Raw Data'!$B$6:$BE$43,'ADR Raw Data'!I$1,FALSE)</f>
        <v>98.725808426651696</v>
      </c>
      <c r="P125" s="122">
        <f>VLOOKUP($A125,'ADR Raw Data'!$B$6:$BE$43,'ADR Raw Data'!J$1,FALSE)</f>
        <v>97.860094486899499</v>
      </c>
      <c r="Q125" s="122">
        <f>VLOOKUP($A125,'ADR Raw Data'!$B$6:$BE$43,'ADR Raw Data'!K$1,FALSE)</f>
        <v>95.643513298020594</v>
      </c>
      <c r="R125" s="123">
        <f>VLOOKUP($A125,'ADR Raw Data'!$B$6:$BE$43,'ADR Raw Data'!L$1,FALSE)</f>
        <v>96.023328598229398</v>
      </c>
      <c r="S125" s="122">
        <f>VLOOKUP($A125,'ADR Raw Data'!$B$6:$BE$43,'ADR Raw Data'!N$1,FALSE)</f>
        <v>99.011557688113399</v>
      </c>
      <c r="T125" s="122">
        <f>VLOOKUP($A125,'ADR Raw Data'!$B$6:$BE$43,'ADR Raw Data'!O$1,FALSE)</f>
        <v>99.651470803500303</v>
      </c>
      <c r="U125" s="123">
        <f>VLOOKUP($A125,'ADR Raw Data'!$B$6:$BE$43,'ADR Raw Data'!P$1,FALSE)</f>
        <v>99.335944347358506</v>
      </c>
      <c r="V125" s="124">
        <f>VLOOKUP($A125,'ADR Raw Data'!$B$6:$BE$43,'ADR Raw Data'!R$1,FALSE)</f>
        <v>97.029311148758893</v>
      </c>
      <c r="X125" s="121">
        <f>VLOOKUP($A125,'RevPAR Raw Data'!$B$6:$BE$43,'RevPAR Raw Data'!G$1,FALSE)</f>
        <v>48.368230368931997</v>
      </c>
      <c r="Y125" s="122">
        <f>VLOOKUP($A125,'RevPAR Raw Data'!$B$6:$BE$43,'RevPAR Raw Data'!H$1,FALSE)</f>
        <v>64.949956</v>
      </c>
      <c r="Z125" s="122">
        <f>VLOOKUP($A125,'RevPAR Raw Data'!$B$6:$BE$43,'RevPAR Raw Data'!I$1,FALSE)</f>
        <v>68.475453922330004</v>
      </c>
      <c r="AA125" s="122">
        <f>VLOOKUP($A125,'RevPAR Raw Data'!$B$6:$BE$43,'RevPAR Raw Data'!J$1,FALSE)</f>
        <v>69.623181786407699</v>
      </c>
      <c r="AB125" s="122">
        <f>VLOOKUP($A125,'RevPAR Raw Data'!$B$6:$BE$43,'RevPAR Raw Data'!K$1,FALSE)</f>
        <v>66.616171300970805</v>
      </c>
      <c r="AC125" s="123">
        <f>VLOOKUP($A125,'RevPAR Raw Data'!$B$6:$BE$43,'RevPAR Raw Data'!L$1,FALSE)</f>
        <v>63.606598675728101</v>
      </c>
      <c r="AD125" s="122">
        <f>VLOOKUP($A125,'RevPAR Raw Data'!$B$6:$BE$43,'RevPAR Raw Data'!N$1,FALSE)</f>
        <v>70.519299728155303</v>
      </c>
      <c r="AE125" s="122">
        <f>VLOOKUP($A125,'RevPAR Raw Data'!$B$6:$BE$43,'RevPAR Raw Data'!O$1,FALSE)</f>
        <v>72.968096388349494</v>
      </c>
      <c r="AF125" s="123">
        <f>VLOOKUP($A125,'RevPAR Raw Data'!$B$6:$BE$43,'RevPAR Raw Data'!P$1,FALSE)</f>
        <v>71.743698058252406</v>
      </c>
      <c r="AG125" s="124">
        <f>VLOOKUP($A125,'RevPAR Raw Data'!$B$6:$BE$43,'RevPAR Raw Data'!R$1,FALSE)</f>
        <v>65.931484213592199</v>
      </c>
    </row>
    <row r="126" spans="1:34" x14ac:dyDescent="0.2">
      <c r="A126" s="101" t="s">
        <v>121</v>
      </c>
      <c r="B126" s="89">
        <f>(VLOOKUP($A125,'Occupancy Raw Data'!$B$8:$BE$51,'Occupancy Raw Data'!T$3,FALSE))/100</f>
        <v>-0.10125547003746399</v>
      </c>
      <c r="C126" s="90">
        <f>(VLOOKUP($A125,'Occupancy Raw Data'!$B$8:$BE$51,'Occupancy Raw Data'!U$3,FALSE))/100</f>
        <v>-5.0952669902912605E-2</v>
      </c>
      <c r="D126" s="90">
        <f>(VLOOKUP($A125,'Occupancy Raw Data'!$B$8:$BE$51,'Occupancy Raw Data'!V$3,FALSE))/100</f>
        <v>-3.0715993430489998E-2</v>
      </c>
      <c r="E126" s="90">
        <f>(VLOOKUP($A125,'Occupancy Raw Data'!$B$8:$BE$51,'Occupancy Raw Data'!W$3,FALSE))/100</f>
        <v>-1.4979210273600501E-2</v>
      </c>
      <c r="F126" s="90">
        <f>(VLOOKUP($A125,'Occupancy Raw Data'!$B$8:$BE$51,'Occupancy Raw Data'!X$3,FALSE))/100</f>
        <v>-1.2491500521301302E-3</v>
      </c>
      <c r="G126" s="90">
        <f>(VLOOKUP($A125,'Occupancy Raw Data'!$B$8:$BE$51,'Occupancy Raw Data'!Y$3,FALSE))/100</f>
        <v>-3.7935086386916998E-2</v>
      </c>
      <c r="H126" s="91">
        <f>(VLOOKUP($A125,'Occupancy Raw Data'!$B$8:$BE$51,'Occupancy Raw Data'!AA$3,FALSE))/100</f>
        <v>-3.2630451693725103E-2</v>
      </c>
      <c r="I126" s="91">
        <f>(VLOOKUP($A125,'Occupancy Raw Data'!$B$8:$BE$51,'Occupancy Raw Data'!AB$3,FALSE))/100</f>
        <v>-5.0896587961936302E-2</v>
      </c>
      <c r="J126" s="90">
        <f>(VLOOKUP($A125,'Occupancy Raw Data'!$B$8:$BE$51,'Occupancy Raw Data'!AC$3,FALSE))/100</f>
        <v>-4.1976996013892098E-2</v>
      </c>
      <c r="K126" s="92">
        <f>(VLOOKUP($A125,'Occupancy Raw Data'!$B$8:$BE$51,'Occupancy Raw Data'!AE$3,FALSE))/100</f>
        <v>-3.9166143903884704E-2</v>
      </c>
      <c r="M126" s="89">
        <f>(VLOOKUP($A125,'ADR Raw Data'!$B$6:$BE$49,'ADR Raw Data'!T$1,FALSE))/100</f>
        <v>-9.8085287176262696E-3</v>
      </c>
      <c r="N126" s="90">
        <f>(VLOOKUP($A125,'ADR Raw Data'!$B$6:$BE$49,'ADR Raw Data'!U$1,FALSE))/100</f>
        <v>3.5523551149370197E-2</v>
      </c>
      <c r="O126" s="90">
        <f>(VLOOKUP($A125,'ADR Raw Data'!$B$6:$BE$49,'ADR Raw Data'!V$1,FALSE))/100</f>
        <v>3.0959429886906399E-2</v>
      </c>
      <c r="P126" s="90">
        <f>(VLOOKUP($A125,'ADR Raw Data'!$B$6:$BE$49,'ADR Raw Data'!W$1,FALSE))/100</f>
        <v>2.30623422368933E-2</v>
      </c>
      <c r="Q126" s="90">
        <f>(VLOOKUP($A125,'ADR Raw Data'!$B$6:$BE$49,'ADR Raw Data'!X$1,FALSE))/100</f>
        <v>9.23959203737732E-4</v>
      </c>
      <c r="R126" s="90">
        <f>(VLOOKUP($A125,'ADR Raw Data'!$B$6:$BE$49,'ADR Raw Data'!Y$1,FALSE))/100</f>
        <v>1.8118616476629899E-2</v>
      </c>
      <c r="S126" s="91">
        <f>(VLOOKUP($A125,'ADR Raw Data'!$B$6:$BE$49,'ADR Raw Data'!AA$1,FALSE))/100</f>
        <v>-3.9693525721326603E-2</v>
      </c>
      <c r="T126" s="91">
        <f>(VLOOKUP($A125,'ADR Raw Data'!$B$6:$BE$49,'ADR Raw Data'!AB$1,FALSE))/100</f>
        <v>-3.5111985746204798E-2</v>
      </c>
      <c r="U126" s="90">
        <f>(VLOOKUP($A125,'ADR Raw Data'!$B$6:$BE$49,'ADR Raw Data'!AC$1,FALSE))/100</f>
        <v>-3.7376827425131501E-2</v>
      </c>
      <c r="V126" s="92">
        <f>(VLOOKUP($A125,'ADR Raw Data'!$B$6:$BE$49,'ADR Raw Data'!AE$1,FALSE))/100</f>
        <v>1.10083293358028E-4</v>
      </c>
      <c r="X126" s="89">
        <f>(VLOOKUP($A125,'RevPAR Raw Data'!$B$6:$BE$43,'RevPAR Raw Data'!T$1,FALSE))/100</f>
        <v>-0.110070831569411</v>
      </c>
      <c r="Y126" s="90">
        <f>(VLOOKUP($A125,'RevPAR Raw Data'!$B$6:$BE$43,'RevPAR Raw Data'!U$1,FALSE))/100</f>
        <v>-1.72391385290354E-2</v>
      </c>
      <c r="Z126" s="90">
        <f>(VLOOKUP($A125,'RevPAR Raw Data'!$B$6:$BE$43,'RevPAR Raw Data'!V$1,FALSE))/100</f>
        <v>-7.0751318860153207E-4</v>
      </c>
      <c r="AA126" s="90">
        <f>(VLOOKUP($A125,'RevPAR Raw Data'!$B$6:$BE$43,'RevPAR Raw Data'!W$1,FALSE))/100</f>
        <v>7.7376762895246696E-3</v>
      </c>
      <c r="AB126" s="90">
        <f>(VLOOKUP($A125,'RevPAR Raw Data'!$B$6:$BE$43,'RevPAR Raw Data'!X$1,FALSE))/100</f>
        <v>-3.2634501207991803E-4</v>
      </c>
      <c r="AC126" s="90">
        <f>(VLOOKUP($A125,'RevPAR Raw Data'!$B$6:$BE$43,'RevPAR Raw Data'!Y$1,FALSE))/100</f>
        <v>-2.0503801191539401E-2</v>
      </c>
      <c r="AD126" s="91">
        <f>(VLOOKUP($A125,'RevPAR Raw Data'!$B$6:$BE$43,'RevPAR Raw Data'!AA$1,FALSE))/100</f>
        <v>-7.10287597414484E-2</v>
      </c>
      <c r="AE126" s="91">
        <f>(VLOOKUP($A125,'RevPAR Raw Data'!$B$6:$BE$43,'RevPAR Raw Data'!AB$1,FALSE))/100</f>
        <v>-8.4221493437091205E-2</v>
      </c>
      <c r="AF126" s="90">
        <f>(VLOOKUP($A125,'RevPAR Raw Data'!$B$6:$BE$43,'RevPAR Raw Data'!AC$1,FALSE))/100</f>
        <v>-7.7784856503187005E-2</v>
      </c>
      <c r="AG126" s="92">
        <f>(VLOOKUP($A125,'RevPAR Raw Data'!$B$6:$BE$43,'RevPAR Raw Data'!AE$1,FALSE))/100</f>
        <v>-3.9060372148635801E-2</v>
      </c>
    </row>
    <row r="127" spans="1:34" x14ac:dyDescent="0.2">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4" x14ac:dyDescent="0.2">
      <c r="A128" s="116" t="s">
        <v>105</v>
      </c>
      <c r="B128" s="117">
        <f>(VLOOKUP($A128,'Occupancy Raw Data'!$B$8:$BE$45,'Occupancy Raw Data'!G$3,FALSE))/100</f>
        <v>0.33377837116154802</v>
      </c>
      <c r="C128" s="118">
        <f>(VLOOKUP($A128,'Occupancy Raw Data'!$B$8:$BE$45,'Occupancy Raw Data'!H$3,FALSE))/100</f>
        <v>0.63251001335113399</v>
      </c>
      <c r="D128" s="118">
        <f>(VLOOKUP($A128,'Occupancy Raw Data'!$B$8:$BE$45,'Occupancy Raw Data'!I$3,FALSE))/100</f>
        <v>0.73798397863818399</v>
      </c>
      <c r="E128" s="118">
        <f>(VLOOKUP($A128,'Occupancy Raw Data'!$B$8:$BE$45,'Occupancy Raw Data'!J$3,FALSE))/100</f>
        <v>0.69459279038718191</v>
      </c>
      <c r="F128" s="118">
        <f>(VLOOKUP($A128,'Occupancy Raw Data'!$B$8:$BE$45,'Occupancy Raw Data'!K$3,FALSE))/100</f>
        <v>0.81108144192256304</v>
      </c>
      <c r="G128" s="119">
        <f>(VLOOKUP($A128,'Occupancy Raw Data'!$B$8:$BE$45,'Occupancy Raw Data'!L$3,FALSE))/100</f>
        <v>0.64198931909212209</v>
      </c>
      <c r="H128" s="99">
        <f>(VLOOKUP($A128,'Occupancy Raw Data'!$B$8:$BE$45,'Occupancy Raw Data'!N$3,FALSE))/100</f>
        <v>0.92890520694258993</v>
      </c>
      <c r="I128" s="99">
        <f>(VLOOKUP($A128,'Occupancy Raw Data'!$B$8:$BE$45,'Occupancy Raw Data'!O$3,FALSE))/100</f>
        <v>0.81041388518023993</v>
      </c>
      <c r="J128" s="119">
        <f>(VLOOKUP($A128,'Occupancy Raw Data'!$B$8:$BE$45,'Occupancy Raw Data'!P$3,FALSE))/100</f>
        <v>0.86965954606141493</v>
      </c>
      <c r="K128" s="120">
        <f>(VLOOKUP($A128,'Occupancy Raw Data'!$B$8:$BE$45,'Occupancy Raw Data'!R$3,FALSE))/100</f>
        <v>0.707037955369063</v>
      </c>
      <c r="M128" s="121">
        <f>VLOOKUP($A128,'ADR Raw Data'!$B$6:$BE$43,'ADR Raw Data'!G$1,FALSE)</f>
        <v>156.39982000000001</v>
      </c>
      <c r="N128" s="122">
        <f>VLOOKUP($A128,'ADR Raw Data'!$B$6:$BE$43,'ADR Raw Data'!H$1,FALSE)</f>
        <v>162.693857519788</v>
      </c>
      <c r="O128" s="122">
        <f>VLOOKUP($A128,'ADR Raw Data'!$B$6:$BE$43,'ADR Raw Data'!I$1,FALSE)</f>
        <v>172.72368611488</v>
      </c>
      <c r="P128" s="122">
        <f>VLOOKUP($A128,'ADR Raw Data'!$B$6:$BE$43,'ADR Raw Data'!J$1,FALSE)</f>
        <v>171.63058625660699</v>
      </c>
      <c r="Q128" s="122">
        <f>VLOOKUP($A128,'ADR Raw Data'!$B$6:$BE$43,'ADR Raw Data'!K$1,FALSE)</f>
        <v>177.76661728395001</v>
      </c>
      <c r="R128" s="123">
        <f>VLOOKUP($A128,'ADR Raw Data'!$B$6:$BE$43,'ADR Raw Data'!L$1,FALSE)</f>
        <v>170.08764479567401</v>
      </c>
      <c r="S128" s="122">
        <f>VLOOKUP($A128,'ADR Raw Data'!$B$6:$BE$43,'ADR Raw Data'!N$1,FALSE)</f>
        <v>198.22906934962199</v>
      </c>
      <c r="T128" s="122">
        <f>VLOOKUP($A128,'ADR Raw Data'!$B$6:$BE$43,'ADR Raw Data'!O$1,FALSE)</f>
        <v>184.92580313014801</v>
      </c>
      <c r="U128" s="123">
        <f>VLOOKUP($A128,'ADR Raw Data'!$B$6:$BE$43,'ADR Raw Data'!P$1,FALSE)</f>
        <v>192.03057954327301</v>
      </c>
      <c r="V128" s="124">
        <f>VLOOKUP($A128,'ADR Raw Data'!$B$6:$BE$43,'ADR Raw Data'!R$1,FALSE)</f>
        <v>177.79904437550499</v>
      </c>
      <c r="X128" s="121">
        <f>VLOOKUP($A128,'RevPAR Raw Data'!$B$6:$BE$43,'RevPAR Raw Data'!G$1,FALSE)</f>
        <v>52.2028771695594</v>
      </c>
      <c r="Y128" s="122">
        <f>VLOOKUP($A128,'RevPAR Raw Data'!$B$6:$BE$43,'RevPAR Raw Data'!H$1,FALSE)</f>
        <v>102.905493991989</v>
      </c>
      <c r="Z128" s="122">
        <f>VLOOKUP($A128,'RevPAR Raw Data'!$B$6:$BE$43,'RevPAR Raw Data'!I$1,FALSE)</f>
        <v>127.46731308411201</v>
      </c>
      <c r="AA128" s="122">
        <f>VLOOKUP($A128,'RevPAR Raw Data'!$B$6:$BE$43,'RevPAR Raw Data'!J$1,FALSE)</f>
        <v>119.213367823765</v>
      </c>
      <c r="AB128" s="122">
        <f>VLOOKUP($A128,'RevPAR Raw Data'!$B$6:$BE$43,'RevPAR Raw Data'!K$1,FALSE)</f>
        <v>144.18320427236301</v>
      </c>
      <c r="AC128" s="123">
        <f>VLOOKUP($A128,'RevPAR Raw Data'!$B$6:$BE$43,'RevPAR Raw Data'!L$1,FALSE)</f>
        <v>109.194451268357</v>
      </c>
      <c r="AD128" s="122">
        <f>VLOOKUP($A128,'RevPAR Raw Data'!$B$6:$BE$43,'RevPAR Raw Data'!N$1,FALSE)</f>
        <v>184.13601468624799</v>
      </c>
      <c r="AE128" s="122">
        <f>VLOOKUP($A128,'RevPAR Raw Data'!$B$6:$BE$43,'RevPAR Raw Data'!O$1,FALSE)</f>
        <v>149.86643858477899</v>
      </c>
      <c r="AF128" s="123">
        <f>VLOOKUP($A128,'RevPAR Raw Data'!$B$6:$BE$43,'RevPAR Raw Data'!P$1,FALSE)</f>
        <v>167.001226635514</v>
      </c>
      <c r="AG128" s="124">
        <f>VLOOKUP($A128,'RevPAR Raw Data'!$B$6:$BE$43,'RevPAR Raw Data'!R$1,FALSE)</f>
        <v>125.710672801831</v>
      </c>
    </row>
    <row r="129" spans="1:33" x14ac:dyDescent="0.2">
      <c r="A129" s="101" t="s">
        <v>121</v>
      </c>
      <c r="B129" s="89">
        <f>(VLOOKUP($A128,'Occupancy Raw Data'!$B$8:$BE$51,'Occupancy Raw Data'!T$3,FALSE))/100</f>
        <v>-0.30507296733842898</v>
      </c>
      <c r="C129" s="90">
        <f>(VLOOKUP($A128,'Occupancy Raw Data'!$B$8:$BE$51,'Occupancy Raw Data'!U$3,FALSE))/100</f>
        <v>-0.12227883279295901</v>
      </c>
      <c r="D129" s="90">
        <f>(VLOOKUP($A128,'Occupancy Raw Data'!$B$8:$BE$51,'Occupancy Raw Data'!V$3,FALSE))/100</f>
        <v>-0.124703087885985</v>
      </c>
      <c r="E129" s="90">
        <f>(VLOOKUP($A128,'Occupancy Raw Data'!$B$8:$BE$51,'Occupancy Raw Data'!W$3,FALSE))/100</f>
        <v>-6.4298561151079098E-2</v>
      </c>
      <c r="F129" s="90">
        <f>(VLOOKUP($A128,'Occupancy Raw Data'!$B$8:$BE$51,'Occupancy Raw Data'!X$3,FALSE))/100</f>
        <v>0.22356495468277898</v>
      </c>
      <c r="G129" s="90">
        <f>(VLOOKUP($A128,'Occupancy Raw Data'!$B$8:$BE$51,'Occupancy Raw Data'!Y$3,FALSE))/100</f>
        <v>-6.9382620476098292E-2</v>
      </c>
      <c r="H129" s="91">
        <f>(VLOOKUP($A128,'Occupancy Raw Data'!$B$8:$BE$51,'Occupancy Raw Data'!AA$3,FALSE))/100</f>
        <v>0.20424058848983101</v>
      </c>
      <c r="I129" s="91">
        <f>(VLOOKUP($A128,'Occupancy Raw Data'!$B$8:$BE$51,'Occupancy Raw Data'!AB$3,FALSE))/100</f>
        <v>4.16130416130416E-2</v>
      </c>
      <c r="J129" s="90">
        <f>(VLOOKUP($A128,'Occupancy Raw Data'!$B$8:$BE$51,'Occupancy Raw Data'!AC$3,FALSE))/100</f>
        <v>0.12257647565704399</v>
      </c>
      <c r="K129" s="92">
        <f>(VLOOKUP($A128,'Occupancy Raw Data'!$B$8:$BE$51,'Occupancy Raw Data'!AE$3,FALSE))/100</f>
        <v>-9.8824786324786303E-3</v>
      </c>
      <c r="M129" s="89">
        <f>(VLOOKUP($A128,'ADR Raw Data'!$B$6:$BE$49,'ADR Raw Data'!T$1,FALSE))/100</f>
        <v>-6.8504979307844896E-2</v>
      </c>
      <c r="N129" s="90">
        <f>(VLOOKUP($A128,'ADR Raw Data'!$B$6:$BE$49,'ADR Raw Data'!U$1,FALSE))/100</f>
        <v>-0.13836366485931501</v>
      </c>
      <c r="O129" s="90">
        <f>(VLOOKUP($A128,'ADR Raw Data'!$B$6:$BE$49,'ADR Raw Data'!V$1,FALSE))/100</f>
        <v>-0.11331676567043299</v>
      </c>
      <c r="P129" s="90">
        <f>(VLOOKUP($A128,'ADR Raw Data'!$B$6:$BE$49,'ADR Raw Data'!W$1,FALSE))/100</f>
        <v>-0.104515512254735</v>
      </c>
      <c r="Q129" s="90">
        <f>(VLOOKUP($A128,'ADR Raw Data'!$B$6:$BE$49,'ADR Raw Data'!X$1,FALSE))/100</f>
        <v>-2.6405351707613298E-2</v>
      </c>
      <c r="R129" s="90">
        <f>(VLOOKUP($A128,'ADR Raw Data'!$B$6:$BE$49,'ADR Raw Data'!Y$1,FALSE))/100</f>
        <v>-8.9379898981274492E-2</v>
      </c>
      <c r="S129" s="91">
        <f>(VLOOKUP($A128,'ADR Raw Data'!$B$6:$BE$49,'ADR Raw Data'!AA$1,FALSE))/100</f>
        <v>4.0002324852395299E-2</v>
      </c>
      <c r="T129" s="91">
        <f>(VLOOKUP($A128,'ADR Raw Data'!$B$6:$BE$49,'ADR Raw Data'!AB$1,FALSE))/100</f>
        <v>-0.10467832722159801</v>
      </c>
      <c r="U129" s="90">
        <f>(VLOOKUP($A128,'ADR Raw Data'!$B$6:$BE$49,'ADR Raw Data'!AC$1,FALSE))/100</f>
        <v>-3.3127117044694301E-2</v>
      </c>
      <c r="V129" s="92">
        <f>(VLOOKUP($A128,'ADR Raw Data'!$B$6:$BE$49,'ADR Raw Data'!AE$1,FALSE))/100</f>
        <v>-6.6418690219384194E-2</v>
      </c>
      <c r="X129" s="89">
        <f>(VLOOKUP($A128,'RevPAR Raw Data'!$B$6:$BE$43,'RevPAR Raw Data'!T$1,FALSE))/100</f>
        <v>-0.35267892933137196</v>
      </c>
      <c r="Y129" s="90">
        <f>(VLOOKUP($A128,'RevPAR Raw Data'!$B$6:$BE$43,'RevPAR Raw Data'!U$1,FALSE))/100</f>
        <v>-0.24372355021232101</v>
      </c>
      <c r="Z129" s="90">
        <f>(VLOOKUP($A128,'RevPAR Raw Data'!$B$6:$BE$43,'RevPAR Raw Data'!V$1,FALSE))/100</f>
        <v>-0.22388890296806299</v>
      </c>
      <c r="AA129" s="90">
        <f>(VLOOKUP($A128,'RevPAR Raw Data'!$B$6:$BE$43,'RevPAR Raw Data'!W$1,FALSE))/100</f>
        <v>-0.16209387634986602</v>
      </c>
      <c r="AB129" s="90">
        <f>(VLOOKUP($A128,'RevPAR Raw Data'!$B$6:$BE$43,'RevPAR Raw Data'!X$1,FALSE))/100</f>
        <v>0.19125629171726999</v>
      </c>
      <c r="AC129" s="90">
        <f>(VLOOKUP($A128,'RevPAR Raw Data'!$B$6:$BE$43,'RevPAR Raw Data'!Y$1,FALSE))/100</f>
        <v>-0.15256110784816301</v>
      </c>
      <c r="AD129" s="91">
        <f>(VLOOKUP($A128,'RevPAR Raw Data'!$B$6:$BE$43,'RevPAR Raw Data'!AA$1,FALSE))/100</f>
        <v>0.25241301171104102</v>
      </c>
      <c r="AE129" s="91">
        <f>(VLOOKUP($A128,'RevPAR Raw Data'!$B$6:$BE$43,'RevPAR Raw Data'!AB$1,FALSE))/100</f>
        <v>-6.7421269195213102E-2</v>
      </c>
      <c r="AF129" s="90">
        <f>(VLOOKUP($A128,'RevPAR Raw Data'!$B$6:$BE$43,'RevPAR Raw Data'!AC$1,FALSE))/100</f>
        <v>8.5388753356332892E-2</v>
      </c>
      <c r="AG129" s="92">
        <f>(VLOOKUP($A128,'RevPAR Raw Data'!$B$6:$BE$43,'RevPAR Raw Data'!AE$1,FALSE))/100</f>
        <v>-7.5644787564972601E-2</v>
      </c>
    </row>
    <row r="130" spans="1:33" x14ac:dyDescent="0.2">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
      <c r="A131" s="116" t="s">
        <v>90</v>
      </c>
      <c r="B131" s="117">
        <f>(VLOOKUP($A131,'Occupancy Raw Data'!$B$8:$BE$45,'Occupancy Raw Data'!G$3,FALSE))/100</f>
        <v>0.42342961944062302</v>
      </c>
      <c r="C131" s="118">
        <f>(VLOOKUP($A131,'Occupancy Raw Data'!$B$8:$BE$45,'Occupancy Raw Data'!H$3,FALSE))/100</f>
        <v>0.60717560751948596</v>
      </c>
      <c r="D131" s="118">
        <f>(VLOOKUP($A131,'Occupancy Raw Data'!$B$8:$BE$45,'Occupancy Raw Data'!I$3,FALSE))/100</f>
        <v>0.66529115084823398</v>
      </c>
      <c r="E131" s="118">
        <f>(VLOOKUP($A131,'Occupancy Raw Data'!$B$8:$BE$45,'Occupancy Raw Data'!J$3,FALSE))/100</f>
        <v>0.68924805135259004</v>
      </c>
      <c r="F131" s="118">
        <f>(VLOOKUP($A131,'Occupancy Raw Data'!$B$8:$BE$45,'Occupancy Raw Data'!K$3,FALSE))/100</f>
        <v>0.62196240256762902</v>
      </c>
      <c r="G131" s="119">
        <f>(VLOOKUP($A131,'Occupancy Raw Data'!$B$8:$BE$45,'Occupancy Raw Data'!L$3,FALSE))/100</f>
        <v>0.60142136634571197</v>
      </c>
      <c r="H131" s="99">
        <f>(VLOOKUP($A131,'Occupancy Raw Data'!$B$8:$BE$45,'Occupancy Raw Data'!N$3,FALSE))/100</f>
        <v>0.7776249426868399</v>
      </c>
      <c r="I131" s="99">
        <f>(VLOOKUP($A131,'Occupancy Raw Data'!$B$8:$BE$45,'Occupancy Raw Data'!O$3,FALSE))/100</f>
        <v>0.83872077028885794</v>
      </c>
      <c r="J131" s="119">
        <f>(VLOOKUP($A131,'Occupancy Raw Data'!$B$8:$BE$45,'Occupancy Raw Data'!P$3,FALSE))/100</f>
        <v>0.80817285648784898</v>
      </c>
      <c r="K131" s="120">
        <f>(VLOOKUP($A131,'Occupancy Raw Data'!$B$8:$BE$45,'Occupancy Raw Data'!R$3,FALSE))/100</f>
        <v>0.66049322067203708</v>
      </c>
      <c r="M131" s="121">
        <f>VLOOKUP($A131,'ADR Raw Data'!$B$6:$BE$43,'ADR Raw Data'!G$1,FALSE)</f>
        <v>89.710768814293402</v>
      </c>
      <c r="N131" s="122">
        <f>VLOOKUP($A131,'ADR Raw Data'!$B$6:$BE$43,'ADR Raw Data'!H$1,FALSE)</f>
        <v>104.98319237304101</v>
      </c>
      <c r="O131" s="122">
        <f>VLOOKUP($A131,'ADR Raw Data'!$B$6:$BE$43,'ADR Raw Data'!I$1,FALSE)</f>
        <v>110.75716574776</v>
      </c>
      <c r="P131" s="122">
        <f>VLOOKUP($A131,'ADR Raw Data'!$B$6:$BE$43,'ADR Raw Data'!J$1,FALSE)</f>
        <v>110.93443040079801</v>
      </c>
      <c r="Q131" s="122">
        <f>VLOOKUP($A131,'ADR Raw Data'!$B$6:$BE$43,'ADR Raw Data'!K$1,FALSE)</f>
        <v>105.219290453372</v>
      </c>
      <c r="R131" s="123">
        <f>VLOOKUP($A131,'ADR Raw Data'!$B$6:$BE$43,'ADR Raw Data'!L$1,FALSE)</f>
        <v>105.52301364641301</v>
      </c>
      <c r="S131" s="122">
        <f>VLOOKUP($A131,'ADR Raw Data'!$B$6:$BE$43,'ADR Raw Data'!N$1,FALSE)</f>
        <v>122.855412735849</v>
      </c>
      <c r="T131" s="122">
        <f>VLOOKUP($A131,'ADR Raw Data'!$B$6:$BE$43,'ADR Raw Data'!O$1,FALSE)</f>
        <v>125.81532868662001</v>
      </c>
      <c r="U131" s="123">
        <f>VLOOKUP($A131,'ADR Raw Data'!$B$6:$BE$43,'ADR Raw Data'!P$1,FALSE)</f>
        <v>124.39131125452001</v>
      </c>
      <c r="V131" s="124">
        <f>VLOOKUP($A131,'ADR Raw Data'!$B$6:$BE$43,'ADR Raw Data'!R$1,FALSE)</f>
        <v>112.119316226602</v>
      </c>
      <c r="X131" s="121">
        <f>VLOOKUP($A131,'RevPAR Raw Data'!$B$6:$BE$43,'RevPAR Raw Data'!G$1,FALSE)</f>
        <v>37.986196698762001</v>
      </c>
      <c r="Y131" s="122">
        <f>VLOOKUP($A131,'RevPAR Raw Data'!$B$6:$BE$43,'RevPAR Raw Data'!H$1,FALSE)</f>
        <v>63.743233608436398</v>
      </c>
      <c r="Z131" s="122">
        <f>VLOOKUP($A131,'RevPAR Raw Data'!$B$6:$BE$43,'RevPAR Raw Data'!I$1,FALSE)</f>
        <v>73.685762265015995</v>
      </c>
      <c r="AA131" s="122">
        <f>VLOOKUP($A131,'RevPAR Raw Data'!$B$6:$BE$43,'RevPAR Raw Data'!J$1,FALSE)</f>
        <v>76.461339981659705</v>
      </c>
      <c r="AB131" s="122">
        <f>VLOOKUP($A131,'RevPAR Raw Data'!$B$6:$BE$43,'RevPAR Raw Data'!K$1,FALSE)</f>
        <v>65.442442686840806</v>
      </c>
      <c r="AC131" s="123">
        <f>VLOOKUP($A131,'RevPAR Raw Data'!$B$6:$BE$43,'RevPAR Raw Data'!L$1,FALSE)</f>
        <v>63.463795048142998</v>
      </c>
      <c r="AD131" s="122">
        <f>VLOOKUP($A131,'RevPAR Raw Data'!$B$6:$BE$43,'RevPAR Raw Data'!N$1,FALSE)</f>
        <v>95.535433287482803</v>
      </c>
      <c r="AE131" s="122">
        <f>VLOOKUP($A131,'RevPAR Raw Data'!$B$6:$BE$43,'RevPAR Raw Data'!O$1,FALSE)</f>
        <v>105.52392939018701</v>
      </c>
      <c r="AF131" s="123">
        <f>VLOOKUP($A131,'RevPAR Raw Data'!$B$6:$BE$43,'RevPAR Raw Data'!P$1,FALSE)</f>
        <v>100.529681338835</v>
      </c>
      <c r="AG131" s="124">
        <f>VLOOKUP($A131,'RevPAR Raw Data'!$B$6:$BE$43,'RevPAR Raw Data'!R$1,FALSE)</f>
        <v>74.054048274055106</v>
      </c>
    </row>
    <row r="132" spans="1:33" x14ac:dyDescent="0.2">
      <c r="A132" s="101" t="s">
        <v>121</v>
      </c>
      <c r="B132" s="89">
        <f>(VLOOKUP($A131,'Occupancy Raw Data'!$B$8:$BE$51,'Occupancy Raw Data'!T$3,FALSE))/100</f>
        <v>-3.69868436547129E-2</v>
      </c>
      <c r="C132" s="90">
        <f>(VLOOKUP($A131,'Occupancy Raw Data'!$B$8:$BE$51,'Occupancy Raw Data'!U$3,FALSE))/100</f>
        <v>4.4241685328968001E-2</v>
      </c>
      <c r="D132" s="90">
        <f>(VLOOKUP($A131,'Occupancy Raw Data'!$B$8:$BE$51,'Occupancy Raw Data'!V$3,FALSE))/100</f>
        <v>7.8041018490820901E-3</v>
      </c>
      <c r="E132" s="90">
        <f>(VLOOKUP($A131,'Occupancy Raw Data'!$B$8:$BE$51,'Occupancy Raw Data'!W$3,FALSE))/100</f>
        <v>6.5620501385394395E-2</v>
      </c>
      <c r="F132" s="90">
        <f>(VLOOKUP($A131,'Occupancy Raw Data'!$B$8:$BE$51,'Occupancy Raw Data'!X$3,FALSE))/100</f>
        <v>8.2646390416760307E-2</v>
      </c>
      <c r="G132" s="90">
        <f>(VLOOKUP($A131,'Occupancy Raw Data'!$B$8:$BE$51,'Occupancy Raw Data'!Y$3,FALSE))/100</f>
        <v>3.6014952498181901E-2</v>
      </c>
      <c r="H132" s="91">
        <f>(VLOOKUP($A131,'Occupancy Raw Data'!$B$8:$BE$51,'Occupancy Raw Data'!AA$3,FALSE))/100</f>
        <v>0.188787882998211</v>
      </c>
      <c r="I132" s="91">
        <f>(VLOOKUP($A131,'Occupancy Raw Data'!$B$8:$BE$51,'Occupancy Raw Data'!AB$3,FALSE))/100</f>
        <v>0.110821271580661</v>
      </c>
      <c r="J132" s="90">
        <f>(VLOOKUP($A131,'Occupancy Raw Data'!$B$8:$BE$51,'Occupancy Raw Data'!AC$3,FALSE))/100</f>
        <v>0.14701293391387199</v>
      </c>
      <c r="K132" s="92">
        <f>(VLOOKUP($A131,'Occupancy Raw Data'!$B$8:$BE$51,'Occupancy Raw Data'!AE$3,FALSE))/100</f>
        <v>7.2291632501693806E-2</v>
      </c>
      <c r="M132" s="89">
        <f>(VLOOKUP($A131,'ADR Raw Data'!$B$6:$BE$49,'ADR Raw Data'!T$1,FALSE))/100</f>
        <v>-8.7702635516894306E-2</v>
      </c>
      <c r="N132" s="90">
        <f>(VLOOKUP($A131,'ADR Raw Data'!$B$6:$BE$49,'ADR Raw Data'!U$1,FALSE))/100</f>
        <v>-3.66989240571809E-2</v>
      </c>
      <c r="O132" s="90">
        <f>(VLOOKUP($A131,'ADR Raw Data'!$B$6:$BE$49,'ADR Raw Data'!V$1,FALSE))/100</f>
        <v>-1.3511342664545701E-2</v>
      </c>
      <c r="P132" s="90">
        <f>(VLOOKUP($A131,'ADR Raw Data'!$B$6:$BE$49,'ADR Raw Data'!W$1,FALSE))/100</f>
        <v>3.6712210503288402E-3</v>
      </c>
      <c r="Q132" s="90">
        <f>(VLOOKUP($A131,'ADR Raw Data'!$B$6:$BE$49,'ADR Raw Data'!X$1,FALSE))/100</f>
        <v>8.3344872043981597E-3</v>
      </c>
      <c r="R132" s="90">
        <f>(VLOOKUP($A131,'ADR Raw Data'!$B$6:$BE$49,'ADR Raw Data'!Y$1,FALSE))/100</f>
        <v>-1.8808961198590299E-2</v>
      </c>
      <c r="S132" s="91">
        <f>(VLOOKUP($A131,'ADR Raw Data'!$B$6:$BE$49,'ADR Raw Data'!AA$1,FALSE))/100</f>
        <v>4.7947768123230101E-2</v>
      </c>
      <c r="T132" s="91">
        <f>(VLOOKUP($A131,'ADR Raw Data'!$B$6:$BE$49,'ADR Raw Data'!AB$1,FALSE))/100</f>
        <v>4.3857869560821598E-2</v>
      </c>
      <c r="U132" s="90">
        <f>(VLOOKUP($A131,'ADR Raw Data'!$B$6:$BE$49,'ADR Raw Data'!AC$1,FALSE))/100</f>
        <v>4.5307697685211999E-2</v>
      </c>
      <c r="V132" s="92">
        <f>(VLOOKUP($A131,'ADR Raw Data'!$B$6:$BE$49,'ADR Raw Data'!AE$1,FALSE))/100</f>
        <v>7.4588578554350702E-3</v>
      </c>
      <c r="X132" s="89">
        <f>(VLOOKUP($A131,'RevPAR Raw Data'!$B$6:$BE$43,'RevPAR Raw Data'!T$1,FALSE))/100</f>
        <v>-0.12144563550363699</v>
      </c>
      <c r="Y132" s="90">
        <f>(VLOOKUP($A131,'RevPAR Raw Data'!$B$6:$BE$43,'RevPAR Raw Data'!U$1,FALSE))/100</f>
        <v>5.9191390217375904E-3</v>
      </c>
      <c r="Z132" s="90">
        <f>(VLOOKUP($A131,'RevPAR Raw Data'!$B$6:$BE$43,'RevPAR Raw Data'!V$1,FALSE))/100</f>
        <v>-5.8126847097355909E-3</v>
      </c>
      <c r="AA132" s="90">
        <f>(VLOOKUP($A131,'RevPAR Raw Data'!$B$6:$BE$43,'RevPAR Raw Data'!W$1,FALSE))/100</f>
        <v>6.9532629801742504E-2</v>
      </c>
      <c r="AB132" s="90">
        <f>(VLOOKUP($A131,'RevPAR Raw Data'!$B$6:$BE$43,'RevPAR Raw Data'!X$1,FALSE))/100</f>
        <v>9.1669692904576702E-2</v>
      </c>
      <c r="AC132" s="90">
        <f>(VLOOKUP($A131,'RevPAR Raw Data'!$B$6:$BE$43,'RevPAR Raw Data'!Y$1,FALSE))/100</f>
        <v>1.65285874554842E-2</v>
      </c>
      <c r="AD132" s="91">
        <f>(VLOOKUP($A131,'RevPAR Raw Data'!$B$6:$BE$43,'RevPAR Raw Data'!AA$1,FALSE))/100</f>
        <v>0.24578760875991498</v>
      </c>
      <c r="AE132" s="91">
        <f>(VLOOKUP($A131,'RevPAR Raw Data'!$B$6:$BE$43,'RevPAR Raw Data'!AB$1,FALSE))/100</f>
        <v>0.15953952601503199</v>
      </c>
      <c r="AF132" s="90">
        <f>(VLOOKUP($A131,'RevPAR Raw Data'!$B$6:$BE$43,'RevPAR Raw Data'!AC$1,FALSE))/100</f>
        <v>0.19898144916466901</v>
      </c>
      <c r="AG132" s="92">
        <f>(VLOOKUP($A131,'RevPAR Raw Data'!$B$6:$BE$43,'RevPAR Raw Data'!AE$1,FALSE))/100</f>
        <v>8.0289703368096405E-2</v>
      </c>
    </row>
    <row r="133" spans="1:33" x14ac:dyDescent="0.2">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
      <c r="A134" s="116" t="s">
        <v>44</v>
      </c>
      <c r="B134" s="117">
        <f>(VLOOKUP($A134,'Occupancy Raw Data'!$B$8:$BE$45,'Occupancy Raw Data'!G$3,FALSE))/100</f>
        <v>0.45899772209567097</v>
      </c>
      <c r="C134" s="118">
        <f>(VLOOKUP($A134,'Occupancy Raw Data'!$B$8:$BE$45,'Occupancy Raw Data'!H$3,FALSE))/100</f>
        <v>0.57630979498861001</v>
      </c>
      <c r="D134" s="118">
        <f>(VLOOKUP($A134,'Occupancy Raw Data'!$B$8:$BE$45,'Occupancy Raw Data'!I$3,FALSE))/100</f>
        <v>0.60563781321184496</v>
      </c>
      <c r="E134" s="118">
        <f>(VLOOKUP($A134,'Occupancy Raw Data'!$B$8:$BE$45,'Occupancy Raw Data'!J$3,FALSE))/100</f>
        <v>0.60734624145785798</v>
      </c>
      <c r="F134" s="118">
        <f>(VLOOKUP($A134,'Occupancy Raw Data'!$B$8:$BE$45,'Occupancy Raw Data'!K$3,FALSE))/100</f>
        <v>0.62357630979498802</v>
      </c>
      <c r="G134" s="119">
        <f>(VLOOKUP($A134,'Occupancy Raw Data'!$B$8:$BE$45,'Occupancy Raw Data'!L$3,FALSE))/100</f>
        <v>0.57437357630979402</v>
      </c>
      <c r="H134" s="99">
        <f>(VLOOKUP($A134,'Occupancy Raw Data'!$B$8:$BE$45,'Occupancy Raw Data'!N$3,FALSE))/100</f>
        <v>0.77847380410022693</v>
      </c>
      <c r="I134" s="99">
        <f>(VLOOKUP($A134,'Occupancy Raw Data'!$B$8:$BE$45,'Occupancy Raw Data'!O$3,FALSE))/100</f>
        <v>0.78587699316628701</v>
      </c>
      <c r="J134" s="119">
        <f>(VLOOKUP($A134,'Occupancy Raw Data'!$B$8:$BE$45,'Occupancy Raw Data'!P$3,FALSE))/100</f>
        <v>0.78217539863325702</v>
      </c>
      <c r="K134" s="120">
        <f>(VLOOKUP($A134,'Occupancy Raw Data'!$B$8:$BE$45,'Occupancy Raw Data'!R$3,FALSE))/100</f>
        <v>0.63374552554506902</v>
      </c>
      <c r="M134" s="121">
        <f>VLOOKUP($A134,'ADR Raw Data'!$B$6:$BE$43,'ADR Raw Data'!G$1,FALSE)</f>
        <v>82.665497642679895</v>
      </c>
      <c r="N134" s="122">
        <f>VLOOKUP($A134,'ADR Raw Data'!$B$6:$BE$43,'ADR Raw Data'!H$1,FALSE)</f>
        <v>89.472145553359596</v>
      </c>
      <c r="O134" s="122">
        <f>VLOOKUP($A134,'ADR Raw Data'!$B$6:$BE$43,'ADR Raw Data'!I$1,FALSE)</f>
        <v>88.903876492712698</v>
      </c>
      <c r="P134" s="122">
        <f>VLOOKUP($A134,'ADR Raw Data'!$B$6:$BE$43,'ADR Raw Data'!J$1,FALSE)</f>
        <v>88.879754664791307</v>
      </c>
      <c r="Q134" s="122">
        <f>VLOOKUP($A134,'ADR Raw Data'!$B$6:$BE$43,'ADR Raw Data'!K$1,FALSE)</f>
        <v>89.237163972602701</v>
      </c>
      <c r="R134" s="123">
        <f>VLOOKUP($A134,'ADR Raw Data'!$B$6:$BE$43,'ADR Raw Data'!L$1,FALSE)</f>
        <v>88.088127691850005</v>
      </c>
      <c r="S134" s="122">
        <f>VLOOKUP($A134,'ADR Raw Data'!$B$6:$BE$43,'ADR Raw Data'!N$1,FALSE)</f>
        <v>109.133819824433</v>
      </c>
      <c r="T134" s="122">
        <f>VLOOKUP($A134,'ADR Raw Data'!$B$6:$BE$43,'ADR Raw Data'!O$1,FALSE)</f>
        <v>110.99297054347799</v>
      </c>
      <c r="U134" s="123">
        <f>VLOOKUP($A134,'ADR Raw Data'!$B$6:$BE$43,'ADR Raw Data'!P$1,FALSE)</f>
        <v>110.067794339279</v>
      </c>
      <c r="V134" s="124">
        <f>VLOOKUP($A134,'ADR Raw Data'!$B$6:$BE$43,'ADR Raw Data'!R$1,FALSE)</f>
        <v>95.838852246469799</v>
      </c>
      <c r="X134" s="121">
        <f>VLOOKUP($A134,'RevPAR Raw Data'!$B$6:$BE$43,'RevPAR Raw Data'!G$1,FALSE)</f>
        <v>37.943275113895197</v>
      </c>
      <c r="Y134" s="122">
        <f>VLOOKUP($A134,'RevPAR Raw Data'!$B$6:$BE$43,'RevPAR Raw Data'!H$1,FALSE)</f>
        <v>51.563673861047803</v>
      </c>
      <c r="Z134" s="122">
        <f>VLOOKUP($A134,'RevPAR Raw Data'!$B$6:$BE$43,'RevPAR Raw Data'!I$1,FALSE)</f>
        <v>53.843549345102502</v>
      </c>
      <c r="AA134" s="122">
        <f>VLOOKUP($A134,'RevPAR Raw Data'!$B$6:$BE$43,'RevPAR Raw Data'!J$1,FALSE)</f>
        <v>53.980784937357598</v>
      </c>
      <c r="AB134" s="122">
        <f>VLOOKUP($A134,'RevPAR Raw Data'!$B$6:$BE$43,'RevPAR Raw Data'!K$1,FALSE)</f>
        <v>55.646181406605898</v>
      </c>
      <c r="AC134" s="123">
        <f>VLOOKUP($A134,'RevPAR Raw Data'!$B$6:$BE$43,'RevPAR Raw Data'!L$1,FALSE)</f>
        <v>50.595492932801797</v>
      </c>
      <c r="AD134" s="122">
        <f>VLOOKUP($A134,'RevPAR Raw Data'!$B$6:$BE$43,'RevPAR Raw Data'!N$1,FALSE)</f>
        <v>84.957819874715199</v>
      </c>
      <c r="AE134" s="122">
        <f>VLOOKUP($A134,'RevPAR Raw Data'!$B$6:$BE$43,'RevPAR Raw Data'!O$1,FALSE)</f>
        <v>87.226821953302903</v>
      </c>
      <c r="AF134" s="123">
        <f>VLOOKUP($A134,'RevPAR Raw Data'!$B$6:$BE$43,'RevPAR Raw Data'!P$1,FALSE)</f>
        <v>86.092320914009093</v>
      </c>
      <c r="AG134" s="124">
        <f>VLOOKUP($A134,'RevPAR Raw Data'!$B$6:$BE$43,'RevPAR Raw Data'!R$1,FALSE)</f>
        <v>60.737443784575298</v>
      </c>
    </row>
    <row r="135" spans="1:33" ht="17.25" thickBot="1" x14ac:dyDescent="0.25">
      <c r="A135" s="105" t="s">
        <v>121</v>
      </c>
      <c r="B135" s="95">
        <f>(VLOOKUP($A134,'Occupancy Raw Data'!$B$8:$BE$51,'Occupancy Raw Data'!T$3,FALSE))/100</f>
        <v>1.25628140703517E-2</v>
      </c>
      <c r="C135" s="96">
        <f>(VLOOKUP($A134,'Occupancy Raw Data'!$B$8:$BE$51,'Occupancy Raw Data'!U$3,FALSE))/100</f>
        <v>5.9642147117296195E-3</v>
      </c>
      <c r="D135" s="96">
        <f>(VLOOKUP($A134,'Occupancy Raw Data'!$B$8:$BE$51,'Occupancy Raw Data'!V$3,FALSE))/100</f>
        <v>-7.00280112044817E-3</v>
      </c>
      <c r="E135" s="96">
        <f>(VLOOKUP($A134,'Occupancy Raw Data'!$B$8:$BE$51,'Occupancy Raw Data'!W$3,FALSE))/100</f>
        <v>1.5714285714285701E-2</v>
      </c>
      <c r="F135" s="96">
        <f>(VLOOKUP($A134,'Occupancy Raw Data'!$B$8:$BE$51,'Occupancy Raw Data'!X$3,FALSE))/100</f>
        <v>5.4913294797687799E-2</v>
      </c>
      <c r="G135" s="96">
        <f>(VLOOKUP($A134,'Occupancy Raw Data'!$B$8:$BE$51,'Occupancy Raw Data'!Y$3,FALSE))/100</f>
        <v>1.6528925619834701E-2</v>
      </c>
      <c r="H135" s="97">
        <f>(VLOOKUP($A134,'Occupancy Raw Data'!$B$8:$BE$51,'Occupancy Raw Data'!AA$3,FALSE))/100</f>
        <v>0.182525951557093</v>
      </c>
      <c r="I135" s="97">
        <f>(VLOOKUP($A134,'Occupancy Raw Data'!$B$8:$BE$51,'Occupancy Raw Data'!AB$3,FALSE))/100</f>
        <v>7.6023391812865396E-2</v>
      </c>
      <c r="J135" s="96">
        <f>(VLOOKUP($A134,'Occupancy Raw Data'!$B$8:$BE$51,'Occupancy Raw Data'!AC$3,FALSE))/100</f>
        <v>0.126512200123026</v>
      </c>
      <c r="K135" s="98">
        <f>(VLOOKUP($A134,'Occupancy Raw Data'!$B$8:$BE$51,'Occupancy Raw Data'!AE$3,FALSE))/100</f>
        <v>5.2773836070004701E-2</v>
      </c>
      <c r="M135" s="95">
        <f>(VLOOKUP($A134,'ADR Raw Data'!$B$6:$BE$49,'ADR Raw Data'!T$1,FALSE))/100</f>
        <v>-1.9370668244138599E-2</v>
      </c>
      <c r="N135" s="96">
        <f>(VLOOKUP($A134,'ADR Raw Data'!$B$6:$BE$49,'ADR Raw Data'!U$1,FALSE))/100</f>
        <v>-6.0209012458559896E-3</v>
      </c>
      <c r="O135" s="96">
        <f>(VLOOKUP($A134,'ADR Raw Data'!$B$6:$BE$49,'ADR Raw Data'!V$1,FALSE))/100</f>
        <v>-2.10608535086672E-2</v>
      </c>
      <c r="P135" s="96">
        <f>(VLOOKUP($A134,'ADR Raw Data'!$B$6:$BE$49,'ADR Raw Data'!W$1,FALSE))/100</f>
        <v>-1.87505883741345E-2</v>
      </c>
      <c r="Q135" s="96">
        <f>(VLOOKUP($A134,'ADR Raw Data'!$B$6:$BE$49,'ADR Raw Data'!X$1,FALSE))/100</f>
        <v>-2.0895722264079999E-2</v>
      </c>
      <c r="R135" s="96">
        <f>(VLOOKUP($A134,'ADR Raw Data'!$B$6:$BE$49,'ADR Raw Data'!Y$1,FALSE))/100</f>
        <v>-1.7153791294416802E-2</v>
      </c>
      <c r="S135" s="97">
        <f>(VLOOKUP($A134,'ADR Raw Data'!$B$6:$BE$49,'ADR Raw Data'!AA$1,FALSE))/100</f>
        <v>4.7805600423145904E-2</v>
      </c>
      <c r="T135" s="97">
        <f>(VLOOKUP($A134,'ADR Raw Data'!$B$6:$BE$49,'ADR Raw Data'!AB$1,FALSE))/100</f>
        <v>3.4629638654902005E-2</v>
      </c>
      <c r="U135" s="96">
        <f>(VLOOKUP($A134,'ADR Raw Data'!$B$6:$BE$49,'ADR Raw Data'!AC$1,FALSE))/100</f>
        <v>4.0364654995666799E-2</v>
      </c>
      <c r="V135" s="98">
        <f>(VLOOKUP($A134,'ADR Raw Data'!$B$6:$BE$49,'ADR Raw Data'!AE$1,FALSE))/100</f>
        <v>9.3087220887072691E-3</v>
      </c>
      <c r="X135" s="95">
        <f>(VLOOKUP($A134,'RevPAR Raw Data'!$B$6:$BE$43,'RevPAR Raw Data'!T$1,FALSE))/100</f>
        <v>-7.0512042773565198E-3</v>
      </c>
      <c r="Y135" s="96">
        <f>(VLOOKUP($A134,'RevPAR Raw Data'!$B$6:$BE$43,'RevPAR Raw Data'!U$1,FALSE))/100</f>
        <v>-9.259648191477571E-5</v>
      </c>
      <c r="Z135" s="96">
        <f>(VLOOKUP($A134,'RevPAR Raw Data'!$B$6:$BE$43,'RevPAR Raw Data'!V$1,FALSE))/100</f>
        <v>-2.79161696605673E-2</v>
      </c>
      <c r="AA135" s="96">
        <f>(VLOOKUP($A134,'RevPAR Raw Data'!$B$6:$BE$43,'RevPAR Raw Data'!W$1,FALSE))/100</f>
        <v>-3.3309547628709501E-3</v>
      </c>
      <c r="AB135" s="96">
        <f>(VLOOKUP($A134,'RevPAR Raw Data'!$B$6:$BE$43,'RevPAR Raw Data'!X$1,FALSE))/100</f>
        <v>3.2870119576909704E-2</v>
      </c>
      <c r="AC135" s="96">
        <f>(VLOOKUP($A134,'RevPAR Raw Data'!$B$6:$BE$43,'RevPAR Raw Data'!Y$1,FALSE))/100</f>
        <v>-9.0839941498568194E-4</v>
      </c>
      <c r="AD135" s="97">
        <f>(VLOOKUP($A134,'RevPAR Raw Data'!$B$6:$BE$43,'RevPAR Raw Data'!AA$1,FALSE))/100</f>
        <v>0.23905731468723201</v>
      </c>
      <c r="AE135" s="97">
        <f>(VLOOKUP($A134,'RevPAR Raw Data'!$B$6:$BE$43,'RevPAR Raw Data'!AB$1,FALSE))/100</f>
        <v>0.113285693055567</v>
      </c>
      <c r="AF135" s="96">
        <f>(VLOOKUP($A134,'RevPAR Raw Data'!$B$6:$BE$43,'RevPAR Raw Data'!AC$1,FALSE))/100</f>
        <v>0.17198347642940198</v>
      </c>
      <c r="AG135" s="98">
        <f>(VLOOKUP($A134,'RevPAR Raw Data'!$B$6:$BE$43,'RevPAR Raw Data'!AE$1,FALSE))/100</f>
        <v>6.2573815132242597E-2</v>
      </c>
    </row>
    <row r="136" spans="1:33" ht="14.25" customHeight="1" x14ac:dyDescent="0.2">
      <c r="A136" s="212" t="s">
        <v>118</v>
      </c>
      <c r="B136" s="213"/>
      <c r="C136" s="213"/>
      <c r="D136" s="213"/>
      <c r="E136" s="213"/>
      <c r="F136" s="213"/>
      <c r="G136" s="213"/>
      <c r="H136" s="213"/>
      <c r="I136" s="213"/>
      <c r="J136" s="213"/>
      <c r="K136" s="213"/>
      <c r="AG136" s="144"/>
    </row>
    <row r="137" spans="1:33" x14ac:dyDescent="0.2">
      <c r="A137" s="212"/>
      <c r="B137" s="213"/>
      <c r="C137" s="213"/>
      <c r="D137" s="213"/>
      <c r="E137" s="213"/>
      <c r="F137" s="213"/>
      <c r="G137" s="213"/>
      <c r="H137" s="213"/>
      <c r="I137" s="213"/>
      <c r="J137" s="213"/>
      <c r="K137" s="213"/>
      <c r="AG137" s="144"/>
    </row>
    <row r="138" spans="1:33" ht="17.25" thickBot="1" x14ac:dyDescent="0.25">
      <c r="A138" s="214"/>
      <c r="B138" s="215"/>
      <c r="C138" s="215"/>
      <c r="D138" s="215"/>
      <c r="E138" s="215"/>
      <c r="F138" s="215"/>
      <c r="G138" s="215"/>
      <c r="H138" s="215"/>
      <c r="I138" s="215"/>
      <c r="J138" s="215"/>
      <c r="K138" s="215"/>
      <c r="L138" s="145"/>
      <c r="M138" s="145"/>
      <c r="N138" s="145"/>
      <c r="O138" s="145"/>
      <c r="P138" s="145"/>
      <c r="Q138" s="145"/>
      <c r="R138" s="146"/>
      <c r="S138" s="145"/>
      <c r="T138" s="145"/>
      <c r="U138" s="145"/>
      <c r="V138" s="145"/>
      <c r="W138" s="145"/>
      <c r="X138" s="145"/>
      <c r="Y138" s="145"/>
      <c r="Z138" s="145"/>
      <c r="AA138" s="145"/>
      <c r="AB138" s="145"/>
      <c r="AC138" s="145"/>
      <c r="AD138" s="145"/>
      <c r="AE138" s="145"/>
      <c r="AF138" s="145"/>
      <c r="AG138" s="147"/>
    </row>
  </sheetData>
  <sheetProtection algorithmName="SHA-512" hashValue="RC6317hOCaO9UVDGfwcQBIWdAwTNIsOIATIsbOnilRM69+CYilfoUiTFw7SHto6AqtHt67Vg2vMJWgOsf7du+g==" saltValue="tsr111tMrN9wKglahhRBxw==" spinCount="100000" sheet="1" formatColumns="0" formatRows="0"/>
  <mergeCells count="14">
    <mergeCell ref="A136:K138"/>
    <mergeCell ref="A1:A3"/>
    <mergeCell ref="G2:G3"/>
    <mergeCell ref="J2:J3"/>
    <mergeCell ref="K2:K3"/>
    <mergeCell ref="B1:K1"/>
    <mergeCell ref="M1:V1"/>
    <mergeCell ref="R2:R3"/>
    <mergeCell ref="U2:U3"/>
    <mergeCell ref="V2:V3"/>
    <mergeCell ref="X1:AG1"/>
    <mergeCell ref="AC2:AC3"/>
    <mergeCell ref="AF2:AF3"/>
    <mergeCell ref="AG2:AG3"/>
  </mergeCells>
  <pageMargins left="0.25" right="0.25" top="0.75" bottom="0.75" header="0.3" footer="0.3"/>
  <pageSetup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38"/>
  <sheetViews>
    <sheetView showGridLines="0" zoomScaleNormal="100" zoomScaleSheetLayoutView="96" workbookViewId="0">
      <pane xSplit="1" ySplit="3" topLeftCell="B4" activePane="bottomRight" state="frozen"/>
      <selection sqref="A1:A3"/>
      <selection pane="topRight" sqref="A1:A3"/>
      <selection pane="bottomLeft" sqref="A1:A3"/>
      <selection pane="bottomRight" activeCell="L1" sqref="L1"/>
    </sheetView>
  </sheetViews>
  <sheetFormatPr defaultColWidth="9.140625" defaultRowHeight="16.5" x14ac:dyDescent="0.2"/>
  <cols>
    <col min="1" max="1" width="44.7109375" style="102" customWidth="1"/>
    <col min="2" max="6" width="8.85546875" style="102" customWidth="1"/>
    <col min="7" max="7" width="8.85546875" style="108" customWidth="1"/>
    <col min="8" max="9" width="8.85546875" style="102" customWidth="1"/>
    <col min="10" max="10" width="8.140625" style="108" customWidth="1"/>
    <col min="11" max="11" width="8.85546875" style="108" customWidth="1"/>
    <col min="12" max="12" width="2.7109375" style="102" customWidth="1"/>
    <col min="13" max="22" width="8.7109375" style="102" customWidth="1"/>
    <col min="23" max="23" width="2.7109375" style="102" customWidth="1"/>
    <col min="24" max="31" width="8.85546875" style="102" customWidth="1"/>
    <col min="32" max="32" width="8.28515625" style="102" customWidth="1"/>
    <col min="33" max="33" width="8.85546875" style="102" customWidth="1"/>
    <col min="34" max="16384" width="9.140625" style="102"/>
  </cols>
  <sheetData>
    <row r="1" spans="1:33" x14ac:dyDescent="0.2">
      <c r="A1" s="216" t="str">
        <f>'Occupancy Raw Data'!B2</f>
        <v>March 30 - April 26, 2025
Rolling-28 Day Period</v>
      </c>
      <c r="B1" s="203" t="s">
        <v>66</v>
      </c>
      <c r="C1" s="204"/>
      <c r="D1" s="204"/>
      <c r="E1" s="204"/>
      <c r="F1" s="204"/>
      <c r="G1" s="204"/>
      <c r="H1" s="204"/>
      <c r="I1" s="204"/>
      <c r="J1" s="204"/>
      <c r="K1" s="205"/>
      <c r="L1" s="106"/>
      <c r="M1" s="203" t="s">
        <v>67</v>
      </c>
      <c r="N1" s="204"/>
      <c r="O1" s="204"/>
      <c r="P1" s="204"/>
      <c r="Q1" s="204"/>
      <c r="R1" s="204"/>
      <c r="S1" s="204"/>
      <c r="T1" s="204"/>
      <c r="U1" s="204"/>
      <c r="V1" s="205"/>
      <c r="W1" s="106"/>
      <c r="X1" s="203" t="s">
        <v>68</v>
      </c>
      <c r="Y1" s="204"/>
      <c r="Z1" s="204"/>
      <c r="AA1" s="204"/>
      <c r="AB1" s="204"/>
      <c r="AC1" s="204"/>
      <c r="AD1" s="204"/>
      <c r="AE1" s="204"/>
      <c r="AF1" s="204"/>
      <c r="AG1" s="205"/>
    </row>
    <row r="2" spans="1:33" x14ac:dyDescent="0.2">
      <c r="A2" s="217"/>
      <c r="B2" s="107"/>
      <c r="C2" s="108"/>
      <c r="D2" s="108"/>
      <c r="E2" s="108"/>
      <c r="F2" s="109"/>
      <c r="G2" s="206" t="s">
        <v>64</v>
      </c>
      <c r="H2" s="108"/>
      <c r="I2" s="108"/>
      <c r="J2" s="206" t="s">
        <v>65</v>
      </c>
      <c r="K2" s="208" t="s">
        <v>56</v>
      </c>
      <c r="L2" s="103"/>
      <c r="M2" s="110"/>
      <c r="N2" s="111"/>
      <c r="O2" s="111"/>
      <c r="P2" s="111"/>
      <c r="Q2" s="111"/>
      <c r="R2" s="210" t="s">
        <v>64</v>
      </c>
      <c r="S2" s="112"/>
      <c r="T2" s="112"/>
      <c r="U2" s="210" t="s">
        <v>65</v>
      </c>
      <c r="V2" s="211" t="s">
        <v>56</v>
      </c>
      <c r="W2" s="103"/>
      <c r="X2" s="110"/>
      <c r="Y2" s="111"/>
      <c r="Z2" s="111"/>
      <c r="AA2" s="111"/>
      <c r="AB2" s="111"/>
      <c r="AC2" s="210" t="s">
        <v>64</v>
      </c>
      <c r="AD2" s="112"/>
      <c r="AE2" s="112"/>
      <c r="AF2" s="210" t="s">
        <v>65</v>
      </c>
      <c r="AG2" s="211" t="s">
        <v>56</v>
      </c>
    </row>
    <row r="3" spans="1:33" x14ac:dyDescent="0.2">
      <c r="A3" s="218"/>
      <c r="B3" s="113" t="s">
        <v>57</v>
      </c>
      <c r="C3" s="114" t="s">
        <v>58</v>
      </c>
      <c r="D3" s="114" t="s">
        <v>59</v>
      </c>
      <c r="E3" s="114" t="s">
        <v>60</v>
      </c>
      <c r="F3" s="115" t="s">
        <v>61</v>
      </c>
      <c r="G3" s="207"/>
      <c r="H3" s="114" t="s">
        <v>62</v>
      </c>
      <c r="I3" s="114" t="s">
        <v>63</v>
      </c>
      <c r="J3" s="207"/>
      <c r="K3" s="209"/>
      <c r="L3" s="103"/>
      <c r="M3" s="113" t="s">
        <v>57</v>
      </c>
      <c r="N3" s="114" t="s">
        <v>58</v>
      </c>
      <c r="O3" s="114" t="s">
        <v>59</v>
      </c>
      <c r="P3" s="114" t="s">
        <v>60</v>
      </c>
      <c r="Q3" s="114" t="s">
        <v>61</v>
      </c>
      <c r="R3" s="207"/>
      <c r="S3" s="115" t="s">
        <v>62</v>
      </c>
      <c r="T3" s="115" t="s">
        <v>63</v>
      </c>
      <c r="U3" s="207"/>
      <c r="V3" s="209"/>
      <c r="W3" s="103"/>
      <c r="X3" s="113" t="s">
        <v>57</v>
      </c>
      <c r="Y3" s="114" t="s">
        <v>58</v>
      </c>
      <c r="Z3" s="114" t="s">
        <v>59</v>
      </c>
      <c r="AA3" s="114" t="s">
        <v>60</v>
      </c>
      <c r="AB3" s="114" t="s">
        <v>61</v>
      </c>
      <c r="AC3" s="207"/>
      <c r="AD3" s="115" t="s">
        <v>62</v>
      </c>
      <c r="AE3" s="115" t="s">
        <v>63</v>
      </c>
      <c r="AF3" s="207"/>
      <c r="AG3" s="209"/>
    </row>
    <row r="4" spans="1:33" x14ac:dyDescent="0.2">
      <c r="A4" s="134" t="s">
        <v>15</v>
      </c>
      <c r="B4" s="117">
        <f>(VLOOKUP($A4,'Occupancy Raw Data'!$B$8:$BE$45,'Occupancy Raw Data'!AG$3,FALSE))/100</f>
        <v>0.49349899279009796</v>
      </c>
      <c r="C4" s="118">
        <f>(VLOOKUP($A4,'Occupancy Raw Data'!$B$8:$BE$45,'Occupancy Raw Data'!AH$3,FALSE))/100</f>
        <v>0.59737474487533393</v>
      </c>
      <c r="D4" s="118">
        <f>(VLOOKUP($A4,'Occupancy Raw Data'!$B$8:$BE$45,'Occupancy Raw Data'!AI$3,FALSE))/100</f>
        <v>0.65218856912015</v>
      </c>
      <c r="E4" s="118">
        <f>(VLOOKUP($A4,'Occupancy Raw Data'!$B$8:$BE$45,'Occupancy Raw Data'!AJ$3,FALSE))/100</f>
        <v>0.66027015371791509</v>
      </c>
      <c r="F4" s="118">
        <f>(VLOOKUP($A4,'Occupancy Raw Data'!$B$8:$BE$45,'Occupancy Raw Data'!AK$3,FALSE))/100</f>
        <v>0.64389111629911</v>
      </c>
      <c r="G4" s="119">
        <f>(VLOOKUP($A4,'Occupancy Raw Data'!$B$8:$BE$45,'Occupancy Raw Data'!AL$3,FALSE))/100</f>
        <v>0.609469423765992</v>
      </c>
      <c r="H4" s="99">
        <f>(VLOOKUP($A4,'Occupancy Raw Data'!$B$8:$BE$45,'Occupancy Raw Data'!AN$3,FALSE))/100</f>
        <v>0.71396466110534806</v>
      </c>
      <c r="I4" s="99">
        <f>(VLOOKUP($A4,'Occupancy Raw Data'!$B$8:$BE$45,'Occupancy Raw Data'!AO$3,FALSE))/100</f>
        <v>0.71580818831649495</v>
      </c>
      <c r="J4" s="119">
        <f>(VLOOKUP($A4,'Occupancy Raw Data'!$B$8:$BE$45,'Occupancy Raw Data'!AP$3,FALSE))/100</f>
        <v>0.71488641955187504</v>
      </c>
      <c r="K4" s="120">
        <f>(VLOOKUP($A4,'Occupancy Raw Data'!$B$8:$BE$45,'Occupancy Raw Data'!AR$3,FALSE))/100</f>
        <v>0.63959811952534895</v>
      </c>
      <c r="M4" s="121">
        <f>VLOOKUP($A4,'ADR Raw Data'!$B$6:$BE$43,'ADR Raw Data'!AG$1,FALSE)</f>
        <v>147.085673577759</v>
      </c>
      <c r="N4" s="122">
        <f>VLOOKUP($A4,'ADR Raw Data'!$B$6:$BE$43,'ADR Raw Data'!AH$1,FALSE)</f>
        <v>152.72571661326899</v>
      </c>
      <c r="O4" s="122">
        <f>VLOOKUP($A4,'ADR Raw Data'!$B$6:$BE$43,'ADR Raw Data'!AI$1,FALSE)</f>
        <v>159.61836483307101</v>
      </c>
      <c r="P4" s="122">
        <f>VLOOKUP($A4,'ADR Raw Data'!$B$6:$BE$43,'ADR Raw Data'!AJ$1,FALSE)</f>
        <v>159.08039555388001</v>
      </c>
      <c r="Q4" s="122">
        <f>VLOOKUP($A4,'ADR Raw Data'!$B$6:$BE$43,'ADR Raw Data'!AK$1,FALSE)</f>
        <v>157.19874580459901</v>
      </c>
      <c r="R4" s="123">
        <f>VLOOKUP($A4,'ADR Raw Data'!$B$6:$BE$43,'ADR Raw Data'!AL$1,FALSE)</f>
        <v>155.611515317754</v>
      </c>
      <c r="S4" s="122">
        <f>VLOOKUP($A4,'ADR Raw Data'!$B$6:$BE$43,'ADR Raw Data'!AN$1,FALSE)</f>
        <v>171.06142656216801</v>
      </c>
      <c r="T4" s="122">
        <f>VLOOKUP($A4,'ADR Raw Data'!$B$6:$BE$43,'ADR Raw Data'!AO$1,FALSE)</f>
        <v>172.713735318159</v>
      </c>
      <c r="U4" s="123">
        <f>VLOOKUP($A4,'ADR Raw Data'!$B$6:$BE$43,'ADR Raw Data'!AP$1,FALSE)</f>
        <v>171.88864154704299</v>
      </c>
      <c r="V4" s="124">
        <f>VLOOKUP($A4,'ADR Raw Data'!$B$6:$BE$43,'ADR Raw Data'!AR$1,FALSE)</f>
        <v>160.81120345676601</v>
      </c>
      <c r="X4" s="121">
        <f>VLOOKUP($A4,'RevPAR Raw Data'!$B$6:$BE$43,'RevPAR Raw Data'!AG$1,FALSE)</f>
        <v>72.586631764477602</v>
      </c>
      <c r="Y4" s="122">
        <f>VLOOKUP($A4,'RevPAR Raw Data'!$B$6:$BE$43,'RevPAR Raw Data'!AH$1,FALSE)</f>
        <v>91.234485997754703</v>
      </c>
      <c r="Z4" s="122">
        <f>VLOOKUP($A4,'RevPAR Raw Data'!$B$6:$BE$43,'RevPAR Raw Data'!AI$1,FALSE)</f>
        <v>104.10127296577799</v>
      </c>
      <c r="AA4" s="122">
        <f>VLOOKUP($A4,'RevPAR Raw Data'!$B$6:$BE$43,'RevPAR Raw Data'!AJ$1,FALSE)</f>
        <v>105.03603722586701</v>
      </c>
      <c r="AB4" s="122">
        <f>VLOOKUP($A4,'RevPAR Raw Data'!$B$6:$BE$43,'RevPAR Raw Data'!AK$1,FALSE)</f>
        <v>101.21887591694301</v>
      </c>
      <c r="AC4" s="123">
        <f>VLOOKUP($A4,'RevPAR Raw Data'!$B$6:$BE$43,'RevPAR Raw Data'!AL$1,FALSE)</f>
        <v>94.840460572064501</v>
      </c>
      <c r="AD4" s="122">
        <f>VLOOKUP($A4,'RevPAR Raw Data'!$B$6:$BE$43,'RevPAR Raw Data'!AN$1,FALSE)</f>
        <v>122.131813443656</v>
      </c>
      <c r="AE4" s="122">
        <f>VLOOKUP($A4,'RevPAR Raw Data'!$B$6:$BE$43,'RevPAR Raw Data'!AO$1,FALSE)</f>
        <v>123.629905975466</v>
      </c>
      <c r="AF4" s="123">
        <f>VLOOKUP($A4,'RevPAR Raw Data'!$B$6:$BE$43,'RevPAR Raw Data'!AP$1,FALSE)</f>
        <v>122.880855517201</v>
      </c>
      <c r="AG4" s="124">
        <f>VLOOKUP($A4,'RevPAR Raw Data'!$B$6:$BE$43,'RevPAR Raw Data'!AR$1,FALSE)</f>
        <v>102.85454332955599</v>
      </c>
    </row>
    <row r="5" spans="1:33" x14ac:dyDescent="0.2">
      <c r="A5" s="101" t="s">
        <v>121</v>
      </c>
      <c r="B5" s="89">
        <f>(VLOOKUP($A4,'Occupancy Raw Data'!$B$8:$BE$45,'Occupancy Raw Data'!AT$3,FALSE))/100</f>
        <v>-2.8586233081997897E-2</v>
      </c>
      <c r="C5" s="90">
        <f>(VLOOKUP($A4,'Occupancy Raw Data'!$B$8:$BE$45,'Occupancy Raw Data'!AU$3,FALSE))/100</f>
        <v>-2.1117599001607701E-2</v>
      </c>
      <c r="D5" s="90">
        <f>(VLOOKUP($A4,'Occupancy Raw Data'!$B$8:$BE$45,'Occupancy Raw Data'!AV$3,FALSE))/100</f>
        <v>-1.5353790586265299E-2</v>
      </c>
      <c r="E5" s="90">
        <f>(VLOOKUP($A4,'Occupancy Raw Data'!$B$8:$BE$45,'Occupancy Raw Data'!AW$3,FALSE))/100</f>
        <v>-2.2360490043420601E-2</v>
      </c>
      <c r="F5" s="90">
        <f>(VLOOKUP($A4,'Occupancy Raw Data'!$B$8:$BE$45,'Occupancy Raw Data'!AX$3,FALSE))/100</f>
        <v>-2.6787465645566201E-2</v>
      </c>
      <c r="G5" s="90">
        <f>(VLOOKUP($A4,'Occupancy Raw Data'!$B$8:$BE$45,'Occupancy Raw Data'!AY$3,FALSE))/100</f>
        <v>-2.2576803056169301E-2</v>
      </c>
      <c r="H5" s="91">
        <f>(VLOOKUP($A4,'Occupancy Raw Data'!$B$8:$BE$45,'Occupancy Raw Data'!BA$3,FALSE))/100</f>
        <v>-2.1871020053066799E-2</v>
      </c>
      <c r="I5" s="91">
        <f>(VLOOKUP($A4,'Occupancy Raw Data'!$B$8:$BE$45,'Occupancy Raw Data'!BB$3,FALSE))/100</f>
        <v>-4.2494303073140102E-2</v>
      </c>
      <c r="J5" s="90">
        <f>(VLOOKUP($A4,'Occupancy Raw Data'!$B$8:$BE$45,'Occupancy Raw Data'!BC$3,FALSE))/100</f>
        <v>-3.2305847815087996E-2</v>
      </c>
      <c r="K5" s="92">
        <f>(VLOOKUP($A4,'Occupancy Raw Data'!$B$8:$BE$45,'Occupancy Raw Data'!BE$3,FALSE))/100</f>
        <v>-2.5699333249224798E-2</v>
      </c>
      <c r="M5" s="89">
        <f>(VLOOKUP($A4,'ADR Raw Data'!$B$6:$BE$49,'ADR Raw Data'!AT$1,FALSE))/100</f>
        <v>-1.02669583753321E-2</v>
      </c>
      <c r="N5" s="90">
        <f>(VLOOKUP($A4,'ADR Raw Data'!$B$6:$BE$49,'ADR Raw Data'!AU$1,FALSE))/100</f>
        <v>5.44181981867938E-3</v>
      </c>
      <c r="O5" s="90">
        <f>(VLOOKUP($A4,'ADR Raw Data'!$B$6:$BE$49,'ADR Raw Data'!AV$1,FALSE))/100</f>
        <v>2.4231168245408798E-2</v>
      </c>
      <c r="P5" s="90">
        <f>(VLOOKUP($A4,'ADR Raw Data'!$B$6:$BE$49,'ADR Raw Data'!AW$1,FALSE))/100</f>
        <v>1.74341762151865E-2</v>
      </c>
      <c r="Q5" s="90">
        <f>(VLOOKUP($A4,'ADR Raw Data'!$B$6:$BE$49,'ADR Raw Data'!AX$1,FALSE))/100</f>
        <v>1.43573832121301E-2</v>
      </c>
      <c r="R5" s="90">
        <f>(VLOOKUP($A4,'ADR Raw Data'!$B$6:$BE$49,'ADR Raw Data'!AY$1,FALSE))/100</f>
        <v>1.16497937687998E-2</v>
      </c>
      <c r="S5" s="91">
        <f>(VLOOKUP($A4,'ADR Raw Data'!$B$6:$BE$49,'ADR Raw Data'!BA$1,FALSE))/100</f>
        <v>1.7222284290179399E-2</v>
      </c>
      <c r="T5" s="91">
        <f>(VLOOKUP($A4,'ADR Raw Data'!$B$6:$BE$49,'ADR Raw Data'!BB$1,FALSE))/100</f>
        <v>1.1318345579941401E-2</v>
      </c>
      <c r="U5" s="90">
        <f>(VLOOKUP($A4,'ADR Raw Data'!$B$6:$BE$49,'ADR Raw Data'!BC$1,FALSE))/100</f>
        <v>1.4160309129124899E-2</v>
      </c>
      <c r="V5" s="92">
        <f>(VLOOKUP($A4,'ADR Raw Data'!$B$6:$BE$49,'ADR Raw Data'!BE$1,FALSE))/100</f>
        <v>1.2292143034788601E-2</v>
      </c>
      <c r="X5" s="89">
        <f>(VLOOKUP($A4,'RevPAR Raw Data'!$B$6:$BE$49,'RevPAR Raw Data'!AT$1,FALSE))/100</f>
        <v>-3.8559697792169598E-2</v>
      </c>
      <c r="Y5" s="90">
        <f>(VLOOKUP($A4,'RevPAR Raw Data'!$B$6:$BE$49,'RevPAR Raw Data'!AU$1,FALSE))/100</f>
        <v>-1.5790697351698101E-2</v>
      </c>
      <c r="Z5" s="90">
        <f>(VLOOKUP($A4,'RevPAR Raw Data'!$B$6:$BE$49,'RevPAR Raw Data'!AV$1,FALSE))/100</f>
        <v>8.5053373762429604E-3</v>
      </c>
      <c r="AA5" s="90">
        <f>(VLOOKUP($A4,'RevPAR Raw Data'!$B$6:$BE$49,'RevPAR Raw Data'!AW$1,FALSE))/100</f>
        <v>-5.3161505519089998E-3</v>
      </c>
      <c r="AB5" s="90">
        <f>(VLOOKUP($A4,'RevPAR Raw Data'!$B$6:$BE$49,'RevPAR Raw Data'!AX$1,FALSE))/100</f>
        <v>-1.28146803429912E-2</v>
      </c>
      <c r="AC5" s="90">
        <f>(VLOOKUP($A4,'RevPAR Raw Data'!$B$6:$BE$49,'RevPAR Raw Data'!AY$1,FALSE))/100</f>
        <v>-1.11900243869326E-2</v>
      </c>
      <c r="AD5" s="91">
        <f>(VLOOKUP($A4,'RevPAR Raw Data'!$B$6:$BE$49,'RevPAR Raw Data'!BA$1,FALSE))/100</f>
        <v>-5.0254046879575198E-3</v>
      </c>
      <c r="AE5" s="91">
        <f>(VLOOKUP($A4,'RevPAR Raw Data'!$B$6:$BE$49,'RevPAR Raw Data'!BB$1,FALSE))/100</f>
        <v>-3.1656922700559302E-2</v>
      </c>
      <c r="AF5" s="90">
        <f>(VLOOKUP($A4,'RevPAR Raw Data'!$B$6:$BE$49,'RevPAR Raw Data'!BC$1,FALSE))/100</f>
        <v>-1.8602999477703098E-2</v>
      </c>
      <c r="AG5" s="92">
        <f>(VLOOKUP($A4,'RevPAR Raw Data'!$B$6:$BE$49,'RevPAR Raw Data'!BE$1,FALSE))/100</f>
        <v>-1.3723090094634301E-2</v>
      </c>
    </row>
    <row r="6" spans="1:33" x14ac:dyDescent="0.2">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3" x14ac:dyDescent="0.2">
      <c r="A7" s="134" t="s">
        <v>69</v>
      </c>
      <c r="B7" s="125">
        <f>(VLOOKUP($A7,'Occupancy Raw Data'!$B$8:$BE$45,'Occupancy Raw Data'!AG$3,FALSE))/100</f>
        <v>0.50530715036153506</v>
      </c>
      <c r="C7" s="126">
        <f>(VLOOKUP($A7,'Occupancy Raw Data'!$B$8:$BE$45,'Occupancy Raw Data'!AH$3,FALSE))/100</f>
        <v>0.61544712934923607</v>
      </c>
      <c r="D7" s="126">
        <f>(VLOOKUP($A7,'Occupancy Raw Data'!$B$8:$BE$45,'Occupancy Raw Data'!AI$3,FALSE))/100</f>
        <v>0.67518095961889502</v>
      </c>
      <c r="E7" s="126">
        <f>(VLOOKUP($A7,'Occupancy Raw Data'!$B$8:$BE$45,'Occupancy Raw Data'!AJ$3,FALSE))/100</f>
        <v>0.68126139207266201</v>
      </c>
      <c r="F7" s="126">
        <f>(VLOOKUP($A7,'Occupancy Raw Data'!$B$8:$BE$45,'Occupancy Raw Data'!AK$3,FALSE))/100</f>
        <v>0.66393617349933509</v>
      </c>
      <c r="G7" s="127">
        <f>(VLOOKUP($A7,'Occupancy Raw Data'!$B$8:$BE$45,'Occupancy Raw Data'!AL$3,FALSE))/100</f>
        <v>0.62823245964465402</v>
      </c>
      <c r="H7" s="99">
        <f>(VLOOKUP($A7,'Occupancy Raw Data'!$B$8:$BE$45,'Occupancy Raw Data'!AN$3,FALSE))/100</f>
        <v>0.73701998826037196</v>
      </c>
      <c r="I7" s="99">
        <f>(VLOOKUP($A7,'Occupancy Raw Data'!$B$8:$BE$45,'Occupancy Raw Data'!AO$3,FALSE))/100</f>
        <v>0.72950817139855995</v>
      </c>
      <c r="J7" s="127">
        <f>(VLOOKUP($A7,'Occupancy Raw Data'!$B$8:$BE$45,'Occupancy Raw Data'!AP$3,FALSE))/100</f>
        <v>0.73326407982946606</v>
      </c>
      <c r="K7" s="128">
        <f>(VLOOKUP($A7,'Occupancy Raw Data'!$B$8:$BE$45,'Occupancy Raw Data'!AR$3,FALSE))/100</f>
        <v>0.658243335035536</v>
      </c>
      <c r="M7" s="121">
        <f>VLOOKUP($A7,'ADR Raw Data'!$B$6:$BE$43,'ADR Raw Data'!AG$1,FALSE)</f>
        <v>118.48151317974001</v>
      </c>
      <c r="N7" s="122">
        <f>VLOOKUP($A7,'ADR Raw Data'!$B$6:$BE$43,'ADR Raw Data'!AH$1,FALSE)</f>
        <v>130.87907695573099</v>
      </c>
      <c r="O7" s="122">
        <f>VLOOKUP($A7,'ADR Raw Data'!$B$6:$BE$43,'ADR Raw Data'!AI$1,FALSE)</f>
        <v>138.440323820636</v>
      </c>
      <c r="P7" s="122">
        <f>VLOOKUP($A7,'ADR Raw Data'!$B$6:$BE$43,'ADR Raw Data'!AJ$1,FALSE)</f>
        <v>137.336071806999</v>
      </c>
      <c r="Q7" s="122">
        <f>VLOOKUP($A7,'ADR Raw Data'!$B$6:$BE$43,'ADR Raw Data'!AK$1,FALSE)</f>
        <v>130.832967443039</v>
      </c>
      <c r="R7" s="123">
        <f>VLOOKUP($A7,'ADR Raw Data'!$B$6:$BE$43,'ADR Raw Data'!AL$1,FALSE)</f>
        <v>131.901171893342</v>
      </c>
      <c r="S7" s="122">
        <f>VLOOKUP($A7,'ADR Raw Data'!$B$6:$BE$43,'ADR Raw Data'!AN$1,FALSE)</f>
        <v>141.43811460685899</v>
      </c>
      <c r="T7" s="122">
        <f>VLOOKUP($A7,'ADR Raw Data'!$B$6:$BE$43,'ADR Raw Data'!AO$1,FALSE)</f>
        <v>141.63547319409</v>
      </c>
      <c r="U7" s="123">
        <f>VLOOKUP($A7,'ADR Raw Data'!$B$6:$BE$43,'ADR Raw Data'!AP$1,FALSE)</f>
        <v>141.536288447663</v>
      </c>
      <c r="V7" s="124">
        <f>VLOOKUP($A7,'ADR Raw Data'!$B$6:$BE$43,'ADR Raw Data'!AR$1,FALSE)</f>
        <v>134.96800054412799</v>
      </c>
      <c r="X7" s="121">
        <f>VLOOKUP($A7,'RevPAR Raw Data'!$B$6:$BE$43,'RevPAR Raw Data'!AG$1,FALSE)</f>
        <v>59.869555795377202</v>
      </c>
      <c r="Y7" s="122">
        <f>VLOOKUP($A7,'RevPAR Raw Data'!$B$6:$BE$43,'RevPAR Raw Data'!AH$1,FALSE)</f>
        <v>80.549152204282805</v>
      </c>
      <c r="Z7" s="122">
        <f>VLOOKUP($A7,'RevPAR Raw Data'!$B$6:$BE$43,'RevPAR Raw Data'!AI$1,FALSE)</f>
        <v>93.472270687167693</v>
      </c>
      <c r="AA7" s="122">
        <f>VLOOKUP($A7,'RevPAR Raw Data'!$B$6:$BE$43,'RevPAR Raw Data'!AJ$1,FALSE)</f>
        <v>93.561763461027496</v>
      </c>
      <c r="AB7" s="122">
        <f>VLOOKUP($A7,'RevPAR Raw Data'!$B$6:$BE$43,'RevPAR Raw Data'!AK$1,FALSE)</f>
        <v>86.864739771695099</v>
      </c>
      <c r="AC7" s="123">
        <f>VLOOKUP($A7,'RevPAR Raw Data'!$B$6:$BE$43,'RevPAR Raw Data'!AL$1,FALSE)</f>
        <v>82.8645976485669</v>
      </c>
      <c r="AD7" s="122">
        <f>VLOOKUP($A7,'RevPAR Raw Data'!$B$6:$BE$43,'RevPAR Raw Data'!AN$1,FALSE)</f>
        <v>104.242717567116</v>
      </c>
      <c r="AE7" s="122">
        <f>VLOOKUP($A7,'RevPAR Raw Data'!$B$6:$BE$43,'RevPAR Raw Data'!AO$1,FALSE)</f>
        <v>103.32423505499</v>
      </c>
      <c r="AF7" s="123">
        <f>VLOOKUP($A7,'RevPAR Raw Data'!$B$6:$BE$43,'RevPAR Raw Data'!AP$1,FALSE)</f>
        <v>103.78347631105299</v>
      </c>
      <c r="AG7" s="124">
        <f>VLOOKUP($A7,'RevPAR Raw Data'!$B$6:$BE$43,'RevPAR Raw Data'!AR$1,FALSE)</f>
        <v>88.841786801245107</v>
      </c>
    </row>
    <row r="8" spans="1:33" x14ac:dyDescent="0.2">
      <c r="A8" s="101" t="s">
        <v>121</v>
      </c>
      <c r="B8" s="89">
        <f>(VLOOKUP($A7,'Occupancy Raw Data'!$B$8:$BE$45,'Occupancy Raw Data'!AT$3,FALSE))/100</f>
        <v>-3.6271146052168001E-3</v>
      </c>
      <c r="C8" s="90">
        <f>(VLOOKUP($A7,'Occupancy Raw Data'!$B$8:$BE$45,'Occupancy Raw Data'!AU$3,FALSE))/100</f>
        <v>-2.2617001628767702E-2</v>
      </c>
      <c r="D8" s="90">
        <f>(VLOOKUP($A7,'Occupancy Raw Data'!$B$8:$BE$45,'Occupancy Raw Data'!AV$3,FALSE))/100</f>
        <v>-1.9183939750189699E-2</v>
      </c>
      <c r="E8" s="90">
        <f>(VLOOKUP($A7,'Occupancy Raw Data'!$B$8:$BE$45,'Occupancy Raw Data'!AW$3,FALSE))/100</f>
        <v>-2.93231035563324E-2</v>
      </c>
      <c r="F8" s="90">
        <f>(VLOOKUP($A7,'Occupancy Raw Data'!$B$8:$BE$45,'Occupancy Raw Data'!AX$3,FALSE))/100</f>
        <v>-3.9848809455425599E-2</v>
      </c>
      <c r="G8" s="90">
        <f>(VLOOKUP($A7,'Occupancy Raw Data'!$B$8:$BE$45,'Occupancy Raw Data'!AY$3,FALSE))/100</f>
        <v>-2.4070386748459099E-2</v>
      </c>
      <c r="H8" s="91">
        <f>(VLOOKUP($A7,'Occupancy Raw Data'!$B$8:$BE$45,'Occupancy Raw Data'!BA$3,FALSE))/100</f>
        <v>-7.8644012888159E-3</v>
      </c>
      <c r="I8" s="91">
        <f>(VLOOKUP($A7,'Occupancy Raw Data'!$B$8:$BE$45,'Occupancy Raw Data'!BB$3,FALSE))/100</f>
        <v>-2.4254512608794899E-2</v>
      </c>
      <c r="J8" s="90">
        <f>(VLOOKUP($A7,'Occupancy Raw Data'!$B$8:$BE$45,'Occupancy Raw Data'!BC$3,FALSE))/100</f>
        <v>-1.6085736620767198E-2</v>
      </c>
      <c r="K8" s="92">
        <f>(VLOOKUP($A7,'Occupancy Raw Data'!$B$8:$BE$45,'Occupancy Raw Data'!BE$3,FALSE))/100</f>
        <v>-2.15460120321227E-2</v>
      </c>
      <c r="M8" s="89">
        <f>(VLOOKUP($A7,'ADR Raw Data'!$B$6:$BE$49,'ADR Raw Data'!AT$1,FALSE))/100</f>
        <v>-8.9834750219851701E-3</v>
      </c>
      <c r="N8" s="90">
        <f>(VLOOKUP($A7,'ADR Raw Data'!$B$6:$BE$49,'ADR Raw Data'!AU$1,FALSE))/100</f>
        <v>-1.2558834797281199E-2</v>
      </c>
      <c r="O8" s="90">
        <f>(VLOOKUP($A7,'ADR Raw Data'!$B$6:$BE$49,'ADR Raw Data'!AV$1,FALSE))/100</f>
        <v>-1.16618302135691E-2</v>
      </c>
      <c r="P8" s="90">
        <f>(VLOOKUP($A7,'ADR Raw Data'!$B$6:$BE$49,'ADR Raw Data'!AW$1,FALSE))/100</f>
        <v>-2.1691001690102598E-2</v>
      </c>
      <c r="Q8" s="90">
        <f>(VLOOKUP($A7,'ADR Raw Data'!$B$6:$BE$49,'ADR Raw Data'!AX$1,FALSE))/100</f>
        <v>-2.58157146645158E-2</v>
      </c>
      <c r="R8" s="90">
        <f>(VLOOKUP($A7,'ADR Raw Data'!$B$6:$BE$49,'ADR Raw Data'!AY$1,FALSE))/100</f>
        <v>-1.7095976965538898E-2</v>
      </c>
      <c r="S8" s="91">
        <f>(VLOOKUP($A7,'ADR Raw Data'!$B$6:$BE$49,'ADR Raw Data'!BA$1,FALSE))/100</f>
        <v>-5.2780387966808798E-3</v>
      </c>
      <c r="T8" s="91">
        <f>(VLOOKUP($A7,'ADR Raw Data'!$B$6:$BE$49,'ADR Raw Data'!BB$1,FALSE))/100</f>
        <v>-4.57993807986807E-3</v>
      </c>
      <c r="U8" s="90">
        <f>(VLOOKUP($A7,'ADR Raw Data'!$B$6:$BE$49,'ADR Raw Data'!BC$1,FALSE))/100</f>
        <v>-4.93352650259536E-3</v>
      </c>
      <c r="V8" s="92">
        <f>(VLOOKUP($A7,'ADR Raw Data'!$B$6:$BE$49,'ADR Raw Data'!BE$1,FALSE))/100</f>
        <v>-1.2968280108656799E-2</v>
      </c>
      <c r="X8" s="89">
        <f>(VLOOKUP($A7,'RevPAR Raw Data'!$B$6:$BE$49,'RevPAR Raw Data'!AT$1,FALSE))/100</f>
        <v>-1.2578005533744101E-2</v>
      </c>
      <c r="Y8" s="90">
        <f>(VLOOKUP($A7,'RevPAR Raw Data'!$B$6:$BE$49,'RevPAR Raw Data'!AU$1,FALSE))/100</f>
        <v>-3.4891793238983303E-2</v>
      </c>
      <c r="Z8" s="90">
        <f>(VLOOKUP($A7,'RevPAR Raw Data'!$B$6:$BE$49,'RevPAR Raw Data'!AV$1,FALSE))/100</f>
        <v>-3.0622050115564799E-2</v>
      </c>
      <c r="AA8" s="90">
        <f>(VLOOKUP($A7,'RevPAR Raw Data'!$B$6:$BE$49,'RevPAR Raw Data'!AW$1,FALSE))/100</f>
        <v>-5.0378057757635597E-2</v>
      </c>
      <c r="AB8" s="90">
        <f>(VLOOKUP($A7,'RevPAR Raw Data'!$B$6:$BE$49,'RevPAR Raw Data'!AX$1,FALSE))/100</f>
        <v>-6.4635798625319499E-2</v>
      </c>
      <c r="AC8" s="90">
        <f>(VLOOKUP($A7,'RevPAR Raw Data'!$B$6:$BE$49,'RevPAR Raw Data'!AY$1,FALSE))/100</f>
        <v>-4.0754856936594697E-2</v>
      </c>
      <c r="AD8" s="91">
        <f>(VLOOKUP($A7,'RevPAR Raw Data'!$B$6:$BE$49,'RevPAR Raw Data'!BA$1,FALSE))/100</f>
        <v>-1.31009314703817E-2</v>
      </c>
      <c r="AE8" s="91">
        <f>(VLOOKUP($A7,'RevPAR Raw Data'!$B$6:$BE$49,'RevPAR Raw Data'!BB$1,FALSE))/100</f>
        <v>-2.8723366522757299E-2</v>
      </c>
      <c r="AF8" s="90">
        <f>(VLOOKUP($A7,'RevPAR Raw Data'!$B$6:$BE$49,'RevPAR Raw Data'!BC$1,FALSE))/100</f>
        <v>-2.0939903715430298E-2</v>
      </c>
      <c r="AG8" s="92">
        <f>(VLOOKUP($A7,'RevPAR Raw Data'!$B$6:$BE$49,'RevPAR Raw Data'!BE$1,FALSE))/100</f>
        <v>-3.4234877421522501E-2</v>
      </c>
    </row>
    <row r="9" spans="1:33" x14ac:dyDescent="0.2">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3" x14ac:dyDescent="0.2">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3" x14ac:dyDescent="0.2">
      <c r="A11" s="116" t="s">
        <v>112</v>
      </c>
      <c r="B11" s="93">
        <f>(VLOOKUP($A11,'Occupancy Raw Data'!$B$8:$BE$51,'Occupancy Raw Data'!AG$3,FALSE))/100</f>
        <v>0.46538861901457301</v>
      </c>
      <c r="C11" s="99">
        <f>(VLOOKUP($A11,'Occupancy Raw Data'!$B$8:$BE$51,'Occupancy Raw Data'!AH$3,FALSE))/100</f>
        <v>0.63358778625954104</v>
      </c>
      <c r="D11" s="99">
        <f>(VLOOKUP($A11,'Occupancy Raw Data'!$B$8:$BE$51,'Occupancy Raw Data'!AI$3,FALSE))/100</f>
        <v>0.72857390700902103</v>
      </c>
      <c r="E11" s="99">
        <f>(VLOOKUP($A11,'Occupancy Raw Data'!$B$8:$BE$51,'Occupancy Raw Data'!AJ$3,FALSE))/100</f>
        <v>0.73646773074253902</v>
      </c>
      <c r="F11" s="99">
        <f>(VLOOKUP($A11,'Occupancy Raw Data'!$B$8:$BE$51,'Occupancy Raw Data'!AK$3,FALSE))/100</f>
        <v>0.69231436502428811</v>
      </c>
      <c r="G11" s="100">
        <f>(VLOOKUP($A11,'Occupancy Raw Data'!$B$8:$BE$51,'Occupancy Raw Data'!AL$3,FALSE))/100</f>
        <v>0.6512664816099929</v>
      </c>
      <c r="H11" s="99">
        <f>(VLOOKUP($A11,'Occupancy Raw Data'!$B$8:$BE$51,'Occupancy Raw Data'!AN$3,FALSE))/100</f>
        <v>0.72059333795974989</v>
      </c>
      <c r="I11" s="99">
        <f>(VLOOKUP($A11,'Occupancy Raw Data'!$B$8:$BE$51,'Occupancy Raw Data'!AO$3,FALSE))/100</f>
        <v>0.74149895905620999</v>
      </c>
      <c r="J11" s="100">
        <f>(VLOOKUP($A11,'Occupancy Raw Data'!$B$8:$BE$51,'Occupancy Raw Data'!AP$3,FALSE))/100</f>
        <v>0.73104614850798</v>
      </c>
      <c r="K11" s="94">
        <f>(VLOOKUP($A11,'Occupancy Raw Data'!$B$8:$BE$51,'Occupancy Raw Data'!AR$3,FALSE))/100</f>
        <v>0.67406067215227494</v>
      </c>
      <c r="M11" s="121">
        <f>VLOOKUP($A11,'ADR Raw Data'!$B$6:$BE$49,'ADR Raw Data'!AG$1,FALSE)</f>
        <v>309.27857409133202</v>
      </c>
      <c r="N11" s="122">
        <f>VLOOKUP($A11,'ADR Raw Data'!$B$6:$BE$49,'ADR Raw Data'!AH$1,FALSE)</f>
        <v>312.21369112814801</v>
      </c>
      <c r="O11" s="122">
        <f>VLOOKUP($A11,'ADR Raw Data'!$B$6:$BE$49,'ADR Raw Data'!AI$1,FALSE)</f>
        <v>312.62822121681103</v>
      </c>
      <c r="P11" s="122">
        <f>VLOOKUP($A11,'ADR Raw Data'!$B$6:$BE$49,'ADR Raw Data'!AJ$1,FALSE)</f>
        <v>305.979959952885</v>
      </c>
      <c r="Q11" s="122">
        <f>VLOOKUP($A11,'ADR Raw Data'!$B$6:$BE$49,'ADR Raw Data'!AK$1,FALSE)</f>
        <v>311.05373010900797</v>
      </c>
      <c r="R11" s="123">
        <f>VLOOKUP($A11,'ADR Raw Data'!$B$6:$BE$49,'ADR Raw Data'!AL$1,FALSE)</f>
        <v>310.23049255440998</v>
      </c>
      <c r="S11" s="122">
        <f>VLOOKUP($A11,'ADR Raw Data'!$B$6:$BE$49,'ADR Raw Data'!AN$1,FALSE)</f>
        <v>373.57921873119</v>
      </c>
      <c r="T11" s="122">
        <f>VLOOKUP($A11,'ADR Raw Data'!$B$6:$BE$49,'ADR Raw Data'!AO$1,FALSE)</f>
        <v>380.07694314459502</v>
      </c>
      <c r="U11" s="123">
        <f>VLOOKUP($A11,'ADR Raw Data'!$B$6:$BE$49,'ADR Raw Data'!AP$1,FALSE)</f>
        <v>376.87453455947701</v>
      </c>
      <c r="V11" s="124">
        <f>VLOOKUP($A11,'ADR Raw Data'!$B$6:$BE$49,'ADR Raw Data'!AR$1,FALSE)</f>
        <v>330.88139758061499</v>
      </c>
      <c r="X11" s="121">
        <f>VLOOKUP($A11,'RevPAR Raw Data'!$B$6:$BE$49,'RevPAR Raw Data'!AG$1,FALSE)</f>
        <v>143.93472848716101</v>
      </c>
      <c r="Y11" s="122">
        <f>VLOOKUP($A11,'RevPAR Raw Data'!$B$6:$BE$49,'RevPAR Raw Data'!AH$1,FALSE)</f>
        <v>197.814781401804</v>
      </c>
      <c r="Z11" s="122">
        <f>VLOOKUP($A11,'RevPAR Raw Data'!$B$6:$BE$49,'RevPAR Raw Data'!AI$1,FALSE)</f>
        <v>227.77276457321301</v>
      </c>
      <c r="AA11" s="122">
        <f>VLOOKUP($A11,'RevPAR Raw Data'!$B$6:$BE$49,'RevPAR Raw Data'!AJ$1,FALSE)</f>
        <v>225.344366759195</v>
      </c>
      <c r="AB11" s="122">
        <f>VLOOKUP($A11,'RevPAR Raw Data'!$B$6:$BE$49,'RevPAR Raw Data'!AK$1,FALSE)</f>
        <v>215.346965648854</v>
      </c>
      <c r="AC11" s="123">
        <f>VLOOKUP($A11,'RevPAR Raw Data'!$B$6:$BE$49,'RevPAR Raw Data'!AL$1,FALSE)</f>
        <v>202.04272137404499</v>
      </c>
      <c r="AD11" s="122">
        <f>VLOOKUP($A11,'RevPAR Raw Data'!$B$6:$BE$49,'RevPAR Raw Data'!AN$1,FALSE)</f>
        <v>269.198696217904</v>
      </c>
      <c r="AE11" s="122">
        <f>VLOOKUP($A11,'RevPAR Raw Data'!$B$6:$BE$49,'RevPAR Raw Data'!AO$1,FALSE)</f>
        <v>281.82665770298399</v>
      </c>
      <c r="AF11" s="123">
        <f>VLOOKUP($A11,'RevPAR Raw Data'!$B$6:$BE$49,'RevPAR Raw Data'!AP$1,FALSE)</f>
        <v>275.51267696044403</v>
      </c>
      <c r="AG11" s="124">
        <f>VLOOKUP($A11,'RevPAR Raw Data'!$B$6:$BE$49,'RevPAR Raw Data'!AR$1,FALSE)</f>
        <v>223.03413725587299</v>
      </c>
    </row>
    <row r="12" spans="1:33" x14ac:dyDescent="0.2">
      <c r="A12" s="101" t="s">
        <v>121</v>
      </c>
      <c r="B12" s="89">
        <f>(VLOOKUP($A11,'Occupancy Raw Data'!$B$8:$BE$51,'Occupancy Raw Data'!AT$3,FALSE))/100</f>
        <v>9.9302364691805187E-2</v>
      </c>
      <c r="C12" s="90">
        <f>(VLOOKUP($A11,'Occupancy Raw Data'!$B$8:$BE$51,'Occupancy Raw Data'!AU$3,FALSE))/100</f>
        <v>8.1553384286960406E-2</v>
      </c>
      <c r="D12" s="90">
        <f>(VLOOKUP($A11,'Occupancy Raw Data'!$B$8:$BE$51,'Occupancy Raw Data'!AV$3,FALSE))/100</f>
        <v>2.5379643925373799E-2</v>
      </c>
      <c r="E12" s="90">
        <f>(VLOOKUP($A11,'Occupancy Raw Data'!$B$8:$BE$51,'Occupancy Raw Data'!AW$3,FALSE))/100</f>
        <v>-1.5781274856860199E-2</v>
      </c>
      <c r="F12" s="90">
        <f>(VLOOKUP($A11,'Occupancy Raw Data'!$B$8:$BE$51,'Occupancy Raw Data'!AX$3,FALSE))/100</f>
        <v>-1.6865443768161899E-2</v>
      </c>
      <c r="G12" s="90">
        <f>(VLOOKUP($A11,'Occupancy Raw Data'!$B$8:$BE$51,'Occupancy Raw Data'!AY$3,FALSE))/100</f>
        <v>2.6531554656643301E-2</v>
      </c>
      <c r="H12" s="91">
        <f>(VLOOKUP($A11,'Occupancy Raw Data'!$B$8:$BE$51,'Occupancy Raw Data'!BA$3,FALSE))/100</f>
        <v>2.9525785078834299E-2</v>
      </c>
      <c r="I12" s="91">
        <f>(VLOOKUP($A11,'Occupancy Raw Data'!$B$8:$BE$51,'Occupancy Raw Data'!BB$3,FALSE))/100</f>
        <v>4.4904068085858305E-2</v>
      </c>
      <c r="J12" s="90">
        <f>(VLOOKUP($A11,'Occupancy Raw Data'!$B$8:$BE$51,'Occupancy Raw Data'!BC$3,FALSE))/100</f>
        <v>3.7267873241775801E-2</v>
      </c>
      <c r="K12" s="92">
        <f>(VLOOKUP($A11,'Occupancy Raw Data'!$B$8:$BE$51,'Occupancy Raw Data'!BE$3,FALSE))/100</f>
        <v>2.983456312037E-2</v>
      </c>
      <c r="M12" s="89">
        <f>(VLOOKUP($A11,'ADR Raw Data'!$B$6:$BE$49,'ADR Raw Data'!AT$1,FALSE))/100</f>
        <v>3.2422359262015796E-2</v>
      </c>
      <c r="N12" s="90">
        <f>(VLOOKUP($A11,'ADR Raw Data'!$B$6:$BE$49,'ADR Raw Data'!AU$1,FALSE))/100</f>
        <v>2.9988709275665101E-2</v>
      </c>
      <c r="O12" s="90">
        <f>(VLOOKUP($A11,'ADR Raw Data'!$B$6:$BE$49,'ADR Raw Data'!AV$1,FALSE))/100</f>
        <v>1.06966809120695E-2</v>
      </c>
      <c r="P12" s="90">
        <f>(VLOOKUP($A11,'ADR Raw Data'!$B$6:$BE$49,'ADR Raw Data'!AW$1,FALSE))/100</f>
        <v>-1.67211103825082E-2</v>
      </c>
      <c r="Q12" s="90">
        <f>(VLOOKUP($A11,'ADR Raw Data'!$B$6:$BE$49,'ADR Raw Data'!AX$1,FALSE))/100</f>
        <v>-3.7272843585920201E-2</v>
      </c>
      <c r="R12" s="90">
        <f>(VLOOKUP($A11,'ADR Raw Data'!$B$6:$BE$49,'ADR Raw Data'!AY$1,FALSE))/100</f>
        <v>-4.54546207913393E-4</v>
      </c>
      <c r="S12" s="91">
        <f>(VLOOKUP($A11,'ADR Raw Data'!$B$6:$BE$49,'ADR Raw Data'!BA$1,FALSE))/100</f>
        <v>-1.0261292301502401E-2</v>
      </c>
      <c r="T12" s="91">
        <f>(VLOOKUP($A11,'ADR Raw Data'!$B$6:$BE$49,'ADR Raw Data'!BB$1,FALSE))/100</f>
        <v>-2.55391576125308E-2</v>
      </c>
      <c r="U12" s="90">
        <f>(VLOOKUP($A11,'ADR Raw Data'!$B$6:$BE$49,'ADR Raw Data'!BC$1,FALSE))/100</f>
        <v>-1.8015325297160399E-2</v>
      </c>
      <c r="V12" s="92">
        <f>(VLOOKUP($A11,'ADR Raw Data'!$B$6:$BE$49,'ADR Raw Data'!BE$1,FALSE))/100</f>
        <v>-6.2373876334785609E-3</v>
      </c>
      <c r="X12" s="89">
        <f>(VLOOKUP($A11,'RevPAR Raw Data'!$B$6:$BE$49,'RevPAR Raw Data'!AT$1,FALSE))/100</f>
        <v>0.13494434089742599</v>
      </c>
      <c r="Y12" s="90">
        <f>(VLOOKUP($A11,'RevPAR Raw Data'!$B$6:$BE$49,'RevPAR Raw Data'!AU$1,FALSE))/100</f>
        <v>0.113987774294453</v>
      </c>
      <c r="Z12" s="90">
        <f>(VLOOKUP($A11,'RevPAR Raw Data'!$B$6:$BE$49,'RevPAR Raw Data'!AV$1,FALSE))/100</f>
        <v>3.6347802790174903E-2</v>
      </c>
      <c r="AA12" s="90">
        <f>(VLOOKUP($A11,'RevPAR Raw Data'!$B$6:$BE$49,'RevPAR Raw Data'!AW$1,FALSE))/100</f>
        <v>-3.2238504800510201E-2</v>
      </c>
      <c r="AB12" s="90">
        <f>(VLOOKUP($A11,'RevPAR Raw Data'!$B$6:$BE$49,'RevPAR Raw Data'!AX$1,FALSE))/100</f>
        <v>-5.35096643065043E-2</v>
      </c>
      <c r="AC12" s="90">
        <f>(VLOOKUP($A11,'RevPAR Raw Data'!$B$6:$BE$49,'RevPAR Raw Data'!AY$1,FALSE))/100</f>
        <v>2.60649486311707E-2</v>
      </c>
      <c r="AD12" s="91">
        <f>(VLOOKUP($A11,'RevPAR Raw Data'!$B$6:$BE$49,'RevPAR Raw Data'!BA$1,FALSE))/100</f>
        <v>1.8961520066206602E-2</v>
      </c>
      <c r="AE12" s="91">
        <f>(VLOOKUP($A11,'RevPAR Raw Data'!$B$6:$BE$49,'RevPAR Raw Data'!BB$1,FALSE))/100</f>
        <v>1.8218098401038899E-2</v>
      </c>
      <c r="AF12" s="90">
        <f>(VLOOKUP($A11,'RevPAR Raw Data'!$B$6:$BE$49,'RevPAR Raw Data'!BC$1,FALSE))/100</f>
        <v>1.8581155085031501E-2</v>
      </c>
      <c r="AG12" s="92">
        <f>(VLOOKUP($A11,'RevPAR Raw Data'!$B$6:$BE$49,'RevPAR Raw Data'!BE$1,FALSE))/100</f>
        <v>2.3411085751834201E-2</v>
      </c>
    </row>
    <row r="13" spans="1:33" x14ac:dyDescent="0.2">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3" x14ac:dyDescent="0.2">
      <c r="A14" s="116" t="s">
        <v>113</v>
      </c>
      <c r="B14" s="93">
        <f>(VLOOKUP($A14,'Occupancy Raw Data'!$B$8:$BE$51,'Occupancy Raw Data'!AG$3,FALSE))/100</f>
        <v>0.51708579814239197</v>
      </c>
      <c r="C14" s="99">
        <f>(VLOOKUP($A14,'Occupancy Raw Data'!$B$8:$BE$51,'Occupancy Raw Data'!AH$3,FALSE))/100</f>
        <v>0.67627676349682309</v>
      </c>
      <c r="D14" s="99">
        <f>(VLOOKUP($A14,'Occupancy Raw Data'!$B$8:$BE$51,'Occupancy Raw Data'!AI$3,FALSE))/100</f>
        <v>0.76696873748953609</v>
      </c>
      <c r="E14" s="99">
        <f>(VLOOKUP($A14,'Occupancy Raw Data'!$B$8:$BE$51,'Occupancy Raw Data'!AJ$3,FALSE))/100</f>
        <v>0.76486697965571193</v>
      </c>
      <c r="F14" s="99">
        <f>(VLOOKUP($A14,'Occupancy Raw Data'!$B$8:$BE$51,'Occupancy Raw Data'!AK$3,FALSE))/100</f>
        <v>0.72114859700840694</v>
      </c>
      <c r="G14" s="100">
        <f>(VLOOKUP($A14,'Occupancy Raw Data'!$B$8:$BE$51,'Occupancy Raw Data'!AL$3,FALSE))/100</f>
        <v>0.68933580505002301</v>
      </c>
      <c r="H14" s="99">
        <f>(VLOOKUP($A14,'Occupancy Raw Data'!$B$8:$BE$51,'Occupancy Raw Data'!AN$3,FALSE))/100</f>
        <v>0.77849656075990792</v>
      </c>
      <c r="I14" s="99">
        <f>(VLOOKUP($A14,'Occupancy Raw Data'!$B$8:$BE$51,'Occupancy Raw Data'!AO$3,FALSE))/100</f>
        <v>0.77436583324234798</v>
      </c>
      <c r="J14" s="100">
        <f>(VLOOKUP($A14,'Occupancy Raw Data'!$B$8:$BE$51,'Occupancy Raw Data'!AP$3,FALSE))/100</f>
        <v>0.77643119700112806</v>
      </c>
      <c r="K14" s="94">
        <f>(VLOOKUP($A14,'Occupancy Raw Data'!$B$8:$BE$51,'Occupancy Raw Data'!AR$3,FALSE))/100</f>
        <v>0.71423295299377598</v>
      </c>
      <c r="M14" s="121">
        <f>VLOOKUP($A14,'ADR Raw Data'!$B$6:$BE$49,'ADR Raw Data'!AG$1,FALSE)</f>
        <v>182.19626564427901</v>
      </c>
      <c r="N14" s="122">
        <f>VLOOKUP($A14,'ADR Raw Data'!$B$6:$BE$49,'ADR Raw Data'!AH$1,FALSE)</f>
        <v>205.39674007682399</v>
      </c>
      <c r="O14" s="122">
        <f>VLOOKUP($A14,'ADR Raw Data'!$B$6:$BE$49,'ADR Raw Data'!AI$1,FALSE)</f>
        <v>218.31194588118001</v>
      </c>
      <c r="P14" s="122">
        <f>VLOOKUP($A14,'ADR Raw Data'!$B$6:$BE$49,'ADR Raw Data'!AJ$1,FALSE)</f>
        <v>215.541589365372</v>
      </c>
      <c r="Q14" s="122">
        <f>VLOOKUP($A14,'ADR Raw Data'!$B$6:$BE$49,'ADR Raw Data'!AK$1,FALSE)</f>
        <v>200.128183194549</v>
      </c>
      <c r="R14" s="123">
        <f>VLOOKUP($A14,'ADR Raw Data'!$B$6:$BE$49,'ADR Raw Data'!AL$1,FALSE)</f>
        <v>205.945625049531</v>
      </c>
      <c r="S14" s="122">
        <f>VLOOKUP($A14,'ADR Raw Data'!$B$6:$BE$49,'ADR Raw Data'!AN$1,FALSE)</f>
        <v>202.775421268538</v>
      </c>
      <c r="T14" s="122">
        <f>VLOOKUP($A14,'ADR Raw Data'!$B$6:$BE$49,'ADR Raw Data'!AO$1,FALSE)</f>
        <v>203.22513682454201</v>
      </c>
      <c r="U14" s="123">
        <f>VLOOKUP($A14,'ADR Raw Data'!$B$6:$BE$49,'ADR Raw Data'!AP$1,FALSE)</f>
        <v>202.999680908409</v>
      </c>
      <c r="V14" s="124">
        <f>VLOOKUP($A14,'ADR Raw Data'!$B$6:$BE$49,'ADR Raw Data'!AR$1,FALSE)</f>
        <v>205.030159463091</v>
      </c>
      <c r="X14" s="121">
        <f>VLOOKUP($A14,'RevPAR Raw Data'!$B$6:$BE$49,'RevPAR Raw Data'!AG$1,FALSE)</f>
        <v>94.211101439235804</v>
      </c>
      <c r="Y14" s="122">
        <f>VLOOKUP($A14,'RevPAR Raw Data'!$B$6:$BE$49,'RevPAR Raw Data'!AH$1,FALSE)</f>
        <v>138.90504261195301</v>
      </c>
      <c r="Z14" s="122">
        <f>VLOOKUP($A14,'RevPAR Raw Data'!$B$6:$BE$49,'RevPAR Raw Data'!AI$1,FALSE)</f>
        <v>167.438437511373</v>
      </c>
      <c r="AA14" s="122">
        <f>VLOOKUP($A14,'RevPAR Raw Data'!$B$6:$BE$49,'RevPAR Raw Data'!AJ$1,FALSE)</f>
        <v>164.86064444808301</v>
      </c>
      <c r="AB14" s="122">
        <f>VLOOKUP($A14,'RevPAR Raw Data'!$B$6:$BE$49,'RevPAR Raw Data'!AK$1,FALSE)</f>
        <v>144.32215853259001</v>
      </c>
      <c r="AC14" s="123">
        <f>VLOOKUP($A14,'RevPAR Raw Data'!$B$6:$BE$49,'RevPAR Raw Data'!AL$1,FALSE)</f>
        <v>141.96569324004901</v>
      </c>
      <c r="AD14" s="122">
        <f>VLOOKUP($A14,'RevPAR Raw Data'!$B$6:$BE$49,'RevPAR Raw Data'!AN$1,FALSE)</f>
        <v>157.85996806419899</v>
      </c>
      <c r="AE14" s="122">
        <f>VLOOKUP($A14,'RevPAR Raw Data'!$B$6:$BE$49,'RevPAR Raw Data'!AO$1,FALSE)</f>
        <v>157.37060241292701</v>
      </c>
      <c r="AF14" s="123">
        <f>VLOOKUP($A14,'RevPAR Raw Data'!$B$6:$BE$49,'RevPAR Raw Data'!AP$1,FALSE)</f>
        <v>157.61528523856299</v>
      </c>
      <c r="AG14" s="124">
        <f>VLOOKUP($A14,'RevPAR Raw Data'!$B$6:$BE$49,'RevPAR Raw Data'!AR$1,FALSE)</f>
        <v>146.439296246108</v>
      </c>
    </row>
    <row r="15" spans="1:33" x14ac:dyDescent="0.2">
      <c r="A15" s="101" t="s">
        <v>121</v>
      </c>
      <c r="B15" s="89">
        <f>(VLOOKUP($A14,'Occupancy Raw Data'!$B$8:$BE$51,'Occupancy Raw Data'!AT$3,FALSE))/100</f>
        <v>6.1053018133943706E-3</v>
      </c>
      <c r="C15" s="90">
        <f>(VLOOKUP($A14,'Occupancy Raw Data'!$B$8:$BE$51,'Occupancy Raw Data'!AU$3,FALSE))/100</f>
        <v>-2.7999707863086497E-2</v>
      </c>
      <c r="D15" s="90">
        <f>(VLOOKUP($A14,'Occupancy Raw Data'!$B$8:$BE$51,'Occupancy Raw Data'!AV$3,FALSE))/100</f>
        <v>-3.5033722802573601E-2</v>
      </c>
      <c r="E15" s="90">
        <f>(VLOOKUP($A14,'Occupancy Raw Data'!$B$8:$BE$51,'Occupancy Raw Data'!AW$3,FALSE))/100</f>
        <v>-4.7720015008257295E-2</v>
      </c>
      <c r="F15" s="90">
        <f>(VLOOKUP($A14,'Occupancy Raw Data'!$B$8:$BE$51,'Occupancy Raw Data'!AX$3,FALSE))/100</f>
        <v>-7.03425877491025E-2</v>
      </c>
      <c r="G15" s="90">
        <f>(VLOOKUP($A14,'Occupancy Raw Data'!$B$8:$BE$51,'Occupancy Raw Data'!AY$3,FALSE))/100</f>
        <v>-3.8198562062939298E-2</v>
      </c>
      <c r="H15" s="91">
        <f>(VLOOKUP($A14,'Occupancy Raw Data'!$B$8:$BE$51,'Occupancy Raw Data'!BA$3,FALSE))/100</f>
        <v>-9.9023314315593094E-3</v>
      </c>
      <c r="I15" s="91">
        <f>(VLOOKUP($A14,'Occupancy Raw Data'!$B$8:$BE$51,'Occupancy Raw Data'!BB$3,FALSE))/100</f>
        <v>-7.1325077369500901E-3</v>
      </c>
      <c r="J15" s="90">
        <f>(VLOOKUP($A14,'Occupancy Raw Data'!$B$8:$BE$51,'Occupancy Raw Data'!BC$3,FALSE))/100</f>
        <v>-8.5230379875714593E-3</v>
      </c>
      <c r="K15" s="92">
        <f>(VLOOKUP($A14,'Occupancy Raw Data'!$B$8:$BE$51,'Occupancy Raw Data'!BE$3,FALSE))/100</f>
        <v>-2.9165700942574802E-2</v>
      </c>
      <c r="M15" s="89">
        <f>(VLOOKUP($A14,'ADR Raw Data'!$B$6:$BE$49,'ADR Raw Data'!AT$1,FALSE))/100</f>
        <v>1.14591103728898E-3</v>
      </c>
      <c r="N15" s="90">
        <f>(VLOOKUP($A14,'ADR Raw Data'!$B$6:$BE$49,'ADR Raw Data'!AU$1,FALSE))/100</f>
        <v>-9.0809152360668399E-3</v>
      </c>
      <c r="O15" s="90">
        <f>(VLOOKUP($A14,'ADR Raw Data'!$B$6:$BE$49,'ADR Raw Data'!AV$1,FALSE))/100</f>
        <v>-4.2288770778972102E-3</v>
      </c>
      <c r="P15" s="90">
        <f>(VLOOKUP($A14,'ADR Raw Data'!$B$6:$BE$49,'ADR Raw Data'!AW$1,FALSE))/100</f>
        <v>-1.6050661472793399E-2</v>
      </c>
      <c r="Q15" s="90">
        <f>(VLOOKUP($A14,'ADR Raw Data'!$B$6:$BE$49,'ADR Raw Data'!AX$1,FALSE))/100</f>
        <v>-7.4641213462811398E-3</v>
      </c>
      <c r="R15" s="90">
        <f>(VLOOKUP($A14,'ADR Raw Data'!$B$6:$BE$49,'ADR Raw Data'!AY$1,FALSE))/100</f>
        <v>-8.5590168866162292E-3</v>
      </c>
      <c r="S15" s="91">
        <f>(VLOOKUP($A14,'ADR Raw Data'!$B$6:$BE$49,'ADR Raw Data'!BA$1,FALSE))/100</f>
        <v>1.2230745962203001E-2</v>
      </c>
      <c r="T15" s="91">
        <f>(VLOOKUP($A14,'ADR Raw Data'!$B$6:$BE$49,'ADR Raw Data'!BB$1,FALSE))/100</f>
        <v>1.13895900761044E-2</v>
      </c>
      <c r="U15" s="90">
        <f>(VLOOKUP($A14,'ADR Raw Data'!$B$6:$BE$49,'ADR Raw Data'!BC$1,FALSE))/100</f>
        <v>1.1812799042400599E-2</v>
      </c>
      <c r="V15" s="92">
        <f>(VLOOKUP($A14,'ADR Raw Data'!$B$6:$BE$49,'ADR Raw Data'!BE$1,FALSE))/100</f>
        <v>-2.6030214251408302E-3</v>
      </c>
      <c r="X15" s="89">
        <f>(VLOOKUP($A14,'RevPAR Raw Data'!$B$6:$BE$49,'RevPAR Raw Data'!AT$1,FALSE))/100</f>
        <v>7.2582089834173002E-3</v>
      </c>
      <c r="Y15" s="90">
        <f>(VLOOKUP($A14,'RevPAR Raw Data'!$B$6:$BE$49,'RevPAR Raw Data'!AU$1,FALSE))/100</f>
        <v>-3.6826360125414001E-2</v>
      </c>
      <c r="Z15" s="90">
        <f>(VLOOKUP($A14,'RevPAR Raw Data'!$B$6:$BE$49,'RevPAR Raw Data'!AV$1,FALSE))/100</f>
        <v>-3.9114446573157602E-2</v>
      </c>
      <c r="AA15" s="90">
        <f>(VLOOKUP($A14,'RevPAR Raw Data'!$B$6:$BE$49,'RevPAR Raw Data'!AW$1,FALSE))/100</f>
        <v>-6.30047386746765E-2</v>
      </c>
      <c r="AB15" s="90">
        <f>(VLOOKUP($A14,'RevPAR Raw Data'!$B$6:$BE$49,'RevPAR Raw Data'!AX$1,FALSE))/100</f>
        <v>-7.7281663484612906E-2</v>
      </c>
      <c r="AC15" s="90">
        <f>(VLOOKUP($A14,'RevPAR Raw Data'!$B$6:$BE$49,'RevPAR Raw Data'!AY$1,FALSE))/100</f>
        <v>-4.6430636811814398E-2</v>
      </c>
      <c r="AD15" s="91">
        <f>(VLOOKUP($A14,'RevPAR Raw Data'!$B$6:$BE$49,'RevPAR Raw Data'!BA$1,FALSE))/100</f>
        <v>2.2073016304708002E-3</v>
      </c>
      <c r="AE15" s="91">
        <f>(VLOOKUP($A14,'RevPAR Raw Data'!$B$6:$BE$49,'RevPAR Raw Data'!BB$1,FALSE))/100</f>
        <v>4.1758459998158595E-3</v>
      </c>
      <c r="AF15" s="90">
        <f>(VLOOKUP($A14,'RevPAR Raw Data'!$B$6:$BE$49,'RevPAR Raw Data'!BC$1,FALSE))/100</f>
        <v>3.1890801198512903E-3</v>
      </c>
      <c r="AG15" s="92">
        <f>(VLOOKUP($A14,'RevPAR Raw Data'!$B$6:$BE$49,'RevPAR Raw Data'!BE$1,FALSE))/100</f>
        <v>-3.16928034232829E-2</v>
      </c>
    </row>
    <row r="16" spans="1:33" x14ac:dyDescent="0.2">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
      <c r="A17" s="116" t="s">
        <v>114</v>
      </c>
      <c r="B17" s="93">
        <f>(VLOOKUP($A17,'Occupancy Raw Data'!$B$8:$BE$51,'Occupancy Raw Data'!AG$3,FALSE))/100</f>
        <v>0.52335554137670004</v>
      </c>
      <c r="C17" s="99">
        <f>(VLOOKUP($A17,'Occupancy Raw Data'!$B$8:$BE$51,'Occupancy Raw Data'!AH$3,FALSE))/100</f>
        <v>0.67138278456219391</v>
      </c>
      <c r="D17" s="99">
        <f>(VLOOKUP($A17,'Occupancy Raw Data'!$B$8:$BE$51,'Occupancy Raw Data'!AI$3,FALSE))/100</f>
        <v>0.7532681435757419</v>
      </c>
      <c r="E17" s="99">
        <f>(VLOOKUP($A17,'Occupancy Raw Data'!$B$8:$BE$51,'Occupancy Raw Data'!AJ$3,FALSE))/100</f>
        <v>0.757426697530864</v>
      </c>
      <c r="F17" s="99">
        <f>(VLOOKUP($A17,'Occupancy Raw Data'!$B$8:$BE$51,'Occupancy Raw Data'!AK$3,FALSE))/100</f>
        <v>0.71832710113960108</v>
      </c>
      <c r="G17" s="100">
        <f>(VLOOKUP($A17,'Occupancy Raw Data'!$B$8:$BE$51,'Occupancy Raw Data'!AL$3,FALSE))/100</f>
        <v>0.68475173832141811</v>
      </c>
      <c r="H17" s="99">
        <f>(VLOOKUP($A17,'Occupancy Raw Data'!$B$8:$BE$51,'Occupancy Raw Data'!AN$3,FALSE))/100</f>
        <v>0.78945572174738798</v>
      </c>
      <c r="I17" s="99">
        <f>(VLOOKUP($A17,'Occupancy Raw Data'!$B$8:$BE$51,'Occupancy Raw Data'!AO$3,FALSE))/100</f>
        <v>0.77966227445394098</v>
      </c>
      <c r="J17" s="100">
        <f>(VLOOKUP($A17,'Occupancy Raw Data'!$B$8:$BE$51,'Occupancy Raw Data'!AP$3,FALSE))/100</f>
        <v>0.78455899810066398</v>
      </c>
      <c r="K17" s="94">
        <f>(VLOOKUP($A17,'Occupancy Raw Data'!$B$8:$BE$51,'Occupancy Raw Data'!AR$3,FALSE))/100</f>
        <v>0.71326791691309099</v>
      </c>
      <c r="M17" s="121">
        <f>VLOOKUP($A17,'ADR Raw Data'!$B$6:$BE$49,'ADR Raw Data'!AG$1,FALSE)</f>
        <v>138.02659602217099</v>
      </c>
      <c r="N17" s="122">
        <f>VLOOKUP($A17,'ADR Raw Data'!$B$6:$BE$49,'ADR Raw Data'!AH$1,FALSE)</f>
        <v>151.39997281557601</v>
      </c>
      <c r="O17" s="122">
        <f>VLOOKUP($A17,'ADR Raw Data'!$B$6:$BE$49,'ADR Raw Data'!AI$1,FALSE)</f>
        <v>159.690995567812</v>
      </c>
      <c r="P17" s="122">
        <f>VLOOKUP($A17,'ADR Raw Data'!$B$6:$BE$49,'ADR Raw Data'!AJ$1,FALSE)</f>
        <v>158.73303460705799</v>
      </c>
      <c r="Q17" s="122">
        <f>VLOOKUP($A17,'ADR Raw Data'!$B$6:$BE$49,'ADR Raw Data'!AK$1,FALSE)</f>
        <v>149.10673690081401</v>
      </c>
      <c r="R17" s="123">
        <f>VLOOKUP($A17,'ADR Raw Data'!$B$6:$BE$49,'ADR Raw Data'!AL$1,FALSE)</f>
        <v>152.320965432355</v>
      </c>
      <c r="S17" s="122">
        <f>VLOOKUP($A17,'ADR Raw Data'!$B$6:$BE$49,'ADR Raw Data'!AN$1,FALSE)</f>
        <v>157.567525139559</v>
      </c>
      <c r="T17" s="122">
        <f>VLOOKUP($A17,'ADR Raw Data'!$B$6:$BE$49,'ADR Raw Data'!AO$1,FALSE)</f>
        <v>156.970836457758</v>
      </c>
      <c r="U17" s="123">
        <f>VLOOKUP($A17,'ADR Raw Data'!$B$6:$BE$49,'ADR Raw Data'!AP$1,FALSE)</f>
        <v>157.27104287632599</v>
      </c>
      <c r="V17" s="124">
        <f>VLOOKUP($A17,'ADR Raw Data'!$B$6:$BE$49,'ADR Raw Data'!AR$1,FALSE)</f>
        <v>153.87662335578099</v>
      </c>
      <c r="X17" s="121">
        <f>VLOOKUP($A17,'RevPAR Raw Data'!$B$6:$BE$49,'RevPAR Raw Data'!AG$1,FALSE)</f>
        <v>72.236983885566701</v>
      </c>
      <c r="Y17" s="122">
        <f>VLOOKUP($A17,'RevPAR Raw Data'!$B$6:$BE$49,'RevPAR Raw Data'!AH$1,FALSE)</f>
        <v>101.647335331562</v>
      </c>
      <c r="Z17" s="122">
        <f>VLOOKUP($A17,'RevPAR Raw Data'!$B$6:$BE$49,'RevPAR Raw Data'!AI$1,FALSE)</f>
        <v>120.290139777128</v>
      </c>
      <c r="AA17" s="122">
        <f>VLOOKUP($A17,'RevPAR Raw Data'!$B$6:$BE$49,'RevPAR Raw Data'!AJ$1,FALSE)</f>
        <v>120.22863819147599</v>
      </c>
      <c r="AB17" s="122">
        <f>VLOOKUP($A17,'RevPAR Raw Data'!$B$6:$BE$49,'RevPAR Raw Data'!AK$1,FALSE)</f>
        <v>107.107410078347</v>
      </c>
      <c r="AC17" s="123">
        <f>VLOOKUP($A17,'RevPAR Raw Data'!$B$6:$BE$49,'RevPAR Raw Data'!AL$1,FALSE)</f>
        <v>104.302045862602</v>
      </c>
      <c r="AD17" s="122">
        <f>VLOOKUP($A17,'RevPAR Raw Data'!$B$6:$BE$49,'RevPAR Raw Data'!AN$1,FALSE)</f>
        <v>124.39258428300001</v>
      </c>
      <c r="AE17" s="122">
        <f>VLOOKUP($A17,'RevPAR Raw Data'!$B$6:$BE$49,'RevPAR Raw Data'!AO$1,FALSE)</f>
        <v>122.384239375593</v>
      </c>
      <c r="AF17" s="123">
        <f>VLOOKUP($A17,'RevPAR Raw Data'!$B$6:$BE$49,'RevPAR Raw Data'!AP$1,FALSE)</f>
        <v>123.388411829297</v>
      </c>
      <c r="AG17" s="124">
        <f>VLOOKUP($A17,'RevPAR Raw Data'!$B$6:$BE$49,'RevPAR Raw Data'!AR$1,FALSE)</f>
        <v>109.755258602598</v>
      </c>
    </row>
    <row r="18" spans="1:33" x14ac:dyDescent="0.2">
      <c r="A18" s="101" t="s">
        <v>121</v>
      </c>
      <c r="B18" s="89">
        <f>(VLOOKUP($A17,'Occupancy Raw Data'!$B$8:$BE$51,'Occupancy Raw Data'!AT$3,FALSE))/100</f>
        <v>-3.4161986940062901E-2</v>
      </c>
      <c r="C18" s="90">
        <f>(VLOOKUP($A17,'Occupancy Raw Data'!$B$8:$BE$51,'Occupancy Raw Data'!AU$3,FALSE))/100</f>
        <v>-4.7458500313649399E-2</v>
      </c>
      <c r="D18" s="90">
        <f>(VLOOKUP($A17,'Occupancy Raw Data'!$B$8:$BE$51,'Occupancy Raw Data'!AV$3,FALSE))/100</f>
        <v>-4.2304975590953801E-2</v>
      </c>
      <c r="E18" s="90">
        <f>(VLOOKUP($A17,'Occupancy Raw Data'!$B$8:$BE$51,'Occupancy Raw Data'!AW$3,FALSE))/100</f>
        <v>-4.9429997090082403E-2</v>
      </c>
      <c r="F18" s="90">
        <f>(VLOOKUP($A17,'Occupancy Raw Data'!$B$8:$BE$51,'Occupancy Raw Data'!AX$3,FALSE))/100</f>
        <v>-6.13133328112382E-2</v>
      </c>
      <c r="G18" s="90">
        <f>(VLOOKUP($A17,'Occupancy Raw Data'!$B$8:$BE$51,'Occupancy Raw Data'!AY$3,FALSE))/100</f>
        <v>-4.7713403048560296E-2</v>
      </c>
      <c r="H18" s="91">
        <f>(VLOOKUP($A17,'Occupancy Raw Data'!$B$8:$BE$51,'Occupancy Raw Data'!BA$3,FALSE))/100</f>
        <v>-2.2746612006869199E-2</v>
      </c>
      <c r="I18" s="91">
        <f>(VLOOKUP($A17,'Occupancy Raw Data'!$B$8:$BE$51,'Occupancy Raw Data'!BB$3,FALSE))/100</f>
        <v>-4.1758289402545994E-2</v>
      </c>
      <c r="J18" s="90">
        <f>(VLOOKUP($A17,'Occupancy Raw Data'!$B$8:$BE$51,'Occupancy Raw Data'!BC$3,FALSE))/100</f>
        <v>-3.2286495787531996E-2</v>
      </c>
      <c r="K18" s="92">
        <f>(VLOOKUP($A17,'Occupancy Raw Data'!$B$8:$BE$51,'Occupancy Raw Data'!BE$3,FALSE))/100</f>
        <v>-4.2918677624770106E-2</v>
      </c>
      <c r="M18" s="89">
        <f>(VLOOKUP($A17,'ADR Raw Data'!$B$6:$BE$49,'ADR Raw Data'!AT$1,FALSE))/100</f>
        <v>-2.6730885123494499E-2</v>
      </c>
      <c r="N18" s="90">
        <f>(VLOOKUP($A17,'ADR Raw Data'!$B$6:$BE$49,'ADR Raw Data'!AU$1,FALSE))/100</f>
        <v>-2.1221110131461E-2</v>
      </c>
      <c r="O18" s="90">
        <f>(VLOOKUP($A17,'ADR Raw Data'!$B$6:$BE$49,'ADR Raw Data'!AV$1,FALSE))/100</f>
        <v>-1.6407432974281801E-2</v>
      </c>
      <c r="P18" s="90">
        <f>(VLOOKUP($A17,'ADR Raw Data'!$B$6:$BE$49,'ADR Raw Data'!AW$1,FALSE))/100</f>
        <v>-2.2650802245095497E-2</v>
      </c>
      <c r="Q18" s="90">
        <f>(VLOOKUP($A17,'ADR Raw Data'!$B$6:$BE$49,'ADR Raw Data'!AX$1,FALSE))/100</f>
        <v>-3.62278120839803E-2</v>
      </c>
      <c r="R18" s="90">
        <f>(VLOOKUP($A17,'ADR Raw Data'!$B$6:$BE$49,'ADR Raw Data'!AY$1,FALSE))/100</f>
        <v>-2.4466714960227402E-2</v>
      </c>
      <c r="S18" s="91">
        <f>(VLOOKUP($A17,'ADR Raw Data'!$B$6:$BE$49,'ADR Raw Data'!BA$1,FALSE))/100</f>
        <v>-7.3844232916362692E-3</v>
      </c>
      <c r="T18" s="91">
        <f>(VLOOKUP($A17,'ADR Raw Data'!$B$6:$BE$49,'ADR Raw Data'!BB$1,FALSE))/100</f>
        <v>-8.3259732905648001E-3</v>
      </c>
      <c r="U18" s="90">
        <f>(VLOOKUP($A17,'ADR Raw Data'!$B$6:$BE$49,'ADR Raw Data'!BC$1,FALSE))/100</f>
        <v>-7.8377266870125889E-3</v>
      </c>
      <c r="V18" s="92">
        <f>(VLOOKUP($A17,'ADR Raw Data'!$B$6:$BE$49,'ADR Raw Data'!BE$1,FALSE))/100</f>
        <v>-1.9135366363106601E-2</v>
      </c>
      <c r="X18" s="89">
        <f>(VLOOKUP($A17,'RevPAR Raw Data'!$B$6:$BE$49,'RevPAR Raw Data'!AT$1,FALSE))/100</f>
        <v>-5.9979691915072297E-2</v>
      </c>
      <c r="Y18" s="90">
        <f>(VLOOKUP($A17,'RevPAR Raw Data'!$B$6:$BE$49,'RevPAR Raw Data'!AU$1,FALSE))/100</f>
        <v>-6.7672488383280396E-2</v>
      </c>
      <c r="Z18" s="90">
        <f>(VLOOKUP($A17,'RevPAR Raw Data'!$B$6:$BE$49,'RevPAR Raw Data'!AV$1,FALSE))/100</f>
        <v>-5.8018292513748397E-2</v>
      </c>
      <c r="AA18" s="90">
        <f>(VLOOKUP($A17,'RevPAR Raw Data'!$B$6:$BE$49,'RevPAR Raw Data'!AW$1,FALSE))/100</f>
        <v>-7.0961170246114896E-2</v>
      </c>
      <c r="AB18" s="90">
        <f>(VLOOKUP($A17,'RevPAR Raw Data'!$B$6:$BE$49,'RevPAR Raw Data'!AX$1,FALSE))/100</f>
        <v>-9.5319896995890496E-2</v>
      </c>
      <c r="AC18" s="90">
        <f>(VLOOKUP($A17,'RevPAR Raw Data'!$B$6:$BE$49,'RevPAR Raw Data'!AY$1,FALSE))/100</f>
        <v>-7.10127277766162E-2</v>
      </c>
      <c r="AD18" s="91">
        <f>(VLOOKUP($A17,'RevPAR Raw Data'!$B$6:$BE$49,'RevPAR Raw Data'!BA$1,FALSE))/100</f>
        <v>-2.9963064686996201E-2</v>
      </c>
      <c r="AE18" s="91">
        <f>(VLOOKUP($A17,'RevPAR Raw Data'!$B$6:$BE$49,'RevPAR Raw Data'!BB$1,FALSE))/100</f>
        <v>-4.9736584290885497E-2</v>
      </c>
      <c r="AF18" s="90">
        <f>(VLOOKUP($A17,'RevPAR Raw Data'!$B$6:$BE$49,'RevPAR Raw Data'!BC$1,FALSE))/100</f>
        <v>-3.9871169744880502E-2</v>
      </c>
      <c r="AG18" s="92">
        <f>(VLOOKUP($A17,'RevPAR Raw Data'!$B$6:$BE$49,'RevPAR Raw Data'!BE$1,FALSE))/100</f>
        <v>-6.1232779367706699E-2</v>
      </c>
    </row>
    <row r="19" spans="1:33" x14ac:dyDescent="0.2">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
      <c r="A20" s="116" t="s">
        <v>115</v>
      </c>
      <c r="B20" s="93">
        <f>(VLOOKUP($A20,'Occupancy Raw Data'!$B$8:$BE$51,'Occupancy Raw Data'!AG$3,FALSE))/100</f>
        <v>0.49473211075152795</v>
      </c>
      <c r="C20" s="99">
        <f>(VLOOKUP($A20,'Occupancy Raw Data'!$B$8:$BE$51,'Occupancy Raw Data'!AH$3,FALSE))/100</f>
        <v>0.62536857245595101</v>
      </c>
      <c r="D20" s="99">
        <f>(VLOOKUP($A20,'Occupancy Raw Data'!$B$8:$BE$51,'Occupancy Raw Data'!AI$3,FALSE))/100</f>
        <v>0.69217495506291105</v>
      </c>
      <c r="E20" s="99">
        <f>(VLOOKUP($A20,'Occupancy Raw Data'!$B$8:$BE$51,'Occupancy Raw Data'!AJ$3,FALSE))/100</f>
        <v>0.70179748352306703</v>
      </c>
      <c r="F20" s="99">
        <f>(VLOOKUP($A20,'Occupancy Raw Data'!$B$8:$BE$51,'Occupancy Raw Data'!AK$3,FALSE))/100</f>
        <v>0.69106051527860901</v>
      </c>
      <c r="G20" s="100">
        <f>(VLOOKUP($A20,'Occupancy Raw Data'!$B$8:$BE$51,'Occupancy Raw Data'!AL$3,FALSE))/100</f>
        <v>0.64103449102370502</v>
      </c>
      <c r="H20" s="99">
        <f>(VLOOKUP($A20,'Occupancy Raw Data'!$B$8:$BE$51,'Occupancy Raw Data'!AN$3,FALSE))/100</f>
        <v>0.77374475733972403</v>
      </c>
      <c r="I20" s="99">
        <f>(VLOOKUP($A20,'Occupancy Raw Data'!$B$8:$BE$51,'Occupancy Raw Data'!AO$3,FALSE))/100</f>
        <v>0.75692031156381001</v>
      </c>
      <c r="J20" s="100">
        <f>(VLOOKUP($A20,'Occupancy Raw Data'!$B$8:$BE$51,'Occupancy Raw Data'!AP$3,FALSE))/100</f>
        <v>0.76533253445176697</v>
      </c>
      <c r="K20" s="94">
        <f>(VLOOKUP($A20,'Occupancy Raw Data'!$B$8:$BE$51,'Occupancy Raw Data'!AR$3,FALSE))/100</f>
        <v>0.67655064970639001</v>
      </c>
      <c r="M20" s="121">
        <f>VLOOKUP($A20,'ADR Raw Data'!$B$6:$BE$49,'ADR Raw Data'!AG$1,FALSE)</f>
        <v>111.33205751595899</v>
      </c>
      <c r="N20" s="122">
        <f>VLOOKUP($A20,'ADR Raw Data'!$B$6:$BE$49,'ADR Raw Data'!AH$1,FALSE)</f>
        <v>117.030388695627</v>
      </c>
      <c r="O20" s="122">
        <f>VLOOKUP($A20,'ADR Raw Data'!$B$6:$BE$49,'ADR Raw Data'!AI$1,FALSE)</f>
        <v>121.209684481146</v>
      </c>
      <c r="P20" s="122">
        <f>VLOOKUP($A20,'ADR Raw Data'!$B$6:$BE$49,'ADR Raw Data'!AJ$1,FALSE)</f>
        <v>121.171643729189</v>
      </c>
      <c r="Q20" s="122">
        <f>VLOOKUP($A20,'ADR Raw Data'!$B$6:$BE$49,'ADR Raw Data'!AK$1,FALSE)</f>
        <v>120.38218939118001</v>
      </c>
      <c r="R20" s="123">
        <f>VLOOKUP($A20,'ADR Raw Data'!$B$6:$BE$49,'ADR Raw Data'!AL$1,FALSE)</f>
        <v>118.683173220014</v>
      </c>
      <c r="S20" s="122">
        <f>VLOOKUP($A20,'ADR Raw Data'!$B$6:$BE$49,'ADR Raw Data'!AN$1,FALSE)</f>
        <v>138.80815623596399</v>
      </c>
      <c r="T20" s="122">
        <f>VLOOKUP($A20,'ADR Raw Data'!$B$6:$BE$49,'ADR Raw Data'!AO$1,FALSE)</f>
        <v>138.678982110345</v>
      </c>
      <c r="U20" s="123">
        <f>VLOOKUP($A20,'ADR Raw Data'!$B$6:$BE$49,'ADR Raw Data'!AP$1,FALSE)</f>
        <v>138.744279087791</v>
      </c>
      <c r="V20" s="124">
        <f>VLOOKUP($A20,'ADR Raw Data'!$B$6:$BE$49,'ADR Raw Data'!AR$1,FALSE)</f>
        <v>125.167522875651</v>
      </c>
      <c r="X20" s="121">
        <f>VLOOKUP($A20,'RevPAR Raw Data'!$B$6:$BE$49,'RevPAR Raw Data'!AG$1,FALSE)</f>
        <v>55.079543809181303</v>
      </c>
      <c r="Y20" s="122">
        <f>VLOOKUP($A20,'RevPAR Raw Data'!$B$6:$BE$49,'RevPAR Raw Data'!AH$1,FALSE)</f>
        <v>73.187127112549405</v>
      </c>
      <c r="Z20" s="122">
        <f>VLOOKUP($A20,'RevPAR Raw Data'!$B$6:$BE$49,'RevPAR Raw Data'!AI$1,FALSE)</f>
        <v>83.898307908927507</v>
      </c>
      <c r="AA20" s="122">
        <f>VLOOKUP($A20,'RevPAR Raw Data'!$B$6:$BE$49,'RevPAR Raw Data'!AJ$1,FALSE)</f>
        <v>85.037954643499106</v>
      </c>
      <c r="AB20" s="122">
        <f>VLOOKUP($A20,'RevPAR Raw Data'!$B$6:$BE$49,'RevPAR Raw Data'!AK$1,FALSE)</f>
        <v>83.191377831036505</v>
      </c>
      <c r="AC20" s="123">
        <f>VLOOKUP($A20,'RevPAR Raw Data'!$B$6:$BE$49,'RevPAR Raw Data'!AL$1,FALSE)</f>
        <v>76.080007538170193</v>
      </c>
      <c r="AD20" s="122">
        <f>VLOOKUP($A20,'RevPAR Raw Data'!$B$6:$BE$49,'RevPAR Raw Data'!AN$1,FALSE)</f>
        <v>107.40208316357101</v>
      </c>
      <c r="AE20" s="122">
        <f>VLOOKUP($A20,'RevPAR Raw Data'!$B$6:$BE$49,'RevPAR Raw Data'!AO$1,FALSE)</f>
        <v>104.968938346315</v>
      </c>
      <c r="AF20" s="123">
        <f>VLOOKUP($A20,'RevPAR Raw Data'!$B$6:$BE$49,'RevPAR Raw Data'!AP$1,FALSE)</f>
        <v>106.185510754943</v>
      </c>
      <c r="AG20" s="124">
        <f>VLOOKUP($A20,'RevPAR Raw Data'!$B$6:$BE$49,'RevPAR Raw Data'!AR$1,FALSE)</f>
        <v>84.682168923661607</v>
      </c>
    </row>
    <row r="21" spans="1:33" x14ac:dyDescent="0.2">
      <c r="A21" s="101" t="s">
        <v>121</v>
      </c>
      <c r="B21" s="89">
        <f>(VLOOKUP($A20,'Occupancy Raw Data'!$B$8:$BE$51,'Occupancy Raw Data'!AT$3,FALSE))/100</f>
        <v>-2.1809624070818798E-2</v>
      </c>
      <c r="C21" s="90">
        <f>(VLOOKUP($A20,'Occupancy Raw Data'!$B$8:$BE$51,'Occupancy Raw Data'!AU$3,FALSE))/100</f>
        <v>-3.80406344975193E-2</v>
      </c>
      <c r="D21" s="90">
        <f>(VLOOKUP($A20,'Occupancy Raw Data'!$B$8:$BE$51,'Occupancy Raw Data'!AV$3,FALSE))/100</f>
        <v>-2.8227575262140602E-2</v>
      </c>
      <c r="E21" s="90">
        <f>(VLOOKUP($A20,'Occupancy Raw Data'!$B$8:$BE$51,'Occupancy Raw Data'!AW$3,FALSE))/100</f>
        <v>-3.8444994926031997E-2</v>
      </c>
      <c r="F21" s="90">
        <f>(VLOOKUP($A20,'Occupancy Raw Data'!$B$8:$BE$51,'Occupancy Raw Data'!AX$3,FALSE))/100</f>
        <v>-4.5830314970040698E-2</v>
      </c>
      <c r="G21" s="90">
        <f>(VLOOKUP($A20,'Occupancy Raw Data'!$B$8:$BE$51,'Occupancy Raw Data'!AY$3,FALSE))/100</f>
        <v>-3.5279235317575403E-2</v>
      </c>
      <c r="H21" s="91">
        <f>(VLOOKUP($A20,'Occupancy Raw Data'!$B$8:$BE$51,'Occupancy Raw Data'!BA$3,FALSE))/100</f>
        <v>-1.8831774875344799E-2</v>
      </c>
      <c r="I21" s="91">
        <f>(VLOOKUP($A20,'Occupancy Raw Data'!$B$8:$BE$51,'Occupancy Raw Data'!BB$3,FALSE))/100</f>
        <v>-4.4131059075394094E-2</v>
      </c>
      <c r="J21" s="90">
        <f>(VLOOKUP($A20,'Occupancy Raw Data'!$B$8:$BE$51,'Occupancy Raw Data'!BC$3,FALSE))/100</f>
        <v>-3.1507595665999602E-2</v>
      </c>
      <c r="K21" s="92">
        <f>(VLOOKUP($A20,'Occupancy Raw Data'!$B$8:$BE$51,'Occupancy Raw Data'!BE$3,FALSE))/100</f>
        <v>-3.4065806827686299E-2</v>
      </c>
      <c r="M21" s="89">
        <f>(VLOOKUP($A20,'ADR Raw Data'!$B$6:$BE$49,'ADR Raw Data'!AT$1,FALSE))/100</f>
        <v>-1.5734921472808201E-2</v>
      </c>
      <c r="N21" s="90">
        <f>(VLOOKUP($A20,'ADR Raw Data'!$B$6:$BE$49,'ADR Raw Data'!AU$1,FALSE))/100</f>
        <v>-1.78326963215787E-2</v>
      </c>
      <c r="O21" s="90">
        <f>(VLOOKUP($A20,'ADR Raw Data'!$B$6:$BE$49,'ADR Raw Data'!AV$1,FALSE))/100</f>
        <v>-1.4148481749989701E-2</v>
      </c>
      <c r="P21" s="90">
        <f>(VLOOKUP($A20,'ADR Raw Data'!$B$6:$BE$49,'ADR Raw Data'!AW$1,FALSE))/100</f>
        <v>-2.2598960372151901E-2</v>
      </c>
      <c r="Q21" s="90">
        <f>(VLOOKUP($A20,'ADR Raw Data'!$B$6:$BE$49,'ADR Raw Data'!AX$1,FALSE))/100</f>
        <v>-2.09426288340697E-2</v>
      </c>
      <c r="R21" s="90">
        <f>(VLOOKUP($A20,'ADR Raw Data'!$B$6:$BE$49,'ADR Raw Data'!AY$1,FALSE))/100</f>
        <v>-1.8635896111103101E-2</v>
      </c>
      <c r="S21" s="91">
        <f>(VLOOKUP($A20,'ADR Raw Data'!$B$6:$BE$49,'ADR Raw Data'!BA$1,FALSE))/100</f>
        <v>-1.7376910878092199E-2</v>
      </c>
      <c r="T21" s="91">
        <f>(VLOOKUP($A20,'ADR Raw Data'!$B$6:$BE$49,'ADR Raw Data'!BB$1,FALSE))/100</f>
        <v>-1.8402746931455601E-2</v>
      </c>
      <c r="U21" s="90">
        <f>(VLOOKUP($A20,'ADR Raw Data'!$B$6:$BE$49,'ADR Raw Data'!BC$1,FALSE))/100</f>
        <v>-1.78849481494271E-2</v>
      </c>
      <c r="V21" s="92">
        <f>(VLOOKUP($A20,'ADR Raw Data'!$B$6:$BE$49,'ADR Raw Data'!BE$1,FALSE))/100</f>
        <v>-1.82358062515337E-2</v>
      </c>
      <c r="X21" s="89">
        <f>(VLOOKUP($A20,'RevPAR Raw Data'!$B$6:$BE$49,'RevPAR Raw Data'!AT$1,FALSE))/100</f>
        <v>-3.7201372821521202E-2</v>
      </c>
      <c r="Y21" s="90">
        <f>(VLOOKUP($A20,'RevPAR Raw Data'!$B$6:$BE$49,'RevPAR Raw Data'!AU$1,FALSE))/100</f>
        <v>-5.5194963736223596E-2</v>
      </c>
      <c r="Z21" s="90">
        <f>(VLOOKUP($A20,'RevPAR Raw Data'!$B$6:$BE$49,'RevPAR Raw Data'!AV$1,FALSE))/100</f>
        <v>-4.1976679678687498E-2</v>
      </c>
      <c r="AA21" s="90">
        <f>(VLOOKUP($A20,'RevPAR Raw Data'!$B$6:$BE$49,'RevPAR Raw Data'!AW$1,FALSE))/100</f>
        <v>-6.0175138381343002E-2</v>
      </c>
      <c r="AB21" s="90">
        <f>(VLOOKUP($A20,'RevPAR Raw Data'!$B$6:$BE$49,'RevPAR Raw Data'!AX$1,FALSE))/100</f>
        <v>-6.5813136528344293E-2</v>
      </c>
      <c r="AC21" s="90">
        <f>(VLOOKUP($A20,'RevPAR Raw Data'!$B$6:$BE$49,'RevPAR Raw Data'!AY$1,FALSE))/100</f>
        <v>-5.3257671264421005E-2</v>
      </c>
      <c r="AD21" s="91">
        <f>(VLOOKUP($A20,'RevPAR Raw Data'!$B$6:$BE$49,'RevPAR Raw Data'!BA$1,FALSE))/100</f>
        <v>-3.58814476797518E-2</v>
      </c>
      <c r="AE21" s="91">
        <f>(VLOOKUP($A20,'RevPAR Raw Data'!$B$6:$BE$49,'RevPAR Raw Data'!BB$1,FALSE))/100</f>
        <v>-6.17216732948681E-2</v>
      </c>
      <c r="AF21" s="90">
        <f>(VLOOKUP($A20,'RevPAR Raw Data'!$B$6:$BE$49,'RevPAR Raw Data'!BC$1,FALSE))/100</f>
        <v>-4.8829032100627195E-2</v>
      </c>
      <c r="AG21" s="92">
        <f>(VLOOKUP($A20,'RevPAR Raw Data'!$B$6:$BE$49,'RevPAR Raw Data'!BE$1,FALSE))/100</f>
        <v>-5.1680395626108204E-2</v>
      </c>
    </row>
    <row r="22" spans="1:33" x14ac:dyDescent="0.2">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
      <c r="A23" s="116" t="s">
        <v>116</v>
      </c>
      <c r="B23" s="93">
        <f>(VLOOKUP($A23,'Occupancy Raw Data'!$B$8:$BE$51,'Occupancy Raw Data'!AG$3,FALSE))/100</f>
        <v>0.51570466708868001</v>
      </c>
      <c r="C23" s="99">
        <f>(VLOOKUP($A23,'Occupancy Raw Data'!$B$8:$BE$51,'Occupancy Raw Data'!AH$3,FALSE))/100</f>
        <v>0.59179375035966997</v>
      </c>
      <c r="D23" s="99">
        <f>(VLOOKUP($A23,'Occupancy Raw Data'!$B$8:$BE$51,'Occupancy Raw Data'!AI$3,FALSE))/100</f>
        <v>0.62690144740481202</v>
      </c>
      <c r="E23" s="99">
        <f>(VLOOKUP($A23,'Occupancy Raw Data'!$B$8:$BE$51,'Occupancy Raw Data'!AJ$3,FALSE))/100</f>
        <v>0.63682354568083299</v>
      </c>
      <c r="F23" s="99">
        <f>(VLOOKUP($A23,'Occupancy Raw Data'!$B$8:$BE$51,'Occupancy Raw Data'!AK$3,FALSE))/100</f>
        <v>0.63503733751267599</v>
      </c>
      <c r="G23" s="100">
        <f>(VLOOKUP($A23,'Occupancy Raw Data'!$B$8:$BE$51,'Occupancy Raw Data'!AL$3,FALSE))/100</f>
        <v>0.60122829407184497</v>
      </c>
      <c r="H23" s="99">
        <f>(VLOOKUP($A23,'Occupancy Raw Data'!$B$8:$BE$51,'Occupancy Raw Data'!AN$3,FALSE))/100</f>
        <v>0.70745367382686397</v>
      </c>
      <c r="I23" s="99">
        <f>(VLOOKUP($A23,'Occupancy Raw Data'!$B$8:$BE$51,'Occupancy Raw Data'!AO$3,FALSE))/100</f>
        <v>0.69821148704710889</v>
      </c>
      <c r="J23" s="100">
        <f>(VLOOKUP($A23,'Occupancy Raw Data'!$B$8:$BE$51,'Occupancy Raw Data'!AP$3,FALSE))/100</f>
        <v>0.70283258043698693</v>
      </c>
      <c r="K23" s="94">
        <f>(VLOOKUP($A23,'Occupancy Raw Data'!$B$8:$BE$51,'Occupancy Raw Data'!AR$3,FALSE))/100</f>
        <v>0.63024767547107696</v>
      </c>
      <c r="M23" s="121">
        <f>VLOOKUP($A23,'ADR Raw Data'!$B$6:$BE$49,'ADR Raw Data'!AG$1,FALSE)</f>
        <v>81.430577811502602</v>
      </c>
      <c r="N23" s="122">
        <f>VLOOKUP($A23,'ADR Raw Data'!$B$6:$BE$49,'ADR Raw Data'!AH$1,FALSE)</f>
        <v>83.591276206775802</v>
      </c>
      <c r="O23" s="122">
        <f>VLOOKUP($A23,'ADR Raw Data'!$B$6:$BE$49,'ADR Raw Data'!AI$1,FALSE)</f>
        <v>86.184770404411694</v>
      </c>
      <c r="P23" s="122">
        <f>VLOOKUP($A23,'ADR Raw Data'!$B$6:$BE$49,'ADR Raw Data'!AJ$1,FALSE)</f>
        <v>86.945686650621496</v>
      </c>
      <c r="Q23" s="122">
        <f>VLOOKUP($A23,'ADR Raw Data'!$B$6:$BE$49,'ADR Raw Data'!AK$1,FALSE)</f>
        <v>87.030951801981601</v>
      </c>
      <c r="R23" s="123">
        <f>VLOOKUP($A23,'ADR Raw Data'!$B$6:$BE$49,'ADR Raw Data'!AL$1,FALSE)</f>
        <v>85.197404020046505</v>
      </c>
      <c r="S23" s="122">
        <f>VLOOKUP($A23,'ADR Raw Data'!$B$6:$BE$49,'ADR Raw Data'!AN$1,FALSE)</f>
        <v>99.404033067274796</v>
      </c>
      <c r="T23" s="122">
        <f>VLOOKUP($A23,'ADR Raw Data'!$B$6:$BE$49,'ADR Raw Data'!AO$1,FALSE)</f>
        <v>98.710759886446098</v>
      </c>
      <c r="U23" s="123">
        <f>VLOOKUP($A23,'ADR Raw Data'!$B$6:$BE$49,'ADR Raw Data'!AP$1,FALSE)</f>
        <v>99.059675597238794</v>
      </c>
      <c r="V23" s="124">
        <f>VLOOKUP($A23,'ADR Raw Data'!$B$6:$BE$49,'ADR Raw Data'!AR$1,FALSE)</f>
        <v>89.612611901715496</v>
      </c>
      <c r="X23" s="121">
        <f>VLOOKUP($A23,'RevPAR Raw Data'!$B$6:$BE$49,'RevPAR Raw Data'!AG$1,FALSE)</f>
        <v>41.994129021119797</v>
      </c>
      <c r="Y23" s="122">
        <f>VLOOKUP($A23,'RevPAR Raw Data'!$B$6:$BE$49,'RevPAR Raw Data'!AH$1,FALSE)</f>
        <v>49.4687948437589</v>
      </c>
      <c r="Z23" s="122">
        <f>VLOOKUP($A23,'RevPAR Raw Data'!$B$6:$BE$49,'RevPAR Raw Data'!AI$1,FALSE)</f>
        <v>54.029357310777101</v>
      </c>
      <c r="AA23" s="122">
        <f>VLOOKUP($A23,'RevPAR Raw Data'!$B$6:$BE$49,'RevPAR Raw Data'!AJ$1,FALSE)</f>
        <v>55.369060454503497</v>
      </c>
      <c r="AB23" s="122">
        <f>VLOOKUP($A23,'RevPAR Raw Data'!$B$6:$BE$49,'RevPAR Raw Data'!AK$1,FALSE)</f>
        <v>55.2679039135244</v>
      </c>
      <c r="AC23" s="123">
        <f>VLOOKUP($A23,'RevPAR Raw Data'!$B$6:$BE$49,'RevPAR Raw Data'!AL$1,FALSE)</f>
        <v>51.223089878322398</v>
      </c>
      <c r="AD23" s="122">
        <f>VLOOKUP($A23,'RevPAR Raw Data'!$B$6:$BE$49,'RevPAR Raw Data'!AN$1,FALSE)</f>
        <v>70.323748386650607</v>
      </c>
      <c r="AE23" s="122">
        <f>VLOOKUP($A23,'RevPAR Raw Data'!$B$6:$BE$49,'RevPAR Raw Data'!AO$1,FALSE)</f>
        <v>68.920986447865701</v>
      </c>
      <c r="AF23" s="123">
        <f>VLOOKUP($A23,'RevPAR Raw Data'!$B$6:$BE$49,'RevPAR Raw Data'!AP$1,FALSE)</f>
        <v>69.622367417258204</v>
      </c>
      <c r="AG23" s="124">
        <f>VLOOKUP($A23,'RevPAR Raw Data'!$B$6:$BE$49,'RevPAR Raw Data'!AR$1,FALSE)</f>
        <v>56.478140343947899</v>
      </c>
    </row>
    <row r="24" spans="1:33" x14ac:dyDescent="0.2">
      <c r="A24" s="101" t="s">
        <v>121</v>
      </c>
      <c r="B24" s="89">
        <f>(VLOOKUP($A23,'Occupancy Raw Data'!$B$8:$BE$51,'Occupancy Raw Data'!AT$3,FALSE))/100</f>
        <v>2.6071114570981203E-3</v>
      </c>
      <c r="C24" s="90">
        <f>(VLOOKUP($A23,'Occupancy Raw Data'!$B$8:$BE$51,'Occupancy Raw Data'!AU$3,FALSE))/100</f>
        <v>-1.61291045104901E-2</v>
      </c>
      <c r="D24" s="90">
        <f>(VLOOKUP($A23,'Occupancy Raw Data'!$B$8:$BE$51,'Occupancy Raw Data'!AV$3,FALSE))/100</f>
        <v>-1.3501170122511501E-2</v>
      </c>
      <c r="E24" s="90">
        <f>(VLOOKUP($A23,'Occupancy Raw Data'!$B$8:$BE$51,'Occupancy Raw Data'!AW$3,FALSE))/100</f>
        <v>-2.4358006709216701E-2</v>
      </c>
      <c r="F24" s="90">
        <f>(VLOOKUP($A23,'Occupancy Raw Data'!$B$8:$BE$51,'Occupancy Raw Data'!AX$3,FALSE))/100</f>
        <v>-3.0920502953833598E-2</v>
      </c>
      <c r="G24" s="90">
        <f>(VLOOKUP($A23,'Occupancy Raw Data'!$B$8:$BE$51,'Occupancy Raw Data'!AY$3,FALSE))/100</f>
        <v>-1.7407989539067401E-2</v>
      </c>
      <c r="H24" s="91">
        <f>(VLOOKUP($A23,'Occupancy Raw Data'!$B$8:$BE$51,'Occupancy Raw Data'!BA$3,FALSE))/100</f>
        <v>-1.45164173999299E-2</v>
      </c>
      <c r="I24" s="91">
        <f>(VLOOKUP($A23,'Occupancy Raw Data'!$B$8:$BE$51,'Occupancy Raw Data'!BB$3,FALSE))/100</f>
        <v>-3.7155321852551403E-2</v>
      </c>
      <c r="J24" s="90">
        <f>(VLOOKUP($A23,'Occupancy Raw Data'!$B$8:$BE$51,'Occupancy Raw Data'!BC$3,FALSE))/100</f>
        <v>-2.5892977229925701E-2</v>
      </c>
      <c r="K24" s="92">
        <f>(VLOOKUP($A23,'Occupancy Raw Data'!$B$8:$BE$51,'Occupancy Raw Data'!BE$3,FALSE))/100</f>
        <v>-2.0146221686065901E-2</v>
      </c>
      <c r="M24" s="89">
        <f>(VLOOKUP($A23,'ADR Raw Data'!$B$6:$BE$49,'ADR Raw Data'!AT$1,FALSE))/100</f>
        <v>1.3094391474061E-3</v>
      </c>
      <c r="N24" s="90">
        <f>(VLOOKUP($A23,'ADR Raw Data'!$B$6:$BE$49,'ADR Raw Data'!AU$1,FALSE))/100</f>
        <v>-5.7234901835261499E-4</v>
      </c>
      <c r="O24" s="90">
        <f>(VLOOKUP($A23,'ADR Raw Data'!$B$6:$BE$49,'ADR Raw Data'!AV$1,FALSE))/100</f>
        <v>1.2298616211042399E-2</v>
      </c>
      <c r="P24" s="90">
        <f>(VLOOKUP($A23,'ADR Raw Data'!$B$6:$BE$49,'ADR Raw Data'!AW$1,FALSE))/100</f>
        <v>6.9820490142463894E-3</v>
      </c>
      <c r="Q24" s="90">
        <f>(VLOOKUP($A23,'ADR Raw Data'!$B$6:$BE$49,'ADR Raw Data'!AX$1,FALSE))/100</f>
        <v>-3.3204608135796996E-3</v>
      </c>
      <c r="R24" s="90">
        <f>(VLOOKUP($A23,'ADR Raw Data'!$B$6:$BE$49,'ADR Raw Data'!AY$1,FALSE))/100</f>
        <v>3.1854122308357003E-3</v>
      </c>
      <c r="S24" s="91">
        <f>(VLOOKUP($A23,'ADR Raw Data'!$B$6:$BE$49,'ADR Raw Data'!BA$1,FALSE))/100</f>
        <v>3.5168757903130897E-3</v>
      </c>
      <c r="T24" s="91">
        <f>(VLOOKUP($A23,'ADR Raw Data'!$B$6:$BE$49,'ADR Raw Data'!BB$1,FALSE))/100</f>
        <v>-1.1753175481947599E-2</v>
      </c>
      <c r="U24" s="90">
        <f>(VLOOKUP($A23,'ADR Raw Data'!$B$6:$BE$49,'ADR Raw Data'!BC$1,FALSE))/100</f>
        <v>-4.1479926112283298E-3</v>
      </c>
      <c r="V24" s="92">
        <f>(VLOOKUP($A23,'ADR Raw Data'!$B$6:$BE$49,'ADR Raw Data'!BE$1,FALSE))/100</f>
        <v>2.6439134926052501E-4</v>
      </c>
      <c r="X24" s="89">
        <f>(VLOOKUP($A23,'RevPAR Raw Data'!$B$6:$BE$49,'RevPAR Raw Data'!AT$1,FALSE))/100</f>
        <v>3.9199644583078098E-3</v>
      </c>
      <c r="Y24" s="90">
        <f>(VLOOKUP($A23,'RevPAR Raw Data'!$B$6:$BE$49,'RevPAR Raw Data'!AU$1,FALSE))/100</f>
        <v>-1.66922220517093E-2</v>
      </c>
      <c r="Z24" s="90">
        <f>(VLOOKUP($A23,'RevPAR Raw Data'!$B$6:$BE$49,'RevPAR Raw Data'!AV$1,FALSE))/100</f>
        <v>-1.3685996212058199E-3</v>
      </c>
      <c r="AA24" s="90">
        <f>(VLOOKUP($A23,'RevPAR Raw Data'!$B$6:$BE$49,'RevPAR Raw Data'!AW$1,FALSE))/100</f>
        <v>-1.75460264917034E-2</v>
      </c>
      <c r="AB24" s="90">
        <f>(VLOOKUP($A23,'RevPAR Raw Data'!$B$6:$BE$49,'RevPAR Raw Data'!AX$1,FALSE))/100</f>
        <v>-3.4138293449018899E-2</v>
      </c>
      <c r="AC24" s="90">
        <f>(VLOOKUP($A23,'RevPAR Raw Data'!$B$6:$BE$49,'RevPAR Raw Data'!AY$1,FALSE))/100</f>
        <v>-1.4278028931023701E-2</v>
      </c>
      <c r="AD24" s="91">
        <f>(VLOOKUP($A23,'RevPAR Raw Data'!$B$6:$BE$49,'RevPAR Raw Data'!BA$1,FALSE))/100</f>
        <v>-1.10505940465327E-2</v>
      </c>
      <c r="AE24" s="91">
        <f>(VLOOKUP($A23,'RevPAR Raw Data'!$B$6:$BE$49,'RevPAR Raw Data'!BB$1,FALSE))/100</f>
        <v>-4.8471804316677698E-2</v>
      </c>
      <c r="AF24" s="90">
        <f>(VLOOKUP($A23,'RevPAR Raw Data'!$B$6:$BE$49,'RevPAR Raw Data'!BC$1,FALSE))/100</f>
        <v>-2.9933565962921599E-2</v>
      </c>
      <c r="AG24" s="92">
        <f>(VLOOKUP($A23,'RevPAR Raw Data'!$B$6:$BE$49,'RevPAR Raw Data'!BE$1,FALSE))/100</f>
        <v>-1.9887156823539399E-2</v>
      </c>
    </row>
    <row r="25" spans="1:33" x14ac:dyDescent="0.2">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
      <c r="A26" s="116" t="s">
        <v>117</v>
      </c>
      <c r="B26" s="93">
        <f>(VLOOKUP($A26,'Occupancy Raw Data'!$B$8:$BE$51,'Occupancy Raw Data'!AG$3,FALSE))/100</f>
        <v>0.48782279770131604</v>
      </c>
      <c r="C26" s="99">
        <f>(VLOOKUP($A26,'Occupancy Raw Data'!$B$8:$BE$51,'Occupancy Raw Data'!AH$3,FALSE))/100</f>
        <v>0.51344293300356403</v>
      </c>
      <c r="D26" s="99">
        <f>(VLOOKUP($A26,'Occupancy Raw Data'!$B$8:$BE$51,'Occupancy Raw Data'!AI$3,FALSE))/100</f>
        <v>0.53061447150213803</v>
      </c>
      <c r="E26" s="99">
        <f>(VLOOKUP($A26,'Occupancy Raw Data'!$B$8:$BE$51,'Occupancy Raw Data'!AJ$3,FALSE))/100</f>
        <v>0.53824445026330303</v>
      </c>
      <c r="F26" s="99">
        <f>(VLOOKUP($A26,'Occupancy Raw Data'!$B$8:$BE$51,'Occupancy Raw Data'!AK$3,FALSE))/100</f>
        <v>0.54780919961595498</v>
      </c>
      <c r="G26" s="100">
        <f>(VLOOKUP($A26,'Occupancy Raw Data'!$B$8:$BE$51,'Occupancy Raw Data'!AL$3,FALSE))/100</f>
        <v>0.52358770541408606</v>
      </c>
      <c r="H26" s="99">
        <f>(VLOOKUP($A26,'Occupancy Raw Data'!$B$8:$BE$51,'Occupancy Raw Data'!AN$3,FALSE))/100</f>
        <v>0.62791306624770793</v>
      </c>
      <c r="I26" s="99">
        <f>(VLOOKUP($A26,'Occupancy Raw Data'!$B$8:$BE$51,'Occupancy Raw Data'!AO$3,FALSE))/100</f>
        <v>0.62994966687032605</v>
      </c>
      <c r="J26" s="100">
        <f>(VLOOKUP($A26,'Occupancy Raw Data'!$B$8:$BE$51,'Occupancy Raw Data'!AP$3,FALSE))/100</f>
        <v>0.62893136655901705</v>
      </c>
      <c r="K26" s="94">
        <f>(VLOOKUP($A26,'Occupancy Raw Data'!$B$8:$BE$51,'Occupancy Raw Data'!AR$3,FALSE))/100</f>
        <v>0.55368677002369093</v>
      </c>
      <c r="M26" s="121">
        <f>VLOOKUP($A26,'ADR Raw Data'!$B$6:$BE$49,'ADR Raw Data'!AG$1,FALSE)</f>
        <v>62.3153681424374</v>
      </c>
      <c r="N26" s="122">
        <f>VLOOKUP($A26,'ADR Raw Data'!$B$6:$BE$49,'ADR Raw Data'!AH$1,FALSE)</f>
        <v>62.395694893954598</v>
      </c>
      <c r="O26" s="122">
        <f>VLOOKUP($A26,'ADR Raw Data'!$B$6:$BE$49,'ADR Raw Data'!AI$1,FALSE)</f>
        <v>62.770509547504403</v>
      </c>
      <c r="P26" s="122">
        <f>VLOOKUP($A26,'ADR Raw Data'!$B$6:$BE$49,'ADR Raw Data'!AJ$1,FALSE)</f>
        <v>62.841944181080997</v>
      </c>
      <c r="Q26" s="122">
        <f>VLOOKUP($A26,'ADR Raw Data'!$B$6:$BE$49,'ADR Raw Data'!AK$1,FALSE)</f>
        <v>63.372261347673103</v>
      </c>
      <c r="R26" s="123">
        <f>VLOOKUP($A26,'ADR Raw Data'!$B$6:$BE$49,'ADR Raw Data'!AL$1,FALSE)</f>
        <v>62.752808786918898</v>
      </c>
      <c r="S26" s="122">
        <f>VLOOKUP($A26,'ADR Raw Data'!$B$6:$BE$49,'ADR Raw Data'!AN$1,FALSE)</f>
        <v>72.251218707719303</v>
      </c>
      <c r="T26" s="122">
        <f>VLOOKUP($A26,'ADR Raw Data'!$B$6:$BE$49,'ADR Raw Data'!AO$1,FALSE)</f>
        <v>73.312127746859403</v>
      </c>
      <c r="U26" s="123">
        <f>VLOOKUP($A26,'ADR Raw Data'!$B$6:$BE$49,'ADR Raw Data'!AP$1,FALSE)</f>
        <v>72.782532084123602</v>
      </c>
      <c r="V26" s="124">
        <f>VLOOKUP($A26,'ADR Raw Data'!$B$6:$BE$49,'ADR Raw Data'!AR$1,FALSE)</f>
        <v>66.007971119235194</v>
      </c>
      <c r="X26" s="121">
        <f>VLOOKUP($A26,'RevPAR Raw Data'!$B$6:$BE$49,'RevPAR Raw Data'!AG$1,FALSE)</f>
        <v>30.3988572270313</v>
      </c>
      <c r="Y26" s="122">
        <f>VLOOKUP($A26,'RevPAR Raw Data'!$B$6:$BE$49,'RevPAR Raw Data'!AH$1,FALSE)</f>
        <v>32.036628593147498</v>
      </c>
      <c r="Z26" s="122">
        <f>VLOOKUP($A26,'RevPAR Raw Data'!$B$6:$BE$49,'RevPAR Raw Data'!AI$1,FALSE)</f>
        <v>33.306940749469</v>
      </c>
      <c r="AA26" s="122">
        <f>VLOOKUP($A26,'RevPAR Raw Data'!$B$6:$BE$49,'RevPAR Raw Data'!AJ$1,FALSE)</f>
        <v>33.824327699223097</v>
      </c>
      <c r="AB26" s="122">
        <f>VLOOKUP($A26,'RevPAR Raw Data'!$B$6:$BE$49,'RevPAR Raw Data'!AK$1,FALSE)</f>
        <v>34.715907766721898</v>
      </c>
      <c r="AC26" s="123">
        <f>VLOOKUP($A26,'RevPAR Raw Data'!$B$6:$BE$49,'RevPAR Raw Data'!AL$1,FALSE)</f>
        <v>32.856599161031802</v>
      </c>
      <c r="AD26" s="122">
        <f>VLOOKUP($A26,'RevPAR Raw Data'!$B$6:$BE$49,'RevPAR Raw Data'!AN$1,FALSE)</f>
        <v>45.367484278897898</v>
      </c>
      <c r="AE26" s="122">
        <f>VLOOKUP($A26,'RevPAR Raw Data'!$B$6:$BE$49,'RevPAR Raw Data'!AO$1,FALSE)</f>
        <v>46.182950451688903</v>
      </c>
      <c r="AF26" s="123">
        <f>VLOOKUP($A26,'RevPAR Raw Data'!$B$6:$BE$49,'RevPAR Raw Data'!AP$1,FALSE)</f>
        <v>45.7752173652934</v>
      </c>
      <c r="AG26" s="124">
        <f>VLOOKUP($A26,'RevPAR Raw Data'!$B$6:$BE$49,'RevPAR Raw Data'!AR$1,FALSE)</f>
        <v>36.5477403248264</v>
      </c>
    </row>
    <row r="27" spans="1:33" x14ac:dyDescent="0.2">
      <c r="A27" s="101" t="s">
        <v>121</v>
      </c>
      <c r="B27" s="89">
        <f>(VLOOKUP($A26,'Occupancy Raw Data'!$B$8:$BE$51,'Occupancy Raw Data'!AT$3,FALSE))/100</f>
        <v>3.2620051443327497E-2</v>
      </c>
      <c r="C27" s="90">
        <f>(VLOOKUP($A26,'Occupancy Raw Data'!$B$8:$BE$51,'Occupancy Raw Data'!AU$3,FALSE))/100</f>
        <v>1.94249363261896E-2</v>
      </c>
      <c r="D27" s="90">
        <f>(VLOOKUP($A26,'Occupancy Raw Data'!$B$8:$BE$51,'Occupancy Raw Data'!AV$3,FALSE))/100</f>
        <v>3.0221468878183201E-2</v>
      </c>
      <c r="E27" s="90">
        <f>(VLOOKUP($A26,'Occupancy Raw Data'!$B$8:$BE$51,'Occupancy Raw Data'!AW$3,FALSE))/100</f>
        <v>2.2678480164019698E-2</v>
      </c>
      <c r="F27" s="90">
        <f>(VLOOKUP($A26,'Occupancy Raw Data'!$B$8:$BE$51,'Occupancy Raw Data'!AX$3,FALSE))/100</f>
        <v>1.7015985801460201E-2</v>
      </c>
      <c r="G27" s="90">
        <f>(VLOOKUP($A26,'Occupancy Raw Data'!$B$8:$BE$51,'Occupancy Raw Data'!AY$3,FALSE))/100</f>
        <v>2.4188337768542501E-2</v>
      </c>
      <c r="H27" s="91">
        <f>(VLOOKUP($A26,'Occupancy Raw Data'!$B$8:$BE$51,'Occupancy Raw Data'!BA$3,FALSE))/100</f>
        <v>2.5220367475341302E-2</v>
      </c>
      <c r="I27" s="91">
        <f>(VLOOKUP($A26,'Occupancy Raw Data'!$B$8:$BE$51,'Occupancy Raw Data'!BB$3,FALSE))/100</f>
        <v>8.3212001842698207E-3</v>
      </c>
      <c r="J27" s="90">
        <f>(VLOOKUP($A26,'Occupancy Raw Data'!$B$8:$BE$51,'Occupancy Raw Data'!BC$3,FALSE))/100</f>
        <v>1.6686886415564497E-2</v>
      </c>
      <c r="K27" s="92">
        <f>(VLOOKUP($A26,'Occupancy Raw Data'!$B$8:$BE$51,'Occupancy Raw Data'!BE$3,FALSE))/100</f>
        <v>2.17353745119487E-2</v>
      </c>
      <c r="M27" s="89">
        <f>(VLOOKUP($A26,'ADR Raw Data'!$B$6:$BE$49,'ADR Raw Data'!AT$1,FALSE))/100</f>
        <v>-1.7611165509995298E-2</v>
      </c>
      <c r="N27" s="90">
        <f>(VLOOKUP($A26,'ADR Raw Data'!$B$6:$BE$49,'ADR Raw Data'!AU$1,FALSE))/100</f>
        <v>-1.67317470752819E-2</v>
      </c>
      <c r="O27" s="90">
        <f>(VLOOKUP($A26,'ADR Raw Data'!$B$6:$BE$49,'ADR Raw Data'!AV$1,FALSE))/100</f>
        <v>-1.75982645837383E-2</v>
      </c>
      <c r="P27" s="90">
        <f>(VLOOKUP($A26,'ADR Raw Data'!$B$6:$BE$49,'ADR Raw Data'!AW$1,FALSE))/100</f>
        <v>-1.9422521384101502E-2</v>
      </c>
      <c r="Q27" s="90">
        <f>(VLOOKUP($A26,'ADR Raw Data'!$B$6:$BE$49,'ADR Raw Data'!AX$1,FALSE))/100</f>
        <v>-2.3787403469338001E-2</v>
      </c>
      <c r="R27" s="90">
        <f>(VLOOKUP($A26,'ADR Raw Data'!$B$6:$BE$49,'ADR Raw Data'!AY$1,FALSE))/100</f>
        <v>-1.91518251255464E-2</v>
      </c>
      <c r="S27" s="91">
        <f>(VLOOKUP($A26,'ADR Raw Data'!$B$6:$BE$49,'ADR Raw Data'!BA$1,FALSE))/100</f>
        <v>-3.3316137683699003E-2</v>
      </c>
      <c r="T27" s="91">
        <f>(VLOOKUP($A26,'ADR Raw Data'!$B$6:$BE$49,'ADR Raw Data'!BB$1,FALSE))/100</f>
        <v>-2.4559345071259599E-2</v>
      </c>
      <c r="U27" s="90">
        <f>(VLOOKUP($A26,'ADR Raw Data'!$B$6:$BE$49,'ADR Raw Data'!BC$1,FALSE))/100</f>
        <v>-2.8940912024184501E-2</v>
      </c>
      <c r="V27" s="92">
        <f>(VLOOKUP($A26,'ADR Raw Data'!$B$6:$BE$49,'ADR Raw Data'!BE$1,FALSE))/100</f>
        <v>-2.2938989607922903E-2</v>
      </c>
      <c r="X27" s="89">
        <f>(VLOOKUP($A26,'RevPAR Raw Data'!$B$6:$BE$49,'RevPAR Raw Data'!AT$1,FALSE))/100</f>
        <v>1.4434408808419098E-2</v>
      </c>
      <c r="Y27" s="90">
        <f>(VLOOKUP($A26,'RevPAR Raw Data'!$B$6:$BE$49,'RevPAR Raw Data'!AU$1,FALSE))/100</f>
        <v>2.3681761293444302E-3</v>
      </c>
      <c r="Z27" s="90">
        <f>(VLOOKUP($A26,'RevPAR Raw Data'!$B$6:$BE$49,'RevPAR Raw Data'!AV$1,FALSE))/100</f>
        <v>1.2091358889017301E-2</v>
      </c>
      <c r="AA27" s="90">
        <f>(VLOOKUP($A26,'RevPAR Raw Data'!$B$6:$BE$49,'RevPAR Raw Data'!AW$1,FALSE))/100</f>
        <v>2.8154855139735304E-3</v>
      </c>
      <c r="AB27" s="90">
        <f>(VLOOKUP($A26,'RevPAR Raw Data'!$B$6:$BE$49,'RevPAR Raw Data'!AX$1,FALSE))/100</f>
        <v>-7.1761837875656195E-3</v>
      </c>
      <c r="AC27" s="90">
        <f>(VLOOKUP($A26,'RevPAR Raw Data'!$B$6:$BE$49,'RevPAR Raw Data'!AY$1,FALSE))/100</f>
        <v>4.5732618279752902E-3</v>
      </c>
      <c r="AD27" s="91">
        <f>(VLOOKUP($A26,'RevPAR Raw Data'!$B$6:$BE$49,'RevPAR Raw Data'!BA$1,FALSE))/100</f>
        <v>-8.9360154435997197E-3</v>
      </c>
      <c r="AE27" s="91">
        <f>(VLOOKUP($A26,'RevPAR Raw Data'!$B$6:$BE$49,'RevPAR Raw Data'!BB$1,FALSE))/100</f>
        <v>-1.64425081137223E-2</v>
      </c>
      <c r="AF27" s="90">
        <f>(VLOOKUP($A26,'RevPAR Raw Data'!$B$6:$BE$49,'RevPAR Raw Data'!BC$1,FALSE))/100</f>
        <v>-1.2736959320330301E-2</v>
      </c>
      <c r="AG27" s="92">
        <f>(VLOOKUP($A26,'RevPAR Raw Data'!$B$6:$BE$49,'RevPAR Raw Data'!BE$1,FALSE))/100</f>
        <v>-1.7022026260281101E-3</v>
      </c>
    </row>
    <row r="28" spans="1:33" x14ac:dyDescent="0.2">
      <c r="A28" s="155" t="s">
        <v>122</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
      <c r="A29" s="116" t="s">
        <v>73</v>
      </c>
      <c r="B29" s="117">
        <f>(VLOOKUP($A29,'Occupancy Raw Data'!$B$8:$BE$45,'Occupancy Raw Data'!AG$3,FALSE))/100</f>
        <v>0.47891839205622699</v>
      </c>
      <c r="C29" s="118">
        <f>(VLOOKUP($A29,'Occupancy Raw Data'!$B$8:$BE$45,'Occupancy Raw Data'!AH$3,FALSE))/100</f>
        <v>0.61036528254761102</v>
      </c>
      <c r="D29" s="118">
        <f>(VLOOKUP($A29,'Occupancy Raw Data'!$B$8:$BE$45,'Occupancy Raw Data'!AI$3,FALSE))/100</f>
        <v>0.67160209711342</v>
      </c>
      <c r="E29" s="118">
        <f>(VLOOKUP($A29,'Occupancy Raw Data'!$B$8:$BE$45,'Occupancy Raw Data'!AJ$3,FALSE))/100</f>
        <v>0.65976773249611298</v>
      </c>
      <c r="F29" s="118">
        <f>(VLOOKUP($A29,'Occupancy Raw Data'!$B$8:$BE$45,'Occupancy Raw Data'!AK$3,FALSE))/100</f>
        <v>0.657725485414698</v>
      </c>
      <c r="G29" s="119">
        <f>(VLOOKUP($A29,'Occupancy Raw Data'!$B$8:$BE$45,'Occupancy Raw Data'!AL$3,FALSE))/100</f>
        <v>0.61565523440951897</v>
      </c>
      <c r="H29" s="99">
        <f>(VLOOKUP($A29,'Occupancy Raw Data'!$B$8:$BE$45,'Occupancy Raw Data'!AN$3,FALSE))/100</f>
        <v>0.75388636571463397</v>
      </c>
      <c r="I29" s="99">
        <f>(VLOOKUP($A29,'Occupancy Raw Data'!$B$8:$BE$45,'Occupancy Raw Data'!AO$3,FALSE))/100</f>
        <v>0.74839973176456198</v>
      </c>
      <c r="J29" s="119">
        <f>(VLOOKUP($A29,'Occupancy Raw Data'!$B$8:$BE$45,'Occupancy Raw Data'!AP$3,FALSE))/100</f>
        <v>0.75114304873959792</v>
      </c>
      <c r="K29" s="120">
        <f>(VLOOKUP($A29,'Occupancy Raw Data'!$B$8:$BE$45,'Occupancy Raw Data'!AR$3,FALSE))/100</f>
        <v>0.65435803331787801</v>
      </c>
      <c r="M29" s="121">
        <f>VLOOKUP($A29,'ADR Raw Data'!$B$6:$BE$43,'ADR Raw Data'!AG$1,FALSE)</f>
        <v>107.834967484457</v>
      </c>
      <c r="N29" s="122">
        <f>VLOOKUP($A29,'ADR Raw Data'!$B$6:$BE$43,'ADR Raw Data'!AH$1,FALSE)</f>
        <v>114.966254382134</v>
      </c>
      <c r="O29" s="122">
        <f>VLOOKUP($A29,'ADR Raw Data'!$B$6:$BE$43,'ADR Raw Data'!AI$1,FALSE)</f>
        <v>118.735761973381</v>
      </c>
      <c r="P29" s="122">
        <f>VLOOKUP($A29,'ADR Raw Data'!$B$6:$BE$43,'ADR Raw Data'!AJ$1,FALSE)</f>
        <v>117.757374104874</v>
      </c>
      <c r="Q29" s="122">
        <f>VLOOKUP($A29,'ADR Raw Data'!$B$6:$BE$43,'ADR Raw Data'!AK$1,FALSE)</f>
        <v>122.465868940587</v>
      </c>
      <c r="R29" s="123">
        <f>VLOOKUP($A29,'ADR Raw Data'!$B$6:$BE$43,'ADR Raw Data'!AL$1,FALSE)</f>
        <v>116.878462975749</v>
      </c>
      <c r="S29" s="122">
        <f>VLOOKUP($A29,'ADR Raw Data'!$B$6:$BE$43,'ADR Raw Data'!AN$1,FALSE)</f>
        <v>146.554232545915</v>
      </c>
      <c r="T29" s="122">
        <f>VLOOKUP($A29,'ADR Raw Data'!$B$6:$BE$43,'ADR Raw Data'!AO$1,FALSE)</f>
        <v>146.548223926036</v>
      </c>
      <c r="U29" s="123">
        <f>VLOOKUP($A29,'ADR Raw Data'!$B$6:$BE$43,'ADR Raw Data'!AP$1,FALSE)</f>
        <v>146.55123920828601</v>
      </c>
      <c r="V29" s="124">
        <f>VLOOKUP($A29,'ADR Raw Data'!$B$6:$BE$43,'ADR Raw Data'!AR$1,FALSE)</f>
        <v>126.608344053292</v>
      </c>
      <c r="X29" s="121">
        <f>VLOOKUP($A29,'RevPAR Raw Data'!$B$6:$BE$43,'RevPAR Raw Data'!AG$1,FALSE)</f>
        <v>51.644149235092101</v>
      </c>
      <c r="Y29" s="122">
        <f>VLOOKUP($A29,'RevPAR Raw Data'!$B$6:$BE$43,'RevPAR Raw Data'!AH$1,FALSE)</f>
        <v>70.171410339392096</v>
      </c>
      <c r="Z29" s="122">
        <f>VLOOKUP($A29,'RevPAR Raw Data'!$B$6:$BE$43,'RevPAR Raw Data'!AI$1,FALSE)</f>
        <v>79.743186743682699</v>
      </c>
      <c r="AA29" s="122">
        <f>VLOOKUP($A29,'RevPAR Raw Data'!$B$6:$BE$43,'RevPAR Raw Data'!AJ$1,FALSE)</f>
        <v>77.692515697869297</v>
      </c>
      <c r="AB29" s="122">
        <f>VLOOKUP($A29,'RevPAR Raw Data'!$B$6:$BE$43,'RevPAR Raw Data'!AK$1,FALSE)</f>
        <v>80.548923095680706</v>
      </c>
      <c r="AC29" s="123">
        <f>VLOOKUP($A29,'RevPAR Raw Data'!$B$6:$BE$43,'RevPAR Raw Data'!AL$1,FALSE)</f>
        <v>71.956837520759294</v>
      </c>
      <c r="AD29" s="122">
        <f>VLOOKUP($A29,'RevPAR Raw Data'!$B$6:$BE$43,'RevPAR Raw Data'!AN$1,FALSE)</f>
        <v>110.485237754137</v>
      </c>
      <c r="AE29" s="122">
        <f>VLOOKUP($A29,'RevPAR Raw Data'!$B$6:$BE$43,'RevPAR Raw Data'!AO$1,FALSE)</f>
        <v>109.67665147681799</v>
      </c>
      <c r="AF29" s="123">
        <f>VLOOKUP($A29,'RevPAR Raw Data'!$B$6:$BE$43,'RevPAR Raw Data'!AP$1,FALSE)</f>
        <v>110.080944615478</v>
      </c>
      <c r="AG29" s="124">
        <f>VLOOKUP($A29,'RevPAR Raw Data'!$B$6:$BE$43,'RevPAR Raw Data'!AR$1,FALSE)</f>
        <v>82.847187016345401</v>
      </c>
    </row>
    <row r="30" spans="1:33" x14ac:dyDescent="0.2">
      <c r="A30" s="101" t="s">
        <v>121</v>
      </c>
      <c r="B30" s="89">
        <f>(VLOOKUP($A29,'Occupancy Raw Data'!$B$8:$BE$51,'Occupancy Raw Data'!AT$3,FALSE))/100</f>
        <v>-1.1804059909104001E-2</v>
      </c>
      <c r="C30" s="90">
        <f>(VLOOKUP($A29,'Occupancy Raw Data'!$B$8:$BE$51,'Occupancy Raw Data'!AU$3,FALSE))/100</f>
        <v>9.2399534309772994E-3</v>
      </c>
      <c r="D30" s="90">
        <f>(VLOOKUP($A29,'Occupancy Raw Data'!$B$8:$BE$51,'Occupancy Raw Data'!AV$3,FALSE))/100</f>
        <v>1.5377711039475802E-2</v>
      </c>
      <c r="E30" s="90">
        <f>(VLOOKUP($A29,'Occupancy Raw Data'!$B$8:$BE$51,'Occupancy Raw Data'!AW$3,FALSE))/100</f>
        <v>-8.8294847508347298E-3</v>
      </c>
      <c r="F30" s="90">
        <f>(VLOOKUP($A29,'Occupancy Raw Data'!$B$8:$BE$51,'Occupancy Raw Data'!AX$3,FALSE))/100</f>
        <v>-1.5263446164094601E-2</v>
      </c>
      <c r="G30" s="90">
        <f>(VLOOKUP($A29,'Occupancy Raw Data'!$B$8:$BE$51,'Occupancy Raw Data'!AY$3,FALSE))/100</f>
        <v>-2.02555587213506E-3</v>
      </c>
      <c r="H30" s="91">
        <f>(VLOOKUP($A29,'Occupancy Raw Data'!$B$8:$BE$51,'Occupancy Raw Data'!BA$3,FALSE))/100</f>
        <v>8.3564223555179992E-3</v>
      </c>
      <c r="I30" s="91">
        <f>(VLOOKUP($A29,'Occupancy Raw Data'!$B$8:$BE$51,'Occupancy Raw Data'!BB$3,FALSE))/100</f>
        <v>-5.3377632366155801E-3</v>
      </c>
      <c r="J30" s="90">
        <f>(VLOOKUP($A29,'Occupancy Raw Data'!$B$8:$BE$51,'Occupancy Raw Data'!BC$3,FALSE))/100</f>
        <v>1.4875238724114002E-3</v>
      </c>
      <c r="K30" s="92">
        <f>(VLOOKUP($A29,'Occupancy Raw Data'!$B$8:$BE$51,'Occupancy Raw Data'!BE$3,FALSE))/100</f>
        <v>-8.9531390548884798E-4</v>
      </c>
      <c r="M30" s="89">
        <f>(VLOOKUP($A29,'ADR Raw Data'!$B$6:$BE$49,'ADR Raw Data'!AT$1,FALSE))/100</f>
        <v>-9.2811928684126497E-3</v>
      </c>
      <c r="N30" s="90">
        <f>(VLOOKUP($A29,'ADR Raw Data'!$B$6:$BE$49,'ADR Raw Data'!AU$1,FALSE))/100</f>
        <v>1.15944770333031E-2</v>
      </c>
      <c r="O30" s="90">
        <f>(VLOOKUP($A29,'ADR Raw Data'!$B$6:$BE$49,'ADR Raw Data'!AV$1,FALSE))/100</f>
        <v>6.5169106873106597E-3</v>
      </c>
      <c r="P30" s="90">
        <f>(VLOOKUP($A29,'ADR Raw Data'!$B$6:$BE$49,'ADR Raw Data'!AW$1,FALSE))/100</f>
        <v>-9.425263798386721E-3</v>
      </c>
      <c r="Q30" s="90">
        <f>(VLOOKUP($A29,'ADR Raw Data'!$B$6:$BE$49,'ADR Raw Data'!AX$1,FALSE))/100</f>
        <v>-9.8381803796009099E-3</v>
      </c>
      <c r="R30" s="90">
        <f>(VLOOKUP($A29,'ADR Raw Data'!$B$6:$BE$49,'ADR Raw Data'!AY$1,FALSE))/100</f>
        <v>-2.0824575476278699E-3</v>
      </c>
      <c r="S30" s="91">
        <f>(VLOOKUP($A29,'ADR Raw Data'!$B$6:$BE$49,'ADR Raw Data'!BA$1,FALSE))/100</f>
        <v>-1.6685630162552499E-2</v>
      </c>
      <c r="T30" s="91">
        <f>(VLOOKUP($A29,'ADR Raw Data'!$B$6:$BE$49,'ADR Raw Data'!BB$1,FALSE))/100</f>
        <v>-1.26538411937857E-2</v>
      </c>
      <c r="U30" s="90">
        <f>(VLOOKUP($A29,'ADR Raw Data'!$B$6:$BE$49,'ADR Raw Data'!BC$1,FALSE))/100</f>
        <v>-1.4667343276619999E-2</v>
      </c>
      <c r="V30" s="92">
        <f>(VLOOKUP($A29,'ADR Raw Data'!$B$6:$BE$49,'ADR Raw Data'!BE$1,FALSE))/100</f>
        <v>-6.7310448474447301E-3</v>
      </c>
      <c r="X30" s="89">
        <f>(VLOOKUP($A29,'RevPAR Raw Data'!$B$6:$BE$49,'RevPAR Raw Data'!AT$1,FALSE))/100</f>
        <v>-2.0975697020869898E-2</v>
      </c>
      <c r="Y30" s="90">
        <f>(VLOOKUP($A29,'RevPAR Raw Data'!$B$6:$BE$49,'RevPAR Raw Data'!AU$1,FALSE))/100</f>
        <v>2.09415628921246E-2</v>
      </c>
      <c r="Z30" s="90">
        <f>(VLOOKUP($A29,'RevPAR Raw Data'!$B$6:$BE$49,'RevPAR Raw Data'!AV$1,FALSE))/100</f>
        <v>2.1994836896206002E-2</v>
      </c>
      <c r="AA30" s="90">
        <f>(VLOOKUP($A29,'RevPAR Raw Data'!$B$6:$BE$49,'RevPAR Raw Data'!AW$1,FALSE))/100</f>
        <v>-1.8171528326240999E-2</v>
      </c>
      <c r="AB30" s="90">
        <f>(VLOOKUP($A29,'RevPAR Raw Data'!$B$6:$BE$49,'RevPAR Raw Data'!AX$1,FALSE))/100</f>
        <v>-2.4951462007118799E-2</v>
      </c>
      <c r="AC30" s="90">
        <f>(VLOOKUP($A29,'RevPAR Raw Data'!$B$6:$BE$49,'RevPAR Raw Data'!AY$1,FALSE))/100</f>
        <v>-4.10379528564886E-3</v>
      </c>
      <c r="AD30" s="91">
        <f>(VLOOKUP($A29,'RevPAR Raw Data'!$B$6:$BE$49,'RevPAR Raw Data'!BA$1,FALSE))/100</f>
        <v>-8.46863997994079E-3</v>
      </c>
      <c r="AE30" s="91">
        <f>(VLOOKUP($A29,'RevPAR Raw Data'!$B$6:$BE$49,'RevPAR Raw Data'!BB$1,FALSE))/100</f>
        <v>-1.79240612220752E-2</v>
      </c>
      <c r="AF30" s="90">
        <f>(VLOOKUP($A29,'RevPAR Raw Data'!$B$6:$BE$49,'RevPAR Raw Data'!BC$1,FALSE))/100</f>
        <v>-1.3201637427477399E-2</v>
      </c>
      <c r="AG30" s="92">
        <f>(VLOOKUP($A29,'RevPAR Raw Data'!$B$6:$BE$49,'RevPAR Raw Data'!BE$1,FALSE))/100</f>
        <v>-7.6203323548831902E-3</v>
      </c>
    </row>
    <row r="31" spans="1:33" x14ac:dyDescent="0.2">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
      <c r="A32" s="116" t="s">
        <v>74</v>
      </c>
      <c r="B32" s="117">
        <f>(VLOOKUP($A32,'Occupancy Raw Data'!$B$8:$BE$45,'Occupancy Raw Data'!AG$3,FALSE))/100</f>
        <v>0.46090695856137598</v>
      </c>
      <c r="C32" s="118">
        <f>(VLOOKUP($A32,'Occupancy Raw Data'!$B$8:$BE$45,'Occupancy Raw Data'!AH$3,FALSE))/100</f>
        <v>0.59147771696637907</v>
      </c>
      <c r="D32" s="118">
        <f>(VLOOKUP($A32,'Occupancy Raw Data'!$B$8:$BE$45,'Occupancy Raw Data'!AI$3,FALSE))/100</f>
        <v>0.648944487881157</v>
      </c>
      <c r="E32" s="118">
        <f>(VLOOKUP($A32,'Occupancy Raw Data'!$B$8:$BE$45,'Occupancy Raw Data'!AJ$3,FALSE))/100</f>
        <v>0.63467552775605907</v>
      </c>
      <c r="F32" s="118">
        <f>(VLOOKUP($A32,'Occupancy Raw Data'!$B$8:$BE$45,'Occupancy Raw Data'!AK$3,FALSE))/100</f>
        <v>0.58893666927286903</v>
      </c>
      <c r="G32" s="119">
        <f>(VLOOKUP($A32,'Occupancy Raw Data'!$B$8:$BE$45,'Occupancy Raw Data'!AL$3,FALSE))/100</f>
        <v>0.58498827208756798</v>
      </c>
      <c r="H32" s="99">
        <f>(VLOOKUP($A32,'Occupancy Raw Data'!$B$8:$BE$45,'Occupancy Raw Data'!AN$3,FALSE))/100</f>
        <v>0.65422204847537102</v>
      </c>
      <c r="I32" s="99">
        <f>(VLOOKUP($A32,'Occupancy Raw Data'!$B$8:$BE$45,'Occupancy Raw Data'!AO$3,FALSE))/100</f>
        <v>0.65402658326817797</v>
      </c>
      <c r="J32" s="119">
        <f>(VLOOKUP($A32,'Occupancy Raw Data'!$B$8:$BE$45,'Occupancy Raw Data'!AP$3,FALSE))/100</f>
        <v>0.654124315871774</v>
      </c>
      <c r="K32" s="120">
        <f>(VLOOKUP($A32,'Occupancy Raw Data'!$B$8:$BE$45,'Occupancy Raw Data'!AR$3,FALSE))/100</f>
        <v>0.604741427454484</v>
      </c>
      <c r="M32" s="121">
        <f>VLOOKUP($A32,'ADR Raw Data'!$B$6:$BE$43,'ADR Raw Data'!AG$1,FALSE)</f>
        <v>103.681183206106</v>
      </c>
      <c r="N32" s="122">
        <f>VLOOKUP($A32,'ADR Raw Data'!$B$6:$BE$43,'ADR Raw Data'!AH$1,FALSE)</f>
        <v>104.75295769993301</v>
      </c>
      <c r="O32" s="122">
        <f>VLOOKUP($A32,'ADR Raw Data'!$B$6:$BE$43,'ADR Raw Data'!AI$1,FALSE)</f>
        <v>106.701268072289</v>
      </c>
      <c r="P32" s="122">
        <f>VLOOKUP($A32,'ADR Raw Data'!$B$6:$BE$43,'ADR Raw Data'!AJ$1,FALSE)</f>
        <v>108.107021866338</v>
      </c>
      <c r="Q32" s="122">
        <f>VLOOKUP($A32,'ADR Raw Data'!$B$6:$BE$43,'ADR Raw Data'!AK$1,FALSE)</f>
        <v>108.58663126451999</v>
      </c>
      <c r="R32" s="123">
        <f>VLOOKUP($A32,'ADR Raw Data'!$B$6:$BE$43,'ADR Raw Data'!AL$1,FALSE)</f>
        <v>106.51603247794699</v>
      </c>
      <c r="S32" s="122">
        <f>VLOOKUP($A32,'ADR Raw Data'!$B$6:$BE$43,'ADR Raw Data'!AN$1,FALSE)</f>
        <v>134.11761577532101</v>
      </c>
      <c r="T32" s="122">
        <f>VLOOKUP($A32,'ADR Raw Data'!$B$6:$BE$43,'ADR Raw Data'!AO$1,FALSE)</f>
        <v>134.01405260011899</v>
      </c>
      <c r="U32" s="123">
        <f>VLOOKUP($A32,'ADR Raw Data'!$B$6:$BE$43,'ADR Raw Data'!AP$1,FALSE)</f>
        <v>134.065841924398</v>
      </c>
      <c r="V32" s="124">
        <f>VLOOKUP($A32,'ADR Raw Data'!$B$6:$BE$43,'ADR Raw Data'!AR$1,FALSE)</f>
        <v>115.030179156854</v>
      </c>
      <c r="X32" s="121">
        <f>VLOOKUP($A32,'RevPAR Raw Data'!$B$6:$BE$43,'RevPAR Raw Data'!AG$1,FALSE)</f>
        <v>47.7873788115715</v>
      </c>
      <c r="Y32" s="122">
        <f>VLOOKUP($A32,'RevPAR Raw Data'!$B$6:$BE$43,'RevPAR Raw Data'!AH$1,FALSE)</f>
        <v>61.959040265832598</v>
      </c>
      <c r="Z32" s="122">
        <f>VLOOKUP($A32,'RevPAR Raw Data'!$B$6:$BE$43,'RevPAR Raw Data'!AI$1,FALSE)</f>
        <v>69.243199765441702</v>
      </c>
      <c r="AA32" s="122">
        <f>VLOOKUP($A32,'RevPAR Raw Data'!$B$6:$BE$43,'RevPAR Raw Data'!AJ$1,FALSE)</f>
        <v>68.612881157154007</v>
      </c>
      <c r="AB32" s="122">
        <f>VLOOKUP($A32,'RevPAR Raw Data'!$B$6:$BE$43,'RevPAR Raw Data'!AK$1,FALSE)</f>
        <v>63.950648944487803</v>
      </c>
      <c r="AC32" s="123">
        <f>VLOOKUP($A32,'RevPAR Raw Data'!$B$6:$BE$43,'RevPAR Raw Data'!AL$1,FALSE)</f>
        <v>62.310629788897501</v>
      </c>
      <c r="AD32" s="122">
        <f>VLOOKUP($A32,'RevPAR Raw Data'!$B$6:$BE$43,'RevPAR Raw Data'!AN$1,FALSE)</f>
        <v>87.742701329163395</v>
      </c>
      <c r="AE32" s="122">
        <f>VLOOKUP($A32,'RevPAR Raw Data'!$B$6:$BE$43,'RevPAR Raw Data'!AO$1,FALSE)</f>
        <v>87.648752931978095</v>
      </c>
      <c r="AF32" s="123">
        <f>VLOOKUP($A32,'RevPAR Raw Data'!$B$6:$BE$43,'RevPAR Raw Data'!AP$1,FALSE)</f>
        <v>87.695727130570702</v>
      </c>
      <c r="AG32" s="124">
        <f>VLOOKUP($A32,'RevPAR Raw Data'!$B$6:$BE$43,'RevPAR Raw Data'!AR$1,FALSE)</f>
        <v>69.563514743661301</v>
      </c>
    </row>
    <row r="33" spans="1:33" x14ac:dyDescent="0.2">
      <c r="A33" s="101" t="s">
        <v>121</v>
      </c>
      <c r="B33" s="89">
        <f>(VLOOKUP($A32,'Occupancy Raw Data'!$B$8:$BE$51,'Occupancy Raw Data'!AT$3,FALSE))/100</f>
        <v>-5.3392211963067003E-2</v>
      </c>
      <c r="C33" s="90">
        <f>(VLOOKUP($A32,'Occupancy Raw Data'!$B$8:$BE$51,'Occupancy Raw Data'!AU$3,FALSE))/100</f>
        <v>-9.4011976047904094E-2</v>
      </c>
      <c r="D33" s="90">
        <f>(VLOOKUP($A32,'Occupancy Raw Data'!$B$8:$BE$51,'Occupancy Raw Data'!AV$3,FALSE))/100</f>
        <v>-5.4938798747509204E-2</v>
      </c>
      <c r="E33" s="90">
        <f>(VLOOKUP($A32,'Occupancy Raw Data'!$B$8:$BE$51,'Occupancy Raw Data'!AW$3,FALSE))/100</f>
        <v>-7.25506998000571E-2</v>
      </c>
      <c r="F33" s="90">
        <f>(VLOOKUP($A32,'Occupancy Raw Data'!$B$8:$BE$51,'Occupancy Raw Data'!AX$3,FALSE))/100</f>
        <v>-0.117715959004392</v>
      </c>
      <c r="G33" s="90">
        <f>(VLOOKUP($A32,'Occupancy Raw Data'!$B$8:$BE$51,'Occupancy Raw Data'!AY$3,FALSE))/100</f>
        <v>-7.9704797047970399E-2</v>
      </c>
      <c r="H33" s="91">
        <f>(VLOOKUP($A32,'Occupancy Raw Data'!$B$8:$BE$51,'Occupancy Raw Data'!BA$3,FALSE))/100</f>
        <v>-7.3109941844364409E-2</v>
      </c>
      <c r="I33" s="91">
        <f>(VLOOKUP($A32,'Occupancy Raw Data'!$B$8:$BE$51,'Occupancy Raw Data'!BB$3,FALSE))/100</f>
        <v>-5.9319651391622097E-2</v>
      </c>
      <c r="J33" s="90">
        <f>(VLOOKUP($A32,'Occupancy Raw Data'!$B$8:$BE$51,'Occupancy Raw Data'!BC$3,FALSE))/100</f>
        <v>-6.6266741071428492E-2</v>
      </c>
      <c r="K33" s="92">
        <f>(VLOOKUP($A32,'Occupancy Raw Data'!$B$8:$BE$51,'Occupancy Raw Data'!BE$3,FALSE))/100</f>
        <v>-7.5593307153833E-2</v>
      </c>
      <c r="M33" s="89">
        <f>(VLOOKUP($A32,'ADR Raw Data'!$B$6:$BE$49,'ADR Raw Data'!AT$1,FALSE))/100</f>
        <v>3.1018550826997799E-2</v>
      </c>
      <c r="N33" s="90">
        <f>(VLOOKUP($A32,'ADR Raw Data'!$B$6:$BE$49,'ADR Raw Data'!AU$1,FALSE))/100</f>
        <v>-6.1050701689943001E-3</v>
      </c>
      <c r="O33" s="90">
        <f>(VLOOKUP($A32,'ADR Raw Data'!$B$6:$BE$49,'ADR Raw Data'!AV$1,FALSE))/100</f>
        <v>1.60739685388974E-2</v>
      </c>
      <c r="P33" s="90">
        <f>(VLOOKUP($A32,'ADR Raw Data'!$B$6:$BE$49,'ADR Raw Data'!AW$1,FALSE))/100</f>
        <v>5.42907223772034E-2</v>
      </c>
      <c r="Q33" s="90">
        <f>(VLOOKUP($A32,'ADR Raw Data'!$B$6:$BE$49,'ADR Raw Data'!AX$1,FALSE))/100</f>
        <v>-1.5324296869273E-2</v>
      </c>
      <c r="R33" s="90">
        <f>(VLOOKUP($A32,'ADR Raw Data'!$B$6:$BE$49,'ADR Raw Data'!AY$1,FALSE))/100</f>
        <v>1.4603327362987799E-2</v>
      </c>
      <c r="S33" s="91">
        <f>(VLOOKUP($A32,'ADR Raw Data'!$B$6:$BE$49,'ADR Raw Data'!BA$1,FALSE))/100</f>
        <v>3.5168064919648502E-2</v>
      </c>
      <c r="T33" s="91">
        <f>(VLOOKUP($A32,'ADR Raw Data'!$B$6:$BE$49,'ADR Raw Data'!BB$1,FALSE))/100</f>
        <v>9.5462770324640407E-3</v>
      </c>
      <c r="U33" s="90">
        <f>(VLOOKUP($A32,'ADR Raw Data'!$B$6:$BE$49,'ADR Raw Data'!BC$1,FALSE))/100</f>
        <v>2.22951779213078E-2</v>
      </c>
      <c r="V33" s="92">
        <f>(VLOOKUP($A32,'ADR Raw Data'!$B$6:$BE$49,'ADR Raw Data'!BE$1,FALSE))/100</f>
        <v>1.8087560268133001E-2</v>
      </c>
      <c r="X33" s="89">
        <f>(VLOOKUP($A32,'RevPAR Raw Data'!$B$6:$BE$49,'RevPAR Raw Data'!AT$1,FALSE))/100</f>
        <v>-2.4029810176611301E-2</v>
      </c>
      <c r="Y33" s="90">
        <f>(VLOOKUP($A32,'RevPAR Raw Data'!$B$6:$BE$49,'RevPAR Raw Data'!AU$1,FALSE))/100</f>
        <v>-9.9543096506400197E-2</v>
      </c>
      <c r="Z33" s="90">
        <f>(VLOOKUP($A32,'RevPAR Raw Data'!$B$6:$BE$49,'RevPAR Raw Data'!AV$1,FALSE))/100</f>
        <v>-3.9747914731243998E-2</v>
      </c>
      <c r="AA33" s="90">
        <f>(VLOOKUP($A32,'RevPAR Raw Data'!$B$6:$BE$49,'RevPAR Raw Data'!AW$1,FALSE))/100</f>
        <v>-2.2198807323970404E-2</v>
      </c>
      <c r="AB33" s="90">
        <f>(VLOOKUP($A32,'RevPAR Raw Data'!$B$6:$BE$49,'RevPAR Raw Data'!AX$1,FALSE))/100</f>
        <v>-0.13123634157163</v>
      </c>
      <c r="AC33" s="90">
        <f>(VLOOKUP($A32,'RevPAR Raw Data'!$B$6:$BE$49,'RevPAR Raw Data'!AY$1,FALSE))/100</f>
        <v>-6.6265424928674599E-2</v>
      </c>
      <c r="AD33" s="91">
        <f>(VLOOKUP($A32,'RevPAR Raw Data'!$B$6:$BE$49,'RevPAR Raw Data'!BA$1,FALSE))/100</f>
        <v>-4.0513012105770206E-2</v>
      </c>
      <c r="AE33" s="91">
        <f>(VLOOKUP($A32,'RevPAR Raw Data'!$B$6:$BE$49,'RevPAR Raw Data'!BB$1,FALSE))/100</f>
        <v>-5.0339656184811697E-2</v>
      </c>
      <c r="AF33" s="90">
        <f>(VLOOKUP($A32,'RevPAR Raw Data'!$B$6:$BE$49,'RevPAR Raw Data'!BC$1,FALSE))/100</f>
        <v>-4.5448991932573402E-2</v>
      </c>
      <c r="AG33" s="92">
        <f>(VLOOKUP($A32,'RevPAR Raw Data'!$B$6:$BE$49,'RevPAR Raw Data'!BE$1,FALSE))/100</f>
        <v>-5.8873045384712407E-2</v>
      </c>
    </row>
    <row r="34" spans="1:33" x14ac:dyDescent="0.2">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
      <c r="A35" s="116" t="s">
        <v>75</v>
      </c>
      <c r="B35" s="117">
        <f>(VLOOKUP($A35,'Occupancy Raw Data'!$B$8:$BE$45,'Occupancy Raw Data'!AG$3,FALSE))/100</f>
        <v>0.371112282551396</v>
      </c>
      <c r="C35" s="118">
        <f>(VLOOKUP($A35,'Occupancy Raw Data'!$B$8:$BE$45,'Occupancy Raw Data'!AH$3,FALSE))/100</f>
        <v>0.48796345106308203</v>
      </c>
      <c r="D35" s="118">
        <f>(VLOOKUP($A35,'Occupancy Raw Data'!$B$8:$BE$45,'Occupancy Raw Data'!AI$3,FALSE))/100</f>
        <v>0.524428274428274</v>
      </c>
      <c r="E35" s="118">
        <f>(VLOOKUP($A35,'Occupancy Raw Data'!$B$8:$BE$45,'Occupancy Raw Data'!AJ$3,FALSE))/100</f>
        <v>0.54244629244629206</v>
      </c>
      <c r="F35" s="118">
        <f>(VLOOKUP($A35,'Occupancy Raw Data'!$B$8:$BE$45,'Occupancy Raw Data'!AK$3,FALSE))/100</f>
        <v>0.537248787248787</v>
      </c>
      <c r="G35" s="119">
        <f>(VLOOKUP($A35,'Occupancy Raw Data'!$B$8:$BE$45,'Occupancy Raw Data'!AL$3,FALSE))/100</f>
        <v>0.49299602759774203</v>
      </c>
      <c r="H35" s="99">
        <f>(VLOOKUP($A35,'Occupancy Raw Data'!$B$8:$BE$45,'Occupancy Raw Data'!AN$3,FALSE))/100</f>
        <v>0.64119889119889095</v>
      </c>
      <c r="I35" s="99">
        <f>(VLOOKUP($A35,'Occupancy Raw Data'!$B$8:$BE$45,'Occupancy Raw Data'!AO$3,FALSE))/100</f>
        <v>0.60395010395010307</v>
      </c>
      <c r="J35" s="119">
        <f>(VLOOKUP($A35,'Occupancy Raw Data'!$B$8:$BE$45,'Occupancy Raw Data'!AP$3,FALSE))/100</f>
        <v>0.62257449757449701</v>
      </c>
      <c r="K35" s="120">
        <f>(VLOOKUP($A35,'Occupancy Raw Data'!$B$8:$BE$45,'Occupancy Raw Data'!AR$3,FALSE))/100</f>
        <v>0.53016748670543201</v>
      </c>
      <c r="M35" s="121">
        <f>VLOOKUP($A35,'ADR Raw Data'!$B$6:$BE$43,'ADR Raw Data'!AG$1,FALSE)</f>
        <v>100.840113636363</v>
      </c>
      <c r="N35" s="122">
        <f>VLOOKUP($A35,'ADR Raw Data'!$B$6:$BE$43,'ADR Raw Data'!AH$1,FALSE)</f>
        <v>102.986910334893</v>
      </c>
      <c r="O35" s="122">
        <f>VLOOKUP($A35,'ADR Raw Data'!$B$6:$BE$43,'ADR Raw Data'!AI$1,FALSE)</f>
        <v>103.877185332011</v>
      </c>
      <c r="P35" s="122">
        <f>VLOOKUP($A35,'ADR Raw Data'!$B$6:$BE$43,'ADR Raw Data'!AJ$1,FALSE)</f>
        <v>106.290105397636</v>
      </c>
      <c r="Q35" s="122">
        <f>VLOOKUP($A35,'ADR Raw Data'!$B$6:$BE$43,'ADR Raw Data'!AK$1,FALSE)</f>
        <v>106.733566591422</v>
      </c>
      <c r="R35" s="123">
        <f>VLOOKUP($A35,'ADR Raw Data'!$B$6:$BE$43,'ADR Raw Data'!AL$1,FALSE)</f>
        <v>104.409126378286</v>
      </c>
      <c r="S35" s="122">
        <f>VLOOKUP($A35,'ADR Raw Data'!$B$6:$BE$43,'ADR Raw Data'!AN$1,FALSE)</f>
        <v>123.46280464739201</v>
      </c>
      <c r="T35" s="122">
        <f>VLOOKUP($A35,'ADR Raw Data'!$B$6:$BE$43,'ADR Raw Data'!AO$1,FALSE)</f>
        <v>123.93422547332101</v>
      </c>
      <c r="U35" s="123">
        <f>VLOOKUP($A35,'ADR Raw Data'!$B$6:$BE$43,'ADR Raw Data'!AP$1,FALSE)</f>
        <v>123.691463754</v>
      </c>
      <c r="V35" s="124">
        <f>VLOOKUP($A35,'ADR Raw Data'!$B$6:$BE$43,'ADR Raw Data'!AR$1,FALSE)</f>
        <v>110.904657604874</v>
      </c>
      <c r="X35" s="121">
        <f>VLOOKUP($A35,'RevPAR Raw Data'!$B$6:$BE$43,'RevPAR Raw Data'!AG$1,FALSE)</f>
        <v>37.423004744333099</v>
      </c>
      <c r="Y35" s="122">
        <f>VLOOKUP($A35,'RevPAR Raw Data'!$B$6:$BE$43,'RevPAR Raw Data'!AH$1,FALSE)</f>
        <v>50.253848181338903</v>
      </c>
      <c r="Z35" s="122">
        <f>VLOOKUP($A35,'RevPAR Raw Data'!$B$6:$BE$43,'RevPAR Raw Data'!AI$1,FALSE)</f>
        <v>54.476133056133001</v>
      </c>
      <c r="AA35" s="122">
        <f>VLOOKUP($A35,'RevPAR Raw Data'!$B$6:$BE$43,'RevPAR Raw Data'!AJ$1,FALSE)</f>
        <v>57.6566735966735</v>
      </c>
      <c r="AB35" s="122">
        <f>VLOOKUP($A35,'RevPAR Raw Data'!$B$6:$BE$43,'RevPAR Raw Data'!AK$1,FALSE)</f>
        <v>57.342479209979203</v>
      </c>
      <c r="AC35" s="123">
        <f>VLOOKUP($A35,'RevPAR Raw Data'!$B$6:$BE$43,'RevPAR Raw Data'!AL$1,FALSE)</f>
        <v>51.4732845494459</v>
      </c>
      <c r="AD35" s="122">
        <f>VLOOKUP($A35,'RevPAR Raw Data'!$B$6:$BE$43,'RevPAR Raw Data'!AN$1,FALSE)</f>
        <v>79.164213444213402</v>
      </c>
      <c r="AE35" s="122">
        <f>VLOOKUP($A35,'RevPAR Raw Data'!$B$6:$BE$43,'RevPAR Raw Data'!AO$1,FALSE)</f>
        <v>74.850088357588305</v>
      </c>
      <c r="AF35" s="123">
        <f>VLOOKUP($A35,'RevPAR Raw Data'!$B$6:$BE$43,'RevPAR Raw Data'!AP$1,FALSE)</f>
        <v>77.007150900900896</v>
      </c>
      <c r="AG35" s="124">
        <f>VLOOKUP($A35,'RevPAR Raw Data'!$B$6:$BE$43,'RevPAR Raw Data'!AR$1,FALSE)</f>
        <v>58.798043586302803</v>
      </c>
    </row>
    <row r="36" spans="1:33" x14ac:dyDescent="0.2">
      <c r="A36" s="101" t="s">
        <v>121</v>
      </c>
      <c r="B36" s="89">
        <f>(VLOOKUP($A35,'Occupancy Raw Data'!$B$8:$BE$51,'Occupancy Raw Data'!AT$3,FALSE))/100</f>
        <v>-8.5516974256586498E-2</v>
      </c>
      <c r="C36" s="90">
        <f>(VLOOKUP($A35,'Occupancy Raw Data'!$B$8:$BE$51,'Occupancy Raw Data'!AU$3,FALSE))/100</f>
        <v>-5.0686439766913803E-2</v>
      </c>
      <c r="D36" s="90">
        <f>(VLOOKUP($A35,'Occupancy Raw Data'!$B$8:$BE$51,'Occupancy Raw Data'!AV$3,FALSE))/100</f>
        <v>-3.7489995117113699E-2</v>
      </c>
      <c r="E36" s="90">
        <f>(VLOOKUP($A35,'Occupancy Raw Data'!$B$8:$BE$51,'Occupancy Raw Data'!AW$3,FALSE))/100</f>
        <v>-1.6917418591058699E-2</v>
      </c>
      <c r="F36" s="90">
        <f>(VLOOKUP($A35,'Occupancy Raw Data'!$B$8:$BE$51,'Occupancy Raw Data'!AX$3,FALSE))/100</f>
        <v>-1.57472368952731E-2</v>
      </c>
      <c r="G36" s="90">
        <f>(VLOOKUP($A35,'Occupancy Raw Data'!$B$8:$BE$51,'Occupancy Raw Data'!AY$3,FALSE))/100</f>
        <v>-3.8522613445461401E-2</v>
      </c>
      <c r="H36" s="91">
        <f>(VLOOKUP($A35,'Occupancy Raw Data'!$B$8:$BE$51,'Occupancy Raw Data'!BA$3,FALSE))/100</f>
        <v>7.3134912513150799E-3</v>
      </c>
      <c r="I36" s="91">
        <f>(VLOOKUP($A35,'Occupancy Raw Data'!$B$8:$BE$51,'Occupancy Raw Data'!BB$3,FALSE))/100</f>
        <v>-6.5249252079267295E-2</v>
      </c>
      <c r="J36" s="90">
        <f>(VLOOKUP($A35,'Occupancy Raw Data'!$B$8:$BE$51,'Occupancy Raw Data'!BC$3,FALSE))/100</f>
        <v>-2.9238428055604698E-2</v>
      </c>
      <c r="K36" s="92">
        <f>(VLOOKUP($A35,'Occupancy Raw Data'!$B$8:$BE$51,'Occupancy Raw Data'!BE$3,FALSE))/100</f>
        <v>-3.5278705096033799E-2</v>
      </c>
      <c r="M36" s="89">
        <f>(VLOOKUP($A35,'ADR Raw Data'!$B$6:$BE$49,'ADR Raw Data'!AT$1,FALSE))/100</f>
        <v>-1.3187261862445301E-2</v>
      </c>
      <c r="N36" s="90">
        <f>(VLOOKUP($A35,'ADR Raw Data'!$B$6:$BE$49,'ADR Raw Data'!AU$1,FALSE))/100</f>
        <v>3.5765252772225796E-3</v>
      </c>
      <c r="O36" s="90">
        <f>(VLOOKUP($A35,'ADR Raw Data'!$B$6:$BE$49,'ADR Raw Data'!AV$1,FALSE))/100</f>
        <v>4.7081715206130099E-3</v>
      </c>
      <c r="P36" s="90">
        <f>(VLOOKUP($A35,'ADR Raw Data'!$B$6:$BE$49,'ADR Raw Data'!AW$1,FALSE))/100</f>
        <v>2.1018514441687799E-2</v>
      </c>
      <c r="Q36" s="90">
        <f>(VLOOKUP($A35,'ADR Raw Data'!$B$6:$BE$49,'ADR Raw Data'!AX$1,FALSE))/100</f>
        <v>8.96517133053093E-3</v>
      </c>
      <c r="R36" s="90">
        <f>(VLOOKUP($A35,'ADR Raw Data'!$B$6:$BE$49,'ADR Raw Data'!AY$1,FALSE))/100</f>
        <v>6.7219964955129692E-3</v>
      </c>
      <c r="S36" s="91">
        <f>(VLOOKUP($A35,'ADR Raw Data'!$B$6:$BE$49,'ADR Raw Data'!BA$1,FALSE))/100</f>
        <v>-1.3001226464607201E-2</v>
      </c>
      <c r="T36" s="91">
        <f>(VLOOKUP($A35,'ADR Raw Data'!$B$6:$BE$49,'ADR Raw Data'!BB$1,FALSE))/100</f>
        <v>-2.2555749419717303E-2</v>
      </c>
      <c r="U36" s="90">
        <f>(VLOOKUP($A35,'ADR Raw Data'!$B$6:$BE$49,'ADR Raw Data'!BC$1,FALSE))/100</f>
        <v>-1.7916387839877299E-2</v>
      </c>
      <c r="V36" s="92">
        <f>(VLOOKUP($A35,'ADR Raw Data'!$B$6:$BE$49,'ADR Raw Data'!BE$1,FALSE))/100</f>
        <v>-2.1194861349615097E-3</v>
      </c>
      <c r="X36" s="89">
        <f>(VLOOKUP($A35,'RevPAR Raw Data'!$B$6:$BE$49,'RevPAR Raw Data'!AT$1,FALSE))/100</f>
        <v>-9.7576501385826214E-2</v>
      </c>
      <c r="Y36" s="90">
        <f>(VLOOKUP($A35,'RevPAR Raw Data'!$B$6:$BE$49,'RevPAR Raw Data'!AU$1,FALSE))/100</f>
        <v>-4.7291195822730003E-2</v>
      </c>
      <c r="Z36" s="90">
        <f>(VLOOKUP($A35,'RevPAR Raw Data'!$B$6:$BE$49,'RevPAR Raw Data'!AV$1,FALSE))/100</f>
        <v>-3.2958332923819E-2</v>
      </c>
      <c r="AA36" s="90">
        <f>(VLOOKUP($A35,'RevPAR Raw Data'!$B$6:$BE$49,'RevPAR Raw Data'!AW$1,FALSE))/100</f>
        <v>3.7455168436568795E-3</v>
      </c>
      <c r="AB36" s="90">
        <f>(VLOOKUP($A35,'RevPAR Raw Data'!$B$6:$BE$49,'RevPAR Raw Data'!AX$1,FALSE))/100</f>
        <v>-6.9232422414907905E-3</v>
      </c>
      <c r="AC36" s="90">
        <f>(VLOOKUP($A35,'RevPAR Raw Data'!$B$6:$BE$49,'RevPAR Raw Data'!AY$1,FALSE))/100</f>
        <v>-3.2059565822526802E-2</v>
      </c>
      <c r="AD36" s="91">
        <f>(VLOOKUP($A35,'RevPAR Raw Data'!$B$6:$BE$49,'RevPAR Raw Data'!BA$1,FALSE))/100</f>
        <v>-5.7828195692974701E-3</v>
      </c>
      <c r="AE36" s="91">
        <f>(VLOOKUP($A35,'RevPAR Raw Data'!$B$6:$BE$49,'RevPAR Raw Data'!BB$1,FALSE))/100</f>
        <v>-8.6333255719260815E-2</v>
      </c>
      <c r="AF36" s="90">
        <f>(VLOOKUP($A35,'RevPAR Raw Data'!$B$6:$BE$49,'RevPAR Raw Data'!BC$1,FALSE))/100</f>
        <v>-4.6630968878609395E-2</v>
      </c>
      <c r="AG36" s="92">
        <f>(VLOOKUP($A35,'RevPAR Raw Data'!$B$6:$BE$49,'RevPAR Raw Data'!BE$1,FALSE))/100</f>
        <v>-3.7323418504684902E-2</v>
      </c>
    </row>
    <row r="37" spans="1:33" x14ac:dyDescent="0.2">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
      <c r="A38" s="116" t="s">
        <v>76</v>
      </c>
      <c r="B38" s="117">
        <f>(VLOOKUP($A38,'Occupancy Raw Data'!$B$8:$BE$45,'Occupancy Raw Data'!AG$3,FALSE))/100</f>
        <v>0.504223102478916</v>
      </c>
      <c r="C38" s="118">
        <f>(VLOOKUP($A38,'Occupancy Raw Data'!$B$8:$BE$45,'Occupancy Raw Data'!AH$3,FALSE))/100</f>
        <v>0.57406082289803206</v>
      </c>
      <c r="D38" s="118">
        <f>(VLOOKUP($A38,'Occupancy Raw Data'!$B$8:$BE$45,'Occupancy Raw Data'!AI$3,FALSE))/100</f>
        <v>0.61656018400204404</v>
      </c>
      <c r="E38" s="118">
        <f>(VLOOKUP($A38,'Occupancy Raw Data'!$B$8:$BE$45,'Occupancy Raw Data'!AJ$3,FALSE))/100</f>
        <v>0.63400204446716002</v>
      </c>
      <c r="F38" s="118">
        <f>(VLOOKUP($A38,'Occupancy Raw Data'!$B$8:$BE$45,'Occupancy Raw Data'!AK$3,FALSE))/100</f>
        <v>0.657871198568872</v>
      </c>
      <c r="G38" s="119">
        <f>(VLOOKUP($A38,'Occupancy Raw Data'!$B$8:$BE$45,'Occupancy Raw Data'!AL$3,FALSE))/100</f>
        <v>0.59734347048300496</v>
      </c>
      <c r="H38" s="99">
        <f>(VLOOKUP($A38,'Occupancy Raw Data'!$B$8:$BE$45,'Occupancy Raw Data'!AN$3,FALSE))/100</f>
        <v>0.75944288269869598</v>
      </c>
      <c r="I38" s="99">
        <f>(VLOOKUP($A38,'Occupancy Raw Data'!$B$8:$BE$45,'Occupancy Raw Data'!AO$3,FALSE))/100</f>
        <v>0.75361615129056903</v>
      </c>
      <c r="J38" s="119">
        <f>(VLOOKUP($A38,'Occupancy Raw Data'!$B$8:$BE$45,'Occupancy Raw Data'!AP$3,FALSE))/100</f>
        <v>0.756529516994633</v>
      </c>
      <c r="K38" s="120">
        <f>(VLOOKUP($A38,'Occupancy Raw Data'!$B$8:$BE$45,'Occupancy Raw Data'!AR$3,FALSE))/100</f>
        <v>0.64282519805775606</v>
      </c>
      <c r="M38" s="121">
        <f>VLOOKUP($A38,'ADR Raw Data'!$B$6:$BE$43,'ADR Raw Data'!AG$1,FALSE)</f>
        <v>107.601068917018</v>
      </c>
      <c r="N38" s="122">
        <f>VLOOKUP($A38,'ADR Raw Data'!$B$6:$BE$43,'ADR Raw Data'!AH$1,FALSE)</f>
        <v>111.124802007746</v>
      </c>
      <c r="O38" s="122">
        <f>VLOOKUP($A38,'ADR Raw Data'!$B$6:$BE$43,'ADR Raw Data'!AI$1,FALSE)</f>
        <v>115.572664034651</v>
      </c>
      <c r="P38" s="122">
        <f>VLOOKUP($A38,'ADR Raw Data'!$B$6:$BE$43,'ADR Raw Data'!AJ$1,FALSE)</f>
        <v>117.246908519257</v>
      </c>
      <c r="Q38" s="122">
        <f>VLOOKUP($A38,'ADR Raw Data'!$B$6:$BE$43,'ADR Raw Data'!AK$1,FALSE)</f>
        <v>121.018474507138</v>
      </c>
      <c r="R38" s="123">
        <f>VLOOKUP($A38,'ADR Raw Data'!$B$6:$BE$43,'ADR Raw Data'!AL$1,FALSE)</f>
        <v>114.926908430503</v>
      </c>
      <c r="S38" s="122">
        <f>VLOOKUP($A38,'ADR Raw Data'!$B$6:$BE$43,'ADR Raw Data'!AN$1,FALSE)</f>
        <v>145.95602828347401</v>
      </c>
      <c r="T38" s="122">
        <f>VLOOKUP($A38,'ADR Raw Data'!$B$6:$BE$43,'ADR Raw Data'!AO$1,FALSE)</f>
        <v>147.35990233646399</v>
      </c>
      <c r="U38" s="123">
        <f>VLOOKUP($A38,'ADR Raw Data'!$B$6:$BE$43,'ADR Raw Data'!AP$1,FALSE)</f>
        <v>146.655262177819</v>
      </c>
      <c r="V38" s="124">
        <f>VLOOKUP($A38,'ADR Raw Data'!$B$6:$BE$43,'ADR Raw Data'!AR$1,FALSE)</f>
        <v>125.595632417773</v>
      </c>
      <c r="X38" s="121">
        <f>VLOOKUP($A38,'RevPAR Raw Data'!$B$6:$BE$43,'RevPAR Raw Data'!AG$1,FALSE)</f>
        <v>54.2549447993866</v>
      </c>
      <c r="Y38" s="122">
        <f>VLOOKUP($A38,'RevPAR Raw Data'!$B$6:$BE$43,'RevPAR Raw Data'!AH$1,FALSE)</f>
        <v>63.792395284947602</v>
      </c>
      <c r="Z38" s="122">
        <f>VLOOKUP($A38,'RevPAR Raw Data'!$B$6:$BE$43,'RevPAR Raw Data'!AI$1,FALSE)</f>
        <v>71.257503002811106</v>
      </c>
      <c r="AA38" s="122">
        <f>VLOOKUP($A38,'RevPAR Raw Data'!$B$6:$BE$43,'RevPAR Raw Data'!AJ$1,FALSE)</f>
        <v>74.334779708663405</v>
      </c>
      <c r="AB38" s="122">
        <f>VLOOKUP($A38,'RevPAR Raw Data'!$B$6:$BE$43,'RevPAR Raw Data'!AK$1,FALSE)</f>
        <v>79.614568872987405</v>
      </c>
      <c r="AC38" s="123">
        <f>VLOOKUP($A38,'RevPAR Raw Data'!$B$6:$BE$43,'RevPAR Raw Data'!AL$1,FALSE)</f>
        <v>68.650838333759197</v>
      </c>
      <c r="AD38" s="122">
        <f>VLOOKUP($A38,'RevPAR Raw Data'!$B$6:$BE$43,'RevPAR Raw Data'!AN$1,FALSE)</f>
        <v>110.845266866854</v>
      </c>
      <c r="AE38" s="122">
        <f>VLOOKUP($A38,'RevPAR Raw Data'!$B$6:$BE$43,'RevPAR Raw Data'!AO$1,FALSE)</f>
        <v>111.05280245336</v>
      </c>
      <c r="AF38" s="123">
        <f>VLOOKUP($A38,'RevPAR Raw Data'!$B$6:$BE$43,'RevPAR Raw Data'!AP$1,FALSE)</f>
        <v>110.949034660107</v>
      </c>
      <c r="AG38" s="124">
        <f>VLOOKUP($A38,'RevPAR Raw Data'!$B$6:$BE$43,'RevPAR Raw Data'!AR$1,FALSE)</f>
        <v>80.736037284144402</v>
      </c>
    </row>
    <row r="39" spans="1:33" x14ac:dyDescent="0.2">
      <c r="A39" s="101" t="s">
        <v>121</v>
      </c>
      <c r="B39" s="89">
        <f>(VLOOKUP($A38,'Occupancy Raw Data'!$B$8:$BE$51,'Occupancy Raw Data'!AT$3,FALSE))/100</f>
        <v>-5.2763184825955203E-3</v>
      </c>
      <c r="C39" s="90">
        <f>(VLOOKUP($A38,'Occupancy Raw Data'!$B$8:$BE$51,'Occupancy Raw Data'!AU$3,FALSE))/100</f>
        <v>6.5112952511818404E-3</v>
      </c>
      <c r="D39" s="90">
        <f>(VLOOKUP($A38,'Occupancy Raw Data'!$B$8:$BE$51,'Occupancy Raw Data'!AV$3,FALSE))/100</f>
        <v>6.5841397958931701E-3</v>
      </c>
      <c r="E39" s="90">
        <f>(VLOOKUP($A38,'Occupancy Raw Data'!$B$8:$BE$51,'Occupancy Raw Data'!AW$3,FALSE))/100</f>
        <v>6.1601555398830997E-3</v>
      </c>
      <c r="F39" s="90">
        <f>(VLOOKUP($A38,'Occupancy Raw Data'!$B$8:$BE$51,'Occupancy Raw Data'!AX$3,FALSE))/100</f>
        <v>-2.00342592583111E-2</v>
      </c>
      <c r="G39" s="90">
        <f>(VLOOKUP($A38,'Occupancy Raw Data'!$B$8:$BE$51,'Occupancy Raw Data'!AY$3,FALSE))/100</f>
        <v>-1.5029560000636099E-3</v>
      </c>
      <c r="H39" s="91">
        <f>(VLOOKUP($A38,'Occupancy Raw Data'!$B$8:$BE$51,'Occupancy Raw Data'!BA$3,FALSE))/100</f>
        <v>6.6078531130847294E-3</v>
      </c>
      <c r="I39" s="91">
        <f>(VLOOKUP($A38,'Occupancy Raw Data'!$B$8:$BE$51,'Occupancy Raw Data'!BB$3,FALSE))/100</f>
        <v>-8.9727050784555191E-3</v>
      </c>
      <c r="J39" s="90">
        <f>(VLOOKUP($A38,'Occupancy Raw Data'!$B$8:$BE$51,'Occupancy Raw Data'!BC$3,FALSE))/100</f>
        <v>-1.2131871381773601E-3</v>
      </c>
      <c r="K39" s="92">
        <f>(VLOOKUP($A38,'Occupancy Raw Data'!$B$8:$BE$51,'Occupancy Raw Data'!BE$3,FALSE))/100</f>
        <v>-1.4055393909378699E-3</v>
      </c>
      <c r="M39" s="89">
        <f>(VLOOKUP($A38,'ADR Raw Data'!$B$6:$BE$49,'ADR Raw Data'!AT$1,FALSE))/100</f>
        <v>1.1140099083854301E-2</v>
      </c>
      <c r="N39" s="90">
        <f>(VLOOKUP($A38,'ADR Raw Data'!$B$6:$BE$49,'ADR Raw Data'!AU$1,FALSE))/100</f>
        <v>2.1600940672541199E-2</v>
      </c>
      <c r="O39" s="90">
        <f>(VLOOKUP($A38,'ADR Raw Data'!$B$6:$BE$49,'ADR Raw Data'!AV$1,FALSE))/100</f>
        <v>2.7963274392204501E-2</v>
      </c>
      <c r="P39" s="90">
        <f>(VLOOKUP($A38,'ADR Raw Data'!$B$6:$BE$49,'ADR Raw Data'!AW$1,FALSE))/100</f>
        <v>1.97384810138619E-2</v>
      </c>
      <c r="Q39" s="90">
        <f>(VLOOKUP($A38,'ADR Raw Data'!$B$6:$BE$49,'ADR Raw Data'!AX$1,FALSE))/100</f>
        <v>3.8380340188215499E-3</v>
      </c>
      <c r="R39" s="90">
        <f>(VLOOKUP($A38,'ADR Raw Data'!$B$6:$BE$49,'ADR Raw Data'!AY$1,FALSE))/100</f>
        <v>1.6387037597077801E-2</v>
      </c>
      <c r="S39" s="91">
        <f>(VLOOKUP($A38,'ADR Raw Data'!$B$6:$BE$49,'ADR Raw Data'!BA$1,FALSE))/100</f>
        <v>-3.3560631011548803E-3</v>
      </c>
      <c r="T39" s="91">
        <f>(VLOOKUP($A38,'ADR Raw Data'!$B$6:$BE$49,'ADR Raw Data'!BB$1,FALSE))/100</f>
        <v>-3.5724187924677398E-3</v>
      </c>
      <c r="U39" s="90">
        <f>(VLOOKUP($A38,'ADR Raw Data'!$B$6:$BE$49,'ADR Raw Data'!BC$1,FALSE))/100</f>
        <v>-3.5023982136533501E-3</v>
      </c>
      <c r="V39" s="92">
        <f>(VLOOKUP($A38,'ADR Raw Data'!$B$6:$BE$49,'ADR Raw Data'!BE$1,FALSE))/100</f>
        <v>8.5017136842164207E-3</v>
      </c>
      <c r="X39" s="89">
        <f>(VLOOKUP($A38,'RevPAR Raw Data'!$B$6:$BE$49,'RevPAR Raw Data'!AT$1,FALSE))/100</f>
        <v>5.8050018905646808E-3</v>
      </c>
      <c r="Y39" s="90">
        <f>(VLOOKUP($A38,'RevPAR Raw Data'!$B$6:$BE$49,'RevPAR Raw Data'!AU$1,FALSE))/100</f>
        <v>2.8252886026145202E-2</v>
      </c>
      <c r="Z39" s="90">
        <f>(VLOOKUP($A38,'RevPAR Raw Data'!$B$6:$BE$49,'RevPAR Raw Data'!AV$1,FALSE))/100</f>
        <v>3.4731528295846796E-2</v>
      </c>
      <c r="AA39" s="90">
        <f>(VLOOKUP($A38,'RevPAR Raw Data'!$B$6:$BE$49,'RevPAR Raw Data'!AW$1,FALSE))/100</f>
        <v>2.6020228666911401E-2</v>
      </c>
      <c r="AB39" s="90">
        <f>(VLOOKUP($A38,'RevPAR Raw Data'!$B$6:$BE$49,'RevPAR Raw Data'!AX$1,FALSE))/100</f>
        <v>-1.6273117408064797E-2</v>
      </c>
      <c r="AC39" s="90">
        <f>(VLOOKUP($A38,'RevPAR Raw Data'!$B$6:$BE$49,'RevPAR Raw Data'!AY$1,FALSE))/100</f>
        <v>1.48594526005344E-2</v>
      </c>
      <c r="AD39" s="91">
        <f>(VLOOKUP($A38,'RevPAR Raw Data'!$B$6:$BE$49,'RevPAR Raw Data'!BA$1,FALSE))/100</f>
        <v>3.2296136399191798E-3</v>
      </c>
      <c r="AE39" s="91">
        <f>(VLOOKUP($A38,'RevPAR Raw Data'!$B$6:$BE$49,'RevPAR Raw Data'!BB$1,FALSE))/100</f>
        <v>-1.25130696106817E-2</v>
      </c>
      <c r="AF39" s="90">
        <f>(VLOOKUP($A38,'RevPAR Raw Data'!$B$6:$BE$49,'RevPAR Raw Data'!BC$1,FALSE))/100</f>
        <v>-4.71133628736513E-3</v>
      </c>
      <c r="AG39" s="92">
        <f>(VLOOKUP($A38,'RevPAR Raw Data'!$B$6:$BE$49,'RevPAR Raw Data'!BE$1,FALSE))/100</f>
        <v>7.0842247998049099E-3</v>
      </c>
    </row>
    <row r="40" spans="1:33" x14ac:dyDescent="0.2">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
      <c r="A41" s="116" t="s">
        <v>77</v>
      </c>
      <c r="B41" s="117">
        <f>(VLOOKUP($A41,'Occupancy Raw Data'!$B$8:$BE$45,'Occupancy Raw Data'!AG$3,FALSE))/100</f>
        <v>0.559214454636494</v>
      </c>
      <c r="C41" s="118">
        <f>(VLOOKUP($A41,'Occupancy Raw Data'!$B$8:$BE$45,'Occupancy Raw Data'!AH$3,FALSE))/100</f>
        <v>0.69649682876258201</v>
      </c>
      <c r="D41" s="118">
        <f>(VLOOKUP($A41,'Occupancy Raw Data'!$B$8:$BE$45,'Occupancy Raw Data'!AI$3,FALSE))/100</f>
        <v>0.77639336862793007</v>
      </c>
      <c r="E41" s="118">
        <f>(VLOOKUP($A41,'Occupancy Raw Data'!$B$8:$BE$45,'Occupancy Raw Data'!AJ$3,FALSE))/100</f>
        <v>0.78294088883037705</v>
      </c>
      <c r="F41" s="118">
        <f>(VLOOKUP($A41,'Occupancy Raw Data'!$B$8:$BE$45,'Occupancy Raw Data'!AK$3,FALSE))/100</f>
        <v>0.71713434014782396</v>
      </c>
      <c r="G41" s="119">
        <f>(VLOOKUP($A41,'Occupancy Raw Data'!$B$8:$BE$45,'Occupancy Raw Data'!AL$3,FALSE))/100</f>
        <v>0.70643477770255003</v>
      </c>
      <c r="H41" s="99">
        <f>(VLOOKUP($A41,'Occupancy Raw Data'!$B$8:$BE$45,'Occupancy Raw Data'!AN$3,FALSE))/100</f>
        <v>0.73468620112467309</v>
      </c>
      <c r="I41" s="99">
        <f>(VLOOKUP($A41,'Occupancy Raw Data'!$B$8:$BE$45,'Occupancy Raw Data'!AO$3,FALSE))/100</f>
        <v>0.73534445468394394</v>
      </c>
      <c r="J41" s="119">
        <f>(VLOOKUP($A41,'Occupancy Raw Data'!$B$8:$BE$45,'Occupancy Raw Data'!AP$3,FALSE))/100</f>
        <v>0.73501532790430801</v>
      </c>
      <c r="K41" s="120">
        <f>(VLOOKUP($A41,'Occupancy Raw Data'!$B$8:$BE$45,'Occupancy Raw Data'!AR$3,FALSE))/100</f>
        <v>0.71460053949199609</v>
      </c>
      <c r="M41" s="121">
        <f>VLOOKUP($A41,'ADR Raw Data'!$B$6:$BE$43,'ADR Raw Data'!AG$1,FALSE)</f>
        <v>140.26876812873601</v>
      </c>
      <c r="N41" s="122">
        <f>VLOOKUP($A41,'ADR Raw Data'!$B$6:$BE$43,'ADR Raw Data'!AH$1,FALSE)</f>
        <v>166.152139260159</v>
      </c>
      <c r="O41" s="122">
        <f>VLOOKUP($A41,'ADR Raw Data'!$B$6:$BE$43,'ADR Raw Data'!AI$1,FALSE)</f>
        <v>178.98749218787799</v>
      </c>
      <c r="P41" s="122">
        <f>VLOOKUP($A41,'ADR Raw Data'!$B$6:$BE$43,'ADR Raw Data'!AJ$1,FALSE)</f>
        <v>175.72769005338699</v>
      </c>
      <c r="Q41" s="122">
        <f>VLOOKUP($A41,'ADR Raw Data'!$B$6:$BE$43,'ADR Raw Data'!AK$1,FALSE)</f>
        <v>155.16321223684201</v>
      </c>
      <c r="R41" s="123">
        <f>VLOOKUP($A41,'ADR Raw Data'!$B$6:$BE$43,'ADR Raw Data'!AL$1,FALSE)</f>
        <v>164.76688870963201</v>
      </c>
      <c r="S41" s="122">
        <f>VLOOKUP($A41,'ADR Raw Data'!$B$6:$BE$43,'ADR Raw Data'!AN$1,FALSE)</f>
        <v>141.75461262287499</v>
      </c>
      <c r="T41" s="122">
        <f>VLOOKUP($A41,'ADR Raw Data'!$B$6:$BE$43,'ADR Raw Data'!AO$1,FALSE)</f>
        <v>140.52509744494699</v>
      </c>
      <c r="U41" s="123">
        <f>VLOOKUP($A41,'ADR Raw Data'!$B$6:$BE$43,'ADR Raw Data'!AP$1,FALSE)</f>
        <v>141.13957975640599</v>
      </c>
      <c r="V41" s="124">
        <f>VLOOKUP($A41,'ADR Raw Data'!$B$6:$BE$43,'ADR Raw Data'!AR$1,FALSE)</f>
        <v>157.82346868088499</v>
      </c>
      <c r="X41" s="121">
        <f>VLOOKUP($A41,'RevPAR Raw Data'!$B$6:$BE$43,'RevPAR Raw Data'!AG$1,FALSE)</f>
        <v>78.440322671644097</v>
      </c>
      <c r="Y41" s="122">
        <f>VLOOKUP($A41,'RevPAR Raw Data'!$B$6:$BE$43,'RevPAR Raw Data'!AH$1,FALSE)</f>
        <v>115.72443808681901</v>
      </c>
      <c r="Z41" s="122">
        <f>VLOOKUP($A41,'RevPAR Raw Data'!$B$6:$BE$43,'RevPAR Raw Data'!AI$1,FALSE)</f>
        <v>138.96470200201199</v>
      </c>
      <c r="AA41" s="122">
        <f>VLOOKUP($A41,'RevPAR Raw Data'!$B$6:$BE$43,'RevPAR Raw Data'!AJ$1,FALSE)</f>
        <v>137.58439384250801</v>
      </c>
      <c r="AB41" s="122">
        <f>VLOOKUP($A41,'RevPAR Raw Data'!$B$6:$BE$43,'RevPAR Raw Data'!AK$1,FALSE)</f>
        <v>111.272867822685</v>
      </c>
      <c r="AC41" s="123">
        <f>VLOOKUP($A41,'RevPAR Raw Data'!$B$6:$BE$43,'RevPAR Raw Data'!AL$1,FALSE)</f>
        <v>116.397060398329</v>
      </c>
      <c r="AD41" s="122">
        <f>VLOOKUP($A41,'RevPAR Raw Data'!$B$6:$BE$43,'RevPAR Raw Data'!AN$1,FALSE)</f>
        <v>104.145157839799</v>
      </c>
      <c r="AE41" s="122">
        <f>VLOOKUP($A41,'RevPAR Raw Data'!$B$6:$BE$43,'RevPAR Raw Data'!AO$1,FALSE)</f>
        <v>103.334351150063</v>
      </c>
      <c r="AF41" s="123">
        <f>VLOOKUP($A41,'RevPAR Raw Data'!$B$6:$BE$43,'RevPAR Raw Data'!AP$1,FALSE)</f>
        <v>103.73975449493101</v>
      </c>
      <c r="AG41" s="124">
        <f>VLOOKUP($A41,'RevPAR Raw Data'!$B$6:$BE$43,'RevPAR Raw Data'!AR$1,FALSE)</f>
        <v>112.780735863858</v>
      </c>
    </row>
    <row r="42" spans="1:33" x14ac:dyDescent="0.2">
      <c r="A42" s="101" t="s">
        <v>121</v>
      </c>
      <c r="B42" s="89">
        <f>(VLOOKUP($A41,'Occupancy Raw Data'!$B$8:$BE$51,'Occupancy Raw Data'!AT$3,FALSE))/100</f>
        <v>-7.4710390003105299E-3</v>
      </c>
      <c r="C42" s="90">
        <f>(VLOOKUP($A41,'Occupancy Raw Data'!$B$8:$BE$51,'Occupancy Raw Data'!AU$3,FALSE))/100</f>
        <v>-5.9353815421494899E-2</v>
      </c>
      <c r="D42" s="90">
        <f>(VLOOKUP($A41,'Occupancy Raw Data'!$B$8:$BE$51,'Occupancy Raw Data'!AV$3,FALSE))/100</f>
        <v>-6.5020715667275297E-2</v>
      </c>
      <c r="E42" s="90">
        <f>(VLOOKUP($A41,'Occupancy Raw Data'!$B$8:$BE$51,'Occupancy Raw Data'!AW$3,FALSE))/100</f>
        <v>-7.8086806104648895E-2</v>
      </c>
      <c r="F42" s="90">
        <f>(VLOOKUP($A41,'Occupancy Raw Data'!$B$8:$BE$51,'Occupancy Raw Data'!AX$3,FALSE))/100</f>
        <v>-7.9974432185257502E-2</v>
      </c>
      <c r="G42" s="90">
        <f>(VLOOKUP($A41,'Occupancy Raw Data'!$B$8:$BE$51,'Occupancy Raw Data'!AY$3,FALSE))/100</f>
        <v>-6.1335470996727898E-2</v>
      </c>
      <c r="H42" s="91">
        <f>(VLOOKUP($A41,'Occupancy Raw Data'!$B$8:$BE$51,'Occupancy Raw Data'!BA$3,FALSE))/100</f>
        <v>-3.7589951219039498E-2</v>
      </c>
      <c r="I42" s="91">
        <f>(VLOOKUP($A41,'Occupancy Raw Data'!$B$8:$BE$51,'Occupancy Raw Data'!BB$3,FALSE))/100</f>
        <v>-4.4329345912836403E-2</v>
      </c>
      <c r="J42" s="90">
        <f>(VLOOKUP($A41,'Occupancy Raw Data'!$B$8:$BE$51,'Occupancy Raw Data'!BC$3,FALSE))/100</f>
        <v>-4.0972997250288801E-2</v>
      </c>
      <c r="K42" s="92">
        <f>(VLOOKUP($A41,'Occupancy Raw Data'!$B$8:$BE$51,'Occupancy Raw Data'!BE$3,FALSE))/100</f>
        <v>-5.54418226442474E-2</v>
      </c>
      <c r="M42" s="89">
        <f>(VLOOKUP($A41,'ADR Raw Data'!$B$6:$BE$49,'ADR Raw Data'!AT$1,FALSE))/100</f>
        <v>-3.0485482278455499E-2</v>
      </c>
      <c r="N42" s="90">
        <f>(VLOOKUP($A41,'ADR Raw Data'!$B$6:$BE$49,'ADR Raw Data'!AU$1,FALSE))/100</f>
        <v>-2.7096029952747302E-2</v>
      </c>
      <c r="O42" s="90">
        <f>(VLOOKUP($A41,'ADR Raw Data'!$B$6:$BE$49,'ADR Raw Data'!AV$1,FALSE))/100</f>
        <v>-2.3479151609765402E-2</v>
      </c>
      <c r="P42" s="90">
        <f>(VLOOKUP($A41,'ADR Raw Data'!$B$6:$BE$49,'ADR Raw Data'!AW$1,FALSE))/100</f>
        <v>-3.3672490294807102E-2</v>
      </c>
      <c r="Q42" s="90">
        <f>(VLOOKUP($A41,'ADR Raw Data'!$B$6:$BE$49,'ADR Raw Data'!AX$1,FALSE))/100</f>
        <v>-4.6007216656579697E-2</v>
      </c>
      <c r="R42" s="90">
        <f>(VLOOKUP($A41,'ADR Raw Data'!$B$6:$BE$49,'ADR Raw Data'!AY$1,FALSE))/100</f>
        <v>-3.3321243787310301E-2</v>
      </c>
      <c r="S42" s="91">
        <f>(VLOOKUP($A41,'ADR Raw Data'!$B$6:$BE$49,'ADR Raw Data'!BA$1,FALSE))/100</f>
        <v>-1.2015205221985702E-2</v>
      </c>
      <c r="T42" s="91">
        <f>(VLOOKUP($A41,'ADR Raw Data'!$B$6:$BE$49,'ADR Raw Data'!BB$1,FALSE))/100</f>
        <v>-1.3083544094161199E-2</v>
      </c>
      <c r="U42" s="90">
        <f>(VLOOKUP($A41,'ADR Raw Data'!$B$6:$BE$49,'ADR Raw Data'!BC$1,FALSE))/100</f>
        <v>-1.25343407176062E-2</v>
      </c>
      <c r="V42" s="92">
        <f>(VLOOKUP($A41,'ADR Raw Data'!$B$6:$BE$49,'ADR Raw Data'!BE$1,FALSE))/100</f>
        <v>-2.8672937613199799E-2</v>
      </c>
      <c r="X42" s="89">
        <f>(VLOOKUP($A41,'RevPAR Raw Data'!$B$6:$BE$49,'RevPAR Raw Data'!AT$1,FALSE))/100</f>
        <v>-3.7728763051720404E-2</v>
      </c>
      <c r="Y42" s="90">
        <f>(VLOOKUP($A41,'RevPAR Raw Data'!$B$6:$BE$49,'RevPAR Raw Data'!AU$1,FALSE))/100</f>
        <v>-8.4841592613771596E-2</v>
      </c>
      <c r="Z42" s="90">
        <f>(VLOOKUP($A41,'RevPAR Raw Data'!$B$6:$BE$49,'RevPAR Raw Data'!AV$1,FALSE))/100</f>
        <v>-8.6973236036113302E-2</v>
      </c>
      <c r="AA42" s="90">
        <f>(VLOOKUP($A41,'RevPAR Raw Data'!$B$6:$BE$49,'RevPAR Raw Data'!AW$1,FALSE))/100</f>
        <v>-0.109129919178744</v>
      </c>
      <c r="AB42" s="90">
        <f>(VLOOKUP($A41,'RevPAR Raw Data'!$B$6:$BE$49,'RevPAR Raw Data'!AX$1,FALSE))/100</f>
        <v>-0.122302247813303</v>
      </c>
      <c r="AC42" s="90">
        <f>(VLOOKUP($A41,'RevPAR Raw Data'!$B$6:$BE$49,'RevPAR Raw Data'!AY$1,FALSE))/100</f>
        <v>-9.2612940602146809E-2</v>
      </c>
      <c r="AD42" s="91">
        <f>(VLOOKUP($A41,'RevPAR Raw Data'!$B$6:$BE$49,'RevPAR Raw Data'!BA$1,FALSE))/100</f>
        <v>-4.9153505462844096E-2</v>
      </c>
      <c r="AE42" s="91">
        <f>(VLOOKUP($A41,'RevPAR Raw Data'!$B$6:$BE$49,'RevPAR Raw Data'!BB$1,FALSE))/100</f>
        <v>-5.6832905055081699E-2</v>
      </c>
      <c r="AF42" s="90">
        <f>(VLOOKUP($A41,'RevPAR Raw Data'!$B$6:$BE$49,'RevPAR Raw Data'!BC$1,FALSE))/100</f>
        <v>-5.2993768460138396E-2</v>
      </c>
      <c r="AG42" s="92">
        <f>(VLOOKUP($A41,'RevPAR Raw Data'!$B$6:$BE$49,'RevPAR Raw Data'!BE$1,FALSE))/100</f>
        <v>-8.2525080335606613E-2</v>
      </c>
    </row>
    <row r="43" spans="1:33" x14ac:dyDescent="0.2">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
      <c r="A44" s="116" t="s">
        <v>78</v>
      </c>
      <c r="B44" s="117">
        <f>(VLOOKUP($A44,'Occupancy Raw Data'!$B$8:$BE$45,'Occupancy Raw Data'!AG$3,FALSE))/100</f>
        <v>0.43659714416552098</v>
      </c>
      <c r="C44" s="118">
        <f>(VLOOKUP($A44,'Occupancy Raw Data'!$B$8:$BE$45,'Occupancy Raw Data'!AH$3,FALSE))/100</f>
        <v>0.53471962033220899</v>
      </c>
      <c r="D44" s="118">
        <f>(VLOOKUP($A44,'Occupancy Raw Data'!$B$8:$BE$45,'Occupancy Raw Data'!AI$3,FALSE))/100</f>
        <v>0.58253836582330898</v>
      </c>
      <c r="E44" s="118">
        <f>(VLOOKUP($A44,'Occupancy Raw Data'!$B$8:$BE$45,'Occupancy Raw Data'!AJ$3,FALSE))/100</f>
        <v>0.59608046453753605</v>
      </c>
      <c r="F44" s="118">
        <f>(VLOOKUP($A44,'Occupancy Raw Data'!$B$8:$BE$45,'Occupancy Raw Data'!AK$3,FALSE))/100</f>
        <v>0.61621733720447902</v>
      </c>
      <c r="G44" s="119">
        <f>(VLOOKUP($A44,'Occupancy Raw Data'!$B$8:$BE$45,'Occupancy Raw Data'!AL$3,FALSE))/100</f>
        <v>0.55333050875618905</v>
      </c>
      <c r="H44" s="99">
        <f>(VLOOKUP($A44,'Occupancy Raw Data'!$B$8:$BE$45,'Occupancy Raw Data'!AN$3,FALSE))/100</f>
        <v>0.74097884695147198</v>
      </c>
      <c r="I44" s="99">
        <f>(VLOOKUP($A44,'Occupancy Raw Data'!$B$8:$BE$45,'Occupancy Raw Data'!AO$3,FALSE))/100</f>
        <v>0.70070510161758603</v>
      </c>
      <c r="J44" s="119">
        <f>(VLOOKUP($A44,'Occupancy Raw Data'!$B$8:$BE$45,'Occupancy Raw Data'!AP$3,FALSE))/100</f>
        <v>0.72084197428452901</v>
      </c>
      <c r="K44" s="120">
        <f>(VLOOKUP($A44,'Occupancy Raw Data'!$B$8:$BE$45,'Occupancy Raw Data'!AR$3,FALSE))/100</f>
        <v>0.60124145866945</v>
      </c>
      <c r="M44" s="121">
        <f>VLOOKUP($A44,'ADR Raw Data'!$B$6:$BE$43,'ADR Raw Data'!AG$1,FALSE)</f>
        <v>93.3493125148986</v>
      </c>
      <c r="N44" s="122">
        <f>VLOOKUP($A44,'ADR Raw Data'!$B$6:$BE$43,'ADR Raw Data'!AH$1,FALSE)</f>
        <v>96.311088792868503</v>
      </c>
      <c r="O44" s="122">
        <f>VLOOKUP($A44,'ADR Raw Data'!$B$6:$BE$43,'ADR Raw Data'!AI$1,FALSE)</f>
        <v>98.513067995727994</v>
      </c>
      <c r="P44" s="122">
        <f>VLOOKUP($A44,'ADR Raw Data'!$B$6:$BE$43,'ADR Raw Data'!AJ$1,FALSE)</f>
        <v>99.012822600285205</v>
      </c>
      <c r="Q44" s="122">
        <f>VLOOKUP($A44,'ADR Raw Data'!$B$6:$BE$43,'ADR Raw Data'!AK$1,FALSE)</f>
        <v>102.09175641111899</v>
      </c>
      <c r="R44" s="123">
        <f>VLOOKUP($A44,'ADR Raw Data'!$B$6:$BE$43,'ADR Raw Data'!AL$1,FALSE)</f>
        <v>98.181452582744598</v>
      </c>
      <c r="S44" s="122">
        <f>VLOOKUP($A44,'ADR Raw Data'!$B$6:$BE$43,'ADR Raw Data'!AN$1,FALSE)</f>
        <v>119.894200951581</v>
      </c>
      <c r="T44" s="122">
        <f>VLOOKUP($A44,'ADR Raw Data'!$B$6:$BE$43,'ADR Raw Data'!AO$1,FALSE)</f>
        <v>118.54653249674401</v>
      </c>
      <c r="U44" s="123">
        <f>VLOOKUP($A44,'ADR Raw Data'!$B$6:$BE$43,'ADR Raw Data'!AP$1,FALSE)</f>
        <v>119.23919042550099</v>
      </c>
      <c r="V44" s="124">
        <f>VLOOKUP($A44,'ADR Raw Data'!$B$6:$BE$43,'ADR Raw Data'!AR$1,FALSE)</f>
        <v>105.40238209629599</v>
      </c>
      <c r="X44" s="121">
        <f>VLOOKUP($A44,'RevPAR Raw Data'!$B$6:$BE$43,'RevPAR Raw Data'!AG$1,FALSE)</f>
        <v>40.756043253819499</v>
      </c>
      <c r="Y44" s="122">
        <f>VLOOKUP($A44,'RevPAR Raw Data'!$B$6:$BE$43,'RevPAR Raw Data'!AH$1,FALSE)</f>
        <v>51.499428833104297</v>
      </c>
      <c r="Z44" s="122">
        <f>VLOOKUP($A44,'RevPAR Raw Data'!$B$6:$BE$43,'RevPAR Raw Data'!AI$1,FALSE)</f>
        <v>57.387641642471998</v>
      </c>
      <c r="AA44" s="122">
        <f>VLOOKUP($A44,'RevPAR Raw Data'!$B$6:$BE$43,'RevPAR Raw Data'!AJ$1,FALSE)</f>
        <v>59.019609290750701</v>
      </c>
      <c r="AB44" s="122">
        <f>VLOOKUP($A44,'RevPAR Raw Data'!$B$6:$BE$43,'RevPAR Raw Data'!AK$1,FALSE)</f>
        <v>62.910710286188298</v>
      </c>
      <c r="AC44" s="123">
        <f>VLOOKUP($A44,'RevPAR Raw Data'!$B$6:$BE$43,'RevPAR Raw Data'!AL$1,FALSE)</f>
        <v>54.326793108031701</v>
      </c>
      <c r="AD44" s="122">
        <f>VLOOKUP($A44,'RevPAR Raw Data'!$B$6:$BE$43,'RevPAR Raw Data'!AN$1,FALSE)</f>
        <v>88.839066777270801</v>
      </c>
      <c r="AE44" s="122">
        <f>VLOOKUP($A44,'RevPAR Raw Data'!$B$6:$BE$43,'RevPAR Raw Data'!AO$1,FALSE)</f>
        <v>83.066160099543694</v>
      </c>
      <c r="AF44" s="123">
        <f>VLOOKUP($A44,'RevPAR Raw Data'!$B$6:$BE$43,'RevPAR Raw Data'!AP$1,FALSE)</f>
        <v>85.952613438407198</v>
      </c>
      <c r="AG44" s="124">
        <f>VLOOKUP($A44,'RevPAR Raw Data'!$B$6:$BE$43,'RevPAR Raw Data'!AR$1,FALSE)</f>
        <v>63.372281958811797</v>
      </c>
    </row>
    <row r="45" spans="1:33" x14ac:dyDescent="0.2">
      <c r="A45" s="101" t="s">
        <v>121</v>
      </c>
      <c r="B45" s="89">
        <f>(VLOOKUP($A44,'Occupancy Raw Data'!$B$8:$BE$51,'Occupancy Raw Data'!AT$3,FALSE))/100</f>
        <v>-8.5870414318901696E-3</v>
      </c>
      <c r="C45" s="90">
        <f>(VLOOKUP($A44,'Occupancy Raw Data'!$B$8:$BE$51,'Occupancy Raw Data'!AU$3,FALSE))/100</f>
        <v>-5.5623424882328696E-3</v>
      </c>
      <c r="D45" s="90">
        <f>(VLOOKUP($A44,'Occupancy Raw Data'!$B$8:$BE$51,'Occupancy Raw Data'!AV$3,FALSE))/100</f>
        <v>1.3623551964064699E-2</v>
      </c>
      <c r="E45" s="90">
        <f>(VLOOKUP($A44,'Occupancy Raw Data'!$B$8:$BE$51,'Occupancy Raw Data'!AW$3,FALSE))/100</f>
        <v>9.73729549728433E-3</v>
      </c>
      <c r="F45" s="90">
        <f>(VLOOKUP($A44,'Occupancy Raw Data'!$B$8:$BE$51,'Occupancy Raw Data'!AX$3,FALSE))/100</f>
        <v>-2.25821111244594E-2</v>
      </c>
      <c r="G45" s="90">
        <f>(VLOOKUP($A44,'Occupancy Raw Data'!$B$8:$BE$51,'Occupancy Raw Data'!AY$3,FALSE))/100</f>
        <v>-2.5711484692169701E-3</v>
      </c>
      <c r="H45" s="91">
        <f>(VLOOKUP($A44,'Occupancy Raw Data'!$B$8:$BE$51,'Occupancy Raw Data'!BA$3,FALSE))/100</f>
        <v>3.34854399076989E-3</v>
      </c>
      <c r="I45" s="91">
        <f>(VLOOKUP($A44,'Occupancy Raw Data'!$B$8:$BE$51,'Occupancy Raw Data'!BB$3,FALSE))/100</f>
        <v>-3.5734137839005503E-2</v>
      </c>
      <c r="J45" s="90">
        <f>(VLOOKUP($A44,'Occupancy Raw Data'!$B$8:$BE$51,'Occupancy Raw Data'!BC$3,FALSE))/100</f>
        <v>-1.60349670922472E-2</v>
      </c>
      <c r="K45" s="92">
        <f>(VLOOKUP($A44,'Occupancy Raw Data'!$B$8:$BE$51,'Occupancy Raw Data'!BE$3,FALSE))/100</f>
        <v>-7.2111334296826399E-3</v>
      </c>
      <c r="M45" s="89">
        <f>(VLOOKUP($A44,'ADR Raw Data'!$B$6:$BE$49,'ADR Raw Data'!AT$1,FALSE))/100</f>
        <v>-1.7652207791633401E-2</v>
      </c>
      <c r="N45" s="90">
        <f>(VLOOKUP($A44,'ADR Raw Data'!$B$6:$BE$49,'ADR Raw Data'!AU$1,FALSE))/100</f>
        <v>-9.5412715553311496E-3</v>
      </c>
      <c r="O45" s="90">
        <f>(VLOOKUP($A44,'ADR Raw Data'!$B$6:$BE$49,'ADR Raw Data'!AV$1,FALSE))/100</f>
        <v>-8.4027910048666997E-4</v>
      </c>
      <c r="P45" s="90">
        <f>(VLOOKUP($A44,'ADR Raw Data'!$B$6:$BE$49,'ADR Raw Data'!AW$1,FALSE))/100</f>
        <v>-6.89988100282821E-3</v>
      </c>
      <c r="Q45" s="90">
        <f>(VLOOKUP($A44,'ADR Raw Data'!$B$6:$BE$49,'ADR Raw Data'!AX$1,FALSE))/100</f>
        <v>-1.55868010612267E-2</v>
      </c>
      <c r="R45" s="90">
        <f>(VLOOKUP($A44,'ADR Raw Data'!$B$6:$BE$49,'ADR Raw Data'!AY$1,FALSE))/100</f>
        <v>-9.9235336698035911E-3</v>
      </c>
      <c r="S45" s="91">
        <f>(VLOOKUP($A44,'ADR Raw Data'!$B$6:$BE$49,'ADR Raw Data'!BA$1,FALSE))/100</f>
        <v>3.2094450199098702E-3</v>
      </c>
      <c r="T45" s="91">
        <f>(VLOOKUP($A44,'ADR Raw Data'!$B$6:$BE$49,'ADR Raw Data'!BB$1,FALSE))/100</f>
        <v>-8.6842545352440008E-3</v>
      </c>
      <c r="U45" s="90">
        <f>(VLOOKUP($A44,'ADR Raw Data'!$B$6:$BE$49,'ADR Raw Data'!BC$1,FALSE))/100</f>
        <v>-2.5792909941587099E-3</v>
      </c>
      <c r="V45" s="92">
        <f>(VLOOKUP($A44,'ADR Raw Data'!$B$6:$BE$49,'ADR Raw Data'!BE$1,FALSE))/100</f>
        <v>-7.6588785764824096E-3</v>
      </c>
      <c r="X45" s="89">
        <f>(VLOOKUP($A44,'RevPAR Raw Data'!$B$6:$BE$49,'RevPAR Raw Data'!AT$1,FALSE))/100</f>
        <v>-2.6087668983852497E-2</v>
      </c>
      <c r="Y45" s="90">
        <f>(VLOOKUP($A44,'RevPAR Raw Data'!$B$6:$BE$49,'RevPAR Raw Data'!AU$1,FALSE))/100</f>
        <v>-1.50505422234E-2</v>
      </c>
      <c r="Z45" s="90">
        <f>(VLOOKUP($A44,'RevPAR Raw Data'!$B$6:$BE$49,'RevPAR Raw Data'!AV$1,FALSE))/100</f>
        <v>1.27718252775883E-2</v>
      </c>
      <c r="AA45" s="90">
        <f>(VLOOKUP($A44,'RevPAR Raw Data'!$B$6:$BE$49,'RevPAR Raw Data'!AW$1,FALSE))/100</f>
        <v>2.7702283142354801E-3</v>
      </c>
      <c r="AB45" s="90">
        <f>(VLOOKUP($A44,'RevPAR Raw Data'!$B$6:$BE$49,'RevPAR Raw Data'!AX$1,FALSE))/100</f>
        <v>-3.78169293120467E-2</v>
      </c>
      <c r="AC45" s="90">
        <f>(VLOOKUP($A44,'RevPAR Raw Data'!$B$6:$BE$49,'RevPAR Raw Data'!AY$1,FALSE))/100</f>
        <v>-1.24691672606162E-2</v>
      </c>
      <c r="AD45" s="91">
        <f>(VLOOKUP($A44,'RevPAR Raw Data'!$B$6:$BE$49,'RevPAR Raw Data'!BA$1,FALSE))/100</f>
        <v>6.5687359785148898E-3</v>
      </c>
      <c r="AE45" s="91">
        <f>(VLOOKUP($A44,'RevPAR Raw Data'!$B$6:$BE$49,'RevPAR Raw Data'!BB$1,FALSE))/100</f>
        <v>-4.4108068025658101E-2</v>
      </c>
      <c r="AF45" s="90">
        <f>(VLOOKUP($A44,'RevPAR Raw Data'!$B$6:$BE$49,'RevPAR Raw Data'!BC$1,FALSE))/100</f>
        <v>-1.8572899240193199E-2</v>
      </c>
      <c r="AG45" s="92">
        <f>(VLOOKUP($A44,'RevPAR Raw Data'!$B$6:$BE$49,'RevPAR Raw Data'!BE$1,FALSE))/100</f>
        <v>-1.4814782810828299E-2</v>
      </c>
    </row>
    <row r="46" spans="1:33" x14ac:dyDescent="0.2">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
      <c r="A47" s="116" t="s">
        <v>79</v>
      </c>
      <c r="B47" s="117">
        <f>(VLOOKUP($A47,'Occupancy Raw Data'!$B$8:$BE$45,'Occupancy Raw Data'!AG$3,FALSE))/100</f>
        <v>0.47135243171219104</v>
      </c>
      <c r="C47" s="118">
        <f>(VLOOKUP($A47,'Occupancy Raw Data'!$B$8:$BE$45,'Occupancy Raw Data'!AH$3,FALSE))/100</f>
        <v>0.59371530091050406</v>
      </c>
      <c r="D47" s="118">
        <f>(VLOOKUP($A47,'Occupancy Raw Data'!$B$8:$BE$45,'Occupancy Raw Data'!AI$3,FALSE))/100</f>
        <v>0.64379302687097395</v>
      </c>
      <c r="E47" s="118">
        <f>(VLOOKUP($A47,'Occupancy Raw Data'!$B$8:$BE$45,'Occupancy Raw Data'!AJ$3,FALSE))/100</f>
        <v>0.63507661558960604</v>
      </c>
      <c r="F47" s="118">
        <f>(VLOOKUP($A47,'Occupancy Raw Data'!$B$8:$BE$45,'Occupancy Raw Data'!AK$3,FALSE))/100</f>
        <v>0.59166111481234696</v>
      </c>
      <c r="G47" s="119">
        <f>(VLOOKUP($A47,'Occupancy Raw Data'!$B$8:$BE$45,'Occupancy Raw Data'!AL$3,FALSE))/100</f>
        <v>0.587119697979125</v>
      </c>
      <c r="H47" s="99">
        <f>(VLOOKUP($A47,'Occupancy Raw Data'!$B$8:$BE$45,'Occupancy Raw Data'!AN$3,FALSE))/100</f>
        <v>0.65678436597823608</v>
      </c>
      <c r="I47" s="99">
        <f>(VLOOKUP($A47,'Occupancy Raw Data'!$B$8:$BE$45,'Occupancy Raw Data'!AO$3,FALSE))/100</f>
        <v>0.66677770375305301</v>
      </c>
      <c r="J47" s="119">
        <f>(VLOOKUP($A47,'Occupancy Raw Data'!$B$8:$BE$45,'Occupancy Raw Data'!AP$3,FALSE))/100</f>
        <v>0.66178103486564499</v>
      </c>
      <c r="K47" s="120">
        <f>(VLOOKUP($A47,'Occupancy Raw Data'!$B$8:$BE$45,'Occupancy Raw Data'!AR$3,FALSE))/100</f>
        <v>0.60845150851813001</v>
      </c>
      <c r="M47" s="121">
        <f>VLOOKUP($A47,'ADR Raw Data'!$B$6:$BE$43,'ADR Raw Data'!AG$1,FALSE)</f>
        <v>104.123904593639</v>
      </c>
      <c r="N47" s="122">
        <f>VLOOKUP($A47,'ADR Raw Data'!$B$6:$BE$43,'ADR Raw Data'!AH$1,FALSE)</f>
        <v>106.47158500093499</v>
      </c>
      <c r="O47" s="122">
        <f>VLOOKUP($A47,'ADR Raw Data'!$B$6:$BE$43,'ADR Raw Data'!AI$1,FALSE)</f>
        <v>109.598132976888</v>
      </c>
      <c r="P47" s="122">
        <f>VLOOKUP($A47,'ADR Raw Data'!$B$6:$BE$43,'ADR Raw Data'!AJ$1,FALSE)</f>
        <v>108.219787568843</v>
      </c>
      <c r="Q47" s="122">
        <f>VLOOKUP($A47,'ADR Raw Data'!$B$6:$BE$43,'ADR Raw Data'!AK$1,FALSE)</f>
        <v>106.56498827062001</v>
      </c>
      <c r="R47" s="123">
        <f>VLOOKUP($A47,'ADR Raw Data'!$B$6:$BE$43,'ADR Raw Data'!AL$1,FALSE)</f>
        <v>107.17732544065299</v>
      </c>
      <c r="S47" s="122">
        <f>VLOOKUP($A47,'ADR Raw Data'!$B$6:$BE$43,'ADR Raw Data'!AN$1,FALSE)</f>
        <v>115.463830092983</v>
      </c>
      <c r="T47" s="122">
        <f>VLOOKUP($A47,'ADR Raw Data'!$B$6:$BE$43,'ADR Raw Data'!AO$1,FALSE)</f>
        <v>116.831853455453</v>
      </c>
      <c r="U47" s="123">
        <f>VLOOKUP($A47,'ADR Raw Data'!$B$6:$BE$43,'ADR Raw Data'!AP$1,FALSE)</f>
        <v>116.153006291946</v>
      </c>
      <c r="V47" s="124">
        <f>VLOOKUP($A47,'ADR Raw Data'!$B$6:$BE$43,'ADR Raw Data'!AR$1,FALSE)</f>
        <v>109.966577115595</v>
      </c>
      <c r="X47" s="121">
        <f>VLOOKUP($A47,'RevPAR Raw Data'!$B$6:$BE$43,'RevPAR Raw Data'!AG$1,FALSE)</f>
        <v>49.079055629580203</v>
      </c>
      <c r="Y47" s="122">
        <f>VLOOKUP($A47,'RevPAR Raw Data'!$B$6:$BE$43,'RevPAR Raw Data'!AH$1,FALSE)</f>
        <v>63.213809127248503</v>
      </c>
      <c r="Z47" s="122">
        <f>VLOOKUP($A47,'RevPAR Raw Data'!$B$6:$BE$43,'RevPAR Raw Data'!AI$1,FALSE)</f>
        <v>70.558513768598701</v>
      </c>
      <c r="AA47" s="122">
        <f>VLOOKUP($A47,'RevPAR Raw Data'!$B$6:$BE$43,'RevPAR Raw Data'!AJ$1,FALSE)</f>
        <v>68.727856429047307</v>
      </c>
      <c r="AB47" s="122">
        <f>VLOOKUP($A47,'RevPAR Raw Data'!$B$6:$BE$43,'RevPAR Raw Data'!AK$1,FALSE)</f>
        <v>63.0503597601598</v>
      </c>
      <c r="AC47" s="123">
        <f>VLOOKUP($A47,'RevPAR Raw Data'!$B$6:$BE$43,'RevPAR Raw Data'!AL$1,FALSE)</f>
        <v>62.925918942926899</v>
      </c>
      <c r="AD47" s="122">
        <f>VLOOKUP($A47,'RevPAR Raw Data'!$B$6:$BE$43,'RevPAR Raw Data'!AN$1,FALSE)</f>
        <v>75.834838441039295</v>
      </c>
      <c r="AE47" s="122">
        <f>VLOOKUP($A47,'RevPAR Raw Data'!$B$6:$BE$43,'RevPAR Raw Data'!AO$1,FALSE)</f>
        <v>77.9008749722407</v>
      </c>
      <c r="AF47" s="123">
        <f>VLOOKUP($A47,'RevPAR Raw Data'!$B$6:$BE$43,'RevPAR Raw Data'!AP$1,FALSE)</f>
        <v>76.867856706639998</v>
      </c>
      <c r="AG47" s="124">
        <f>VLOOKUP($A47,'RevPAR Raw Data'!$B$6:$BE$43,'RevPAR Raw Data'!AR$1,FALSE)</f>
        <v>66.9093297325592</v>
      </c>
    </row>
    <row r="48" spans="1:33" x14ac:dyDescent="0.2">
      <c r="A48" s="101" t="s">
        <v>121</v>
      </c>
      <c r="B48" s="89">
        <f>(VLOOKUP($A47,'Occupancy Raw Data'!$B$8:$BE$51,'Occupancy Raw Data'!AT$3,FALSE))/100</f>
        <v>-6.69732421769113E-3</v>
      </c>
      <c r="C48" s="90">
        <f>(VLOOKUP($A47,'Occupancy Raw Data'!$B$8:$BE$51,'Occupancy Raw Data'!AU$3,FALSE))/100</f>
        <v>-2.5345980008189703E-2</v>
      </c>
      <c r="D48" s="90">
        <f>(VLOOKUP($A47,'Occupancy Raw Data'!$B$8:$BE$51,'Occupancy Raw Data'!AV$3,FALSE))/100</f>
        <v>2.3970374526144302E-3</v>
      </c>
      <c r="E48" s="90">
        <f>(VLOOKUP($A47,'Occupancy Raw Data'!$B$8:$BE$51,'Occupancy Raw Data'!AW$3,FALSE))/100</f>
        <v>-1.18066359559033E-2</v>
      </c>
      <c r="F48" s="90">
        <f>(VLOOKUP($A47,'Occupancy Raw Data'!$B$8:$BE$51,'Occupancy Raw Data'!AX$3,FALSE))/100</f>
        <v>-2.7875287204474103E-2</v>
      </c>
      <c r="G48" s="90">
        <f>(VLOOKUP($A47,'Occupancy Raw Data'!$B$8:$BE$51,'Occupancy Raw Data'!AY$3,FALSE))/100</f>
        <v>-1.3983318855525999E-2</v>
      </c>
      <c r="H48" s="91">
        <f>(VLOOKUP($A47,'Occupancy Raw Data'!$B$8:$BE$51,'Occupancy Raw Data'!BA$3,FALSE))/100</f>
        <v>9.4853736420301296E-4</v>
      </c>
      <c r="I48" s="91">
        <f>(VLOOKUP($A47,'Occupancy Raw Data'!$B$8:$BE$51,'Occupancy Raw Data'!BB$3,FALSE))/100</f>
        <v>-3.6801282472699898E-2</v>
      </c>
      <c r="J48" s="90">
        <f>(VLOOKUP($A47,'Occupancy Raw Data'!$B$8:$BE$51,'Occupancy Raw Data'!BC$3,FALSE))/100</f>
        <v>-1.8431576436384801E-2</v>
      </c>
      <c r="K48" s="92">
        <f>(VLOOKUP($A47,'Occupancy Raw Data'!$B$8:$BE$51,'Occupancy Raw Data'!BE$3,FALSE))/100</f>
        <v>-1.5369955690042701E-2</v>
      </c>
      <c r="M48" s="89">
        <f>(VLOOKUP($A47,'ADR Raw Data'!$B$6:$BE$49,'ADR Raw Data'!AT$1,FALSE))/100</f>
        <v>-1.06463845571463E-2</v>
      </c>
      <c r="N48" s="90">
        <f>(VLOOKUP($A47,'ADR Raw Data'!$B$6:$BE$49,'ADR Raw Data'!AU$1,FALSE))/100</f>
        <v>8.7683981595661799E-3</v>
      </c>
      <c r="O48" s="90">
        <f>(VLOOKUP($A47,'ADR Raw Data'!$B$6:$BE$49,'ADR Raw Data'!AV$1,FALSE))/100</f>
        <v>5.7007986330432203E-3</v>
      </c>
      <c r="P48" s="90">
        <f>(VLOOKUP($A47,'ADR Raw Data'!$B$6:$BE$49,'ADR Raw Data'!AW$1,FALSE))/100</f>
        <v>-6.3238015683633698E-3</v>
      </c>
      <c r="Q48" s="90">
        <f>(VLOOKUP($A47,'ADR Raw Data'!$B$6:$BE$49,'ADR Raw Data'!AX$1,FALSE))/100</f>
        <v>-1.19734058632901E-2</v>
      </c>
      <c r="R48" s="90">
        <f>(VLOOKUP($A47,'ADR Raw Data'!$B$6:$BE$49,'ADR Raw Data'!AY$1,FALSE))/100</f>
        <v>-2.4095767594571799E-3</v>
      </c>
      <c r="S48" s="91">
        <f>(VLOOKUP($A47,'ADR Raw Data'!$B$6:$BE$49,'ADR Raw Data'!BA$1,FALSE))/100</f>
        <v>-1.2181260661439099E-2</v>
      </c>
      <c r="T48" s="91">
        <f>(VLOOKUP($A47,'ADR Raw Data'!$B$6:$BE$49,'ADR Raw Data'!BB$1,FALSE))/100</f>
        <v>-3.3354476347486499E-2</v>
      </c>
      <c r="U48" s="90">
        <f>(VLOOKUP($A47,'ADR Raw Data'!$B$6:$BE$49,'ADR Raw Data'!BC$1,FALSE))/100</f>
        <v>-2.3338562117541303E-2</v>
      </c>
      <c r="V48" s="92">
        <f>(VLOOKUP($A47,'ADR Raw Data'!$B$6:$BE$49,'ADR Raw Data'!BE$1,FALSE))/100</f>
        <v>-9.4768816564445302E-3</v>
      </c>
      <c r="X48" s="89">
        <f>(VLOOKUP($A47,'RevPAR Raw Data'!$B$6:$BE$49,'RevPAR Raw Data'!AT$1,FALSE))/100</f>
        <v>-1.7272406485711999E-2</v>
      </c>
      <c r="Y48" s="90">
        <f>(VLOOKUP($A47,'RevPAR Raw Data'!$B$6:$BE$49,'RevPAR Raw Data'!AU$1,FALSE))/100</f>
        <v>-1.67998254930798E-2</v>
      </c>
      <c r="Z48" s="90">
        <f>(VLOOKUP($A47,'RevPAR Raw Data'!$B$6:$BE$49,'RevPAR Raw Data'!AV$1,FALSE))/100</f>
        <v>8.11150111349088E-3</v>
      </c>
      <c r="AA48" s="90">
        <f>(VLOOKUP($A47,'RevPAR Raw Data'!$B$6:$BE$49,'RevPAR Raw Data'!AW$1,FALSE))/100</f>
        <v>-1.8055774701291702E-2</v>
      </c>
      <c r="AB48" s="90">
        <f>(VLOOKUP($A47,'RevPAR Raw Data'!$B$6:$BE$49,'RevPAR Raw Data'!AX$1,FALSE))/100</f>
        <v>-3.9514930940509299E-2</v>
      </c>
      <c r="AC48" s="90">
        <f>(VLOOKUP($A47,'RevPAR Raw Data'!$B$6:$BE$49,'RevPAR Raw Data'!AY$1,FALSE))/100</f>
        <v>-1.63592017348488E-2</v>
      </c>
      <c r="AD48" s="91">
        <f>(VLOOKUP($A47,'RevPAR Raw Data'!$B$6:$BE$49,'RevPAR Raw Data'!BA$1,FALSE))/100</f>
        <v>-1.1244277678116602E-2</v>
      </c>
      <c r="AE48" s="91">
        <f>(VLOOKUP($A47,'RevPAR Raw Data'!$B$6:$BE$49,'RevPAR Raw Data'!BB$1,FALSE))/100</f>
        <v>-6.8928271314393497E-2</v>
      </c>
      <c r="AF48" s="90">
        <f>(VLOOKUP($A47,'RevPAR Raw Data'!$B$6:$BE$49,'RevPAR Raw Data'!BC$1,FALSE))/100</f>
        <v>-4.1339972062341399E-2</v>
      </c>
      <c r="AG48" s="92">
        <f>(VLOOKUP($A47,'RevPAR Raw Data'!$B$6:$BE$49,'RevPAR Raw Data'!BE$1,FALSE))/100</f>
        <v>-2.47011780953479E-2</v>
      </c>
    </row>
    <row r="49" spans="1:33" x14ac:dyDescent="0.2">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
      <c r="A50" s="116" t="s">
        <v>80</v>
      </c>
      <c r="B50" s="117">
        <f>(VLOOKUP($A50,'Occupancy Raw Data'!$B$8:$BE$45,'Occupancy Raw Data'!AG$3,FALSE))/100</f>
        <v>0.49135075450864901</v>
      </c>
      <c r="C50" s="118">
        <f>(VLOOKUP($A50,'Occupancy Raw Data'!$B$8:$BE$45,'Occupancy Raw Data'!AH$3,FALSE))/100</f>
        <v>0.53132697262251904</v>
      </c>
      <c r="D50" s="118">
        <f>(VLOOKUP($A50,'Occupancy Raw Data'!$B$8:$BE$45,'Occupancy Raw Data'!AI$3,FALSE))/100</f>
        <v>0.57428133166685602</v>
      </c>
      <c r="E50" s="118">
        <f>(VLOOKUP($A50,'Occupancy Raw Data'!$B$8:$BE$45,'Occupancy Raw Data'!AJ$3,FALSE))/100</f>
        <v>0.597460515850471</v>
      </c>
      <c r="F50" s="118">
        <f>(VLOOKUP($A50,'Occupancy Raw Data'!$B$8:$BE$45,'Occupancy Raw Data'!AK$3,FALSE))/100</f>
        <v>0.61194750596523095</v>
      </c>
      <c r="G50" s="119">
        <f>(VLOOKUP($A50,'Occupancy Raw Data'!$B$8:$BE$45,'Occupancy Raw Data'!AL$3,FALSE))/100</f>
        <v>0.56120712154050401</v>
      </c>
      <c r="H50" s="99">
        <f>(VLOOKUP($A50,'Occupancy Raw Data'!$B$8:$BE$45,'Occupancy Raw Data'!AN$3,FALSE))/100</f>
        <v>0.71849789796614005</v>
      </c>
      <c r="I50" s="99">
        <f>(VLOOKUP($A50,'Occupancy Raw Data'!$B$8:$BE$45,'Occupancy Raw Data'!AO$3,FALSE))/100</f>
        <v>0.69520509033064404</v>
      </c>
      <c r="J50" s="119">
        <f>(VLOOKUP($A50,'Occupancy Raw Data'!$B$8:$BE$45,'Occupancy Raw Data'!AP$3,FALSE))/100</f>
        <v>0.70685149414839199</v>
      </c>
      <c r="K50" s="120">
        <f>(VLOOKUP($A50,'Occupancy Raw Data'!$B$8:$BE$45,'Occupancy Raw Data'!AR$3,FALSE))/100</f>
        <v>0.60278032287097294</v>
      </c>
      <c r="M50" s="121">
        <f>VLOOKUP($A50,'ADR Raw Data'!$B$6:$BE$43,'ADR Raw Data'!AG$1,FALSE)</f>
        <v>111.557309132814</v>
      </c>
      <c r="N50" s="122">
        <f>VLOOKUP($A50,'ADR Raw Data'!$B$6:$BE$43,'ADR Raw Data'!AH$1,FALSE)</f>
        <v>104.810834443437</v>
      </c>
      <c r="O50" s="122">
        <f>VLOOKUP($A50,'ADR Raw Data'!$B$6:$BE$43,'ADR Raw Data'!AI$1,FALSE)</f>
        <v>108.856001879606</v>
      </c>
      <c r="P50" s="122">
        <f>VLOOKUP($A50,'ADR Raw Data'!$B$6:$BE$43,'ADR Raw Data'!AJ$1,FALSE)</f>
        <v>109.664774877573</v>
      </c>
      <c r="Q50" s="122">
        <f>VLOOKUP($A50,'ADR Raw Data'!$B$6:$BE$43,'ADR Raw Data'!AK$1,FALSE)</f>
        <v>115.391444552754</v>
      </c>
      <c r="R50" s="123">
        <f>VLOOKUP($A50,'ADR Raw Data'!$B$6:$BE$43,'ADR Raw Data'!AL$1,FALSE)</f>
        <v>110.15782156396899</v>
      </c>
      <c r="S50" s="122">
        <f>VLOOKUP($A50,'ADR Raw Data'!$B$6:$BE$43,'ADR Raw Data'!AN$1,FALSE)</f>
        <v>154.90138016921</v>
      </c>
      <c r="T50" s="122">
        <f>VLOOKUP($A50,'ADR Raw Data'!$B$6:$BE$43,'ADR Raw Data'!AO$1,FALSE)</f>
        <v>158.12284873743499</v>
      </c>
      <c r="U50" s="123">
        <f>VLOOKUP($A50,'ADR Raw Data'!$B$6:$BE$43,'ADR Raw Data'!AP$1,FALSE)</f>
        <v>156.48557526924901</v>
      </c>
      <c r="V50" s="124">
        <f>VLOOKUP($A50,'ADR Raw Data'!$B$6:$BE$43,'ADR Raw Data'!AR$1,FALSE)</f>
        <v>125.66490473019699</v>
      </c>
      <c r="X50" s="121">
        <f>VLOOKUP($A50,'RevPAR Raw Data'!$B$6:$BE$43,'RevPAR Raw Data'!AG$1,FALSE)</f>
        <v>54.813768013363102</v>
      </c>
      <c r="Y50" s="122">
        <f>VLOOKUP($A50,'RevPAR Raw Data'!$B$6:$BE$43,'RevPAR Raw Data'!AH$1,FALSE)</f>
        <v>55.688823362871901</v>
      </c>
      <c r="Z50" s="122">
        <f>VLOOKUP($A50,'RevPAR Raw Data'!$B$6:$BE$43,'RevPAR Raw Data'!AI$1,FALSE)</f>
        <v>62.513969719350001</v>
      </c>
      <c r="AA50" s="122">
        <f>VLOOKUP($A50,'RevPAR Raw Data'!$B$6:$BE$43,'RevPAR Raw Data'!AJ$1,FALSE)</f>
        <v>65.520372968980695</v>
      </c>
      <c r="AB50" s="122">
        <f>VLOOKUP($A50,'RevPAR Raw Data'!$B$6:$BE$43,'RevPAR Raw Data'!AK$1,FALSE)</f>
        <v>70.6135067037836</v>
      </c>
      <c r="AC50" s="123">
        <f>VLOOKUP($A50,'RevPAR Raw Data'!$B$6:$BE$43,'RevPAR Raw Data'!AL$1,FALSE)</f>
        <v>61.821353955087503</v>
      </c>
      <c r="AD50" s="122">
        <f>VLOOKUP($A50,'RevPAR Raw Data'!$B$6:$BE$43,'RevPAR Raw Data'!AN$1,FALSE)</f>
        <v>111.29631604363099</v>
      </c>
      <c r="AE50" s="122">
        <f>VLOOKUP($A50,'RevPAR Raw Data'!$B$6:$BE$43,'RevPAR Raw Data'!AO$1,FALSE)</f>
        <v>109.927809339847</v>
      </c>
      <c r="AF50" s="123">
        <f>VLOOKUP($A50,'RevPAR Raw Data'!$B$6:$BE$43,'RevPAR Raw Data'!AP$1,FALSE)</f>
        <v>110.612062691739</v>
      </c>
      <c r="AG50" s="124">
        <f>VLOOKUP($A50,'RevPAR Raw Data'!$B$6:$BE$43,'RevPAR Raw Data'!AR$1,FALSE)</f>
        <v>75.748331846818701</v>
      </c>
    </row>
    <row r="51" spans="1:33" x14ac:dyDescent="0.2">
      <c r="A51" s="101" t="s">
        <v>121</v>
      </c>
      <c r="B51" s="89">
        <f>(VLOOKUP($A50,'Occupancy Raw Data'!$B$8:$BE$51,'Occupancy Raw Data'!AT$3,FALSE))/100</f>
        <v>0.12023894957015299</v>
      </c>
      <c r="C51" s="90">
        <f>(VLOOKUP($A50,'Occupancy Raw Data'!$B$8:$BE$51,'Occupancy Raw Data'!AU$3,FALSE))/100</f>
        <v>-3.5136559594748599E-3</v>
      </c>
      <c r="D51" s="90">
        <f>(VLOOKUP($A50,'Occupancy Raw Data'!$B$8:$BE$51,'Occupancy Raw Data'!AV$3,FALSE))/100</f>
        <v>2.9753924647196103E-2</v>
      </c>
      <c r="E51" s="90">
        <f>(VLOOKUP($A50,'Occupancy Raw Data'!$B$8:$BE$51,'Occupancy Raw Data'!AW$3,FALSE))/100</f>
        <v>3.4145555281841301E-2</v>
      </c>
      <c r="F51" s="90">
        <f>(VLOOKUP($A50,'Occupancy Raw Data'!$B$8:$BE$51,'Occupancy Raw Data'!AX$3,FALSE))/100</f>
        <v>5.0676920532824202E-2</v>
      </c>
      <c r="G51" s="90">
        <f>(VLOOKUP($A50,'Occupancy Raw Data'!$B$8:$BE$51,'Occupancy Raw Data'!AY$3,FALSE))/100</f>
        <v>4.3320289349296E-2</v>
      </c>
      <c r="H51" s="91">
        <f>(VLOOKUP($A50,'Occupancy Raw Data'!$B$8:$BE$51,'Occupancy Raw Data'!BA$3,FALSE))/100</f>
        <v>3.8635364337141098E-2</v>
      </c>
      <c r="I51" s="91">
        <f>(VLOOKUP($A50,'Occupancy Raw Data'!$B$8:$BE$51,'Occupancy Raw Data'!BB$3,FALSE))/100</f>
        <v>1.30114833794799E-2</v>
      </c>
      <c r="J51" s="90">
        <f>(VLOOKUP($A50,'Occupancy Raw Data'!$B$8:$BE$51,'Occupancy Raw Data'!BC$3,FALSE))/100</f>
        <v>2.58745159613833E-2</v>
      </c>
      <c r="K51" s="92">
        <f>(VLOOKUP($A50,'Occupancy Raw Data'!$B$8:$BE$51,'Occupancy Raw Data'!BE$3,FALSE))/100</f>
        <v>3.7357597919538098E-2</v>
      </c>
      <c r="M51" s="89">
        <f>(VLOOKUP($A50,'ADR Raw Data'!$B$6:$BE$49,'ADR Raw Data'!AT$1,FALSE))/100</f>
        <v>0.10532165217521</v>
      </c>
      <c r="N51" s="90">
        <f>(VLOOKUP($A50,'ADR Raw Data'!$B$6:$BE$49,'ADR Raw Data'!AU$1,FALSE))/100</f>
        <v>1.10247283806683E-2</v>
      </c>
      <c r="O51" s="90">
        <f>(VLOOKUP($A50,'ADR Raw Data'!$B$6:$BE$49,'ADR Raw Data'!AV$1,FALSE))/100</f>
        <v>3.2179333341425503E-2</v>
      </c>
      <c r="P51" s="90">
        <f>(VLOOKUP($A50,'ADR Raw Data'!$B$6:$BE$49,'ADR Raw Data'!AW$1,FALSE))/100</f>
        <v>3.4230322776120696E-2</v>
      </c>
      <c r="Q51" s="90">
        <f>(VLOOKUP($A50,'ADR Raw Data'!$B$6:$BE$49,'ADR Raw Data'!AX$1,FALSE))/100</f>
        <v>3.85885658447567E-2</v>
      </c>
      <c r="R51" s="90">
        <f>(VLOOKUP($A50,'ADR Raw Data'!$B$6:$BE$49,'ADR Raw Data'!AY$1,FALSE))/100</f>
        <v>4.2068724015297002E-2</v>
      </c>
      <c r="S51" s="91">
        <f>(VLOOKUP($A50,'ADR Raw Data'!$B$6:$BE$49,'ADR Raw Data'!BA$1,FALSE))/100</f>
        <v>6.3196172445037307E-2</v>
      </c>
      <c r="T51" s="91">
        <f>(VLOOKUP($A50,'ADR Raw Data'!$B$6:$BE$49,'ADR Raw Data'!BB$1,FALSE))/100</f>
        <v>7.9717403701668493E-2</v>
      </c>
      <c r="U51" s="90">
        <f>(VLOOKUP($A50,'ADR Raw Data'!$B$6:$BE$49,'ADR Raw Data'!BC$1,FALSE))/100</f>
        <v>7.13074604204601E-2</v>
      </c>
      <c r="V51" s="92">
        <f>(VLOOKUP($A50,'ADR Raw Data'!$B$6:$BE$49,'ADR Raw Data'!BE$1,FALSE))/100</f>
        <v>5.2634713197574498E-2</v>
      </c>
      <c r="X51" s="89">
        <f>(VLOOKUP($A50,'RevPAR Raw Data'!$B$6:$BE$49,'RevPAR Raw Data'!AT$1,FALSE))/100</f>
        <v>0.23822436656990501</v>
      </c>
      <c r="Y51" s="90">
        <f>(VLOOKUP($A50,'RevPAR Raw Data'!$B$6:$BE$49,'RevPAR Raw Data'!AU$1,FALSE))/100</f>
        <v>7.4723353186171302E-3</v>
      </c>
      <c r="Z51" s="90">
        <f>(VLOOKUP($A50,'RevPAR Raw Data'!$B$6:$BE$49,'RevPAR Raw Data'!AV$1,FALSE))/100</f>
        <v>6.2890719448059407E-2</v>
      </c>
      <c r="AA51" s="90">
        <f>(VLOOKUP($A50,'RevPAR Raw Data'!$B$6:$BE$49,'RevPAR Raw Data'!AW$1,FALSE))/100</f>
        <v>6.9544691436629294E-2</v>
      </c>
      <c r="AB51" s="90">
        <f>(VLOOKUP($A50,'RevPAR Raw Data'!$B$6:$BE$49,'RevPAR Raw Data'!AX$1,FALSE))/100</f>
        <v>9.1221036062371308E-2</v>
      </c>
      <c r="AC51" s="90">
        <f>(VLOOKUP($A50,'RevPAR Raw Data'!$B$6:$BE$49,'RevPAR Raw Data'!AY$1,FALSE))/100</f>
        <v>8.7211442661491306E-2</v>
      </c>
      <c r="AD51" s="91">
        <f>(VLOOKUP($A50,'RevPAR Raw Data'!$B$6:$BE$49,'RevPAR Raw Data'!BA$1,FALSE))/100</f>
        <v>0.10427314392930499</v>
      </c>
      <c r="AE51" s="91">
        <f>(VLOOKUP($A50,'RevPAR Raw Data'!$B$6:$BE$49,'RevPAR Raw Data'!BB$1,FALSE))/100</f>
        <v>9.3766128754467992E-2</v>
      </c>
      <c r="AF51" s="90">
        <f>(VLOOKUP($A50,'RevPAR Raw Data'!$B$6:$BE$49,'RevPAR Raw Data'!BC$1,FALSE))/100</f>
        <v>9.9027022404658299E-2</v>
      </c>
      <c r="AG51" s="92">
        <f>(VLOOKUP($A50,'RevPAR Raw Data'!$B$6:$BE$49,'RevPAR Raw Data'!BE$1,FALSE))/100</f>
        <v>9.1958617569357803E-2</v>
      </c>
    </row>
    <row r="52" spans="1:33" x14ac:dyDescent="0.2">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
      <c r="A53" s="116" t="s">
        <v>81</v>
      </c>
      <c r="B53" s="117">
        <f>(VLOOKUP($A53,'Occupancy Raw Data'!$B$8:$BE$45,'Occupancy Raw Data'!AG$3,FALSE))/100</f>
        <v>0.42396464233098696</v>
      </c>
      <c r="C53" s="118">
        <f>(VLOOKUP($A53,'Occupancy Raw Data'!$B$8:$BE$45,'Occupancy Raw Data'!AH$3,FALSE))/100</f>
        <v>0.54493370437059996</v>
      </c>
      <c r="D53" s="118">
        <f>(VLOOKUP($A53,'Occupancy Raw Data'!$B$8:$BE$45,'Occupancy Raw Data'!AI$3,FALSE))/100</f>
        <v>0.58252583979328099</v>
      </c>
      <c r="E53" s="118">
        <f>(VLOOKUP($A53,'Occupancy Raw Data'!$B$8:$BE$45,'Occupancy Raw Data'!AJ$3,FALSE))/100</f>
        <v>0.57848837209302306</v>
      </c>
      <c r="F53" s="118">
        <f>(VLOOKUP($A53,'Occupancy Raw Data'!$B$8:$BE$45,'Occupancy Raw Data'!AK$3,FALSE))/100</f>
        <v>0.52842377260981899</v>
      </c>
      <c r="G53" s="119">
        <f>(VLOOKUP($A53,'Occupancy Raw Data'!$B$8:$BE$45,'Occupancy Raw Data'!AL$3,FALSE))/100</f>
        <v>0.53192180294862601</v>
      </c>
      <c r="H53" s="99">
        <f>(VLOOKUP($A53,'Occupancy Raw Data'!$B$8:$BE$45,'Occupancy Raw Data'!AN$3,FALSE))/100</f>
        <v>0.57735788113694997</v>
      </c>
      <c r="I53" s="99">
        <f>(VLOOKUP($A53,'Occupancy Raw Data'!$B$8:$BE$45,'Occupancy Raw Data'!AO$3,FALSE))/100</f>
        <v>0.55426356589147197</v>
      </c>
      <c r="J53" s="119">
        <f>(VLOOKUP($A53,'Occupancy Raw Data'!$B$8:$BE$45,'Occupancy Raw Data'!AP$3,FALSE))/100</f>
        <v>0.56581072351421102</v>
      </c>
      <c r="K53" s="120">
        <f>(VLOOKUP($A53,'Occupancy Raw Data'!$B$8:$BE$45,'Occupancy Raw Data'!AR$3,FALSE))/100</f>
        <v>0.54164157672888902</v>
      </c>
      <c r="M53" s="121">
        <f>VLOOKUP($A53,'ADR Raw Data'!$B$6:$BE$43,'ADR Raw Data'!AG$1,FALSE)</f>
        <v>84.9558957528957</v>
      </c>
      <c r="N53" s="122">
        <f>VLOOKUP($A53,'ADR Raw Data'!$B$6:$BE$43,'ADR Raw Data'!AH$1,FALSE)</f>
        <v>88.597218383899005</v>
      </c>
      <c r="O53" s="122">
        <f>VLOOKUP($A53,'ADR Raw Data'!$B$6:$BE$43,'ADR Raw Data'!AI$1,FALSE)</f>
        <v>89.438669254227804</v>
      </c>
      <c r="P53" s="122">
        <f>VLOOKUP($A53,'ADR Raw Data'!$B$6:$BE$43,'ADR Raw Data'!AJ$1,FALSE)</f>
        <v>89.345748185371306</v>
      </c>
      <c r="Q53" s="122">
        <f>VLOOKUP($A53,'ADR Raw Data'!$B$6:$BE$43,'ADR Raw Data'!AK$1,FALSE)</f>
        <v>88.008698044009705</v>
      </c>
      <c r="R53" s="123">
        <f>VLOOKUP($A53,'ADR Raw Data'!$B$6:$BE$43,'ADR Raw Data'!AL$1,FALSE)</f>
        <v>88.252876678876603</v>
      </c>
      <c r="S53" s="122">
        <f>VLOOKUP($A53,'ADR Raw Data'!$B$6:$BE$43,'ADR Raw Data'!AN$1,FALSE)</f>
        <v>95.121600000000001</v>
      </c>
      <c r="T53" s="122">
        <f>VLOOKUP($A53,'ADR Raw Data'!$B$6:$BE$43,'ADR Raw Data'!AO$1,FALSE)</f>
        <v>95.409536713286698</v>
      </c>
      <c r="U53" s="123">
        <f>VLOOKUP($A53,'ADR Raw Data'!$B$6:$BE$43,'ADR Raw Data'!AP$1,FALSE)</f>
        <v>95.262630226915903</v>
      </c>
      <c r="V53" s="124">
        <f>VLOOKUP($A53,'ADR Raw Data'!$B$6:$BE$43,'ADR Raw Data'!AR$1,FALSE)</f>
        <v>90.353075212725003</v>
      </c>
      <c r="X53" s="121">
        <f>VLOOKUP($A53,'RevPAR Raw Data'!$B$6:$BE$43,'RevPAR Raw Data'!AG$1,FALSE)</f>
        <v>36.018295956785003</v>
      </c>
      <c r="Y53" s="122">
        <f>VLOOKUP($A53,'RevPAR Raw Data'!$B$6:$BE$43,'RevPAR Raw Data'!AH$1,FALSE)</f>
        <v>48.279610410869203</v>
      </c>
      <c r="Z53" s="122">
        <f>VLOOKUP($A53,'RevPAR Raw Data'!$B$6:$BE$43,'RevPAR Raw Data'!AI$1,FALSE)</f>
        <v>52.100335917312599</v>
      </c>
      <c r="AA53" s="122">
        <f>VLOOKUP($A53,'RevPAR Raw Data'!$B$6:$BE$43,'RevPAR Raw Data'!AJ$1,FALSE)</f>
        <v>51.685476421188604</v>
      </c>
      <c r="AB53" s="122">
        <f>VLOOKUP($A53,'RevPAR Raw Data'!$B$6:$BE$43,'RevPAR Raw Data'!AK$1,FALSE)</f>
        <v>46.505888242894002</v>
      </c>
      <c r="AC53" s="123">
        <f>VLOOKUP($A53,'RevPAR Raw Data'!$B$6:$BE$43,'RevPAR Raw Data'!AL$1,FALSE)</f>
        <v>46.943629278430798</v>
      </c>
      <c r="AD53" s="122">
        <f>VLOOKUP($A53,'RevPAR Raw Data'!$B$6:$BE$43,'RevPAR Raw Data'!AN$1,FALSE)</f>
        <v>54.919205426356498</v>
      </c>
      <c r="AE53" s="122">
        <f>VLOOKUP($A53,'RevPAR Raw Data'!$B$6:$BE$43,'RevPAR Raw Data'!AO$1,FALSE)</f>
        <v>52.882030038759602</v>
      </c>
      <c r="AF53" s="123">
        <f>VLOOKUP($A53,'RevPAR Raw Data'!$B$6:$BE$43,'RevPAR Raw Data'!AP$1,FALSE)</f>
        <v>53.900617732558104</v>
      </c>
      <c r="AG53" s="124">
        <f>VLOOKUP($A53,'RevPAR Raw Data'!$B$6:$BE$43,'RevPAR Raw Data'!AR$1,FALSE)</f>
        <v>48.938982120524301</v>
      </c>
    </row>
    <row r="54" spans="1:33" x14ac:dyDescent="0.2">
      <c r="A54" s="101" t="s">
        <v>121</v>
      </c>
      <c r="B54" s="89">
        <f>(VLOOKUP($A53,'Occupancy Raw Data'!$B$8:$BE$51,'Occupancy Raw Data'!AT$3,FALSE))/100</f>
        <v>4.9700847665111604E-2</v>
      </c>
      <c r="C54" s="90">
        <f>(VLOOKUP($A53,'Occupancy Raw Data'!$B$8:$BE$51,'Occupancy Raw Data'!AU$3,FALSE))/100</f>
        <v>1.9712752330843099E-2</v>
      </c>
      <c r="D54" s="90">
        <f>(VLOOKUP($A53,'Occupancy Raw Data'!$B$8:$BE$51,'Occupancy Raw Data'!AV$3,FALSE))/100</f>
        <v>2.6465566306203701E-2</v>
      </c>
      <c r="E54" s="90">
        <f>(VLOOKUP($A53,'Occupancy Raw Data'!$B$8:$BE$51,'Occupancy Raw Data'!AW$3,FALSE))/100</f>
        <v>5.6637168141592899E-2</v>
      </c>
      <c r="F54" s="90">
        <f>(VLOOKUP($A53,'Occupancy Raw Data'!$B$8:$BE$51,'Occupancy Raw Data'!AX$3,FALSE))/100</f>
        <v>3.21766561514195E-2</v>
      </c>
      <c r="G54" s="90">
        <f>(VLOOKUP($A53,'Occupancy Raw Data'!$B$8:$BE$51,'Occupancy Raw Data'!AY$3,FALSE))/100</f>
        <v>3.5518399845978703E-2</v>
      </c>
      <c r="H54" s="91">
        <f>(VLOOKUP($A53,'Occupancy Raw Data'!$B$8:$BE$51,'Occupancy Raw Data'!BA$3,FALSE))/100</f>
        <v>7.1964017991004395E-2</v>
      </c>
      <c r="I54" s="91">
        <f>(VLOOKUP($A53,'Occupancy Raw Data'!$B$8:$BE$51,'Occupancy Raw Data'!BB$3,FALSE))/100</f>
        <v>2.9702970297029698E-2</v>
      </c>
      <c r="J54" s="90">
        <f>(VLOOKUP($A53,'Occupancy Raw Data'!$B$8:$BE$51,'Occupancy Raw Data'!BC$3,FALSE))/100</f>
        <v>5.0839832033593206E-2</v>
      </c>
      <c r="K54" s="92">
        <f>(VLOOKUP($A53,'Occupancy Raw Data'!$B$8:$BE$51,'Occupancy Raw Data'!BE$3,FALSE))/100</f>
        <v>4.0057842574699798E-2</v>
      </c>
      <c r="M54" s="89">
        <f>(VLOOKUP($A53,'ADR Raw Data'!$B$6:$BE$49,'ADR Raw Data'!AT$1,FALSE))/100</f>
        <v>7.5239948972151503E-3</v>
      </c>
      <c r="N54" s="90">
        <f>(VLOOKUP($A53,'ADR Raw Data'!$B$6:$BE$49,'ADR Raw Data'!AU$1,FALSE))/100</f>
        <v>5.4929661611893598E-3</v>
      </c>
      <c r="O54" s="90">
        <f>(VLOOKUP($A53,'ADR Raw Data'!$B$6:$BE$49,'ADR Raw Data'!AV$1,FALSE))/100</f>
        <v>-1.0394253598927199E-2</v>
      </c>
      <c r="P54" s="90">
        <f>(VLOOKUP($A53,'ADR Raw Data'!$B$6:$BE$49,'ADR Raw Data'!AW$1,FALSE))/100</f>
        <v>-7.8821973423338996E-3</v>
      </c>
      <c r="Q54" s="90">
        <f>(VLOOKUP($A53,'ADR Raw Data'!$B$6:$BE$49,'ADR Raw Data'!AX$1,FALSE))/100</f>
        <v>3.6611014374826405E-4</v>
      </c>
      <c r="R54" s="90">
        <f>(VLOOKUP($A53,'ADR Raw Data'!$B$6:$BE$49,'ADR Raw Data'!AY$1,FALSE))/100</f>
        <v>-1.9250164640194501E-3</v>
      </c>
      <c r="S54" s="91">
        <f>(VLOOKUP($A53,'ADR Raw Data'!$B$6:$BE$49,'ADR Raw Data'!BA$1,FALSE))/100</f>
        <v>6.4246860714079002E-3</v>
      </c>
      <c r="T54" s="91">
        <f>(VLOOKUP($A53,'ADR Raw Data'!$B$6:$BE$49,'ADR Raw Data'!BB$1,FALSE))/100</f>
        <v>8.593201343739941E-3</v>
      </c>
      <c r="U54" s="90">
        <f>(VLOOKUP($A53,'ADR Raw Data'!$B$6:$BE$49,'ADR Raw Data'!BC$1,FALSE))/100</f>
        <v>7.4784738199486197E-3</v>
      </c>
      <c r="V54" s="92">
        <f>(VLOOKUP($A53,'ADR Raw Data'!$B$6:$BE$49,'ADR Raw Data'!BE$1,FALSE))/100</f>
        <v>1.22994632357949E-3</v>
      </c>
      <c r="X54" s="89">
        <f>(VLOOKUP($A53,'RevPAR Raw Data'!$B$6:$BE$49,'RevPAR Raw Data'!AT$1,FALSE))/100</f>
        <v>5.75987914865463E-2</v>
      </c>
      <c r="Y54" s="90">
        <f>(VLOOKUP($A53,'RevPAR Raw Data'!$B$6:$BE$49,'RevPAR Raw Data'!AU$1,FALSE))/100</f>
        <v>2.5313999973529698E-2</v>
      </c>
      <c r="Z54" s="90">
        <f>(VLOOKUP($A53,'RevPAR Raw Data'!$B$6:$BE$49,'RevPAR Raw Data'!AV$1,FALSE))/100</f>
        <v>1.5796222899450599E-2</v>
      </c>
      <c r="AA54" s="90">
        <f>(VLOOKUP($A53,'RevPAR Raw Data'!$B$6:$BE$49,'RevPAR Raw Data'!AW$1,FALSE))/100</f>
        <v>4.8308545463056005E-2</v>
      </c>
      <c r="AB54" s="90">
        <f>(VLOOKUP($A53,'RevPAR Raw Data'!$B$6:$BE$49,'RevPAR Raw Data'!AX$1,FALSE))/100</f>
        <v>3.2554546495376702E-2</v>
      </c>
      <c r="AC54" s="90">
        <f>(VLOOKUP($A53,'RevPAR Raw Data'!$B$6:$BE$49,'RevPAR Raw Data'!AY$1,FALSE))/100</f>
        <v>3.3525009877480104E-2</v>
      </c>
      <c r="AD54" s="91">
        <f>(VLOOKUP($A53,'RevPAR Raw Data'!$B$6:$BE$49,'RevPAR Raw Data'!BA$1,FALSE))/100</f>
        <v>7.8851050286441696E-2</v>
      </c>
      <c r="AE54" s="91">
        <f>(VLOOKUP($A53,'RevPAR Raw Data'!$B$6:$BE$49,'RevPAR Raw Data'!BB$1,FALSE))/100</f>
        <v>3.8551415245039099E-2</v>
      </c>
      <c r="AF54" s="90">
        <f>(VLOOKUP($A53,'RevPAR Raw Data'!$B$6:$BE$49,'RevPAR Raw Data'!BC$1,FALSE))/100</f>
        <v>5.8698510206415699E-2</v>
      </c>
      <c r="AG54" s="92">
        <f>(VLOOKUP($A53,'RevPAR Raw Data'!$B$6:$BE$49,'RevPAR Raw Data'!BE$1,FALSE))/100</f>
        <v>4.1337057894484601E-2</v>
      </c>
    </row>
    <row r="55" spans="1:33" x14ac:dyDescent="0.2">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
      <c r="A56" s="116" t="s">
        <v>82</v>
      </c>
      <c r="B56" s="117">
        <f>(VLOOKUP($A56,'Occupancy Raw Data'!$B$8:$BE$45,'Occupancy Raw Data'!AG$3,FALSE))/100</f>
        <v>0.43695496050066601</v>
      </c>
      <c r="C56" s="118">
        <f>(VLOOKUP($A56,'Occupancy Raw Data'!$B$8:$BE$45,'Occupancy Raw Data'!AH$3,FALSE))/100</f>
        <v>0.55750487329434595</v>
      </c>
      <c r="D56" s="118">
        <f>(VLOOKUP($A56,'Occupancy Raw Data'!$B$8:$BE$45,'Occupancy Raw Data'!AI$3,FALSE))/100</f>
        <v>0.61134654818865297</v>
      </c>
      <c r="E56" s="118">
        <f>(VLOOKUP($A56,'Occupancy Raw Data'!$B$8:$BE$45,'Occupancy Raw Data'!AJ$3,FALSE))/100</f>
        <v>0.61247436773752495</v>
      </c>
      <c r="F56" s="118">
        <f>(VLOOKUP($A56,'Occupancy Raw Data'!$B$8:$BE$45,'Occupancy Raw Data'!AK$3,FALSE))/100</f>
        <v>0.58328776486671208</v>
      </c>
      <c r="G56" s="118">
        <f>(VLOOKUP($A56,'Occupancy Raw Data'!$B$8:$BE$45,'Occupancy Raw Data'!AL$3,FALSE))/100</f>
        <v>0.5603300925736</v>
      </c>
      <c r="H56" s="99">
        <f>(VLOOKUP($A56,'Occupancy Raw Data'!$B$8:$BE$45,'Occupancy Raw Data'!AN$3,FALSE))/100</f>
        <v>0.68291182501708803</v>
      </c>
      <c r="I56" s="99">
        <f>(VLOOKUP($A56,'Occupancy Raw Data'!$B$8:$BE$45,'Occupancy Raw Data'!AO$3,FALSE))/100</f>
        <v>0.66886534518113394</v>
      </c>
      <c r="J56" s="118">
        <f>(VLOOKUP($A56,'Occupancy Raw Data'!$B$8:$BE$45,'Occupancy Raw Data'!AP$3,FALSE))/100</f>
        <v>0.67588858509911109</v>
      </c>
      <c r="K56" s="141">
        <f>(VLOOKUP($A56,'Occupancy Raw Data'!$B$8:$BE$45,'Occupancy Raw Data'!AR$3,FALSE))/100</f>
        <v>0.59335293140998702</v>
      </c>
      <c r="M56" s="121">
        <f>VLOOKUP($A56,'ADR Raw Data'!$B$6:$BE$43,'ADR Raw Data'!AG$1,FALSE)</f>
        <v>106.426008452688</v>
      </c>
      <c r="N56" s="122">
        <f>VLOOKUP($A56,'ADR Raw Data'!$B$6:$BE$43,'ADR Raw Data'!AH$1,FALSE)</f>
        <v>114.672167218746</v>
      </c>
      <c r="O56" s="122">
        <f>VLOOKUP($A56,'ADR Raw Data'!$B$6:$BE$43,'ADR Raw Data'!AI$1,FALSE)</f>
        <v>119.381073904293</v>
      </c>
      <c r="P56" s="122">
        <f>VLOOKUP($A56,'ADR Raw Data'!$B$6:$BE$43,'ADR Raw Data'!AJ$1,FALSE)</f>
        <v>117.704662686234</v>
      </c>
      <c r="Q56" s="122">
        <f>VLOOKUP($A56,'ADR Raw Data'!$B$6:$BE$43,'ADR Raw Data'!AK$1,FALSE)</f>
        <v>114.852821819886</v>
      </c>
      <c r="R56" s="123">
        <f>VLOOKUP($A56,'ADR Raw Data'!$B$6:$BE$43,'ADR Raw Data'!AL$1,FALSE)</f>
        <v>115.11509730949901</v>
      </c>
      <c r="S56" s="122">
        <f>VLOOKUP($A56,'ADR Raw Data'!$B$6:$BE$43,'ADR Raw Data'!AN$1,FALSE)</f>
        <v>135.11503302972599</v>
      </c>
      <c r="T56" s="122">
        <f>VLOOKUP($A56,'ADR Raw Data'!$B$6:$BE$43,'ADR Raw Data'!AO$1,FALSE)</f>
        <v>136.97969802258399</v>
      </c>
      <c r="U56" s="123">
        <f>VLOOKUP($A56,'ADR Raw Data'!$B$6:$BE$43,'ADR Raw Data'!AP$1,FALSE)</f>
        <v>136.03767754658301</v>
      </c>
      <c r="V56" s="124">
        <f>VLOOKUP($A56,'ADR Raw Data'!$B$6:$BE$43,'ADR Raw Data'!AR$1,FALSE)</f>
        <v>121.925766698488</v>
      </c>
      <c r="X56" s="121">
        <f>VLOOKUP($A56,'RevPAR Raw Data'!$B$6:$BE$43,'RevPAR Raw Data'!AG$1,FALSE)</f>
        <v>46.503372319688097</v>
      </c>
      <c r="Y56" s="122">
        <f>VLOOKUP($A56,'RevPAR Raw Data'!$B$6:$BE$43,'RevPAR Raw Data'!AH$1,FALSE)</f>
        <v>63.930292055675203</v>
      </c>
      <c r="Z56" s="122">
        <f>VLOOKUP($A56,'RevPAR Raw Data'!$B$6:$BE$43,'RevPAR Raw Data'!AI$1,FALSE)</f>
        <v>72.983207450444198</v>
      </c>
      <c r="AA56" s="122">
        <f>VLOOKUP($A56,'RevPAR Raw Data'!$B$6:$BE$43,'RevPAR Raw Data'!AJ$1,FALSE)</f>
        <v>72.091088858509906</v>
      </c>
      <c r="AB56" s="122">
        <f>VLOOKUP($A56,'RevPAR Raw Data'!$B$6:$BE$43,'RevPAR Raw Data'!AK$1,FALSE)</f>
        <v>66.992245727956202</v>
      </c>
      <c r="AC56" s="123">
        <f>VLOOKUP($A56,'RevPAR Raw Data'!$B$6:$BE$43,'RevPAR Raw Data'!AL$1,FALSE)</f>
        <v>64.502453132050704</v>
      </c>
      <c r="AD56" s="122">
        <f>VLOOKUP($A56,'RevPAR Raw Data'!$B$6:$BE$43,'RevPAR Raw Data'!AN$1,FALSE)</f>
        <v>92.271653793574799</v>
      </c>
      <c r="AE56" s="122">
        <f>VLOOKUP($A56,'RevPAR Raw Data'!$B$6:$BE$43,'RevPAR Raw Data'!AO$1,FALSE)</f>
        <v>91.620973000683506</v>
      </c>
      <c r="AF56" s="123">
        <f>VLOOKUP($A56,'RevPAR Raw Data'!$B$6:$BE$43,'RevPAR Raw Data'!AP$1,FALSE)</f>
        <v>91.946313397129103</v>
      </c>
      <c r="AG56" s="124">
        <f>VLOOKUP($A56,'RevPAR Raw Data'!$B$6:$BE$43,'RevPAR Raw Data'!AR$1,FALSE)</f>
        <v>72.3450110849586</v>
      </c>
    </row>
    <row r="57" spans="1:33" x14ac:dyDescent="0.2">
      <c r="A57" s="154" t="s">
        <v>121</v>
      </c>
      <c r="B57" s="89">
        <f>(VLOOKUP($A56,'Occupancy Raw Data'!$B$8:$BE$51,'Occupancy Raw Data'!AT$3,FALSE))/100</f>
        <v>-4.1890443752901498E-2</v>
      </c>
      <c r="C57" s="90">
        <f>(VLOOKUP($A56,'Occupancy Raw Data'!$B$8:$BE$51,'Occupancy Raw Data'!AU$3,FALSE))/100</f>
        <v>-3.45704860260398E-2</v>
      </c>
      <c r="D57" s="90">
        <f>(VLOOKUP($A56,'Occupancy Raw Data'!$B$8:$BE$51,'Occupancy Raw Data'!AV$3,FALSE))/100</f>
        <v>-6.6702293768342198E-3</v>
      </c>
      <c r="E57" s="90">
        <f>(VLOOKUP($A56,'Occupancy Raw Data'!$B$8:$BE$51,'Occupancy Raw Data'!AW$3,FALSE))/100</f>
        <v>-4.2163815714789301E-3</v>
      </c>
      <c r="F57" s="90">
        <f>(VLOOKUP($A56,'Occupancy Raw Data'!$B$8:$BE$51,'Occupancy Raw Data'!AX$3,FALSE))/100</f>
        <v>-5.6488889945668301E-2</v>
      </c>
      <c r="G57" s="90">
        <f>(VLOOKUP($A56,'Occupancy Raw Data'!$B$8:$BE$51,'Occupancy Raw Data'!AY$3,FALSE))/100</f>
        <v>-2.79707009846E-2</v>
      </c>
      <c r="H57" s="91">
        <f>(VLOOKUP($A56,'Occupancy Raw Data'!$B$8:$BE$51,'Occupancy Raw Data'!BA$3,FALSE))/100</f>
        <v>-2.0562471670865497E-2</v>
      </c>
      <c r="I57" s="91">
        <f>(VLOOKUP($A56,'Occupancy Raw Data'!$B$8:$BE$51,'Occupancy Raw Data'!BB$3,FALSE))/100</f>
        <v>-5.7878690629011499E-2</v>
      </c>
      <c r="J57" s="90">
        <f>(VLOOKUP($A56,'Occupancy Raw Data'!$B$8:$BE$51,'Occupancy Raw Data'!BC$3,FALSE))/100</f>
        <v>-3.9389072562322699E-2</v>
      </c>
      <c r="K57" s="92">
        <f>(VLOOKUP($A56,'Occupancy Raw Data'!$B$8:$BE$51,'Occupancy Raw Data'!BE$3,FALSE))/100</f>
        <v>-3.1707473895467499E-2</v>
      </c>
      <c r="M57" s="89">
        <f>(VLOOKUP($A56,'ADR Raw Data'!$B$6:$BE$49,'ADR Raw Data'!AT$1,FALSE))/100</f>
        <v>1.1844855518425701E-2</v>
      </c>
      <c r="N57" s="90">
        <f>(VLOOKUP($A56,'ADR Raw Data'!$B$6:$BE$49,'ADR Raw Data'!AU$1,FALSE))/100</f>
        <v>1.465678299083E-2</v>
      </c>
      <c r="O57" s="90">
        <f>(VLOOKUP($A56,'ADR Raw Data'!$B$6:$BE$49,'ADR Raw Data'!AV$1,FALSE))/100</f>
        <v>4.7971778628240702E-2</v>
      </c>
      <c r="P57" s="90">
        <f>(VLOOKUP($A56,'ADR Raw Data'!$B$6:$BE$49,'ADR Raw Data'!AW$1,FALSE))/100</f>
        <v>3.2464650192517597E-2</v>
      </c>
      <c r="Q57" s="90">
        <f>(VLOOKUP($A56,'ADR Raw Data'!$B$6:$BE$49,'ADR Raw Data'!AX$1,FALSE))/100</f>
        <v>-1.3356170463059799E-2</v>
      </c>
      <c r="R57" s="90">
        <f>(VLOOKUP($A56,'ADR Raw Data'!$B$6:$BE$49,'ADR Raw Data'!AY$1,FALSE))/100</f>
        <v>1.9559923757377001E-2</v>
      </c>
      <c r="S57" s="91">
        <f>(VLOOKUP($A56,'ADR Raw Data'!$B$6:$BE$49,'ADR Raw Data'!BA$1,FALSE))/100</f>
        <v>-4.3545198202410004E-3</v>
      </c>
      <c r="T57" s="91">
        <f>(VLOOKUP($A56,'ADR Raw Data'!$B$6:$BE$49,'ADR Raw Data'!BB$1,FALSE))/100</f>
        <v>1.6177939872311301E-3</v>
      </c>
      <c r="U57" s="90">
        <f>(VLOOKUP($A56,'ADR Raw Data'!$B$6:$BE$49,'ADR Raw Data'!BC$1,FALSE))/100</f>
        <v>-1.4627737481394802E-3</v>
      </c>
      <c r="V57" s="92">
        <f>(VLOOKUP($A56,'ADR Raw Data'!$B$6:$BE$49,'ADR Raw Data'!BE$1,FALSE))/100</f>
        <v>1.13243006492571E-2</v>
      </c>
      <c r="X57" s="89">
        <f>(VLOOKUP($A56,'RevPAR Raw Data'!$B$6:$BE$49,'RevPAR Raw Data'!AT$1,FALSE))/100</f>
        <v>-3.0541774488331602E-2</v>
      </c>
      <c r="Y57" s="90">
        <f>(VLOOKUP($A56,'RevPAR Raw Data'!$B$6:$BE$49,'RevPAR Raw Data'!AU$1,FALSE))/100</f>
        <v>-2.0420395146780897E-2</v>
      </c>
      <c r="Z57" s="90">
        <f>(VLOOKUP($A56,'RevPAR Raw Data'!$B$6:$BE$49,'RevPAR Raw Data'!AV$1,FALSE))/100</f>
        <v>4.0981566484341397E-2</v>
      </c>
      <c r="AA57" s="90">
        <f>(VLOOKUP($A56,'RevPAR Raw Data'!$B$6:$BE$49,'RevPAR Raw Data'!AW$1,FALSE))/100</f>
        <v>2.81113852682424E-2</v>
      </c>
      <c r="AB57" s="90">
        <f>(VLOOKUP($A56,'RevPAR Raw Data'!$B$6:$BE$49,'RevPAR Raw Data'!AX$1,FALSE))/100</f>
        <v>-6.9090585165344803E-2</v>
      </c>
      <c r="AC57" s="90">
        <f>(VLOOKUP($A56,'RevPAR Raw Data'!$B$6:$BE$49,'RevPAR Raw Data'!AY$1,FALSE))/100</f>
        <v>-8.9578820059221902E-3</v>
      </c>
      <c r="AD57" s="91">
        <f>(VLOOKUP($A56,'RevPAR Raw Data'!$B$6:$BE$49,'RevPAR Raw Data'!BA$1,FALSE))/100</f>
        <v>-2.4827451800662603E-2</v>
      </c>
      <c r="AE57" s="91">
        <f>(VLOOKUP($A56,'RevPAR Raw Data'!$B$6:$BE$49,'RevPAR Raw Data'!BB$1,FALSE))/100</f>
        <v>-5.6354532439468794E-2</v>
      </c>
      <c r="AF57" s="90">
        <f>(VLOOKUP($A56,'RevPAR Raw Data'!$B$6:$BE$49,'RevPAR Raw Data'!BC$1,FALSE))/100</f>
        <v>-4.0794229009154498E-2</v>
      </c>
      <c r="AG57" s="92">
        <f>(VLOOKUP($A56,'RevPAR Raw Data'!$B$6:$BE$49,'RevPAR Raw Data'!BE$1,FALSE))/100</f>
        <v>-2.0742238213431099E-2</v>
      </c>
    </row>
    <row r="58" spans="1:33" x14ac:dyDescent="0.2">
      <c r="A58" s="155" t="s">
        <v>123</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
      <c r="A59" s="134" t="s">
        <v>83</v>
      </c>
      <c r="B59" s="117">
        <f>(VLOOKUP($A59,'Occupancy Raw Data'!$B$8:$BE$45,'Occupancy Raw Data'!AG$3,FALSE))/100</f>
        <v>0.57718357803678599</v>
      </c>
      <c r="C59" s="118">
        <f>(VLOOKUP($A59,'Occupancy Raw Data'!$B$8:$BE$45,'Occupancy Raw Data'!AH$3,FALSE))/100</f>
        <v>0.70629882919596598</v>
      </c>
      <c r="D59" s="118">
        <f>(VLOOKUP($A59,'Occupancy Raw Data'!$B$8:$BE$45,'Occupancy Raw Data'!AI$3,FALSE))/100</f>
        <v>0.78979986578770711</v>
      </c>
      <c r="E59" s="118">
        <f>(VLOOKUP($A59,'Occupancy Raw Data'!$B$8:$BE$45,'Occupancy Raw Data'!AJ$3,FALSE))/100</f>
        <v>0.78421770557378101</v>
      </c>
      <c r="F59" s="118">
        <f>(VLOOKUP($A59,'Occupancy Raw Data'!$B$8:$BE$45,'Occupancy Raw Data'!AK$3,FALSE))/100</f>
        <v>0.72256750118423096</v>
      </c>
      <c r="G59" s="119">
        <f>(VLOOKUP($A59,'Occupancy Raw Data'!$B$8:$BE$45,'Occupancy Raw Data'!AL$3,FALSE))/100</f>
        <v>0.71601786098086195</v>
      </c>
      <c r="H59" s="99">
        <f>(VLOOKUP($A59,'Occupancy Raw Data'!$B$8:$BE$45,'Occupancy Raw Data'!AN$3,FALSE))/100</f>
        <v>0.746229298473994</v>
      </c>
      <c r="I59" s="99">
        <f>(VLOOKUP($A59,'Occupancy Raw Data'!$B$8:$BE$45,'Occupancy Raw Data'!AO$3,FALSE))/100</f>
        <v>0.75377199599992906</v>
      </c>
      <c r="J59" s="119">
        <f>(VLOOKUP($A59,'Occupancy Raw Data'!$B$8:$BE$45,'Occupancy Raw Data'!AP$3,FALSE))/100</f>
        <v>0.75000064723696203</v>
      </c>
      <c r="K59" s="120">
        <f>(VLOOKUP($A59,'Occupancy Raw Data'!$B$8:$BE$45,'Occupancy Raw Data'!AR$3,FALSE))/100</f>
        <v>0.72572762393728196</v>
      </c>
      <c r="M59" s="121">
        <f>VLOOKUP($A59,'ADR Raw Data'!$B$6:$BE$43,'ADR Raw Data'!AG$1,FALSE)</f>
        <v>181.795240031464</v>
      </c>
      <c r="N59" s="122">
        <f>VLOOKUP($A59,'ADR Raw Data'!$B$6:$BE$43,'ADR Raw Data'!AH$1,FALSE)</f>
        <v>214.07950208061601</v>
      </c>
      <c r="O59" s="122">
        <f>VLOOKUP($A59,'ADR Raw Data'!$B$6:$BE$43,'ADR Raw Data'!AI$1,FALSE)</f>
        <v>236.68712831534</v>
      </c>
      <c r="P59" s="122">
        <f>VLOOKUP($A59,'ADR Raw Data'!$B$6:$BE$43,'ADR Raw Data'!AJ$1,FALSE)</f>
        <v>231.313881911761</v>
      </c>
      <c r="Q59" s="122">
        <f>VLOOKUP($A59,'ADR Raw Data'!$B$6:$BE$43,'ADR Raw Data'!AK$1,FALSE)</f>
        <v>202.43208759123999</v>
      </c>
      <c r="R59" s="123">
        <f>VLOOKUP($A59,'ADR Raw Data'!$B$6:$BE$43,'ADR Raw Data'!AL$1,FALSE)</f>
        <v>215.28730402922301</v>
      </c>
      <c r="S59" s="122">
        <f>VLOOKUP($A59,'ADR Raw Data'!$B$6:$BE$43,'ADR Raw Data'!AN$1,FALSE)</f>
        <v>181.06661277027101</v>
      </c>
      <c r="T59" s="122">
        <f>VLOOKUP($A59,'ADR Raw Data'!$B$6:$BE$43,'ADR Raw Data'!AO$1,FALSE)</f>
        <v>179.41100202493899</v>
      </c>
      <c r="U59" s="123">
        <f>VLOOKUP($A59,'ADR Raw Data'!$B$6:$BE$43,'ADR Raw Data'!AP$1,FALSE)</f>
        <v>180.23464481084</v>
      </c>
      <c r="V59" s="124">
        <f>VLOOKUP($A59,'ADR Raw Data'!$B$6:$BE$43,'ADR Raw Data'!AR$1,FALSE)</f>
        <v>204.93686912588399</v>
      </c>
      <c r="X59" s="121">
        <f>VLOOKUP($A59,'RevPAR Raw Data'!$B$6:$BE$43,'RevPAR Raw Data'!AG$1,FALSE)</f>
        <v>104.92922711141701</v>
      </c>
      <c r="Y59" s="122">
        <f>VLOOKUP($A59,'RevPAR Raw Data'!$B$6:$BE$43,'RevPAR Raw Data'!AH$1,FALSE)</f>
        <v>151.204101674394</v>
      </c>
      <c r="Z59" s="122">
        <f>VLOOKUP($A59,'RevPAR Raw Data'!$B$6:$BE$43,'RevPAR Raw Data'!AI$1,FALSE)</f>
        <v>186.93546217713299</v>
      </c>
      <c r="AA59" s="122">
        <f>VLOOKUP($A59,'RevPAR Raw Data'!$B$6:$BE$43,'RevPAR Raw Data'!AJ$1,FALSE)</f>
        <v>181.400441740205</v>
      </c>
      <c r="AB59" s="122">
        <f>VLOOKUP($A59,'RevPAR Raw Data'!$B$6:$BE$43,'RevPAR Raw Data'!AK$1,FALSE)</f>
        <v>146.27084769031001</v>
      </c>
      <c r="AC59" s="123">
        <f>VLOOKUP($A59,'RevPAR Raw Data'!$B$6:$BE$43,'RevPAR Raw Data'!AL$1,FALSE)</f>
        <v>154.149554927341</v>
      </c>
      <c r="AD59" s="122">
        <f>VLOOKUP($A59,'RevPAR Raw Data'!$B$6:$BE$43,'RevPAR Raw Data'!AN$1,FALSE)</f>
        <v>135.11721142462201</v>
      </c>
      <c r="AE59" s="122">
        <f>VLOOKUP($A59,'RevPAR Raw Data'!$B$6:$BE$43,'RevPAR Raw Data'!AO$1,FALSE)</f>
        <v>135.234989100685</v>
      </c>
      <c r="AF59" s="123">
        <f>VLOOKUP($A59,'RevPAR Raw Data'!$B$6:$BE$43,'RevPAR Raw Data'!AP$1,FALSE)</f>
        <v>135.17610026265399</v>
      </c>
      <c r="AG59" s="124">
        <f>VLOOKUP($A59,'RevPAR Raw Data'!$B$6:$BE$43,'RevPAR Raw Data'!AR$1,FALSE)</f>
        <v>148.728347087874</v>
      </c>
    </row>
    <row r="60" spans="1:33" x14ac:dyDescent="0.2">
      <c r="A60" s="101" t="s">
        <v>121</v>
      </c>
      <c r="B60" s="89">
        <f>(VLOOKUP($A59,'Occupancy Raw Data'!$B$8:$BE$51,'Occupancy Raw Data'!AT$3,FALSE))/100</f>
        <v>-1.96817451731995E-3</v>
      </c>
      <c r="C60" s="90">
        <f>(VLOOKUP($A59,'Occupancy Raw Data'!$B$8:$BE$51,'Occupancy Raw Data'!AU$3,FALSE))/100</f>
        <v>-5.2167762081774705E-2</v>
      </c>
      <c r="D60" s="90">
        <f>(VLOOKUP($A59,'Occupancy Raw Data'!$B$8:$BE$51,'Occupancy Raw Data'!AV$3,FALSE))/100</f>
        <v>-5.9490672205235601E-2</v>
      </c>
      <c r="E60" s="90">
        <f>(VLOOKUP($A59,'Occupancy Raw Data'!$B$8:$BE$51,'Occupancy Raw Data'!AW$3,FALSE))/100</f>
        <v>-8.57230456360068E-2</v>
      </c>
      <c r="F60" s="90">
        <f>(VLOOKUP($A59,'Occupancy Raw Data'!$B$8:$BE$51,'Occupancy Raw Data'!AX$3,FALSE))/100</f>
        <v>-8.1059085900018105E-2</v>
      </c>
      <c r="G60" s="90">
        <f>(VLOOKUP($A59,'Occupancy Raw Data'!$B$8:$BE$51,'Occupancy Raw Data'!AY$3,FALSE))/100</f>
        <v>-5.9700539857964002E-2</v>
      </c>
      <c r="H60" s="91">
        <f>(VLOOKUP($A59,'Occupancy Raw Data'!$B$8:$BE$51,'Occupancy Raw Data'!BA$3,FALSE))/100</f>
        <v>-3.0454883657471399E-2</v>
      </c>
      <c r="I60" s="91">
        <f>(VLOOKUP($A59,'Occupancy Raw Data'!$B$8:$BE$51,'Occupancy Raw Data'!BB$3,FALSE))/100</f>
        <v>-3.1182494396020801E-2</v>
      </c>
      <c r="J60" s="90">
        <f>(VLOOKUP($A59,'Occupancy Raw Data'!$B$8:$BE$51,'Occupancy Raw Data'!BC$3,FALSE))/100</f>
        <v>-3.0820654967069601E-2</v>
      </c>
      <c r="K60" s="92">
        <f>(VLOOKUP($A59,'Occupancy Raw Data'!$B$8:$BE$51,'Occupancy Raw Data'!BE$3,FALSE))/100</f>
        <v>-5.1353610803475093E-2</v>
      </c>
      <c r="M60" s="89">
        <f>(VLOOKUP($A59,'ADR Raw Data'!$B$6:$BE$49,'ADR Raw Data'!AT$1,FALSE))/100</f>
        <v>-2.7838350052876302E-2</v>
      </c>
      <c r="N60" s="90">
        <f>(VLOOKUP($A59,'ADR Raw Data'!$B$6:$BE$49,'ADR Raw Data'!AU$1,FALSE))/100</f>
        <v>-2.1598016094378E-2</v>
      </c>
      <c r="O60" s="90">
        <f>(VLOOKUP($A59,'ADR Raw Data'!$B$6:$BE$49,'ADR Raw Data'!AV$1,FALSE))/100</f>
        <v>-1.5029010371104198E-2</v>
      </c>
      <c r="P60" s="90">
        <f>(VLOOKUP($A59,'ADR Raw Data'!$B$6:$BE$49,'ADR Raw Data'!AW$1,FALSE))/100</f>
        <v>-3.7412424899963201E-2</v>
      </c>
      <c r="Q60" s="90">
        <f>(VLOOKUP($A59,'ADR Raw Data'!$B$6:$BE$49,'ADR Raw Data'!AX$1,FALSE))/100</f>
        <v>-5.2464425476403502E-2</v>
      </c>
      <c r="R60" s="90">
        <f>(VLOOKUP($A59,'ADR Raw Data'!$B$6:$BE$49,'ADR Raw Data'!AY$1,FALSE))/100</f>
        <v>-3.2392434498559101E-2</v>
      </c>
      <c r="S60" s="91">
        <f>(VLOOKUP($A59,'ADR Raw Data'!$B$6:$BE$49,'ADR Raw Data'!BA$1,FALSE))/100</f>
        <v>-3.8021234220185697E-2</v>
      </c>
      <c r="T60" s="91">
        <f>(VLOOKUP($A59,'ADR Raw Data'!$B$6:$BE$49,'ADR Raw Data'!BB$1,FALSE))/100</f>
        <v>-3.00894332606024E-2</v>
      </c>
      <c r="U60" s="90">
        <f>(VLOOKUP($A59,'ADR Raw Data'!$B$6:$BE$49,'ADR Raw Data'!BC$1,FALSE))/100</f>
        <v>-3.40667349605287E-2</v>
      </c>
      <c r="V60" s="92">
        <f>(VLOOKUP($A59,'ADR Raw Data'!$B$6:$BE$49,'ADR Raw Data'!BE$1,FALSE))/100</f>
        <v>-3.38505267018352E-2</v>
      </c>
      <c r="X60" s="89">
        <f>(VLOOKUP($A59,'RevPAR Raw Data'!$B$6:$BE$49,'RevPAR Raw Data'!AT$1,FALSE))/100</f>
        <v>-2.9751733839017903E-2</v>
      </c>
      <c r="Y60" s="90">
        <f>(VLOOKUP($A59,'RevPAR Raw Data'!$B$6:$BE$49,'RevPAR Raw Data'!AU$1,FALSE))/100</f>
        <v>-7.2639058011102903E-2</v>
      </c>
      <c r="Z60" s="90">
        <f>(VLOOKUP($A59,'RevPAR Raw Data'!$B$6:$BE$49,'RevPAR Raw Data'!AV$1,FALSE))/100</f>
        <v>-7.3625596646783406E-2</v>
      </c>
      <c r="AA60" s="90">
        <f>(VLOOKUP($A59,'RevPAR Raw Data'!$B$6:$BE$49,'RevPAR Raw Data'!AW$1,FALSE))/100</f>
        <v>-0.119928363528916</v>
      </c>
      <c r="AB60" s="90">
        <f>(VLOOKUP($A59,'RevPAR Raw Data'!$B$6:$BE$49,'RevPAR Raw Data'!AX$1,FALSE))/100</f>
        <v>-0.129270793005034</v>
      </c>
      <c r="AC60" s="90">
        <f>(VLOOKUP($A59,'RevPAR Raw Data'!$B$6:$BE$49,'RevPAR Raw Data'!AY$1,FALSE))/100</f>
        <v>-9.0159128529645402E-2</v>
      </c>
      <c r="AD60" s="91">
        <f>(VLOOKUP($A59,'RevPAR Raw Data'!$B$6:$BE$49,'RevPAR Raw Data'!BA$1,FALSE))/100</f>
        <v>-6.7318185612967901E-2</v>
      </c>
      <c r="AE60" s="91">
        <f>(VLOOKUP($A59,'RevPAR Raw Data'!$B$6:$BE$49,'RevPAR Raw Data'!BB$1,FALSE))/100</f>
        <v>-6.0333664072595002E-2</v>
      </c>
      <c r="AF60" s="90">
        <f>(VLOOKUP($A59,'RevPAR Raw Data'!$B$6:$BE$49,'RevPAR Raw Data'!BC$1,FALSE))/100</f>
        <v>-6.3837430843525306E-2</v>
      </c>
      <c r="AG60" s="92">
        <f>(VLOOKUP($A59,'RevPAR Raw Data'!$B$6:$BE$49,'RevPAR Raw Data'!BE$1,FALSE))/100</f>
        <v>-8.346579073157169E-2</v>
      </c>
    </row>
    <row r="61" spans="1:33" x14ac:dyDescent="0.2">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
      <c r="A62" s="116" t="s">
        <v>84</v>
      </c>
      <c r="B62" s="117">
        <f>(VLOOKUP($A62,'Occupancy Raw Data'!$B$8:$BE$45,'Occupancy Raw Data'!AG$3,FALSE))/100</f>
        <v>0.63311139294018093</v>
      </c>
      <c r="C62" s="118">
        <f>(VLOOKUP($A62,'Occupancy Raw Data'!$B$8:$BE$45,'Occupancy Raw Data'!AH$3,FALSE))/100</f>
        <v>0.77544388078630311</v>
      </c>
      <c r="D62" s="118">
        <f>(VLOOKUP($A62,'Occupancy Raw Data'!$B$8:$BE$45,'Occupancy Raw Data'!AI$3,FALSE))/100</f>
        <v>0.85624075248361808</v>
      </c>
      <c r="E62" s="118">
        <f>(VLOOKUP($A62,'Occupancy Raw Data'!$B$8:$BE$45,'Occupancy Raw Data'!AJ$3,FALSE))/100</f>
        <v>0.85962270133164198</v>
      </c>
      <c r="F62" s="118">
        <f>(VLOOKUP($A62,'Occupancy Raw Data'!$B$8:$BE$45,'Occupancy Raw Data'!AK$3,FALSE))/100</f>
        <v>0.79351616994292895</v>
      </c>
      <c r="G62" s="119">
        <f>(VLOOKUP($A62,'Occupancy Raw Data'!$B$8:$BE$45,'Occupancy Raw Data'!AL$3,FALSE))/100</f>
        <v>0.7835869794969349</v>
      </c>
      <c r="H62" s="99">
        <f>(VLOOKUP($A62,'Occupancy Raw Data'!$B$8:$BE$45,'Occupancy Raw Data'!AN$3,FALSE))/100</f>
        <v>0.78413654618473805</v>
      </c>
      <c r="I62" s="99">
        <f>(VLOOKUP($A62,'Occupancy Raw Data'!$B$8:$BE$45,'Occupancy Raw Data'!AO$3,FALSE))/100</f>
        <v>0.779565630944831</v>
      </c>
      <c r="J62" s="119">
        <f>(VLOOKUP($A62,'Occupancy Raw Data'!$B$8:$BE$45,'Occupancy Raw Data'!AP$3,FALSE))/100</f>
        <v>0.78185108856478491</v>
      </c>
      <c r="K62" s="120">
        <f>(VLOOKUP($A62,'Occupancy Raw Data'!$B$8:$BE$45,'Occupancy Raw Data'!AR$3,FALSE))/100</f>
        <v>0.78309101065917797</v>
      </c>
      <c r="M62" s="121">
        <f>VLOOKUP($A62,'ADR Raw Data'!$B$6:$BE$43,'ADR Raw Data'!AG$1,FALSE)</f>
        <v>195.05630832150899</v>
      </c>
      <c r="N62" s="122">
        <f>VLOOKUP($A62,'ADR Raw Data'!$B$6:$BE$43,'ADR Raw Data'!AH$1,FALSE)</f>
        <v>232.53450884186799</v>
      </c>
      <c r="O62" s="122">
        <f>VLOOKUP($A62,'ADR Raw Data'!$B$6:$BE$43,'ADR Raw Data'!AI$1,FALSE)</f>
        <v>249.73739840157901</v>
      </c>
      <c r="P62" s="122">
        <f>VLOOKUP($A62,'ADR Raw Data'!$B$6:$BE$43,'ADR Raw Data'!AJ$1,FALSE)</f>
        <v>245.327621638235</v>
      </c>
      <c r="Q62" s="122">
        <f>VLOOKUP($A62,'ADR Raw Data'!$B$6:$BE$43,'ADR Raw Data'!AK$1,FALSE)</f>
        <v>210.31281157393499</v>
      </c>
      <c r="R62" s="123">
        <f>VLOOKUP($A62,'ADR Raw Data'!$B$6:$BE$43,'ADR Raw Data'!AL$1,FALSE)</f>
        <v>228.544119269519</v>
      </c>
      <c r="S62" s="122">
        <f>VLOOKUP($A62,'ADR Raw Data'!$B$6:$BE$43,'ADR Raw Data'!AN$1,FALSE)</f>
        <v>174.96003942314101</v>
      </c>
      <c r="T62" s="122">
        <f>VLOOKUP($A62,'ADR Raw Data'!$B$6:$BE$43,'ADR Raw Data'!AO$1,FALSE)</f>
        <v>171.94858091848801</v>
      </c>
      <c r="U62" s="123">
        <f>VLOOKUP($A62,'ADR Raw Data'!$B$6:$BE$43,'ADR Raw Data'!AP$1,FALSE)</f>
        <v>173.45871162327001</v>
      </c>
      <c r="V62" s="124">
        <f>VLOOKUP($A62,'ADR Raw Data'!$B$6:$BE$43,'ADR Raw Data'!AR$1,FALSE)</f>
        <v>212.830351522396</v>
      </c>
      <c r="X62" s="121">
        <f>VLOOKUP($A62,'RevPAR Raw Data'!$B$6:$BE$43,'RevPAR Raw Data'!AG$1,FALSE)</f>
        <v>123.4923710632</v>
      </c>
      <c r="Y62" s="122">
        <f>VLOOKUP($A62,'RevPAR Raw Data'!$B$6:$BE$43,'RevPAR Raw Data'!AH$1,FALSE)</f>
        <v>180.317461953075</v>
      </c>
      <c r="Z62" s="122">
        <f>VLOOKUP($A62,'RevPAR Raw Data'!$B$6:$BE$43,'RevPAR Raw Data'!AI$1,FALSE)</f>
        <v>213.83533793066999</v>
      </c>
      <c r="AA62" s="122">
        <f>VLOOKUP($A62,'RevPAR Raw Data'!$B$6:$BE$43,'RevPAR Raw Data'!AJ$1,FALSE)</f>
        <v>210.889192823927</v>
      </c>
      <c r="AB62" s="122">
        <f>VLOOKUP($A62,'RevPAR Raw Data'!$B$6:$BE$43,'RevPAR Raw Data'!AK$1,FALSE)</f>
        <v>166.886616730078</v>
      </c>
      <c r="AC62" s="123">
        <f>VLOOKUP($A62,'RevPAR Raw Data'!$B$6:$BE$43,'RevPAR Raw Data'!AL$1,FALSE)</f>
        <v>179.08419610019001</v>
      </c>
      <c r="AD62" s="122">
        <f>VLOOKUP($A62,'RevPAR Raw Data'!$B$6:$BE$43,'RevPAR Raw Data'!AN$1,FALSE)</f>
        <v>137.192561033608</v>
      </c>
      <c r="AE62" s="122">
        <f>VLOOKUP($A62,'RevPAR Raw Data'!$B$6:$BE$43,'RevPAR Raw Data'!AO$1,FALSE)</f>
        <v>134.045203973789</v>
      </c>
      <c r="AF62" s="123">
        <f>VLOOKUP($A62,'RevPAR Raw Data'!$B$6:$BE$43,'RevPAR Raw Data'!AP$1,FALSE)</f>
        <v>135.61888250369901</v>
      </c>
      <c r="AG62" s="124">
        <f>VLOOKUP($A62,'RevPAR Raw Data'!$B$6:$BE$43,'RevPAR Raw Data'!AR$1,FALSE)</f>
        <v>166.665535072621</v>
      </c>
    </row>
    <row r="63" spans="1:33" x14ac:dyDescent="0.2">
      <c r="A63" s="101" t="s">
        <v>121</v>
      </c>
      <c r="B63" s="89">
        <f>(VLOOKUP($A62,'Occupancy Raw Data'!$B$8:$BE$51,'Occupancy Raw Data'!AT$3,FALSE))/100</f>
        <v>1.5408840042403E-2</v>
      </c>
      <c r="C63" s="90">
        <f>(VLOOKUP($A62,'Occupancy Raw Data'!$B$8:$BE$51,'Occupancy Raw Data'!AU$3,FALSE))/100</f>
        <v>-7.7472354916887101E-2</v>
      </c>
      <c r="D63" s="90">
        <f>(VLOOKUP($A62,'Occupancy Raw Data'!$B$8:$BE$51,'Occupancy Raw Data'!AV$3,FALSE))/100</f>
        <v>-7.13199000591727E-2</v>
      </c>
      <c r="E63" s="90">
        <f>(VLOOKUP($A62,'Occupancy Raw Data'!$B$8:$BE$51,'Occupancy Raw Data'!AW$3,FALSE))/100</f>
        <v>-8.2084149032525991E-2</v>
      </c>
      <c r="F63" s="90">
        <f>(VLOOKUP($A62,'Occupancy Raw Data'!$B$8:$BE$51,'Occupancy Raw Data'!AX$3,FALSE))/100</f>
        <v>-9.5337895122849708E-2</v>
      </c>
      <c r="G63" s="90">
        <f>(VLOOKUP($A62,'Occupancy Raw Data'!$B$8:$BE$51,'Occupancy Raw Data'!AY$3,FALSE))/100</f>
        <v>-6.7091895625155593E-2</v>
      </c>
      <c r="H63" s="91">
        <f>(VLOOKUP($A62,'Occupancy Raw Data'!$B$8:$BE$51,'Occupancy Raw Data'!BA$3,FALSE))/100</f>
        <v>-3.53376186814977E-2</v>
      </c>
      <c r="I63" s="91">
        <f>(VLOOKUP($A62,'Occupancy Raw Data'!$B$8:$BE$51,'Occupancy Raw Data'!BB$3,FALSE))/100</f>
        <v>-1.53389899824309E-2</v>
      </c>
      <c r="J63" s="90">
        <f>(VLOOKUP($A62,'Occupancy Raw Data'!$B$8:$BE$51,'Occupancy Raw Data'!BC$3,FALSE))/100</f>
        <v>-2.54701153753784E-2</v>
      </c>
      <c r="K63" s="92">
        <f>(VLOOKUP($A62,'Occupancy Raw Data'!$B$8:$BE$51,'Occupancy Raw Data'!BE$3,FALSE))/100</f>
        <v>-5.55856985661492E-2</v>
      </c>
      <c r="M63" s="89">
        <f>(VLOOKUP($A62,'ADR Raw Data'!$B$6:$BE$49,'ADR Raw Data'!AT$1,FALSE))/100</f>
        <v>-3.5795937275098E-2</v>
      </c>
      <c r="N63" s="90">
        <f>(VLOOKUP($A62,'ADR Raw Data'!$B$6:$BE$49,'ADR Raw Data'!AU$1,FALSE))/100</f>
        <v>-1.7021905522659798E-2</v>
      </c>
      <c r="O63" s="90">
        <f>(VLOOKUP($A62,'ADR Raw Data'!$B$6:$BE$49,'ADR Raw Data'!AV$1,FALSE))/100</f>
        <v>-1.9093169962137901E-2</v>
      </c>
      <c r="P63" s="90">
        <f>(VLOOKUP($A62,'ADR Raw Data'!$B$6:$BE$49,'ADR Raw Data'!AW$1,FALSE))/100</f>
        <v>-3.5490348143962999E-2</v>
      </c>
      <c r="Q63" s="90">
        <f>(VLOOKUP($A62,'ADR Raw Data'!$B$6:$BE$49,'ADR Raw Data'!AX$1,FALSE))/100</f>
        <v>-4.7690260228664905E-2</v>
      </c>
      <c r="R63" s="90">
        <f>(VLOOKUP($A62,'ADR Raw Data'!$B$6:$BE$49,'ADR Raw Data'!AY$1,FALSE))/100</f>
        <v>-3.20830052554276E-2</v>
      </c>
      <c r="S63" s="91">
        <f>(VLOOKUP($A62,'ADR Raw Data'!$B$6:$BE$49,'ADR Raw Data'!BA$1,FALSE))/100</f>
        <v>-1.15375297527807E-2</v>
      </c>
      <c r="T63" s="91">
        <f>(VLOOKUP($A62,'ADR Raw Data'!$B$6:$BE$49,'ADR Raw Data'!BB$1,FALSE))/100</f>
        <v>-1.4095103875196699E-2</v>
      </c>
      <c r="U63" s="90">
        <f>(VLOOKUP($A62,'ADR Raw Data'!$B$6:$BE$49,'ADR Raw Data'!BC$1,FALSE))/100</f>
        <v>-1.28779244142377E-2</v>
      </c>
      <c r="V63" s="92">
        <f>(VLOOKUP($A62,'ADR Raw Data'!$B$6:$BE$49,'ADR Raw Data'!BE$1,FALSE))/100</f>
        <v>-3.00442923894465E-2</v>
      </c>
      <c r="X63" s="89">
        <f>(VLOOKUP($A62,'RevPAR Raw Data'!$B$6:$BE$49,'RevPAR Raw Data'!AT$1,FALSE))/100</f>
        <v>-2.09386711043348E-2</v>
      </c>
      <c r="Y63" s="90">
        <f>(VLOOKUP($A62,'RevPAR Raw Data'!$B$6:$BE$49,'RevPAR Raw Data'!AU$1,FALSE))/100</f>
        <v>-9.3175533333533705E-2</v>
      </c>
      <c r="Z63" s="90">
        <f>(VLOOKUP($A62,'RevPAR Raw Data'!$B$6:$BE$49,'RevPAR Raw Data'!AV$1,FALSE))/100</f>
        <v>-8.9051347047798213E-2</v>
      </c>
      <c r="AA63" s="90">
        <f>(VLOOKUP($A62,'RevPAR Raw Data'!$B$6:$BE$49,'RevPAR Raw Data'!AW$1,FALSE))/100</f>
        <v>-0.11466130215022301</v>
      </c>
      <c r="AB63" s="90">
        <f>(VLOOKUP($A62,'RevPAR Raw Data'!$B$6:$BE$49,'RevPAR Raw Data'!AX$1,FALSE))/100</f>
        <v>-0.13848146632345201</v>
      </c>
      <c r="AC63" s="90">
        <f>(VLOOKUP($A62,'RevPAR Raw Data'!$B$6:$BE$49,'RevPAR Raw Data'!AY$1,FALSE))/100</f>
        <v>-9.7022391240644795E-2</v>
      </c>
      <c r="AD63" s="91">
        <f>(VLOOKUP($A62,'RevPAR Raw Data'!$B$6:$BE$49,'RevPAR Raw Data'!BA$1,FALSE))/100</f>
        <v>-4.6467439607348303E-2</v>
      </c>
      <c r="AE63" s="91">
        <f>(VLOOKUP($A62,'RevPAR Raw Data'!$B$6:$BE$49,'RevPAR Raw Data'!BB$1,FALSE))/100</f>
        <v>-2.9217889200484702E-2</v>
      </c>
      <c r="AF63" s="90">
        <f>(VLOOKUP($A62,'RevPAR Raw Data'!$B$6:$BE$49,'RevPAR Raw Data'!BC$1,FALSE))/100</f>
        <v>-3.8020037568990105E-2</v>
      </c>
      <c r="AG63" s="92">
        <f>(VLOOKUP($A62,'RevPAR Raw Data'!$B$6:$BE$49,'RevPAR Raw Data'!BE$1,FALSE))/100</f>
        <v>-8.3959957975202698E-2</v>
      </c>
    </row>
    <row r="64" spans="1:33" x14ac:dyDescent="0.2">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
      <c r="A65" s="116" t="s">
        <v>85</v>
      </c>
      <c r="B65" s="117">
        <f>(VLOOKUP($A65,'Occupancy Raw Data'!$B$8:$BE$45,'Occupancy Raw Data'!AG$3,FALSE))/100</f>
        <v>0.58647205617781895</v>
      </c>
      <c r="C65" s="118">
        <f>(VLOOKUP($A65,'Occupancy Raw Data'!$B$8:$BE$45,'Occupancy Raw Data'!AH$3,FALSE))/100</f>
        <v>0.69491033602228502</v>
      </c>
      <c r="D65" s="118">
        <f>(VLOOKUP($A65,'Occupancy Raw Data'!$B$8:$BE$45,'Occupancy Raw Data'!AI$3,FALSE))/100</f>
        <v>0.75143636469154407</v>
      </c>
      <c r="E65" s="118">
        <f>(VLOOKUP($A65,'Occupancy Raw Data'!$B$8:$BE$45,'Occupancy Raw Data'!AJ$3,FALSE))/100</f>
        <v>0.75975043528728903</v>
      </c>
      <c r="F65" s="118">
        <f>(VLOOKUP($A65,'Occupancy Raw Data'!$B$8:$BE$45,'Occupancy Raw Data'!AK$3,FALSE))/100</f>
        <v>0.71964596633778199</v>
      </c>
      <c r="G65" s="119">
        <f>(VLOOKUP($A65,'Occupancy Raw Data'!$B$8:$BE$45,'Occupancy Raw Data'!AL$3,FALSE))/100</f>
        <v>0.70244216684270999</v>
      </c>
      <c r="H65" s="99">
        <f>(VLOOKUP($A65,'Occupancy Raw Data'!$B$8:$BE$45,'Occupancy Raw Data'!AN$3,FALSE))/100</f>
        <v>0.73009286128845008</v>
      </c>
      <c r="I65" s="99">
        <f>(VLOOKUP($A65,'Occupancy Raw Data'!$B$8:$BE$45,'Occupancy Raw Data'!AO$3,FALSE))/100</f>
        <v>0.75081253627394007</v>
      </c>
      <c r="J65" s="119">
        <f>(VLOOKUP($A65,'Occupancy Raw Data'!$B$8:$BE$45,'Occupancy Raw Data'!AP$3,FALSE))/100</f>
        <v>0.74045269878119502</v>
      </c>
      <c r="K65" s="120">
        <f>(VLOOKUP($A65,'Occupancy Raw Data'!$B$8:$BE$45,'Occupancy Raw Data'!AR$3,FALSE))/100</f>
        <v>0.71330204870121705</v>
      </c>
      <c r="M65" s="121">
        <f>VLOOKUP($A65,'ADR Raw Data'!$B$6:$BE$43,'ADR Raw Data'!AG$1,FALSE)</f>
        <v>151.12327494928499</v>
      </c>
      <c r="N65" s="122">
        <f>VLOOKUP($A65,'ADR Raw Data'!$B$6:$BE$43,'ADR Raw Data'!AH$1,FALSE)</f>
        <v>175.91309420410801</v>
      </c>
      <c r="O65" s="122">
        <f>VLOOKUP($A65,'ADR Raw Data'!$B$6:$BE$43,'ADR Raw Data'!AI$1,FALSE)</f>
        <v>182.86230421686699</v>
      </c>
      <c r="P65" s="122">
        <f>VLOOKUP($A65,'ADR Raw Data'!$B$6:$BE$43,'ADR Raw Data'!AJ$1,FALSE)</f>
        <v>174.91297391237899</v>
      </c>
      <c r="Q65" s="122">
        <f>VLOOKUP($A65,'ADR Raw Data'!$B$6:$BE$43,'ADR Raw Data'!AK$1,FALSE)</f>
        <v>164.171618210411</v>
      </c>
      <c r="R65" s="123">
        <f>VLOOKUP($A65,'ADR Raw Data'!$B$6:$BE$43,'ADR Raw Data'!AL$1,FALSE)</f>
        <v>170.638328169537</v>
      </c>
      <c r="S65" s="122">
        <f>VLOOKUP($A65,'ADR Raw Data'!$B$6:$BE$43,'ADR Raw Data'!AN$1,FALSE)</f>
        <v>151.51375929090901</v>
      </c>
      <c r="T65" s="122">
        <f>VLOOKUP($A65,'ADR Raw Data'!$B$6:$BE$43,'ADR Raw Data'!AO$1,FALSE)</f>
        <v>151.40867583967801</v>
      </c>
      <c r="U65" s="123">
        <f>VLOOKUP($A65,'ADR Raw Data'!$B$6:$BE$43,'ADR Raw Data'!AP$1,FALSE)</f>
        <v>151.46048244238901</v>
      </c>
      <c r="V65" s="124">
        <f>VLOOKUP($A65,'ADR Raw Data'!$B$6:$BE$43,'ADR Raw Data'!AR$1,FALSE)</f>
        <v>164.950521541027</v>
      </c>
      <c r="X65" s="121">
        <f>VLOOKUP($A65,'RevPAR Raw Data'!$B$6:$BE$43,'RevPAR Raw Data'!AG$1,FALSE)</f>
        <v>88.629577795833001</v>
      </c>
      <c r="Y65" s="122">
        <f>VLOOKUP($A65,'RevPAR Raw Data'!$B$6:$BE$43,'RevPAR Raw Data'!AH$1,FALSE)</f>
        <v>122.243827404097</v>
      </c>
      <c r="Z65" s="122">
        <f>VLOOKUP($A65,'RevPAR Raw Data'!$B$6:$BE$43,'RevPAR Raw Data'!AI$1,FALSE)</f>
        <v>137.409385119842</v>
      </c>
      <c r="AA65" s="122">
        <f>VLOOKUP($A65,'RevPAR Raw Data'!$B$6:$BE$43,'RevPAR Raw Data'!AJ$1,FALSE)</f>
        <v>132.89020806732401</v>
      </c>
      <c r="AB65" s="122">
        <f>VLOOKUP($A65,'RevPAR Raw Data'!$B$6:$BE$43,'RevPAR Raw Data'!AK$1,FALSE)</f>
        <v>118.145442832269</v>
      </c>
      <c r="AC65" s="123">
        <f>VLOOKUP($A65,'RevPAR Raw Data'!$B$6:$BE$43,'RevPAR Raw Data'!AL$1,FALSE)</f>
        <v>119.863556985827</v>
      </c>
      <c r="AD65" s="122">
        <f>VLOOKUP($A65,'RevPAR Raw Data'!$B$6:$BE$43,'RevPAR Raw Data'!AN$1,FALSE)</f>
        <v>110.619114045269</v>
      </c>
      <c r="AE65" s="122">
        <f>VLOOKUP($A65,'RevPAR Raw Data'!$B$6:$BE$43,'RevPAR Raw Data'!AO$1,FALSE)</f>
        <v>113.679531921067</v>
      </c>
      <c r="AF65" s="123">
        <f>VLOOKUP($A65,'RevPAR Raw Data'!$B$6:$BE$43,'RevPAR Raw Data'!AP$1,FALSE)</f>
        <v>112.14932298316801</v>
      </c>
      <c r="AG65" s="124">
        <f>VLOOKUP($A65,'RevPAR Raw Data'!$B$6:$BE$43,'RevPAR Raw Data'!AR$1,FALSE)</f>
        <v>117.659544949549</v>
      </c>
    </row>
    <row r="66" spans="1:33" x14ac:dyDescent="0.2">
      <c r="A66" s="101" t="s">
        <v>121</v>
      </c>
      <c r="B66" s="89">
        <f>(VLOOKUP($A65,'Occupancy Raw Data'!$B$8:$BE$51,'Occupancy Raw Data'!AT$3,FALSE))/100</f>
        <v>-6.2597388822035306E-3</v>
      </c>
      <c r="C66" s="90">
        <f>(VLOOKUP($A65,'Occupancy Raw Data'!$B$8:$BE$51,'Occupancy Raw Data'!AU$3,FALSE))/100</f>
        <v>-8.891438139825221E-2</v>
      </c>
      <c r="D66" s="90">
        <f>(VLOOKUP($A65,'Occupancy Raw Data'!$B$8:$BE$51,'Occupancy Raw Data'!AV$3,FALSE))/100</f>
        <v>-0.106502214994011</v>
      </c>
      <c r="E66" s="90">
        <f>(VLOOKUP($A65,'Occupancy Raw Data'!$B$8:$BE$51,'Occupancy Raw Data'!AW$3,FALSE))/100</f>
        <v>-0.113502887622664</v>
      </c>
      <c r="F66" s="90">
        <f>(VLOOKUP($A65,'Occupancy Raw Data'!$B$8:$BE$51,'Occupancy Raw Data'!AX$3,FALSE))/100</f>
        <v>-9.3380396429737209E-2</v>
      </c>
      <c r="G66" s="90">
        <f>(VLOOKUP($A65,'Occupancy Raw Data'!$B$8:$BE$51,'Occupancy Raw Data'!AY$3,FALSE))/100</f>
        <v>-8.6470739809281008E-2</v>
      </c>
      <c r="H66" s="91">
        <f>(VLOOKUP($A65,'Occupancy Raw Data'!$B$8:$BE$51,'Occupancy Raw Data'!BA$3,FALSE))/100</f>
        <v>-8.94744469583106E-3</v>
      </c>
      <c r="I66" s="91">
        <f>(VLOOKUP($A65,'Occupancy Raw Data'!$B$8:$BE$51,'Occupancy Raw Data'!BB$3,FALSE))/100</f>
        <v>1.8040752652031301E-2</v>
      </c>
      <c r="J66" s="90">
        <f>(VLOOKUP($A65,'Occupancy Raw Data'!$B$8:$BE$51,'Occupancy Raw Data'!BC$3,FALSE))/100</f>
        <v>4.5541877706282404E-3</v>
      </c>
      <c r="K66" s="92">
        <f>(VLOOKUP($A65,'Occupancy Raw Data'!$B$8:$BE$51,'Occupancy Raw Data'!BE$3,FALSE))/100</f>
        <v>-6.12425964344121E-2</v>
      </c>
      <c r="M66" s="89">
        <f>(VLOOKUP($A65,'ADR Raw Data'!$B$6:$BE$49,'ADR Raw Data'!AT$1,FALSE))/100</f>
        <v>-6.9019597466312504E-2</v>
      </c>
      <c r="N66" s="90">
        <f>(VLOOKUP($A65,'ADR Raw Data'!$B$6:$BE$49,'ADR Raw Data'!AU$1,FALSE))/100</f>
        <v>-6.2433160382346198E-2</v>
      </c>
      <c r="O66" s="90">
        <f>(VLOOKUP($A65,'ADR Raw Data'!$B$6:$BE$49,'ADR Raw Data'!AV$1,FALSE))/100</f>
        <v>-7.0679030917872199E-2</v>
      </c>
      <c r="P66" s="90">
        <f>(VLOOKUP($A65,'ADR Raw Data'!$B$6:$BE$49,'ADR Raw Data'!AW$1,FALSE))/100</f>
        <v>-9.2883686525961504E-2</v>
      </c>
      <c r="Q66" s="90">
        <f>(VLOOKUP($A65,'ADR Raw Data'!$B$6:$BE$49,'ADR Raw Data'!AX$1,FALSE))/100</f>
        <v>-7.1242623010359704E-2</v>
      </c>
      <c r="R66" s="90">
        <f>(VLOOKUP($A65,'ADR Raw Data'!$B$6:$BE$49,'ADR Raw Data'!AY$1,FALSE))/100</f>
        <v>-7.59247494888345E-2</v>
      </c>
      <c r="S66" s="91">
        <f>(VLOOKUP($A65,'ADR Raw Data'!$B$6:$BE$49,'ADR Raw Data'!BA$1,FALSE))/100</f>
        <v>-4.31313964108542E-2</v>
      </c>
      <c r="T66" s="91">
        <f>(VLOOKUP($A65,'ADR Raw Data'!$B$6:$BE$49,'ADR Raw Data'!BB$1,FALSE))/100</f>
        <v>-3.0306175921789299E-2</v>
      </c>
      <c r="U66" s="90">
        <f>(VLOOKUP($A65,'ADR Raw Data'!$B$6:$BE$49,'ADR Raw Data'!BC$1,FALSE))/100</f>
        <v>-3.67646082020971E-2</v>
      </c>
      <c r="V66" s="92">
        <f>(VLOOKUP($A65,'ADR Raw Data'!$B$6:$BE$49,'ADR Raw Data'!BE$1,FALSE))/100</f>
        <v>-6.8390157097784496E-2</v>
      </c>
      <c r="X66" s="89">
        <f>(VLOOKUP($A65,'RevPAR Raw Data'!$B$6:$BE$49,'RevPAR Raw Data'!AT$1,FALSE))/100</f>
        <v>-7.4847291690622098E-2</v>
      </c>
      <c r="Y66" s="90">
        <f>(VLOOKUP($A65,'RevPAR Raw Data'!$B$6:$BE$49,'RevPAR Raw Data'!AU$1,FALSE))/100</f>
        <v>-0.14579633594646402</v>
      </c>
      <c r="Z66" s="90">
        <f>(VLOOKUP($A65,'RevPAR Raw Data'!$B$6:$BE$49,'RevPAR Raw Data'!AV$1,FALSE))/100</f>
        <v>-0.16965377256549999</v>
      </c>
      <c r="AA66" s="90">
        <f>(VLOOKUP($A65,'RevPAR Raw Data'!$B$6:$BE$49,'RevPAR Raw Data'!AW$1,FALSE))/100</f>
        <v>-0.19584400751489098</v>
      </c>
      <c r="AB66" s="90">
        <f>(VLOOKUP($A65,'RevPAR Raw Data'!$B$6:$BE$49,'RevPAR Raw Data'!AX$1,FALSE))/100</f>
        <v>-0.15797035506069501</v>
      </c>
      <c r="AC66" s="90">
        <f>(VLOOKUP($A65,'RevPAR Raw Data'!$B$6:$BE$49,'RevPAR Raw Data'!AY$1,FALSE))/100</f>
        <v>-0.15583022003998098</v>
      </c>
      <c r="AD66" s="91">
        <f>(VLOOKUP($A65,'RevPAR Raw Data'!$B$6:$BE$49,'RevPAR Raw Data'!BA$1,FALSE))/100</f>
        <v>-5.1692925322645203E-2</v>
      </c>
      <c r="AE66" s="91">
        <f>(VLOOKUP($A65,'RevPAR Raw Data'!$B$6:$BE$49,'RevPAR Raw Data'!BB$1,FALSE))/100</f>
        <v>-1.28121694933919E-2</v>
      </c>
      <c r="AF66" s="90">
        <f>(VLOOKUP($A65,'RevPAR Raw Data'!$B$6:$BE$49,'RevPAR Raw Data'!BC$1,FALSE))/100</f>
        <v>-3.2377853360534802E-2</v>
      </c>
      <c r="AG66" s="92">
        <f>(VLOOKUP($A65,'RevPAR Raw Data'!$B$6:$BE$49,'RevPAR Raw Data'!BE$1,FALSE))/100</f>
        <v>-0.12544436274097101</v>
      </c>
    </row>
    <row r="67" spans="1:33" x14ac:dyDescent="0.2">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
      <c r="A68" s="116" t="s">
        <v>26</v>
      </c>
      <c r="B68" s="117">
        <f>(VLOOKUP($A68,'Occupancy Raw Data'!$B$8:$BE$45,'Occupancy Raw Data'!AG$3,FALSE))/100</f>
        <v>0.53399376155267997</v>
      </c>
      <c r="C68" s="118">
        <f>(VLOOKUP($A68,'Occupancy Raw Data'!$B$8:$BE$45,'Occupancy Raw Data'!AH$3,FALSE))/100</f>
        <v>0.69448937153419488</v>
      </c>
      <c r="D68" s="118">
        <f>(VLOOKUP($A68,'Occupancy Raw Data'!$B$8:$BE$45,'Occupancy Raw Data'!AI$3,FALSE))/100</f>
        <v>0.79846349353049906</v>
      </c>
      <c r="E68" s="118">
        <f>(VLOOKUP($A68,'Occupancy Raw Data'!$B$8:$BE$45,'Occupancy Raw Data'!AJ$3,FALSE))/100</f>
        <v>0.79823243992606197</v>
      </c>
      <c r="F68" s="118">
        <f>(VLOOKUP($A68,'Occupancy Raw Data'!$B$8:$BE$45,'Occupancy Raw Data'!AK$3,FALSE))/100</f>
        <v>0.70748613678373307</v>
      </c>
      <c r="G68" s="119">
        <f>(VLOOKUP($A68,'Occupancy Raw Data'!$B$8:$BE$45,'Occupancy Raw Data'!AL$3,FALSE))/100</f>
        <v>0.70653304066543399</v>
      </c>
      <c r="H68" s="99">
        <f>(VLOOKUP($A68,'Occupancy Raw Data'!$B$8:$BE$45,'Occupancy Raw Data'!AN$3,FALSE))/100</f>
        <v>0.71667051756007294</v>
      </c>
      <c r="I68" s="99">
        <f>(VLOOKUP($A68,'Occupancy Raw Data'!$B$8:$BE$45,'Occupancy Raw Data'!AO$3,FALSE))/100</f>
        <v>0.72386206099815098</v>
      </c>
      <c r="J68" s="119">
        <f>(VLOOKUP($A68,'Occupancy Raw Data'!$B$8:$BE$45,'Occupancy Raw Data'!AP$3,FALSE))/100</f>
        <v>0.72026628927911207</v>
      </c>
      <c r="K68" s="120">
        <f>(VLOOKUP($A68,'Occupancy Raw Data'!$B$8:$BE$45,'Occupancy Raw Data'!AR$3,FALSE))/100</f>
        <v>0.71045682598362803</v>
      </c>
      <c r="M68" s="121">
        <f>VLOOKUP($A68,'ADR Raw Data'!$B$6:$BE$43,'ADR Raw Data'!AG$1,FALSE)</f>
        <v>143.40708799826899</v>
      </c>
      <c r="N68" s="122">
        <f>VLOOKUP($A68,'ADR Raw Data'!$B$6:$BE$43,'ADR Raw Data'!AH$1,FALSE)</f>
        <v>178.09149214006399</v>
      </c>
      <c r="O68" s="122">
        <f>VLOOKUP($A68,'ADR Raw Data'!$B$6:$BE$43,'ADR Raw Data'!AI$1,FALSE)</f>
        <v>201.44581132894399</v>
      </c>
      <c r="P68" s="122">
        <f>VLOOKUP($A68,'ADR Raw Data'!$B$6:$BE$43,'ADR Raw Data'!AJ$1,FALSE)</f>
        <v>198.58731275779701</v>
      </c>
      <c r="Q68" s="122">
        <f>VLOOKUP($A68,'ADR Raw Data'!$B$6:$BE$43,'ADR Raw Data'!AK$1,FALSE)</f>
        <v>163.567655535597</v>
      </c>
      <c r="R68" s="123">
        <f>VLOOKUP($A68,'ADR Raw Data'!$B$6:$BE$43,'ADR Raw Data'!AL$1,FALSE)</f>
        <v>179.849748681682</v>
      </c>
      <c r="S68" s="122">
        <f>VLOOKUP($A68,'ADR Raw Data'!$B$6:$BE$43,'ADR Raw Data'!AN$1,FALSE)</f>
        <v>140.263031756266</v>
      </c>
      <c r="T68" s="122">
        <f>VLOOKUP($A68,'ADR Raw Data'!$B$6:$BE$43,'ADR Raw Data'!AO$1,FALSE)</f>
        <v>139.507930415353</v>
      </c>
      <c r="U68" s="123">
        <f>VLOOKUP($A68,'ADR Raw Data'!$B$6:$BE$43,'ADR Raw Data'!AP$1,FALSE)</f>
        <v>139.88359624676701</v>
      </c>
      <c r="V68" s="124">
        <f>VLOOKUP($A68,'ADR Raw Data'!$B$6:$BE$43,'ADR Raw Data'!AR$1,FALSE)</f>
        <v>168.27318423620099</v>
      </c>
      <c r="X68" s="121">
        <f>VLOOKUP($A68,'RevPAR Raw Data'!$B$6:$BE$43,'RevPAR Raw Data'!AG$1,FALSE)</f>
        <v>76.578490353511995</v>
      </c>
      <c r="Y68" s="122">
        <f>VLOOKUP($A68,'RevPAR Raw Data'!$B$6:$BE$43,'RevPAR Raw Data'!AH$1,FALSE)</f>
        <v>123.68264845194</v>
      </c>
      <c r="Z68" s="122">
        <f>VLOOKUP($A68,'RevPAR Raw Data'!$B$6:$BE$43,'RevPAR Raw Data'!AI$1,FALSE)</f>
        <v>160.84712627079401</v>
      </c>
      <c r="AA68" s="122">
        <f>VLOOKUP($A68,'RevPAR Raw Data'!$B$6:$BE$43,'RevPAR Raw Data'!AJ$1,FALSE)</f>
        <v>158.518835201016</v>
      </c>
      <c r="AB68" s="122">
        <f>VLOOKUP($A68,'RevPAR Raw Data'!$B$6:$BE$43,'RevPAR Raw Data'!AK$1,FALSE)</f>
        <v>115.72184871765199</v>
      </c>
      <c r="AC68" s="123">
        <f>VLOOKUP($A68,'RevPAR Raw Data'!$B$6:$BE$43,'RevPAR Raw Data'!AL$1,FALSE)</f>
        <v>127.069789798983</v>
      </c>
      <c r="AD68" s="122">
        <f>VLOOKUP($A68,'RevPAR Raw Data'!$B$6:$BE$43,'RevPAR Raw Data'!AN$1,FALSE)</f>
        <v>100.52237956330799</v>
      </c>
      <c r="AE68" s="122">
        <f>VLOOKUP($A68,'RevPAR Raw Data'!$B$6:$BE$43,'RevPAR Raw Data'!AO$1,FALSE)</f>
        <v>100.984498036044</v>
      </c>
      <c r="AF68" s="123">
        <f>VLOOKUP($A68,'RevPAR Raw Data'!$B$6:$BE$43,'RevPAR Raw Data'!AP$1,FALSE)</f>
        <v>100.753438799676</v>
      </c>
      <c r="AG68" s="124">
        <f>VLOOKUP($A68,'RevPAR Raw Data'!$B$6:$BE$43,'RevPAR Raw Data'!AR$1,FALSE)</f>
        <v>119.550832370609</v>
      </c>
    </row>
    <row r="69" spans="1:33" x14ac:dyDescent="0.2">
      <c r="A69" s="101" t="s">
        <v>121</v>
      </c>
      <c r="B69" s="89">
        <f>(VLOOKUP($A68,'Occupancy Raw Data'!$B$8:$BE$51,'Occupancy Raw Data'!AT$3,FALSE))/100</f>
        <v>-8.6620609680075904E-4</v>
      </c>
      <c r="C69" s="90">
        <f>(VLOOKUP($A68,'Occupancy Raw Data'!$B$8:$BE$51,'Occupancy Raw Data'!AU$3,FALSE))/100</f>
        <v>-5.9625327765262595E-2</v>
      </c>
      <c r="D69" s="90">
        <f>(VLOOKUP($A68,'Occupancy Raw Data'!$B$8:$BE$51,'Occupancy Raw Data'!AV$3,FALSE))/100</f>
        <v>-8.1293215867632287E-2</v>
      </c>
      <c r="E69" s="90">
        <f>(VLOOKUP($A68,'Occupancy Raw Data'!$B$8:$BE$51,'Occupancy Raw Data'!AW$3,FALSE))/100</f>
        <v>-9.5676368170130796E-2</v>
      </c>
      <c r="F69" s="90">
        <f>(VLOOKUP($A68,'Occupancy Raw Data'!$B$8:$BE$51,'Occupancy Raw Data'!AX$3,FALSE))/100</f>
        <v>-0.10098302403011999</v>
      </c>
      <c r="G69" s="90">
        <f>(VLOOKUP($A68,'Occupancy Raw Data'!$B$8:$BE$51,'Occupancy Raw Data'!AY$3,FALSE))/100</f>
        <v>-7.3213900163709905E-2</v>
      </c>
      <c r="H69" s="91">
        <f>(VLOOKUP($A68,'Occupancy Raw Data'!$B$8:$BE$51,'Occupancy Raw Data'!BA$3,FALSE))/100</f>
        <v>-3.2559447234381297E-2</v>
      </c>
      <c r="I69" s="91">
        <f>(VLOOKUP($A68,'Occupancy Raw Data'!$B$8:$BE$51,'Occupancy Raw Data'!BB$3,FALSE))/100</f>
        <v>-2.79219640452429E-2</v>
      </c>
      <c r="J69" s="90">
        <f>(VLOOKUP($A68,'Occupancy Raw Data'!$B$8:$BE$51,'Occupancy Raw Data'!BC$3,FALSE))/100</f>
        <v>-3.0234673982003902E-2</v>
      </c>
      <c r="K69" s="92">
        <f>(VLOOKUP($A68,'Occupancy Raw Data'!$B$8:$BE$51,'Occupancy Raw Data'!BE$3,FALSE))/100</f>
        <v>-6.1161594411775502E-2</v>
      </c>
      <c r="M69" s="89">
        <f>(VLOOKUP($A68,'ADR Raw Data'!$B$6:$BE$49,'ADR Raw Data'!AT$1,FALSE))/100</f>
        <v>-3.1156651777819101E-2</v>
      </c>
      <c r="N69" s="90">
        <f>(VLOOKUP($A68,'ADR Raw Data'!$B$6:$BE$49,'ADR Raw Data'!AU$1,FALSE))/100</f>
        <v>-2.5670139823813599E-2</v>
      </c>
      <c r="O69" s="90">
        <f>(VLOOKUP($A68,'ADR Raw Data'!$B$6:$BE$49,'ADR Raw Data'!AV$1,FALSE))/100</f>
        <v>7.4389821425375202E-3</v>
      </c>
      <c r="P69" s="90">
        <f>(VLOOKUP($A68,'ADR Raw Data'!$B$6:$BE$49,'ADR Raw Data'!AW$1,FALSE))/100</f>
        <v>-1.2211590007942802E-4</v>
      </c>
      <c r="Q69" s="90">
        <f>(VLOOKUP($A68,'ADR Raw Data'!$B$6:$BE$49,'ADR Raw Data'!AX$1,FALSE))/100</f>
        <v>-4.2287138366514904E-2</v>
      </c>
      <c r="R69" s="90">
        <f>(VLOOKUP($A68,'ADR Raw Data'!$B$6:$BE$49,'ADR Raw Data'!AY$1,FALSE))/100</f>
        <v>-1.7290964252435398E-2</v>
      </c>
      <c r="S69" s="91">
        <f>(VLOOKUP($A68,'ADR Raw Data'!$B$6:$BE$49,'ADR Raw Data'!BA$1,FALSE))/100</f>
        <v>-1.9640694338393799E-2</v>
      </c>
      <c r="T69" s="91">
        <f>(VLOOKUP($A68,'ADR Raw Data'!$B$6:$BE$49,'ADR Raw Data'!BB$1,FALSE))/100</f>
        <v>-6.9276583908103491E-3</v>
      </c>
      <c r="U69" s="90">
        <f>(VLOOKUP($A68,'ADR Raw Data'!$B$6:$BE$49,'ADR Raw Data'!BC$1,FALSE))/100</f>
        <v>-1.3332114295361099E-2</v>
      </c>
      <c r="V69" s="92">
        <f>(VLOOKUP($A68,'ADR Raw Data'!$B$6:$BE$49,'ADR Raw Data'!BE$1,FALSE))/100</f>
        <v>-1.8526313892855698E-2</v>
      </c>
      <c r="X69" s="89">
        <f>(VLOOKUP($A68,'RevPAR Raw Data'!$B$6:$BE$49,'RevPAR Raw Data'!AT$1,FALSE))/100</f>
        <v>-3.1995869792893997E-2</v>
      </c>
      <c r="Y69" s="90">
        <f>(VLOOKUP($A68,'RevPAR Raw Data'!$B$6:$BE$49,'RevPAR Raw Data'!AU$1,FALSE))/100</f>
        <v>-8.3764877088301215E-2</v>
      </c>
      <c r="Z69" s="90">
        <f>(VLOOKUP($A68,'RevPAR Raw Data'!$B$6:$BE$49,'RevPAR Raw Data'!AV$1,FALSE))/100</f>
        <v>-7.4458972506243504E-2</v>
      </c>
      <c r="AA69" s="90">
        <f>(VLOOKUP($A68,'RevPAR Raw Data'!$B$6:$BE$49,'RevPAR Raw Data'!AW$1,FALSE))/100</f>
        <v>-9.5786800464394806E-2</v>
      </c>
      <c r="AB69" s="90">
        <f>(VLOOKUP($A68,'RevPAR Raw Data'!$B$6:$BE$49,'RevPAR Raw Data'!AX$1,FALSE))/100</f>
        <v>-0.13899987928680399</v>
      </c>
      <c r="AC69" s="90">
        <f>(VLOOKUP($A68,'RevPAR Raw Data'!$B$6:$BE$49,'RevPAR Raw Data'!AY$1,FALSE))/100</f>
        <v>-8.9238925485633197E-2</v>
      </c>
      <c r="AD69" s="91">
        <f>(VLOOKUP($A68,'RevPAR Raw Data'!$B$6:$BE$49,'RevPAR Raw Data'!BA$1,FALSE))/100</f>
        <v>-5.1560651421817594E-2</v>
      </c>
      <c r="AE69" s="91">
        <f>(VLOOKUP($A68,'RevPAR Raw Data'!$B$6:$BE$49,'RevPAR Raw Data'!BB$1,FALSE))/100</f>
        <v>-3.4656188607547399E-2</v>
      </c>
      <c r="AF69" s="90">
        <f>(VLOOKUP($A68,'RevPAR Raw Data'!$B$6:$BE$49,'RevPAR Raw Data'!BC$1,FALSE))/100</f>
        <v>-4.3163696148153893E-2</v>
      </c>
      <c r="AG69" s="92">
        <f>(VLOOKUP($A68,'RevPAR Raw Data'!$B$6:$BE$49,'RevPAR Raw Data'!BE$1,FALSE))/100</f>
        <v>-7.8554809408371201E-2</v>
      </c>
    </row>
    <row r="70" spans="1:33" x14ac:dyDescent="0.2">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
      <c r="A71" s="116" t="s">
        <v>24</v>
      </c>
      <c r="B71" s="117">
        <f>(VLOOKUP($A71,'Occupancy Raw Data'!$B$8:$BE$45,'Occupancy Raw Data'!AG$3,FALSE))/100</f>
        <v>0.498199672667757</v>
      </c>
      <c r="C71" s="118">
        <f>(VLOOKUP($A71,'Occupancy Raw Data'!$B$8:$BE$45,'Occupancy Raw Data'!AH$3,FALSE))/100</f>
        <v>0.64083469721767505</v>
      </c>
      <c r="D71" s="118">
        <f>(VLOOKUP($A71,'Occupancy Raw Data'!$B$8:$BE$45,'Occupancy Raw Data'!AI$3,FALSE))/100</f>
        <v>0.72352700490998301</v>
      </c>
      <c r="E71" s="118">
        <f>(VLOOKUP($A71,'Occupancy Raw Data'!$B$8:$BE$45,'Occupancy Raw Data'!AJ$3,FALSE))/100</f>
        <v>0.74484451718494205</v>
      </c>
      <c r="F71" s="118">
        <f>(VLOOKUP($A71,'Occupancy Raw Data'!$B$8:$BE$45,'Occupancy Raw Data'!AK$3,FALSE))/100</f>
        <v>0.6573649754500811</v>
      </c>
      <c r="G71" s="119">
        <f>(VLOOKUP($A71,'Occupancy Raw Data'!$B$8:$BE$45,'Occupancy Raw Data'!AL$3,FALSE))/100</f>
        <v>0.65295417348608797</v>
      </c>
      <c r="H71" s="99">
        <f>(VLOOKUP($A71,'Occupancy Raw Data'!$B$8:$BE$45,'Occupancy Raw Data'!AN$3,FALSE))/100</f>
        <v>0.69230769230769196</v>
      </c>
      <c r="I71" s="99">
        <f>(VLOOKUP($A71,'Occupancy Raw Data'!$B$8:$BE$45,'Occupancy Raw Data'!AO$3,FALSE))/100</f>
        <v>0.70372340425531899</v>
      </c>
      <c r="J71" s="119">
        <f>(VLOOKUP($A71,'Occupancy Raw Data'!$B$8:$BE$45,'Occupancy Raw Data'!AP$3,FALSE))/100</f>
        <v>0.69801554828150503</v>
      </c>
      <c r="K71" s="120">
        <f>(VLOOKUP($A71,'Occupancy Raw Data'!$B$8:$BE$45,'Occupancy Raw Data'!AR$3,FALSE))/100</f>
        <v>0.66582885199906405</v>
      </c>
      <c r="M71" s="121">
        <f>VLOOKUP($A71,'ADR Raw Data'!$B$6:$BE$43,'ADR Raw Data'!AG$1,FALSE)</f>
        <v>137.817867115637</v>
      </c>
      <c r="N71" s="122">
        <f>VLOOKUP($A71,'ADR Raw Data'!$B$6:$BE$43,'ADR Raw Data'!AH$1,FALSE)</f>
        <v>152.316627506065</v>
      </c>
      <c r="O71" s="122">
        <f>VLOOKUP($A71,'ADR Raw Data'!$B$6:$BE$43,'ADR Raw Data'!AI$1,FALSE)</f>
        <v>158.452486569021</v>
      </c>
      <c r="P71" s="122">
        <f>VLOOKUP($A71,'ADR Raw Data'!$B$6:$BE$43,'ADR Raw Data'!AJ$1,FALSE)</f>
        <v>158.43017633487099</v>
      </c>
      <c r="Q71" s="122">
        <f>VLOOKUP($A71,'ADR Raw Data'!$B$6:$BE$43,'ADR Raw Data'!AK$1,FALSE)</f>
        <v>151.80804493962401</v>
      </c>
      <c r="R71" s="123">
        <f>VLOOKUP($A71,'ADR Raw Data'!$B$6:$BE$43,'ADR Raw Data'!AL$1,FALSE)</f>
        <v>152.756321765612</v>
      </c>
      <c r="S71" s="122">
        <f>VLOOKUP($A71,'ADR Raw Data'!$B$6:$BE$43,'ADR Raw Data'!AN$1,FALSE)</f>
        <v>162.59514716312</v>
      </c>
      <c r="T71" s="122">
        <f>VLOOKUP($A71,'ADR Raw Data'!$B$6:$BE$43,'ADR Raw Data'!AO$1,FALSE)</f>
        <v>164.213560090702</v>
      </c>
      <c r="U71" s="123">
        <f>VLOOKUP($A71,'ADR Raw Data'!$B$6:$BE$43,'ADR Raw Data'!AP$1,FALSE)</f>
        <v>163.41097072012599</v>
      </c>
      <c r="V71" s="124">
        <f>VLOOKUP($A71,'ADR Raw Data'!$B$6:$BE$43,'ADR Raw Data'!AR$1,FALSE)</f>
        <v>155.94766552541401</v>
      </c>
      <c r="X71" s="121">
        <f>VLOOKUP($A71,'RevPAR Raw Data'!$B$6:$BE$43,'RevPAR Raw Data'!AG$1,FALSE)</f>
        <v>68.660816284779003</v>
      </c>
      <c r="Y71" s="122">
        <f>VLOOKUP($A71,'RevPAR Raw Data'!$B$6:$BE$43,'RevPAR Raw Data'!AH$1,FALSE)</f>
        <v>97.609779869067097</v>
      </c>
      <c r="Z71" s="122">
        <f>VLOOKUP($A71,'RevPAR Raw Data'!$B$6:$BE$43,'RevPAR Raw Data'!AI$1,FALSE)</f>
        <v>114.644653027823</v>
      </c>
      <c r="AA71" s="122">
        <f>VLOOKUP($A71,'RevPAR Raw Data'!$B$6:$BE$43,'RevPAR Raw Data'!AJ$1,FALSE)</f>
        <v>118.005848199672</v>
      </c>
      <c r="AB71" s="122">
        <f>VLOOKUP($A71,'RevPAR Raw Data'!$B$6:$BE$43,'RevPAR Raw Data'!AK$1,FALSE)</f>
        <v>99.793291734860802</v>
      </c>
      <c r="AC71" s="123">
        <f>VLOOKUP($A71,'RevPAR Raw Data'!$B$6:$BE$43,'RevPAR Raw Data'!AL$1,FALSE)</f>
        <v>99.742877823240505</v>
      </c>
      <c r="AD71" s="122">
        <f>VLOOKUP($A71,'RevPAR Raw Data'!$B$6:$BE$43,'RevPAR Raw Data'!AN$1,FALSE)</f>
        <v>112.565871112929</v>
      </c>
      <c r="AE71" s="122">
        <f>VLOOKUP($A71,'RevPAR Raw Data'!$B$6:$BE$43,'RevPAR Raw Data'!AO$1,FALSE)</f>
        <v>115.56092553191399</v>
      </c>
      <c r="AF71" s="123">
        <f>VLOOKUP($A71,'RevPAR Raw Data'!$B$6:$BE$43,'RevPAR Raw Data'!AP$1,FALSE)</f>
        <v>114.063398322422</v>
      </c>
      <c r="AG71" s="124">
        <f>VLOOKUP($A71,'RevPAR Raw Data'!$B$6:$BE$43,'RevPAR Raw Data'!AR$1,FALSE)</f>
        <v>103.834455108721</v>
      </c>
    </row>
    <row r="72" spans="1:33" x14ac:dyDescent="0.2">
      <c r="A72" s="101" t="s">
        <v>121</v>
      </c>
      <c r="B72" s="89">
        <f>(VLOOKUP($A71,'Occupancy Raw Data'!$B$8:$BE$51,'Occupancy Raw Data'!AT$3,FALSE))/100</f>
        <v>8.0074018250063904E-3</v>
      </c>
      <c r="C72" s="90">
        <f>(VLOOKUP($A71,'Occupancy Raw Data'!$B$8:$BE$51,'Occupancy Raw Data'!AU$3,FALSE))/100</f>
        <v>-4.2248393929420196E-2</v>
      </c>
      <c r="D72" s="90">
        <f>(VLOOKUP($A71,'Occupancy Raw Data'!$B$8:$BE$51,'Occupancy Raw Data'!AV$3,FALSE))/100</f>
        <v>-3.4613997916652296E-2</v>
      </c>
      <c r="E72" s="90">
        <f>(VLOOKUP($A71,'Occupancy Raw Data'!$B$8:$BE$51,'Occupancy Raw Data'!AW$3,FALSE))/100</f>
        <v>-2.87154514710646E-2</v>
      </c>
      <c r="F72" s="90">
        <f>(VLOOKUP($A71,'Occupancy Raw Data'!$B$8:$BE$51,'Occupancy Raw Data'!AX$3,FALSE))/100</f>
        <v>-5.6083410412712302E-2</v>
      </c>
      <c r="G72" s="90">
        <f>(VLOOKUP($A71,'Occupancy Raw Data'!$B$8:$BE$51,'Occupancy Raw Data'!AY$3,FALSE))/100</f>
        <v>-3.2976401267185998E-2</v>
      </c>
      <c r="H72" s="91">
        <f>(VLOOKUP($A71,'Occupancy Raw Data'!$B$8:$BE$51,'Occupancy Raw Data'!BA$3,FALSE))/100</f>
        <v>-3.1243956043956002E-2</v>
      </c>
      <c r="I72" s="91">
        <f>(VLOOKUP($A71,'Occupancy Raw Data'!$B$8:$BE$51,'Occupancy Raw Data'!BB$3,FALSE))/100</f>
        <v>-6.0883993274972396E-2</v>
      </c>
      <c r="J72" s="90">
        <f>(VLOOKUP($A71,'Occupancy Raw Data'!$B$8:$BE$51,'Occupancy Raw Data'!BC$3,FALSE))/100</f>
        <v>-4.6415355853974195E-2</v>
      </c>
      <c r="K72" s="92">
        <f>(VLOOKUP($A71,'Occupancy Raw Data'!$B$8:$BE$51,'Occupancy Raw Data'!BE$3,FALSE))/100</f>
        <v>-3.7041287045056798E-2</v>
      </c>
      <c r="M72" s="89">
        <f>(VLOOKUP($A71,'ADR Raw Data'!$B$6:$BE$49,'ADR Raw Data'!AT$1,FALSE))/100</f>
        <v>4.8156706879430196E-2</v>
      </c>
      <c r="N72" s="90">
        <f>(VLOOKUP($A71,'ADR Raw Data'!$B$6:$BE$49,'ADR Raw Data'!AU$1,FALSE))/100</f>
        <v>3.6456103724388199E-2</v>
      </c>
      <c r="O72" s="90">
        <f>(VLOOKUP($A71,'ADR Raw Data'!$B$6:$BE$49,'ADR Raw Data'!AV$1,FALSE))/100</f>
        <v>2.9590999148701503E-3</v>
      </c>
      <c r="P72" s="90">
        <f>(VLOOKUP($A71,'ADR Raw Data'!$B$6:$BE$49,'ADR Raw Data'!AW$1,FALSE))/100</f>
        <v>-1.7825855820382201E-3</v>
      </c>
      <c r="Q72" s="90">
        <f>(VLOOKUP($A71,'ADR Raw Data'!$B$6:$BE$49,'ADR Raw Data'!AX$1,FALSE))/100</f>
        <v>-3.6962426769487E-3</v>
      </c>
      <c r="R72" s="90">
        <f>(VLOOKUP($A71,'ADR Raw Data'!$B$6:$BE$49,'ADR Raw Data'!AY$1,FALSE))/100</f>
        <v>1.2114818930574599E-2</v>
      </c>
      <c r="S72" s="91">
        <f>(VLOOKUP($A71,'ADR Raw Data'!$B$6:$BE$49,'ADR Raw Data'!BA$1,FALSE))/100</f>
        <v>2.2349322134003802E-2</v>
      </c>
      <c r="T72" s="91">
        <f>(VLOOKUP($A71,'ADR Raw Data'!$B$6:$BE$49,'ADR Raw Data'!BB$1,FALSE))/100</f>
        <v>2.1525307821826999E-2</v>
      </c>
      <c r="U72" s="90">
        <f>(VLOOKUP($A71,'ADR Raw Data'!$B$6:$BE$49,'ADR Raw Data'!BC$1,FALSE))/100</f>
        <v>2.1846743834553099E-2</v>
      </c>
      <c r="V72" s="92">
        <f>(VLOOKUP($A71,'ADR Raw Data'!$B$6:$BE$49,'ADR Raw Data'!BE$1,FALSE))/100</f>
        <v>1.49743858882685E-2</v>
      </c>
      <c r="X72" s="89">
        <f>(VLOOKUP($A71,'RevPAR Raw Data'!$B$6:$BE$49,'RevPAR Raw Data'!AT$1,FALSE))/100</f>
        <v>5.6549718806989197E-2</v>
      </c>
      <c r="Y72" s="90">
        <f>(VLOOKUP($A71,'RevPAR Raw Data'!$B$6:$BE$49,'RevPAR Raw Data'!AU$1,FALSE))/100</f>
        <v>-7.3325020363117603E-3</v>
      </c>
      <c r="Z72" s="90">
        <f>(VLOOKUP($A71,'RevPAR Raw Data'!$B$6:$BE$49,'RevPAR Raw Data'!AV$1,FALSE))/100</f>
        <v>-3.1757324280070602E-2</v>
      </c>
      <c r="AA72" s="90">
        <f>(VLOOKUP($A71,'RevPAR Raw Data'!$B$6:$BE$49,'RevPAR Raw Data'!AW$1,FALSE))/100</f>
        <v>-3.0446849303328798E-2</v>
      </c>
      <c r="AB72" s="90">
        <f>(VLOOKUP($A71,'RevPAR Raw Data'!$B$6:$BE$49,'RevPAR Raw Data'!AX$1,FALSE))/100</f>
        <v>-5.9572355194624699E-2</v>
      </c>
      <c r="AC72" s="90">
        <f>(VLOOKUP($A71,'RevPAR Raw Data'!$B$6:$BE$49,'RevPAR Raw Data'!AY$1,FALSE))/100</f>
        <v>-2.1261085466945204E-2</v>
      </c>
      <c r="AD72" s="91">
        <f>(VLOOKUP($A71,'RevPAR Raw Data'!$B$6:$BE$49,'RevPAR Raw Data'!BA$1,FALSE))/100</f>
        <v>-9.5929151483191994E-3</v>
      </c>
      <c r="AE72" s="91">
        <f>(VLOOKUP($A71,'RevPAR Raw Data'!$B$6:$BE$49,'RevPAR Raw Data'!BB$1,FALSE))/100</f>
        <v>-4.0669232149811198E-2</v>
      </c>
      <c r="AF72" s="90">
        <f>(VLOOKUP($A71,'RevPAR Raw Data'!$B$6:$BE$49,'RevPAR Raw Data'!BC$1,FALSE))/100</f>
        <v>-2.5582636408752402E-2</v>
      </c>
      <c r="AG72" s="92">
        <f>(VLOOKUP($A71,'RevPAR Raw Data'!$B$6:$BE$49,'RevPAR Raw Data'!BE$1,FALSE))/100</f>
        <v>-2.2621571682799001E-2</v>
      </c>
    </row>
    <row r="73" spans="1:33" x14ac:dyDescent="0.2">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
      <c r="A74" s="116" t="s">
        <v>27</v>
      </c>
      <c r="B74" s="117">
        <f>(VLOOKUP($A74,'Occupancy Raw Data'!$B$8:$BE$45,'Occupancy Raw Data'!AG$3,FALSE))/100</f>
        <v>0.51684306518915601</v>
      </c>
      <c r="C74" s="118">
        <f>(VLOOKUP($A74,'Occupancy Raw Data'!$B$8:$BE$45,'Occupancy Raw Data'!AH$3,FALSE))/100</f>
        <v>0.59706524442479303</v>
      </c>
      <c r="D74" s="118">
        <f>(VLOOKUP($A74,'Occupancy Raw Data'!$B$8:$BE$45,'Occupancy Raw Data'!AI$3,FALSE))/100</f>
        <v>0.65254284134881102</v>
      </c>
      <c r="E74" s="118">
        <f>(VLOOKUP($A74,'Occupancy Raw Data'!$B$8:$BE$45,'Occupancy Raw Data'!AJ$3,FALSE))/100</f>
        <v>0.6739911553344381</v>
      </c>
      <c r="F74" s="118">
        <f>(VLOOKUP($A74,'Occupancy Raw Data'!$B$8:$BE$45,'Occupancy Raw Data'!AK$3,FALSE))/100</f>
        <v>0.65444997236042002</v>
      </c>
      <c r="G74" s="119">
        <f>(VLOOKUP($A74,'Occupancy Raw Data'!$B$8:$BE$45,'Occupancy Raw Data'!AL$3,FALSE))/100</f>
        <v>0.61897365599124399</v>
      </c>
      <c r="H74" s="99">
        <f>(VLOOKUP($A74,'Occupancy Raw Data'!$B$8:$BE$45,'Occupancy Raw Data'!AN$3,FALSE))/100</f>
        <v>0.73264234383637306</v>
      </c>
      <c r="I74" s="99">
        <f>(VLOOKUP($A74,'Occupancy Raw Data'!$B$8:$BE$45,'Occupancy Raw Data'!AO$3,FALSE))/100</f>
        <v>0.71990049751243701</v>
      </c>
      <c r="J74" s="119">
        <f>(VLOOKUP($A74,'Occupancy Raw Data'!$B$8:$BE$45,'Occupancy Raw Data'!AP$3,FALSE))/100</f>
        <v>0.72627142067440498</v>
      </c>
      <c r="K74" s="120">
        <f>(VLOOKUP($A74,'Occupancy Raw Data'!$B$8:$BE$45,'Occupancy Raw Data'!AR$3,FALSE))/100</f>
        <v>0.64962846561431409</v>
      </c>
      <c r="M74" s="121">
        <f>VLOOKUP($A74,'ADR Raw Data'!$B$6:$BE$43,'ADR Raw Data'!AG$1,FALSE)</f>
        <v>94.727056621932306</v>
      </c>
      <c r="N74" s="122">
        <f>VLOOKUP($A74,'ADR Raw Data'!$B$6:$BE$43,'ADR Raw Data'!AH$1,FALSE)</f>
        <v>98.476127464593105</v>
      </c>
      <c r="O74" s="122">
        <f>VLOOKUP($A74,'ADR Raw Data'!$B$6:$BE$43,'ADR Raw Data'!AI$1,FALSE)</f>
        <v>101.415813460968</v>
      </c>
      <c r="P74" s="122">
        <f>VLOOKUP($A74,'ADR Raw Data'!$B$6:$BE$43,'ADR Raw Data'!AJ$1,FALSE)</f>
        <v>102.55818576994</v>
      </c>
      <c r="Q74" s="122">
        <f>VLOOKUP($A74,'ADR Raw Data'!$B$6:$BE$43,'ADR Raw Data'!AK$1,FALSE)</f>
        <v>102.01434538389999</v>
      </c>
      <c r="R74" s="123">
        <f>VLOOKUP($A74,'ADR Raw Data'!$B$6:$BE$43,'ADR Raw Data'!AL$1,FALSE)</f>
        <v>100.106788830247</v>
      </c>
      <c r="S74" s="122">
        <f>VLOOKUP($A74,'ADR Raw Data'!$B$6:$BE$43,'ADR Raw Data'!AN$1,FALSE)</f>
        <v>113.335355189195</v>
      </c>
      <c r="T74" s="122">
        <f>VLOOKUP($A74,'ADR Raw Data'!$B$6:$BE$43,'ADR Raw Data'!AO$1,FALSE)</f>
        <v>112.846574905935</v>
      </c>
      <c r="U74" s="123">
        <f>VLOOKUP($A74,'ADR Raw Data'!$B$6:$BE$43,'ADR Raw Data'!AP$1,FALSE)</f>
        <v>113.09310886153</v>
      </c>
      <c r="V74" s="124">
        <f>VLOOKUP($A74,'ADR Raw Data'!$B$6:$BE$43,'ADR Raw Data'!AR$1,FALSE)</f>
        <v>104.254685779231</v>
      </c>
      <c r="X74" s="121">
        <f>VLOOKUP($A74,'RevPAR Raw Data'!$B$6:$BE$43,'RevPAR Raw Data'!AG$1,FALSE)</f>
        <v>48.959022300826199</v>
      </c>
      <c r="Y74" s="122">
        <f>VLOOKUP($A74,'RevPAR Raw Data'!$B$6:$BE$43,'RevPAR Raw Data'!AH$1,FALSE)</f>
        <v>58.796673114654403</v>
      </c>
      <c r="Z74" s="122">
        <f>VLOOKUP($A74,'RevPAR Raw Data'!$B$6:$BE$43,'RevPAR Raw Data'!AI$1,FALSE)</f>
        <v>66.178163073521205</v>
      </c>
      <c r="AA74" s="122">
        <f>VLOOKUP($A74,'RevPAR Raw Data'!$B$6:$BE$43,'RevPAR Raw Data'!AJ$1,FALSE)</f>
        <v>69.123310116086202</v>
      </c>
      <c r="AB74" s="122">
        <f>VLOOKUP($A74,'RevPAR Raw Data'!$B$6:$BE$43,'RevPAR Raw Data'!AK$1,FALSE)</f>
        <v>66.763285516860094</v>
      </c>
      <c r="AC74" s="123">
        <f>VLOOKUP($A74,'RevPAR Raw Data'!$B$6:$BE$43,'RevPAR Raw Data'!AL$1,FALSE)</f>
        <v>61.963465071801998</v>
      </c>
      <c r="AD74" s="122">
        <f>VLOOKUP($A74,'RevPAR Raw Data'!$B$6:$BE$43,'RevPAR Raw Data'!AN$1,FALSE)</f>
        <v>83.034280265339902</v>
      </c>
      <c r="AE74" s="122">
        <f>VLOOKUP($A74,'RevPAR Raw Data'!$B$6:$BE$43,'RevPAR Raw Data'!AO$1,FALSE)</f>
        <v>81.238305417357594</v>
      </c>
      <c r="AF74" s="123">
        <f>VLOOKUP($A74,'RevPAR Raw Data'!$B$6:$BE$43,'RevPAR Raw Data'!AP$1,FALSE)</f>
        <v>82.136292841348805</v>
      </c>
      <c r="AG74" s="124">
        <f>VLOOKUP($A74,'RevPAR Raw Data'!$B$6:$BE$43,'RevPAR Raw Data'!AR$1,FALSE)</f>
        <v>67.726811555864302</v>
      </c>
    </row>
    <row r="75" spans="1:33" x14ac:dyDescent="0.2">
      <c r="A75" s="101" t="s">
        <v>121</v>
      </c>
      <c r="B75" s="89">
        <f>(VLOOKUP($A74,'Occupancy Raw Data'!$B$8:$BE$51,'Occupancy Raw Data'!AT$3,FALSE))/100</f>
        <v>-2.8215750377634699E-2</v>
      </c>
      <c r="C75" s="90">
        <f>(VLOOKUP($A74,'Occupancy Raw Data'!$B$8:$BE$51,'Occupancy Raw Data'!AU$3,FALSE))/100</f>
        <v>-3.6219022561738701E-2</v>
      </c>
      <c r="D75" s="90">
        <f>(VLOOKUP($A74,'Occupancy Raw Data'!$B$8:$BE$51,'Occupancy Raw Data'!AV$3,FALSE))/100</f>
        <v>-4.4083976648415207E-2</v>
      </c>
      <c r="E75" s="90">
        <f>(VLOOKUP($A74,'Occupancy Raw Data'!$B$8:$BE$51,'Occupancy Raw Data'!AW$3,FALSE))/100</f>
        <v>-4.9622352743557203E-2</v>
      </c>
      <c r="F75" s="90">
        <f>(VLOOKUP($A74,'Occupancy Raw Data'!$B$8:$BE$51,'Occupancy Raw Data'!AX$3,FALSE))/100</f>
        <v>-3.2336613554839605E-2</v>
      </c>
      <c r="G75" s="90">
        <f>(VLOOKUP($A74,'Occupancy Raw Data'!$B$8:$BE$51,'Occupancy Raw Data'!AY$3,FALSE))/100</f>
        <v>-3.8708863227952799E-2</v>
      </c>
      <c r="H75" s="91">
        <f>(VLOOKUP($A74,'Occupancy Raw Data'!$B$8:$BE$51,'Occupancy Raw Data'!BA$3,FALSE))/100</f>
        <v>-4.0037178774045598E-2</v>
      </c>
      <c r="I75" s="91">
        <f>(VLOOKUP($A74,'Occupancy Raw Data'!$B$8:$BE$51,'Occupancy Raw Data'!BB$3,FALSE))/100</f>
        <v>-8.4883339702035099E-2</v>
      </c>
      <c r="J75" s="90">
        <f>(VLOOKUP($A74,'Occupancy Raw Data'!$B$8:$BE$51,'Occupancy Raw Data'!BC$3,FALSE))/100</f>
        <v>-6.2799924509198191E-2</v>
      </c>
      <c r="K75" s="92">
        <f>(VLOOKUP($A74,'Occupancy Raw Data'!$B$8:$BE$51,'Occupancy Raw Data'!BE$3,FALSE))/100</f>
        <v>-4.6540091210264499E-2</v>
      </c>
      <c r="M75" s="89">
        <f>(VLOOKUP($A74,'ADR Raw Data'!$B$6:$BE$49,'ADR Raw Data'!AT$1,FALSE))/100</f>
        <v>-5.3431009641329895E-3</v>
      </c>
      <c r="N75" s="90">
        <f>(VLOOKUP($A74,'ADR Raw Data'!$B$6:$BE$49,'ADR Raw Data'!AU$1,FALSE))/100</f>
        <v>-1.3500421340100299E-2</v>
      </c>
      <c r="O75" s="90">
        <f>(VLOOKUP($A74,'ADR Raw Data'!$B$6:$BE$49,'ADR Raw Data'!AV$1,FALSE))/100</f>
        <v>-1.88637214358525E-2</v>
      </c>
      <c r="P75" s="90">
        <f>(VLOOKUP($A74,'ADR Raw Data'!$B$6:$BE$49,'ADR Raw Data'!AW$1,FALSE))/100</f>
        <v>-1.5661983753044399E-2</v>
      </c>
      <c r="Q75" s="90">
        <f>(VLOOKUP($A74,'ADR Raw Data'!$B$6:$BE$49,'ADR Raw Data'!AX$1,FALSE))/100</f>
        <v>-9.4569781907250603E-3</v>
      </c>
      <c r="R75" s="90">
        <f>(VLOOKUP($A74,'ADR Raw Data'!$B$6:$BE$49,'ADR Raw Data'!AY$1,FALSE))/100</f>
        <v>-1.3176251648401201E-2</v>
      </c>
      <c r="S75" s="91">
        <f>(VLOOKUP($A74,'ADR Raw Data'!$B$6:$BE$49,'ADR Raw Data'!BA$1,FALSE))/100</f>
        <v>-1.6934680998663899E-2</v>
      </c>
      <c r="T75" s="91">
        <f>(VLOOKUP($A74,'ADR Raw Data'!$B$6:$BE$49,'ADR Raw Data'!BB$1,FALSE))/100</f>
        <v>-4.0016530739774805E-2</v>
      </c>
      <c r="U75" s="90">
        <f>(VLOOKUP($A74,'ADR Raw Data'!$B$6:$BE$49,'ADR Raw Data'!BC$1,FALSE))/100</f>
        <v>-2.8712339177363398E-2</v>
      </c>
      <c r="V75" s="92">
        <f>(VLOOKUP($A74,'ADR Raw Data'!$B$6:$BE$49,'ADR Raw Data'!BE$1,FALSE))/100</f>
        <v>-1.9384616462079399E-2</v>
      </c>
      <c r="X75" s="89">
        <f>(VLOOKUP($A74,'RevPAR Raw Data'!$B$6:$BE$49,'RevPAR Raw Data'!AT$1,FALSE))/100</f>
        <v>-3.3408091738721196E-2</v>
      </c>
      <c r="Y75" s="90">
        <f>(VLOOKUP($A74,'RevPAR Raw Data'!$B$6:$BE$49,'RevPAR Raw Data'!AU$1,FALSE))/100</f>
        <v>-4.9230471836728899E-2</v>
      </c>
      <c r="Z75" s="90">
        <f>(VLOOKUP($A74,'RevPAR Raw Data'!$B$6:$BE$49,'RevPAR Raw Data'!AV$1,FALSE))/100</f>
        <v>-6.2116110228987401E-2</v>
      </c>
      <c r="AA75" s="90">
        <f>(VLOOKUP($A74,'RevPAR Raw Data'!$B$6:$BE$49,'RevPAR Raw Data'!AW$1,FALSE))/100</f>
        <v>-6.4507152014144101E-2</v>
      </c>
      <c r="AB75" s="90">
        <f>(VLOOKUP($A74,'RevPAR Raw Data'!$B$6:$BE$49,'RevPAR Raw Data'!AX$1,FALSE))/100</f>
        <v>-4.1487785096414598E-2</v>
      </c>
      <c r="AC75" s="90">
        <f>(VLOOKUP($A74,'RevPAR Raw Data'!$B$6:$BE$49,'RevPAR Raw Data'!AY$1,FALSE))/100</f>
        <v>-5.1375077153439003E-2</v>
      </c>
      <c r="AD75" s="91">
        <f>(VLOOKUP($A74,'RevPAR Raw Data'!$B$6:$BE$49,'RevPAR Raw Data'!BA$1,FALSE))/100</f>
        <v>-5.6293842922084697E-2</v>
      </c>
      <c r="AE75" s="91">
        <f>(VLOOKUP($A74,'RevPAR Raw Data'!$B$6:$BE$49,'RevPAR Raw Data'!BB$1,FALSE))/100</f>
        <v>-0.121503133669328</v>
      </c>
      <c r="AF75" s="90">
        <f>(VLOOKUP($A74,'RevPAR Raw Data'!$B$6:$BE$49,'RevPAR Raw Data'!BC$1,FALSE))/100</f>
        <v>-8.9709130953740709E-2</v>
      </c>
      <c r="AG75" s="92">
        <f>(VLOOKUP($A74,'RevPAR Raw Data'!$B$6:$BE$49,'RevPAR Raw Data'!BE$1,FALSE))/100</f>
        <v>-6.5022545854122801E-2</v>
      </c>
    </row>
    <row r="76" spans="1:33" x14ac:dyDescent="0.2">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
      <c r="A77" s="116" t="s">
        <v>86</v>
      </c>
      <c r="B77" s="117">
        <f>(VLOOKUP($A77,'Occupancy Raw Data'!$B$8:$BE$45,'Occupancy Raw Data'!AG$3,FALSE))/100</f>
        <v>0.56948940893534294</v>
      </c>
      <c r="C77" s="118">
        <f>(VLOOKUP($A77,'Occupancy Raw Data'!$B$8:$BE$45,'Occupancy Raw Data'!AH$3,FALSE))/100</f>
        <v>0.75622051614096708</v>
      </c>
      <c r="D77" s="118">
        <f>(VLOOKUP($A77,'Occupancy Raw Data'!$B$8:$BE$45,'Occupancy Raw Data'!AI$3,FALSE))/100</f>
        <v>0.85628064008879801</v>
      </c>
      <c r="E77" s="118">
        <f>(VLOOKUP($A77,'Occupancy Raw Data'!$B$8:$BE$45,'Occupancy Raw Data'!AJ$3,FALSE))/100</f>
        <v>0.84922763851632499</v>
      </c>
      <c r="F77" s="118">
        <f>(VLOOKUP($A77,'Occupancy Raw Data'!$B$8:$BE$45,'Occupancy Raw Data'!AK$3,FALSE))/100</f>
        <v>0.75434742392008103</v>
      </c>
      <c r="G77" s="119">
        <f>(VLOOKUP($A77,'Occupancy Raw Data'!$B$8:$BE$45,'Occupancy Raw Data'!AL$3,FALSE))/100</f>
        <v>0.75711312552030297</v>
      </c>
      <c r="H77" s="99">
        <f>(VLOOKUP($A77,'Occupancy Raw Data'!$B$8:$BE$45,'Occupancy Raw Data'!AN$3,FALSE))/100</f>
        <v>0.744265100360743</v>
      </c>
      <c r="I77" s="99">
        <f>(VLOOKUP($A77,'Occupancy Raw Data'!$B$8:$BE$45,'Occupancy Raw Data'!AO$3,FALSE))/100</f>
        <v>0.73332716677458099</v>
      </c>
      <c r="J77" s="119">
        <f>(VLOOKUP($A77,'Occupancy Raw Data'!$B$8:$BE$45,'Occupancy Raw Data'!AP$3,FALSE))/100</f>
        <v>0.73879613356766205</v>
      </c>
      <c r="K77" s="120">
        <f>(VLOOKUP($A77,'Occupancy Raw Data'!$B$8:$BE$45,'Occupancy Raw Data'!AR$3,FALSE))/100</f>
        <v>0.75187969924811993</v>
      </c>
      <c r="M77" s="121">
        <f>VLOOKUP($A77,'ADR Raw Data'!$B$6:$BE$43,'ADR Raw Data'!AG$1,FALSE)</f>
        <v>114.218663661834</v>
      </c>
      <c r="N77" s="122">
        <f>VLOOKUP($A77,'ADR Raw Data'!$B$6:$BE$43,'ADR Raw Data'!AH$1,FALSE)</f>
        <v>144.79660020793801</v>
      </c>
      <c r="O77" s="122">
        <f>VLOOKUP($A77,'ADR Raw Data'!$B$6:$BE$43,'ADR Raw Data'!AI$1,FALSE)</f>
        <v>159.72517567312099</v>
      </c>
      <c r="P77" s="122">
        <f>VLOOKUP($A77,'ADR Raw Data'!$B$6:$BE$43,'ADR Raw Data'!AJ$1,FALSE)</f>
        <v>157.41926179065399</v>
      </c>
      <c r="Q77" s="122">
        <f>VLOOKUP($A77,'ADR Raw Data'!$B$6:$BE$43,'ADR Raw Data'!AK$1,FALSE)</f>
        <v>133.961259311486</v>
      </c>
      <c r="R77" s="123">
        <f>VLOOKUP($A77,'ADR Raw Data'!$B$6:$BE$43,'ADR Raw Data'!AL$1,FALSE)</f>
        <v>144.24586104103099</v>
      </c>
      <c r="S77" s="122">
        <f>VLOOKUP($A77,'ADR Raw Data'!$B$6:$BE$43,'ADR Raw Data'!AN$1,FALSE)</f>
        <v>119.520979648904</v>
      </c>
      <c r="T77" s="122">
        <f>VLOOKUP($A77,'ADR Raw Data'!$B$6:$BE$43,'ADR Raw Data'!AO$1,FALSE)</f>
        <v>115.546400416246</v>
      </c>
      <c r="U77" s="123">
        <f>VLOOKUP($A77,'ADR Raw Data'!$B$6:$BE$43,'ADR Raw Data'!AP$1,FALSE)</f>
        <v>117.54840102039201</v>
      </c>
      <c r="V77" s="124">
        <f>VLOOKUP($A77,'ADR Raw Data'!$B$6:$BE$43,'ADR Raw Data'!AR$1,FALSE)</f>
        <v>136.750748550087</v>
      </c>
      <c r="X77" s="121">
        <f>VLOOKUP($A77,'RevPAR Raw Data'!$B$6:$BE$43,'RevPAR Raw Data'!AG$1,FALSE)</f>
        <v>65.046319258162896</v>
      </c>
      <c r="Y77" s="122">
        <f>VLOOKUP($A77,'RevPAR Raw Data'!$B$6:$BE$43,'RevPAR Raw Data'!AH$1,FALSE)</f>
        <v>109.498159744704</v>
      </c>
      <c r="Z77" s="122">
        <f>VLOOKUP($A77,'RevPAR Raw Data'!$B$6:$BE$43,'RevPAR Raw Data'!AI$1,FALSE)</f>
        <v>136.769575663675</v>
      </c>
      <c r="AA77" s="122">
        <f>VLOOKUP($A77,'RevPAR Raw Data'!$B$6:$BE$43,'RevPAR Raw Data'!AJ$1,FALSE)</f>
        <v>133.68478794745999</v>
      </c>
      <c r="AB77" s="122">
        <f>VLOOKUP($A77,'RevPAR Raw Data'!$B$6:$BE$43,'RevPAR Raw Data'!AK$1,FALSE)</f>
        <v>101.053330866709</v>
      </c>
      <c r="AC77" s="123">
        <f>VLOOKUP($A77,'RevPAR Raw Data'!$B$6:$BE$43,'RevPAR Raw Data'!AL$1,FALSE)</f>
        <v>109.210434696142</v>
      </c>
      <c r="AD77" s="122">
        <f>VLOOKUP($A77,'RevPAR Raw Data'!$B$6:$BE$43,'RevPAR Raw Data'!AN$1,FALSE)</f>
        <v>88.955293913606496</v>
      </c>
      <c r="AE77" s="122">
        <f>VLOOKUP($A77,'RevPAR Raw Data'!$B$6:$BE$43,'RevPAR Raw Data'!AO$1,FALSE)</f>
        <v>84.7333144482471</v>
      </c>
      <c r="AF77" s="123">
        <f>VLOOKUP($A77,'RevPAR Raw Data'!$B$6:$BE$43,'RevPAR Raw Data'!AP$1,FALSE)</f>
        <v>86.844304180926798</v>
      </c>
      <c r="AG77" s="124">
        <f>VLOOKUP($A77,'RevPAR Raw Data'!$B$6:$BE$43,'RevPAR Raw Data'!AR$1,FALSE)</f>
        <v>102.82011169179501</v>
      </c>
    </row>
    <row r="78" spans="1:33" x14ac:dyDescent="0.2">
      <c r="A78" s="101" t="s">
        <v>121</v>
      </c>
      <c r="B78" s="89">
        <f>(VLOOKUP($A77,'Occupancy Raw Data'!$B$8:$BE$51,'Occupancy Raw Data'!AT$3,FALSE))/100</f>
        <v>-2.0586916432743099E-2</v>
      </c>
      <c r="C78" s="90">
        <f>(VLOOKUP($A77,'Occupancy Raw Data'!$B$8:$BE$51,'Occupancy Raw Data'!AU$3,FALSE))/100</f>
        <v>-3.2103844939224205E-2</v>
      </c>
      <c r="D78" s="90">
        <f>(VLOOKUP($A77,'Occupancy Raw Data'!$B$8:$BE$51,'Occupancy Raw Data'!AV$3,FALSE))/100</f>
        <v>-3.48388968147215E-2</v>
      </c>
      <c r="E78" s="90">
        <f>(VLOOKUP($A77,'Occupancy Raw Data'!$B$8:$BE$51,'Occupancy Raw Data'!AW$3,FALSE))/100</f>
        <v>-6.8799899600675202E-2</v>
      </c>
      <c r="F78" s="90">
        <f>(VLOOKUP($A77,'Occupancy Raw Data'!$B$8:$BE$51,'Occupancy Raw Data'!AX$3,FALSE))/100</f>
        <v>-7.4960823222089898E-2</v>
      </c>
      <c r="G78" s="90">
        <f>(VLOOKUP($A77,'Occupancy Raw Data'!$B$8:$BE$51,'Occupancy Raw Data'!AY$3,FALSE))/100</f>
        <v>-4.8231080648580199E-2</v>
      </c>
      <c r="H78" s="91">
        <f>(VLOOKUP($A77,'Occupancy Raw Data'!$B$8:$BE$51,'Occupancy Raw Data'!BA$3,FALSE))/100</f>
        <v>-6.3745987529851694E-2</v>
      </c>
      <c r="I78" s="91">
        <f>(VLOOKUP($A77,'Occupancy Raw Data'!$B$8:$BE$51,'Occupancy Raw Data'!BB$3,FALSE))/100</f>
        <v>-8.4984761989922997E-2</v>
      </c>
      <c r="J78" s="90">
        <f>(VLOOKUP($A77,'Occupancy Raw Data'!$B$8:$BE$51,'Occupancy Raw Data'!BC$3,FALSE))/100</f>
        <v>-7.4408599433085809E-2</v>
      </c>
      <c r="K78" s="92">
        <f>(VLOOKUP($A77,'Occupancy Raw Data'!$B$8:$BE$51,'Occupancy Raw Data'!BE$3,FALSE))/100</f>
        <v>-5.5728542109629797E-2</v>
      </c>
      <c r="M78" s="89">
        <f>(VLOOKUP($A77,'ADR Raw Data'!$B$6:$BE$49,'ADR Raw Data'!AT$1,FALSE))/100</f>
        <v>-1.88837630073494E-2</v>
      </c>
      <c r="N78" s="90">
        <f>(VLOOKUP($A77,'ADR Raw Data'!$B$6:$BE$49,'ADR Raw Data'!AU$1,FALSE))/100</f>
        <v>1.2711513778114001E-2</v>
      </c>
      <c r="O78" s="90">
        <f>(VLOOKUP($A77,'ADR Raw Data'!$B$6:$BE$49,'ADR Raw Data'!AV$1,FALSE))/100</f>
        <v>2.4879745714876198E-2</v>
      </c>
      <c r="P78" s="90">
        <f>(VLOOKUP($A77,'ADR Raw Data'!$B$6:$BE$49,'ADR Raw Data'!AW$1,FALSE))/100</f>
        <v>2.1633127636214899E-2</v>
      </c>
      <c r="Q78" s="90">
        <f>(VLOOKUP($A77,'ADR Raw Data'!$B$6:$BE$49,'ADR Raw Data'!AX$1,FALSE))/100</f>
        <v>-6.9126396188686602E-3</v>
      </c>
      <c r="R78" s="90">
        <f>(VLOOKUP($A77,'ADR Raw Data'!$B$6:$BE$49,'ADR Raw Data'!AY$1,FALSE))/100</f>
        <v>9.7336668536641205E-3</v>
      </c>
      <c r="S78" s="91">
        <f>(VLOOKUP($A77,'ADR Raw Data'!$B$6:$BE$49,'ADR Raw Data'!BA$1,FALSE))/100</f>
        <v>2.07869932481635E-2</v>
      </c>
      <c r="T78" s="91">
        <f>(VLOOKUP($A77,'ADR Raw Data'!$B$6:$BE$49,'ADR Raw Data'!BB$1,FALSE))/100</f>
        <v>-7.4885266037951308E-3</v>
      </c>
      <c r="U78" s="90">
        <f>(VLOOKUP($A77,'ADR Raw Data'!$B$6:$BE$49,'ADR Raw Data'!BC$1,FALSE))/100</f>
        <v>6.8274724840387503E-3</v>
      </c>
      <c r="V78" s="92">
        <f>(VLOOKUP($A77,'ADR Raw Data'!$B$6:$BE$49,'ADR Raw Data'!BE$1,FALSE))/100</f>
        <v>1.0133179445480599E-2</v>
      </c>
      <c r="X78" s="89">
        <f>(VLOOKUP($A77,'RevPAR Raw Data'!$B$6:$BE$49,'RevPAR Raw Data'!AT$1,FALSE))/100</f>
        <v>-3.9081920989124497E-2</v>
      </c>
      <c r="Y78" s="90">
        <f>(VLOOKUP($A77,'RevPAR Raw Data'!$B$6:$BE$49,'RevPAR Raw Data'!AU$1,FALSE))/100</f>
        <v>-1.98004196283855E-2</v>
      </c>
      <c r="Z78" s="90">
        <f>(VLOOKUP($A77,'RevPAR Raw Data'!$B$6:$BE$49,'RevPAR Raw Data'!AV$1,FALSE))/100</f>
        <v>-1.0825933993582299E-2</v>
      </c>
      <c r="AA78" s="90">
        <f>(VLOOKUP($A77,'RevPAR Raw Data'!$B$6:$BE$49,'RevPAR Raw Data'!AW$1,FALSE))/100</f>
        <v>-4.8655128973880496E-2</v>
      </c>
      <c r="AB78" s="90">
        <f>(VLOOKUP($A77,'RevPAR Raw Data'!$B$6:$BE$49,'RevPAR Raw Data'!AX$1,FALSE))/100</f>
        <v>-8.1355285684490505E-2</v>
      </c>
      <c r="AC78" s="90">
        <f>(VLOOKUP($A77,'RevPAR Raw Data'!$B$6:$BE$49,'RevPAR Raw Data'!AY$1,FALSE))/100</f>
        <v>-3.8966879065941602E-2</v>
      </c>
      <c r="AD78" s="91">
        <f>(VLOOKUP($A77,'RevPAR Raw Data'!$B$6:$BE$49,'RevPAR Raw Data'!BA$1,FALSE))/100</f>
        <v>-4.4284081694068604E-2</v>
      </c>
      <c r="AE78" s="91">
        <f>(VLOOKUP($A77,'RevPAR Raw Data'!$B$6:$BE$49,'RevPAR Raw Data'!BB$1,FALSE))/100</f>
        <v>-9.1836877942639408E-2</v>
      </c>
      <c r="AF78" s="90">
        <f>(VLOOKUP($A77,'RevPAR Raw Data'!$B$6:$BE$49,'RevPAR Raw Data'!BC$1,FALSE))/100</f>
        <v>-6.8089149614252303E-2</v>
      </c>
      <c r="AG78" s="92">
        <f>(VLOOKUP($A77,'RevPAR Raw Data'!$B$6:$BE$49,'RevPAR Raw Data'!BE$1,FALSE))/100</f>
        <v>-4.6160069981581106E-2</v>
      </c>
    </row>
    <row r="79" spans="1:33" x14ac:dyDescent="0.2">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
      <c r="A80" s="143" t="s">
        <v>19</v>
      </c>
      <c r="B80" s="117">
        <f>(VLOOKUP($A80,'Occupancy Raw Data'!$B$8:$BE$45,'Occupancy Raw Data'!AG$3,FALSE))/100</f>
        <v>0.504579927746034</v>
      </c>
      <c r="C80" s="118">
        <f>(VLOOKUP($A80,'Occupancy Raw Data'!$B$8:$BE$45,'Occupancy Raw Data'!AH$3,FALSE))/100</f>
        <v>0.57521970842194203</v>
      </c>
      <c r="D80" s="118">
        <f>(VLOOKUP($A80,'Occupancy Raw Data'!$B$8:$BE$45,'Occupancy Raw Data'!AI$3,FALSE))/100</f>
        <v>0.61789951062030701</v>
      </c>
      <c r="E80" s="118">
        <f>(VLOOKUP($A80,'Occupancy Raw Data'!$B$8:$BE$45,'Occupancy Raw Data'!AJ$3,FALSE))/100</f>
        <v>0.63532885802864503</v>
      </c>
      <c r="F80" s="118">
        <f>(VLOOKUP($A80,'Occupancy Raw Data'!$B$8:$BE$45,'Occupancy Raw Data'!AK$3,FALSE))/100</f>
        <v>0.65943913500217699</v>
      </c>
      <c r="G80" s="119">
        <f>(VLOOKUP($A80,'Occupancy Raw Data'!$B$8:$BE$45,'Occupancy Raw Data'!AL$3,FALSE))/100</f>
        <v>0.59849342796382099</v>
      </c>
      <c r="H80" s="99">
        <f>(VLOOKUP($A80,'Occupancy Raw Data'!$B$8:$BE$45,'Occupancy Raw Data'!AN$3,FALSE))/100</f>
        <v>0.76103025955059</v>
      </c>
      <c r="I80" s="99">
        <f>(VLOOKUP($A80,'Occupancy Raw Data'!$B$8:$BE$45,'Occupancy Raw Data'!AO$3,FALSE))/100</f>
        <v>0.75505393425401612</v>
      </c>
      <c r="J80" s="119">
        <f>(VLOOKUP($A80,'Occupancy Raw Data'!$B$8:$BE$45,'Occupancy Raw Data'!AP$3,FALSE))/100</f>
        <v>0.75804209690230295</v>
      </c>
      <c r="K80" s="120">
        <f>(VLOOKUP($A80,'Occupancy Raw Data'!$B$8:$BE$45,'Occupancy Raw Data'!AR$3,FALSE))/100</f>
        <v>0.64407876194624503</v>
      </c>
      <c r="M80" s="121">
        <f>VLOOKUP($A80,'ADR Raw Data'!$B$6:$BE$43,'ADR Raw Data'!AG$1,FALSE)</f>
        <v>107.85971354398001</v>
      </c>
      <c r="N80" s="122">
        <f>VLOOKUP($A80,'ADR Raw Data'!$B$6:$BE$43,'ADR Raw Data'!AH$1,FALSE)</f>
        <v>111.398417745904</v>
      </c>
      <c r="O80" s="122">
        <f>VLOOKUP($A80,'ADR Raw Data'!$B$6:$BE$43,'ADR Raw Data'!AI$1,FALSE)</f>
        <v>115.873238575012</v>
      </c>
      <c r="P80" s="122">
        <f>VLOOKUP($A80,'ADR Raw Data'!$B$6:$BE$43,'ADR Raw Data'!AJ$1,FALSE)</f>
        <v>117.528523670917</v>
      </c>
      <c r="Q80" s="122">
        <f>VLOOKUP($A80,'ADR Raw Data'!$B$6:$BE$43,'ADR Raw Data'!AK$1,FALSE)</f>
        <v>121.24753147869301</v>
      </c>
      <c r="R80" s="123">
        <f>VLOOKUP($A80,'ADR Raw Data'!$B$6:$BE$43,'ADR Raw Data'!AL$1,FALSE)</f>
        <v>115.197608913633</v>
      </c>
      <c r="S80" s="122">
        <f>VLOOKUP($A80,'ADR Raw Data'!$B$6:$BE$43,'ADR Raw Data'!AN$1,FALSE)</f>
        <v>146.239156493194</v>
      </c>
      <c r="T80" s="122">
        <f>VLOOKUP($A80,'ADR Raw Data'!$B$6:$BE$43,'ADR Raw Data'!AO$1,FALSE)</f>
        <v>147.670722296311</v>
      </c>
      <c r="U80" s="123">
        <f>VLOOKUP($A80,'ADR Raw Data'!$B$6:$BE$43,'ADR Raw Data'!AP$1,FALSE)</f>
        <v>146.95211781566201</v>
      </c>
      <c r="V80" s="124">
        <f>VLOOKUP($A80,'ADR Raw Data'!$B$6:$BE$43,'ADR Raw Data'!AR$1,FALSE)</f>
        <v>125.875652805328</v>
      </c>
      <c r="X80" s="121">
        <f>VLOOKUP($A80,'RevPAR Raw Data'!$B$6:$BE$43,'RevPAR Raw Data'!AG$1,FALSE)</f>
        <v>54.423846466729799</v>
      </c>
      <c r="Y80" s="122">
        <f>VLOOKUP($A80,'RevPAR Raw Data'!$B$6:$BE$43,'RevPAR Raw Data'!AH$1,FALSE)</f>
        <v>64.0785653744651</v>
      </c>
      <c r="Z80" s="122">
        <f>VLOOKUP($A80,'RevPAR Raw Data'!$B$6:$BE$43,'RevPAR Raw Data'!AI$1,FALSE)</f>
        <v>71.598017409490296</v>
      </c>
      <c r="AA80" s="122">
        <f>VLOOKUP($A80,'RevPAR Raw Data'!$B$6:$BE$43,'RevPAR Raw Data'!AJ$1,FALSE)</f>
        <v>74.669262729636898</v>
      </c>
      <c r="AB80" s="122">
        <f>VLOOKUP($A80,'RevPAR Raw Data'!$B$6:$BE$43,'RevPAR Raw Data'!AK$1,FALSE)</f>
        <v>79.955367279458798</v>
      </c>
      <c r="AC80" s="123">
        <f>VLOOKUP($A80,'RevPAR Raw Data'!$B$6:$BE$43,'RevPAR Raw Data'!AL$1,FALSE)</f>
        <v>68.945011851956195</v>
      </c>
      <c r="AD80" s="122">
        <f>VLOOKUP($A80,'RevPAR Raw Data'!$B$6:$BE$43,'RevPAR Raw Data'!AN$1,FALSE)</f>
        <v>111.29242322247499</v>
      </c>
      <c r="AE80" s="122">
        <f>VLOOKUP($A80,'RevPAR Raw Data'!$B$6:$BE$43,'RevPAR Raw Data'!AO$1,FALSE)</f>
        <v>111.499359843962</v>
      </c>
      <c r="AF80" s="123">
        <f>VLOOKUP($A80,'RevPAR Raw Data'!$B$6:$BE$43,'RevPAR Raw Data'!AP$1,FALSE)</f>
        <v>111.39589153321801</v>
      </c>
      <c r="AG80" s="124">
        <f>VLOOKUP($A80,'RevPAR Raw Data'!$B$6:$BE$43,'RevPAR Raw Data'!AR$1,FALSE)</f>
        <v>81.073834618031199</v>
      </c>
    </row>
    <row r="81" spans="1:33" x14ac:dyDescent="0.2">
      <c r="A81" s="101" t="s">
        <v>121</v>
      </c>
      <c r="B81" s="89">
        <f>(VLOOKUP($A80,'Occupancy Raw Data'!$B$8:$BE$51,'Occupancy Raw Data'!AT$3,FALSE))/100</f>
        <v>-6.9221192299093008E-3</v>
      </c>
      <c r="C81" s="90">
        <f>(VLOOKUP($A80,'Occupancy Raw Data'!$B$8:$BE$51,'Occupancy Raw Data'!AU$3,FALSE))/100</f>
        <v>6.0918296361147893E-3</v>
      </c>
      <c r="D81" s="90">
        <f>(VLOOKUP($A80,'Occupancy Raw Data'!$B$8:$BE$51,'Occupancy Raw Data'!AV$3,FALSE))/100</f>
        <v>6.2868426189430105E-3</v>
      </c>
      <c r="E81" s="90">
        <f>(VLOOKUP($A80,'Occupancy Raw Data'!$B$8:$BE$51,'Occupancy Raw Data'!AW$3,FALSE))/100</f>
        <v>5.7592225210070904E-3</v>
      </c>
      <c r="F81" s="90">
        <f>(VLOOKUP($A80,'Occupancy Raw Data'!$B$8:$BE$51,'Occupancy Raw Data'!AX$3,FALSE))/100</f>
        <v>-2.0417848999902902E-2</v>
      </c>
      <c r="G81" s="90">
        <f>(VLOOKUP($A80,'Occupancy Raw Data'!$B$8:$BE$51,'Occupancy Raw Data'!AY$3,FALSE))/100</f>
        <v>-2.0944545722094703E-3</v>
      </c>
      <c r="H81" s="91">
        <f>(VLOOKUP($A80,'Occupancy Raw Data'!$B$8:$BE$51,'Occupancy Raw Data'!BA$3,FALSE))/100</f>
        <v>6.0848068501716803E-3</v>
      </c>
      <c r="I81" s="91">
        <f>(VLOOKUP($A80,'Occupancy Raw Data'!$B$8:$BE$51,'Occupancy Raw Data'!BB$3,FALSE))/100</f>
        <v>-9.32567647617886E-3</v>
      </c>
      <c r="J81" s="90">
        <f>(VLOOKUP($A80,'Occupancy Raw Data'!$B$8:$BE$51,'Occupancy Raw Data'!BC$3,FALSE))/100</f>
        <v>-1.6495291466168999E-3</v>
      </c>
      <c r="K81" s="92">
        <f>(VLOOKUP($A80,'Occupancy Raw Data'!$B$8:$BE$51,'Occupancy Raw Data'!BE$3,FALSE))/100</f>
        <v>-1.9448843897147601E-3</v>
      </c>
      <c r="M81" s="89">
        <f>(VLOOKUP($A80,'ADR Raw Data'!$B$6:$BE$49,'ADR Raw Data'!AT$1,FALSE))/100</f>
        <v>1.0832430349777E-2</v>
      </c>
      <c r="N81" s="90">
        <f>(VLOOKUP($A80,'ADR Raw Data'!$B$6:$BE$49,'ADR Raw Data'!AU$1,FALSE))/100</f>
        <v>2.08937146061021E-2</v>
      </c>
      <c r="O81" s="90">
        <f>(VLOOKUP($A80,'ADR Raw Data'!$B$6:$BE$49,'ADR Raw Data'!AV$1,FALSE))/100</f>
        <v>2.7713491666857101E-2</v>
      </c>
      <c r="P81" s="90">
        <f>(VLOOKUP($A80,'ADR Raw Data'!$B$6:$BE$49,'ADR Raw Data'!AW$1,FALSE))/100</f>
        <v>1.9680917532812699E-2</v>
      </c>
      <c r="Q81" s="90">
        <f>(VLOOKUP($A80,'ADR Raw Data'!$B$6:$BE$49,'ADR Raw Data'!AX$1,FALSE))/100</f>
        <v>3.3282820291238003E-3</v>
      </c>
      <c r="R81" s="90">
        <f>(VLOOKUP($A80,'ADR Raw Data'!$B$6:$BE$49,'ADR Raw Data'!AY$1,FALSE))/100</f>
        <v>1.60404157990457E-2</v>
      </c>
      <c r="S81" s="91">
        <f>(VLOOKUP($A80,'ADR Raw Data'!$B$6:$BE$49,'ADR Raw Data'!BA$1,FALSE))/100</f>
        <v>-3.5846790585475703E-3</v>
      </c>
      <c r="T81" s="91">
        <f>(VLOOKUP($A80,'ADR Raw Data'!$B$6:$BE$49,'ADR Raw Data'!BB$1,FALSE))/100</f>
        <v>-3.5441115788019599E-3</v>
      </c>
      <c r="U81" s="90">
        <f>(VLOOKUP($A80,'ADR Raw Data'!$B$6:$BE$49,'ADR Raw Data'!BC$1,FALSE))/100</f>
        <v>-3.6016775644704601E-3</v>
      </c>
      <c r="V81" s="92">
        <f>(VLOOKUP($A80,'ADR Raw Data'!$B$6:$BE$49,'ADR Raw Data'!BE$1,FALSE))/100</f>
        <v>8.2652367310774508E-3</v>
      </c>
      <c r="X81" s="89">
        <f>(VLOOKUP($A80,'RevPAR Raw Data'!$B$6:$BE$49,'RevPAR Raw Data'!AT$1,FALSE))/100</f>
        <v>3.8353277454368701E-3</v>
      </c>
      <c r="Y81" s="90">
        <f>(VLOOKUP($A80,'RevPAR Raw Data'!$B$6:$BE$49,'RevPAR Raw Data'!AU$1,FALSE))/100</f>
        <v>2.71128251920628E-2</v>
      </c>
      <c r="Z81" s="90">
        <f>(VLOOKUP($A80,'RevPAR Raw Data'!$B$6:$BE$49,'RevPAR Raw Data'!AV$1,FALSE))/100</f>
        <v>3.4174564646331097E-2</v>
      </c>
      <c r="AA81" s="90">
        <f>(VLOOKUP($A80,'RevPAR Raw Data'!$B$6:$BE$49,'RevPAR Raw Data'!AW$1,FALSE))/100</f>
        <v>2.5553486837308799E-2</v>
      </c>
      <c r="AB81" s="90">
        <f>(VLOOKUP($A80,'RevPAR Raw Data'!$B$6:$BE$49,'RevPAR Raw Data'!AX$1,FALSE))/100</f>
        <v>-1.7157523330678902E-2</v>
      </c>
      <c r="AC81" s="90">
        <f>(VLOOKUP($A80,'RevPAR Raw Data'!$B$6:$BE$49,'RevPAR Raw Data'!AY$1,FALSE))/100</f>
        <v>1.39123653046258E-2</v>
      </c>
      <c r="AD81" s="91">
        <f>(VLOOKUP($A80,'RevPAR Raw Data'!$B$6:$BE$49,'RevPAR Raw Data'!BA$1,FALSE))/100</f>
        <v>2.47831571193299E-3</v>
      </c>
      <c r="AE81" s="91">
        <f>(VLOOKUP($A80,'RevPAR Raw Data'!$B$6:$BE$49,'RevPAR Raw Data'!BB$1,FALSE))/100</f>
        <v>-1.28367368170014E-2</v>
      </c>
      <c r="AF81" s="90">
        <f>(VLOOKUP($A80,'RevPAR Raw Data'!$B$6:$BE$49,'RevPAR Raw Data'!BC$1,FALSE))/100</f>
        <v>-5.2452656389680493E-3</v>
      </c>
      <c r="AG81" s="92">
        <f>(VLOOKUP($A80,'RevPAR Raw Data'!$B$6:$BE$49,'RevPAR Raw Data'!BE$1,FALSE))/100</f>
        <v>6.30427741146711E-3</v>
      </c>
    </row>
    <row r="82" spans="1:33" x14ac:dyDescent="0.2">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
      <c r="A83" s="116" t="s">
        <v>87</v>
      </c>
      <c r="B83" s="117">
        <f>(VLOOKUP($A83,'Occupancy Raw Data'!$B$8:$BE$45,'Occupancy Raw Data'!AG$3,FALSE))/100</f>
        <v>0.56090924313462798</v>
      </c>
      <c r="C83" s="118">
        <f>(VLOOKUP($A83,'Occupancy Raw Data'!$B$8:$BE$45,'Occupancy Raw Data'!AH$3,FALSE))/100</f>
        <v>0.68913261888814403</v>
      </c>
      <c r="D83" s="118">
        <f>(VLOOKUP($A83,'Occupancy Raw Data'!$B$8:$BE$45,'Occupancy Raw Data'!AI$3,FALSE))/100</f>
        <v>0.73614367046215601</v>
      </c>
      <c r="E83" s="118">
        <f>(VLOOKUP($A83,'Occupancy Raw Data'!$B$8:$BE$45,'Occupancy Raw Data'!AJ$3,FALSE))/100</f>
        <v>0.73911587407903501</v>
      </c>
      <c r="F83" s="118">
        <f>(VLOOKUP($A83,'Occupancy Raw Data'!$B$8:$BE$45,'Occupancy Raw Data'!AK$3,FALSE))/100</f>
        <v>0.71554755525787006</v>
      </c>
      <c r="G83" s="119">
        <f>(VLOOKUP($A83,'Occupancy Raw Data'!$B$8:$BE$45,'Occupancy Raw Data'!AL$3,FALSE))/100</f>
        <v>0.68816979236436693</v>
      </c>
      <c r="H83" s="99">
        <f>(VLOOKUP($A83,'Occupancy Raw Data'!$B$8:$BE$45,'Occupancy Raw Data'!AN$3,FALSE))/100</f>
        <v>0.77888479571332792</v>
      </c>
      <c r="I83" s="99">
        <f>(VLOOKUP($A83,'Occupancy Raw Data'!$B$8:$BE$45,'Occupancy Raw Data'!AO$3,FALSE))/100</f>
        <v>0.776289350301406</v>
      </c>
      <c r="J83" s="119">
        <f>(VLOOKUP($A83,'Occupancy Raw Data'!$B$8:$BE$45,'Occupancy Raw Data'!AP$3,FALSE))/100</f>
        <v>0.77758707300736707</v>
      </c>
      <c r="K83" s="120">
        <f>(VLOOKUP($A83,'Occupancy Raw Data'!$B$8:$BE$45,'Occupancy Raw Data'!AR$3,FALSE))/100</f>
        <v>0.71371758683379494</v>
      </c>
      <c r="M83" s="121">
        <f>VLOOKUP($A83,'ADR Raw Data'!$B$6:$BE$43,'ADR Raw Data'!AG$1,FALSE)</f>
        <v>86.886595962385201</v>
      </c>
      <c r="N83" s="122">
        <f>VLOOKUP($A83,'ADR Raw Data'!$B$6:$BE$43,'ADR Raw Data'!AH$1,FALSE)</f>
        <v>92.781782213582702</v>
      </c>
      <c r="O83" s="122">
        <f>VLOOKUP($A83,'ADR Raw Data'!$B$6:$BE$43,'ADR Raw Data'!AI$1,FALSE)</f>
        <v>95.588626602217701</v>
      </c>
      <c r="P83" s="122">
        <f>VLOOKUP($A83,'ADR Raw Data'!$B$6:$BE$43,'ADR Raw Data'!AJ$1,FALSE)</f>
        <v>95.064087409379198</v>
      </c>
      <c r="Q83" s="122">
        <f>VLOOKUP($A83,'ADR Raw Data'!$B$6:$BE$43,'ADR Raw Data'!AK$1,FALSE)</f>
        <v>93.504831820043194</v>
      </c>
      <c r="R83" s="123">
        <f>VLOOKUP($A83,'ADR Raw Data'!$B$6:$BE$43,'ADR Raw Data'!AL$1,FALSE)</f>
        <v>93.061899318693307</v>
      </c>
      <c r="S83" s="122">
        <f>VLOOKUP($A83,'ADR Raw Data'!$B$6:$BE$43,'ADR Raw Data'!AN$1,FALSE)</f>
        <v>107.540553375255</v>
      </c>
      <c r="T83" s="122">
        <f>VLOOKUP($A83,'ADR Raw Data'!$B$6:$BE$43,'ADR Raw Data'!AO$1,FALSE)</f>
        <v>108.640184830672</v>
      </c>
      <c r="U83" s="123">
        <f>VLOOKUP($A83,'ADR Raw Data'!$B$6:$BE$43,'ADR Raw Data'!AP$1,FALSE)</f>
        <v>108.08945151009399</v>
      </c>
      <c r="V83" s="124">
        <f>VLOOKUP($A83,'ADR Raw Data'!$B$6:$BE$43,'ADR Raw Data'!AR$1,FALSE)</f>
        <v>97.7397120792659</v>
      </c>
      <c r="X83" s="121">
        <f>VLOOKUP($A83,'RevPAR Raw Data'!$B$6:$BE$43,'RevPAR Raw Data'!AG$1,FALSE)</f>
        <v>48.735494779805698</v>
      </c>
      <c r="Y83" s="122">
        <f>VLOOKUP($A83,'RevPAR Raw Data'!$B$6:$BE$43,'RevPAR Raw Data'!AH$1,FALSE)</f>
        <v>63.938952561955702</v>
      </c>
      <c r="Z83" s="122">
        <f>VLOOKUP($A83,'RevPAR Raw Data'!$B$6:$BE$43,'RevPAR Raw Data'!AI$1,FALSE)</f>
        <v>70.366962441393099</v>
      </c>
      <c r="AA83" s="122">
        <f>VLOOKUP($A83,'RevPAR Raw Data'!$B$6:$BE$43,'RevPAR Raw Data'!AJ$1,FALSE)</f>
        <v>70.263376059109106</v>
      </c>
      <c r="AB83" s="122">
        <f>VLOOKUP($A83,'RevPAR Raw Data'!$B$6:$BE$43,'RevPAR Raw Data'!AK$1,FALSE)</f>
        <v>66.907153813630202</v>
      </c>
      <c r="AC83" s="123">
        <f>VLOOKUP($A83,'RevPAR Raw Data'!$B$6:$BE$43,'RevPAR Raw Data'!AL$1,FALSE)</f>
        <v>64.042387931178794</v>
      </c>
      <c r="AD83" s="122">
        <f>VLOOKUP($A83,'RevPAR Raw Data'!$B$6:$BE$43,'RevPAR Raw Data'!AN$1,FALSE)</f>
        <v>83.761701946583997</v>
      </c>
      <c r="AE83" s="122">
        <f>VLOOKUP($A83,'RevPAR Raw Data'!$B$6:$BE$43,'RevPAR Raw Data'!AO$1,FALSE)</f>
        <v>84.336218498827805</v>
      </c>
      <c r="AF83" s="123">
        <f>VLOOKUP($A83,'RevPAR Raw Data'!$B$6:$BE$43,'RevPAR Raw Data'!AP$1,FALSE)</f>
        <v>84.048960222705901</v>
      </c>
      <c r="AG83" s="124">
        <f>VLOOKUP($A83,'RevPAR Raw Data'!$B$6:$BE$43,'RevPAR Raw Data'!AR$1,FALSE)</f>
        <v>69.7585514430437</v>
      </c>
    </row>
    <row r="84" spans="1:33" x14ac:dyDescent="0.2">
      <c r="A84" s="101" t="s">
        <v>121</v>
      </c>
      <c r="B84" s="89">
        <f>(VLOOKUP($A83,'Occupancy Raw Data'!$B$8:$BE$51,'Occupancy Raw Data'!AT$3,FALSE))/100</f>
        <v>-2.1028814038309099E-2</v>
      </c>
      <c r="C84" s="90">
        <f>(VLOOKUP($A83,'Occupancy Raw Data'!$B$8:$BE$51,'Occupancy Raw Data'!AU$3,FALSE))/100</f>
        <v>-3.9629208141275605E-3</v>
      </c>
      <c r="D84" s="90">
        <f>(VLOOKUP($A83,'Occupancy Raw Data'!$B$8:$BE$51,'Occupancy Raw Data'!AV$3,FALSE))/100</f>
        <v>2.7466847469129402E-4</v>
      </c>
      <c r="E84" s="90">
        <f>(VLOOKUP($A83,'Occupancy Raw Data'!$B$8:$BE$51,'Occupancy Raw Data'!AW$3,FALSE))/100</f>
        <v>-1.59787515838609E-2</v>
      </c>
      <c r="F84" s="90">
        <f>(VLOOKUP($A83,'Occupancy Raw Data'!$B$8:$BE$51,'Occupancy Raw Data'!AX$3,FALSE))/100</f>
        <v>-1.2540128430847902E-2</v>
      </c>
      <c r="G84" s="90">
        <f>(VLOOKUP($A83,'Occupancy Raw Data'!$B$8:$BE$51,'Occupancy Raw Data'!AY$3,FALSE))/100</f>
        <v>-1.02623311736262E-2</v>
      </c>
      <c r="H84" s="91">
        <f>(VLOOKUP($A83,'Occupancy Raw Data'!$B$8:$BE$51,'Occupancy Raw Data'!BA$3,FALSE))/100</f>
        <v>-5.2240089890166095E-3</v>
      </c>
      <c r="I84" s="91">
        <f>(VLOOKUP($A83,'Occupancy Raw Data'!$B$8:$BE$51,'Occupancy Raw Data'!BB$3,FALSE))/100</f>
        <v>-1.8722336394178699E-2</v>
      </c>
      <c r="J84" s="90">
        <f>(VLOOKUP($A83,'Occupancy Raw Data'!$B$8:$BE$51,'Occupancy Raw Data'!BC$3,FALSE))/100</f>
        <v>-1.20080125555746E-2</v>
      </c>
      <c r="K84" s="92">
        <f>(VLOOKUP($A83,'Occupancy Raw Data'!$B$8:$BE$51,'Occupancy Raw Data'!BE$3,FALSE))/100</f>
        <v>-1.0806391989252E-2</v>
      </c>
      <c r="M84" s="89">
        <f>(VLOOKUP($A83,'ADR Raw Data'!$B$6:$BE$49,'ADR Raw Data'!AT$1,FALSE))/100</f>
        <v>-3.9358225311212497E-2</v>
      </c>
      <c r="N84" s="90">
        <f>(VLOOKUP($A83,'ADR Raw Data'!$B$6:$BE$49,'ADR Raw Data'!AU$1,FALSE))/100</f>
        <v>-4.49457523468881E-2</v>
      </c>
      <c r="O84" s="90">
        <f>(VLOOKUP($A83,'ADR Raw Data'!$B$6:$BE$49,'ADR Raw Data'!AV$1,FALSE))/100</f>
        <v>-4.6594264784846497E-2</v>
      </c>
      <c r="P84" s="90">
        <f>(VLOOKUP($A83,'ADR Raw Data'!$B$6:$BE$49,'ADR Raw Data'!AW$1,FALSE))/100</f>
        <v>-5.5891602395302796E-2</v>
      </c>
      <c r="Q84" s="90">
        <f>(VLOOKUP($A83,'ADR Raw Data'!$B$6:$BE$49,'ADR Raw Data'!AX$1,FALSE))/100</f>
        <v>-5.4562356043963998E-2</v>
      </c>
      <c r="R84" s="90">
        <f>(VLOOKUP($A83,'ADR Raw Data'!$B$6:$BE$49,'ADR Raw Data'!AY$1,FALSE))/100</f>
        <v>-4.8772329764986695E-2</v>
      </c>
      <c r="S84" s="91">
        <f>(VLOOKUP($A83,'ADR Raw Data'!$B$6:$BE$49,'ADR Raw Data'!BA$1,FALSE))/100</f>
        <v>-4.9080328352068998E-2</v>
      </c>
      <c r="T84" s="91">
        <f>(VLOOKUP($A83,'ADR Raw Data'!$B$6:$BE$49,'ADR Raw Data'!BB$1,FALSE))/100</f>
        <v>-4.8469687582440198E-2</v>
      </c>
      <c r="U84" s="90">
        <f>(VLOOKUP($A83,'ADR Raw Data'!$B$6:$BE$49,'ADR Raw Data'!BC$1,FALSE))/100</f>
        <v>-4.8805028179172399E-2</v>
      </c>
      <c r="V84" s="92">
        <f>(VLOOKUP($A83,'ADR Raw Data'!$B$6:$BE$49,'ADR Raw Data'!BE$1,FALSE))/100</f>
        <v>-4.8838964866087305E-2</v>
      </c>
      <c r="X84" s="89">
        <f>(VLOOKUP($A83,'RevPAR Raw Data'!$B$6:$BE$49,'RevPAR Raw Data'!AT$1,FALSE))/100</f>
        <v>-5.9559382548574298E-2</v>
      </c>
      <c r="Y84" s="90">
        <f>(VLOOKUP($A83,'RevPAR Raw Data'!$B$6:$BE$49,'RevPAR Raw Data'!AU$1,FALSE))/100</f>
        <v>-4.8730556703533601E-2</v>
      </c>
      <c r="Z84" s="90">
        <f>(VLOOKUP($A83,'RevPAR Raw Data'!$B$6:$BE$49,'RevPAR Raw Data'!AV$1,FALSE))/100</f>
        <v>-4.6332394285792999E-2</v>
      </c>
      <c r="AA84" s="90">
        <f>(VLOOKUP($A83,'RevPAR Raw Data'!$B$6:$BE$49,'RevPAR Raw Data'!AW$1,FALSE))/100</f>
        <v>-7.0977275948865298E-2</v>
      </c>
      <c r="AB84" s="90">
        <f>(VLOOKUP($A83,'RevPAR Raw Data'!$B$6:$BE$49,'RevPAR Raw Data'!AX$1,FALSE))/100</f>
        <v>-6.6418265522530995E-2</v>
      </c>
      <c r="AC84" s="90">
        <f>(VLOOKUP($A83,'RevPAR Raw Data'!$B$6:$BE$49,'RevPAR Raw Data'!AY$1,FALSE))/100</f>
        <v>-5.8534143138455397E-2</v>
      </c>
      <c r="AD84" s="91">
        <f>(VLOOKUP($A83,'RevPAR Raw Data'!$B$6:$BE$49,'RevPAR Raw Data'!BA$1,FALSE))/100</f>
        <v>-5.4047941264590504E-2</v>
      </c>
      <c r="AE84" s="91">
        <f>(VLOOKUP($A83,'RevPAR Raw Data'!$B$6:$BE$49,'RevPAR Raw Data'!BB$1,FALSE))/100</f>
        <v>-6.6284558180779801E-2</v>
      </c>
      <c r="AF84" s="90">
        <f>(VLOOKUP($A83,'RevPAR Raw Data'!$B$6:$BE$49,'RevPAR Raw Data'!BC$1,FALSE))/100</f>
        <v>-6.0226989343596403E-2</v>
      </c>
      <c r="AG84" s="92">
        <f>(VLOOKUP($A83,'RevPAR Raw Data'!$B$6:$BE$49,'RevPAR Raw Data'!BE$1,FALSE))/100</f>
        <v>-5.9117583856647095E-2</v>
      </c>
    </row>
    <row r="85" spans="1:33" x14ac:dyDescent="0.2">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
      <c r="A86" s="116" t="s">
        <v>32</v>
      </c>
      <c r="B86" s="117">
        <f>(VLOOKUP($A86,'Occupancy Raw Data'!$B$8:$BE$45,'Occupancy Raw Data'!AG$3,FALSE))/100</f>
        <v>0.50905361437261198</v>
      </c>
      <c r="C86" s="118">
        <f>(VLOOKUP($A86,'Occupancy Raw Data'!$B$8:$BE$45,'Occupancy Raw Data'!AH$3,FALSE))/100</f>
        <v>0.58841420285754698</v>
      </c>
      <c r="D86" s="118">
        <f>(VLOOKUP($A86,'Occupancy Raw Data'!$B$8:$BE$45,'Occupancy Raw Data'!AI$3,FALSE))/100</f>
        <v>0.62328476446456305</v>
      </c>
      <c r="E86" s="118">
        <f>(VLOOKUP($A86,'Occupancy Raw Data'!$B$8:$BE$45,'Occupancy Raw Data'!AJ$3,FALSE))/100</f>
        <v>0.62300183901541895</v>
      </c>
      <c r="F86" s="118">
        <f>(VLOOKUP($A86,'Occupancy Raw Data'!$B$8:$BE$45,'Occupancy Raw Data'!AK$3,FALSE))/100</f>
        <v>0.67930400339510499</v>
      </c>
      <c r="G86" s="119">
        <f>(VLOOKUP($A86,'Occupancy Raw Data'!$B$8:$BE$45,'Occupancy Raw Data'!AL$3,FALSE))/100</f>
        <v>0.60461168482104899</v>
      </c>
      <c r="H86" s="99">
        <f>(VLOOKUP($A86,'Occupancy Raw Data'!$B$8:$BE$45,'Occupancy Raw Data'!AN$3,FALSE))/100</f>
        <v>0.77716084311783806</v>
      </c>
      <c r="I86" s="99">
        <f>(VLOOKUP($A86,'Occupancy Raw Data'!$B$8:$BE$45,'Occupancy Raw Data'!AO$3,FALSE))/100</f>
        <v>0.76308530202291602</v>
      </c>
      <c r="J86" s="119">
        <f>(VLOOKUP($A86,'Occupancy Raw Data'!$B$8:$BE$45,'Occupancy Raw Data'!AP$3,FALSE))/100</f>
        <v>0.77012307257037704</v>
      </c>
      <c r="K86" s="120">
        <f>(VLOOKUP($A86,'Occupancy Raw Data'!$B$8:$BE$45,'Occupancy Raw Data'!AR$3,FALSE))/100</f>
        <v>0.65190065274942899</v>
      </c>
      <c r="M86" s="121">
        <f>VLOOKUP($A86,'ADR Raw Data'!$B$6:$BE$43,'ADR Raw Data'!AG$1,FALSE)</f>
        <v>76.315343886341495</v>
      </c>
      <c r="N86" s="122">
        <f>VLOOKUP($A86,'ADR Raw Data'!$B$6:$BE$43,'ADR Raw Data'!AH$1,FALSE)</f>
        <v>82.181870272869304</v>
      </c>
      <c r="O86" s="122">
        <f>VLOOKUP($A86,'ADR Raw Data'!$B$6:$BE$43,'ADR Raw Data'!AI$1,FALSE)</f>
        <v>85.2853894348615</v>
      </c>
      <c r="P86" s="122">
        <f>VLOOKUP($A86,'ADR Raw Data'!$B$6:$BE$43,'ADR Raw Data'!AJ$1,FALSE)</f>
        <v>85.467441740463201</v>
      </c>
      <c r="Q86" s="122">
        <f>VLOOKUP($A86,'ADR Raw Data'!$B$6:$BE$43,'ADR Raw Data'!AK$1,FALSE)</f>
        <v>95.8122325697625</v>
      </c>
      <c r="R86" s="123">
        <f>VLOOKUP($A86,'ADR Raw Data'!$B$6:$BE$43,'ADR Raw Data'!AL$1,FALSE)</f>
        <v>85.573824728591404</v>
      </c>
      <c r="S86" s="122">
        <f>VLOOKUP($A86,'ADR Raw Data'!$B$6:$BE$43,'ADR Raw Data'!AN$1,FALSE)</f>
        <v>111.48053062116</v>
      </c>
      <c r="T86" s="122">
        <f>VLOOKUP($A86,'ADR Raw Data'!$B$6:$BE$43,'ADR Raw Data'!AO$1,FALSE)</f>
        <v>109.823009987486</v>
      </c>
      <c r="U86" s="123">
        <f>VLOOKUP($A86,'ADR Raw Data'!$B$6:$BE$43,'ADR Raw Data'!AP$1,FALSE)</f>
        <v>110.659343931392</v>
      </c>
      <c r="V86" s="124">
        <f>VLOOKUP($A86,'ADR Raw Data'!$B$6:$BE$43,'ADR Raw Data'!AR$1,FALSE)</f>
        <v>94.040906788238502</v>
      </c>
      <c r="X86" s="121">
        <f>VLOOKUP($A86,'RevPAR Raw Data'!$B$6:$BE$43,'RevPAR Raw Data'!AG$1,FALSE)</f>
        <v>38.848601637431003</v>
      </c>
      <c r="Y86" s="122">
        <f>VLOOKUP($A86,'RevPAR Raw Data'!$B$6:$BE$43,'RevPAR Raw Data'!AH$1,FALSE)</f>
        <v>48.356979685952702</v>
      </c>
      <c r="Z86" s="122">
        <f>VLOOKUP($A86,'RevPAR Raw Data'!$B$6:$BE$43,'RevPAR Raw Data'!AI$1,FALSE)</f>
        <v>53.157083866176201</v>
      </c>
      <c r="AA86" s="122">
        <f>VLOOKUP($A86,'RevPAR Raw Data'!$B$6:$BE$43,'RevPAR Raw Data'!AJ$1,FALSE)</f>
        <v>53.246373380251804</v>
      </c>
      <c r="AB86" s="122">
        <f>VLOOKUP($A86,'RevPAR Raw Data'!$B$6:$BE$43,'RevPAR Raw Data'!AK$1,FALSE)</f>
        <v>65.085633158862606</v>
      </c>
      <c r="AC86" s="123">
        <f>VLOOKUP($A86,'RevPAR Raw Data'!$B$6:$BE$43,'RevPAR Raw Data'!AL$1,FALSE)</f>
        <v>51.738934345734798</v>
      </c>
      <c r="AD86" s="122">
        <f>VLOOKUP($A86,'RevPAR Raw Data'!$B$6:$BE$43,'RevPAR Raw Data'!AN$1,FALSE)</f>
        <v>86.638303168765006</v>
      </c>
      <c r="AE86" s="122">
        <f>VLOOKUP($A86,'RevPAR Raw Data'!$B$6:$BE$43,'RevPAR Raw Data'!AO$1,FALSE)</f>
        <v>83.804324745366998</v>
      </c>
      <c r="AF86" s="123">
        <f>VLOOKUP($A86,'RevPAR Raw Data'!$B$6:$BE$43,'RevPAR Raw Data'!AP$1,FALSE)</f>
        <v>85.221313957066002</v>
      </c>
      <c r="AG86" s="124">
        <f>VLOOKUP($A86,'RevPAR Raw Data'!$B$6:$BE$43,'RevPAR Raw Data'!AR$1,FALSE)</f>
        <v>61.305328520400899</v>
      </c>
    </row>
    <row r="87" spans="1:33" x14ac:dyDescent="0.2">
      <c r="A87" s="101" t="s">
        <v>121</v>
      </c>
      <c r="B87" s="89">
        <f>(VLOOKUP($A86,'Occupancy Raw Data'!$B$8:$BE$51,'Occupancy Raw Data'!AT$3,FALSE))/100</f>
        <v>-2.11492689561373E-2</v>
      </c>
      <c r="C87" s="90">
        <f>(VLOOKUP($A86,'Occupancy Raw Data'!$B$8:$BE$51,'Occupancy Raw Data'!AU$3,FALSE))/100</f>
        <v>-4.0318394185845305E-2</v>
      </c>
      <c r="D87" s="90">
        <f>(VLOOKUP($A86,'Occupancy Raw Data'!$B$8:$BE$51,'Occupancy Raw Data'!AV$3,FALSE))/100</f>
        <v>-4.6939216958684797E-2</v>
      </c>
      <c r="E87" s="90">
        <f>(VLOOKUP($A86,'Occupancy Raw Data'!$B$8:$BE$51,'Occupancy Raw Data'!AW$3,FALSE))/100</f>
        <v>-6.9216950227200605E-2</v>
      </c>
      <c r="F87" s="90">
        <f>(VLOOKUP($A86,'Occupancy Raw Data'!$B$8:$BE$51,'Occupancy Raw Data'!AX$3,FALSE))/100</f>
        <v>-4.1421299530891298E-2</v>
      </c>
      <c r="G87" s="90">
        <f>(VLOOKUP($A86,'Occupancy Raw Data'!$B$8:$BE$51,'Occupancy Raw Data'!AY$3,FALSE))/100</f>
        <v>-4.4894857985653298E-2</v>
      </c>
      <c r="H87" s="91">
        <f>(VLOOKUP($A86,'Occupancy Raw Data'!$B$8:$BE$51,'Occupancy Raw Data'!BA$3,FALSE))/100</f>
        <v>2.58145831388292E-2</v>
      </c>
      <c r="I87" s="91">
        <f>(VLOOKUP($A86,'Occupancy Raw Data'!$B$8:$BE$51,'Occupancy Raw Data'!BB$3,FALSE))/100</f>
        <v>6.49260307007373E-4</v>
      </c>
      <c r="J87" s="90">
        <f>(VLOOKUP($A86,'Occupancy Raw Data'!$B$8:$BE$51,'Occupancy Raw Data'!BC$3,FALSE))/100</f>
        <v>1.31906479004303E-2</v>
      </c>
      <c r="K87" s="92">
        <f>(VLOOKUP($A86,'Occupancy Raw Data'!$B$8:$BE$51,'Occupancy Raw Data'!BE$3,FALSE))/100</f>
        <v>-2.6048625106617398E-2</v>
      </c>
      <c r="M87" s="89">
        <f>(VLOOKUP($A86,'ADR Raw Data'!$B$6:$BE$49,'ADR Raw Data'!AT$1,FALSE))/100</f>
        <v>-9.3171440947718301E-2</v>
      </c>
      <c r="N87" s="90">
        <f>(VLOOKUP($A86,'ADR Raw Data'!$B$6:$BE$49,'ADR Raw Data'!AU$1,FALSE))/100</f>
        <v>-8.0551619625051488E-2</v>
      </c>
      <c r="O87" s="90">
        <f>(VLOOKUP($A86,'ADR Raw Data'!$B$6:$BE$49,'ADR Raw Data'!AV$1,FALSE))/100</f>
        <v>-7.3441286967058303E-2</v>
      </c>
      <c r="P87" s="90">
        <f>(VLOOKUP($A86,'ADR Raw Data'!$B$6:$BE$49,'ADR Raw Data'!AW$1,FALSE))/100</f>
        <v>-9.1000693253658602E-2</v>
      </c>
      <c r="Q87" s="90">
        <f>(VLOOKUP($A86,'ADR Raw Data'!$B$6:$BE$49,'ADR Raw Data'!AX$1,FALSE))/100</f>
        <v>-8.2274215147616694E-2</v>
      </c>
      <c r="R87" s="90">
        <f>(VLOOKUP($A86,'ADR Raw Data'!$B$6:$BE$49,'ADR Raw Data'!AY$1,FALSE))/100</f>
        <v>-8.3968817766688505E-2</v>
      </c>
      <c r="S87" s="91">
        <f>(VLOOKUP($A86,'ADR Raw Data'!$B$6:$BE$49,'ADR Raw Data'!BA$1,FALSE))/100</f>
        <v>-7.567112746487209E-2</v>
      </c>
      <c r="T87" s="91">
        <f>(VLOOKUP($A86,'ADR Raw Data'!$B$6:$BE$49,'ADR Raw Data'!BB$1,FALSE))/100</f>
        <v>-9.2415546279510097E-2</v>
      </c>
      <c r="U87" s="90">
        <f>(VLOOKUP($A86,'ADR Raw Data'!$B$6:$BE$49,'ADR Raw Data'!BC$1,FALSE))/100</f>
        <v>-8.3999424506921688E-2</v>
      </c>
      <c r="V87" s="92">
        <f>(VLOOKUP($A86,'ADR Raw Data'!$B$6:$BE$49,'ADR Raw Data'!BE$1,FALSE))/100</f>
        <v>-8.0775246050113297E-2</v>
      </c>
      <c r="X87" s="89">
        <f>(VLOOKUP($A86,'RevPAR Raw Data'!$B$6:$BE$49,'RevPAR Raw Data'!AT$1,FALSE))/100</f>
        <v>-0.11235020204022099</v>
      </c>
      <c r="Y87" s="90">
        <f>(VLOOKUP($A86,'RevPAR Raw Data'!$B$6:$BE$49,'RevPAR Raw Data'!AU$1,FALSE))/100</f>
        <v>-0.117622301858545</v>
      </c>
      <c r="Z87" s="90">
        <f>(VLOOKUP($A86,'RevPAR Raw Data'!$B$6:$BE$49,'RevPAR Raw Data'!AV$1,FALSE))/100</f>
        <v>-0.116933227423071</v>
      </c>
      <c r="AA87" s="90">
        <f>(VLOOKUP($A86,'RevPAR Raw Data'!$B$6:$BE$49,'RevPAR Raw Data'!AW$1,FALSE))/100</f>
        <v>-0.15391885302527999</v>
      </c>
      <c r="AB87" s="90">
        <f>(VLOOKUP($A86,'RevPAR Raw Data'!$B$6:$BE$49,'RevPAR Raw Data'!AX$1,FALSE))/100</f>
        <v>-0.12028760976920899</v>
      </c>
      <c r="AC87" s="90">
        <f>(VLOOKUP($A86,'RevPAR Raw Data'!$B$6:$BE$49,'RevPAR Raw Data'!AY$1,FALSE))/100</f>
        <v>-0.12509390760348299</v>
      </c>
      <c r="AD87" s="91">
        <f>(VLOOKUP($A86,'RevPAR Raw Data'!$B$6:$BE$49,'RevPAR Raw Data'!BA$1,FALSE))/100</f>
        <v>-5.1809962937193796E-2</v>
      </c>
      <c r="AE87" s="91">
        <f>(VLOOKUP($A86,'RevPAR Raw Data'!$B$6:$BE$49,'RevPAR Raw Data'!BB$1,FALSE))/100</f>
        <v>-9.1826287718452498E-2</v>
      </c>
      <c r="AF87" s="90">
        <f>(VLOOKUP($A86,'RevPAR Raw Data'!$B$6:$BE$49,'RevPAR Raw Data'!BC$1,FALSE))/100</f>
        <v>-7.1916783439000903E-2</v>
      </c>
      <c r="AG87" s="92">
        <f>(VLOOKUP($A86,'RevPAR Raw Data'!$B$6:$BE$49,'RevPAR Raw Data'!BE$1,FALSE))/100</f>
        <v>-0.104719787054476</v>
      </c>
    </row>
    <row r="88" spans="1:33" x14ac:dyDescent="0.2">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
      <c r="A89" s="116" t="s">
        <v>88</v>
      </c>
      <c r="B89" s="117">
        <f>(VLOOKUP($A89,'Occupancy Raw Data'!$B$8:$BE$45,'Occupancy Raw Data'!AG$3,FALSE))/100</f>
        <v>0.55128992628992601</v>
      </c>
      <c r="C89" s="118">
        <f>(VLOOKUP($A89,'Occupancy Raw Data'!$B$8:$BE$45,'Occupancy Raw Data'!AH$3,FALSE))/100</f>
        <v>0.61951561951561895</v>
      </c>
      <c r="D89" s="118">
        <f>(VLOOKUP($A89,'Occupancy Raw Data'!$B$8:$BE$45,'Occupancy Raw Data'!AI$3,FALSE))/100</f>
        <v>0.66619866619866597</v>
      </c>
      <c r="E89" s="118">
        <f>(VLOOKUP($A89,'Occupancy Raw Data'!$B$8:$BE$45,'Occupancy Raw Data'!AJ$3,FALSE))/100</f>
        <v>0.70239557739557701</v>
      </c>
      <c r="F89" s="118">
        <f>(VLOOKUP($A89,'Occupancy Raw Data'!$B$8:$BE$45,'Occupancy Raw Data'!AK$3,FALSE))/100</f>
        <v>0.71038083538083496</v>
      </c>
      <c r="G89" s="119">
        <f>(VLOOKUP($A89,'Occupancy Raw Data'!$B$8:$BE$45,'Occupancy Raw Data'!AL$3,FALSE))/100</f>
        <v>0.64995612495612409</v>
      </c>
      <c r="H89" s="99">
        <f>(VLOOKUP($A89,'Occupancy Raw Data'!$B$8:$BE$45,'Occupancy Raw Data'!AN$3,FALSE))/100</f>
        <v>0.76013513513513498</v>
      </c>
      <c r="I89" s="99">
        <f>(VLOOKUP($A89,'Occupancy Raw Data'!$B$8:$BE$45,'Occupancy Raw Data'!AO$3,FALSE))/100</f>
        <v>0.72893997893997808</v>
      </c>
      <c r="J89" s="119">
        <f>(VLOOKUP($A89,'Occupancy Raw Data'!$B$8:$BE$45,'Occupancy Raw Data'!AP$3,FALSE))/100</f>
        <v>0.74453755703755709</v>
      </c>
      <c r="K89" s="120">
        <f>(VLOOKUP($A89,'Occupancy Raw Data'!$B$8:$BE$45,'Occupancy Raw Data'!AR$3,FALSE))/100</f>
        <v>0.67697939126510509</v>
      </c>
      <c r="M89" s="121">
        <f>VLOOKUP($A89,'ADR Raw Data'!$B$6:$BE$43,'ADR Raw Data'!AG$1,FALSE)</f>
        <v>104.163549462793</v>
      </c>
      <c r="N89" s="122">
        <f>VLOOKUP($A89,'ADR Raw Data'!$B$6:$BE$43,'ADR Raw Data'!AH$1,FALSE)</f>
        <v>110.95648211048101</v>
      </c>
      <c r="O89" s="122">
        <f>VLOOKUP($A89,'ADR Raw Data'!$B$6:$BE$43,'ADR Raw Data'!AI$1,FALSE)</f>
        <v>118.18157881981</v>
      </c>
      <c r="P89" s="122">
        <f>VLOOKUP($A89,'ADR Raw Data'!$B$6:$BE$43,'ADR Raw Data'!AJ$1,FALSE)</f>
        <v>127.7658591105</v>
      </c>
      <c r="Q89" s="122">
        <f>VLOOKUP($A89,'ADR Raw Data'!$B$6:$BE$43,'ADR Raw Data'!AK$1,FALSE)</f>
        <v>126.640707868568</v>
      </c>
      <c r="R89" s="123">
        <f>VLOOKUP($A89,'ADR Raw Data'!$B$6:$BE$43,'ADR Raw Data'!AL$1,FALSE)</f>
        <v>118.346851703141</v>
      </c>
      <c r="S89" s="122">
        <f>VLOOKUP($A89,'ADR Raw Data'!$B$6:$BE$43,'ADR Raw Data'!AN$1,FALSE)</f>
        <v>134.482808888888</v>
      </c>
      <c r="T89" s="122">
        <f>VLOOKUP($A89,'ADR Raw Data'!$B$6:$BE$43,'ADR Raw Data'!AO$1,FALSE)</f>
        <v>130.524373937642</v>
      </c>
      <c r="U89" s="123">
        <f>VLOOKUP($A89,'ADR Raw Data'!$B$6:$BE$43,'ADR Raw Data'!AP$1,FALSE)</f>
        <v>132.54505473349201</v>
      </c>
      <c r="V89" s="124">
        <f>VLOOKUP($A89,'ADR Raw Data'!$B$6:$BE$43,'ADR Raw Data'!AR$1,FALSE)</f>
        <v>122.80830652729399</v>
      </c>
      <c r="X89" s="121">
        <f>VLOOKUP($A89,'RevPAR Raw Data'!$B$6:$BE$43,'RevPAR Raw Data'!AG$1,FALSE)</f>
        <v>57.424315505440497</v>
      </c>
      <c r="Y89" s="122">
        <f>VLOOKUP($A89,'RevPAR Raw Data'!$B$6:$BE$43,'RevPAR Raw Data'!AH$1,FALSE)</f>
        <v>68.739273753948694</v>
      </c>
      <c r="Z89" s="122">
        <f>VLOOKUP($A89,'RevPAR Raw Data'!$B$6:$BE$43,'RevPAR Raw Data'!AI$1,FALSE)</f>
        <v>78.732410179010103</v>
      </c>
      <c r="AA89" s="122">
        <f>VLOOKUP($A89,'RevPAR Raw Data'!$B$6:$BE$43,'RevPAR Raw Data'!AJ$1,FALSE)</f>
        <v>89.742174381361806</v>
      </c>
      <c r="AB89" s="122">
        <f>VLOOKUP($A89,'RevPAR Raw Data'!$B$6:$BE$43,'RevPAR Raw Data'!AK$1,FALSE)</f>
        <v>89.963131848894307</v>
      </c>
      <c r="AC89" s="123">
        <f>VLOOKUP($A89,'RevPAR Raw Data'!$B$6:$BE$43,'RevPAR Raw Data'!AL$1,FALSE)</f>
        <v>76.920261133731103</v>
      </c>
      <c r="AD89" s="122">
        <f>VLOOKUP($A89,'RevPAR Raw Data'!$B$6:$BE$43,'RevPAR Raw Data'!AN$1,FALSE)</f>
        <v>102.225108108108</v>
      </c>
      <c r="AE89" s="122">
        <f>VLOOKUP($A89,'RevPAR Raw Data'!$B$6:$BE$43,'RevPAR Raw Data'!AO$1,FALSE)</f>
        <v>95.144434389259303</v>
      </c>
      <c r="AF89" s="123">
        <f>VLOOKUP($A89,'RevPAR Raw Data'!$B$6:$BE$43,'RevPAR Raw Data'!AP$1,FALSE)</f>
        <v>98.684771248683703</v>
      </c>
      <c r="AG89" s="124">
        <f>VLOOKUP($A89,'RevPAR Raw Data'!$B$6:$BE$43,'RevPAR Raw Data'!AR$1,FALSE)</f>
        <v>83.138692595146097</v>
      </c>
    </row>
    <row r="90" spans="1:33" x14ac:dyDescent="0.2">
      <c r="A90" s="101" t="s">
        <v>121</v>
      </c>
      <c r="B90" s="89">
        <f>(VLOOKUP($A89,'Occupancy Raw Data'!$B$8:$BE$51,'Occupancy Raw Data'!AT$3,FALSE))/100</f>
        <v>-4.9874396307835599E-2</v>
      </c>
      <c r="C90" s="90">
        <f>(VLOOKUP($A89,'Occupancy Raw Data'!$B$8:$BE$51,'Occupancy Raw Data'!AU$3,FALSE))/100</f>
        <v>-2.5894611386839302E-2</v>
      </c>
      <c r="D90" s="90">
        <f>(VLOOKUP($A89,'Occupancy Raw Data'!$B$8:$BE$51,'Occupancy Raw Data'!AV$3,FALSE))/100</f>
        <v>-2.7846275393880703E-2</v>
      </c>
      <c r="E90" s="90">
        <f>(VLOOKUP($A89,'Occupancy Raw Data'!$B$8:$BE$51,'Occupancy Raw Data'!AW$3,FALSE))/100</f>
        <v>2.15683648490856E-2</v>
      </c>
      <c r="F90" s="90">
        <f>(VLOOKUP($A89,'Occupancy Raw Data'!$B$8:$BE$51,'Occupancy Raw Data'!AX$3,FALSE))/100</f>
        <v>-6.9241561778875206E-3</v>
      </c>
      <c r="G90" s="90">
        <f>(VLOOKUP($A89,'Occupancy Raw Data'!$B$8:$BE$51,'Occupancy Raw Data'!AY$3,FALSE))/100</f>
        <v>-1.6527403733552E-2</v>
      </c>
      <c r="H90" s="91">
        <f>(VLOOKUP($A89,'Occupancy Raw Data'!$B$8:$BE$51,'Occupancy Raw Data'!BA$3,FALSE))/100</f>
        <v>-2.0376283066638303E-3</v>
      </c>
      <c r="I90" s="91">
        <f>(VLOOKUP($A89,'Occupancy Raw Data'!$B$8:$BE$51,'Occupancy Raw Data'!BB$3,FALSE))/100</f>
        <v>-4.6841668351492498E-2</v>
      </c>
      <c r="J90" s="90">
        <f>(VLOOKUP($A89,'Occupancy Raw Data'!$B$8:$BE$51,'Occupancy Raw Data'!BC$3,FALSE))/100</f>
        <v>-2.4484785091543403E-2</v>
      </c>
      <c r="K90" s="92">
        <f>(VLOOKUP($A89,'Occupancy Raw Data'!$B$8:$BE$51,'Occupancy Raw Data'!BE$3,FALSE))/100</f>
        <v>-1.9041777022677401E-2</v>
      </c>
      <c r="M90" s="89">
        <f>(VLOOKUP($A89,'ADR Raw Data'!$B$6:$BE$49,'ADR Raw Data'!AT$1,FALSE))/100</f>
        <v>-2.5699653435175704E-2</v>
      </c>
      <c r="N90" s="90">
        <f>(VLOOKUP($A89,'ADR Raw Data'!$B$6:$BE$49,'ADR Raw Data'!AU$1,FALSE))/100</f>
        <v>1.3441043941316499E-3</v>
      </c>
      <c r="O90" s="90">
        <f>(VLOOKUP($A89,'ADR Raw Data'!$B$6:$BE$49,'ADR Raw Data'!AV$1,FALSE))/100</f>
        <v>-8.9982443486947093E-3</v>
      </c>
      <c r="P90" s="90">
        <f>(VLOOKUP($A89,'ADR Raw Data'!$B$6:$BE$49,'ADR Raw Data'!AW$1,FALSE))/100</f>
        <v>2.4030501310967799E-2</v>
      </c>
      <c r="Q90" s="90">
        <f>(VLOOKUP($A89,'ADR Raw Data'!$B$6:$BE$49,'ADR Raw Data'!AX$1,FALSE))/100</f>
        <v>2.9995692396658402E-3</v>
      </c>
      <c r="R90" s="90">
        <f>(VLOOKUP($A89,'ADR Raw Data'!$B$6:$BE$49,'ADR Raw Data'!AY$1,FALSE))/100</f>
        <v>1.8738899750026499E-3</v>
      </c>
      <c r="S90" s="91">
        <f>(VLOOKUP($A89,'ADR Raw Data'!$B$6:$BE$49,'ADR Raw Data'!BA$1,FALSE))/100</f>
        <v>-5.00694133040719E-2</v>
      </c>
      <c r="T90" s="91">
        <f>(VLOOKUP($A89,'ADR Raw Data'!$B$6:$BE$49,'ADR Raw Data'!BB$1,FALSE))/100</f>
        <v>-6.3065224591654007E-2</v>
      </c>
      <c r="U90" s="90">
        <f>(VLOOKUP($A89,'ADR Raw Data'!$B$6:$BE$49,'ADR Raw Data'!BC$1,FALSE))/100</f>
        <v>-5.6204462064731196E-2</v>
      </c>
      <c r="V90" s="92">
        <f>(VLOOKUP($A89,'ADR Raw Data'!$B$6:$BE$49,'ADR Raw Data'!BE$1,FALSE))/100</f>
        <v>-1.8914141816477298E-2</v>
      </c>
      <c r="X90" s="89">
        <f>(VLOOKUP($A89,'RevPAR Raw Data'!$B$6:$BE$49,'RevPAR Raw Data'!AT$1,FALSE))/100</f>
        <v>-7.4292295042611395E-2</v>
      </c>
      <c r="Y90" s="90">
        <f>(VLOOKUP($A89,'RevPAR Raw Data'!$B$6:$BE$49,'RevPAR Raw Data'!AU$1,FALSE))/100</f>
        <v>-2.4585312053656997E-2</v>
      </c>
      <c r="Z90" s="90">
        <f>(VLOOKUP($A89,'RevPAR Raw Data'!$B$6:$BE$49,'RevPAR Raw Data'!AV$1,FALSE))/100</f>
        <v>-3.6593952152380198E-2</v>
      </c>
      <c r="AA90" s="90">
        <f>(VLOOKUP($A89,'RevPAR Raw Data'!$B$6:$BE$49,'RevPAR Raw Data'!AW$1,FALSE))/100</f>
        <v>4.6117164779834796E-2</v>
      </c>
      <c r="AB90" s="90">
        <f>(VLOOKUP($A89,'RevPAR Raw Data'!$B$6:$BE$49,'RevPAR Raw Data'!AX$1,FALSE))/100</f>
        <v>-3.9453564241035098E-3</v>
      </c>
      <c r="AC90" s="90">
        <f>(VLOOKUP($A89,'RevPAR Raw Data'!$B$6:$BE$49,'RevPAR Raw Data'!AY$1,FALSE))/100</f>
        <v>-1.46844842947184E-2</v>
      </c>
      <c r="AD90" s="91">
        <f>(VLOOKUP($A89,'RevPAR Raw Data'!$B$6:$BE$49,'RevPAR Raw Data'!BA$1,FALSE))/100</f>
        <v>-5.2005018756889301E-2</v>
      </c>
      <c r="AE90" s="91">
        <f>(VLOOKUP($A89,'RevPAR Raw Data'!$B$6:$BE$49,'RevPAR Raw Data'!BB$1,FALSE))/100</f>
        <v>-0.10695281260831101</v>
      </c>
      <c r="AF90" s="90">
        <f>(VLOOKUP($A89,'RevPAR Raw Data'!$B$6:$BE$49,'RevPAR Raw Data'!BC$1,FALSE))/100</f>
        <v>-7.9313092981433894E-2</v>
      </c>
      <c r="AG90" s="92">
        <f>(VLOOKUP($A89,'RevPAR Raw Data'!$B$6:$BE$49,'RevPAR Raw Data'!BE$1,FALSE))/100</f>
        <v>-3.7595759968110098E-2</v>
      </c>
    </row>
    <row r="91" spans="1:33" x14ac:dyDescent="0.2">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
      <c r="A92" s="116" t="s">
        <v>89</v>
      </c>
      <c r="B92" s="117">
        <f>(VLOOKUP($A92,'Occupancy Raw Data'!$B$8:$BE$45,'Occupancy Raw Data'!AG$3,FALSE))/100</f>
        <v>0.49160374390435702</v>
      </c>
      <c r="C92" s="118">
        <f>(VLOOKUP($A92,'Occupancy Raw Data'!$B$8:$BE$45,'Occupancy Raw Data'!AH$3,FALSE))/100</f>
        <v>0.53625924178071405</v>
      </c>
      <c r="D92" s="118">
        <f>(VLOOKUP($A92,'Occupancy Raw Data'!$B$8:$BE$45,'Occupancy Raw Data'!AI$3,FALSE))/100</f>
        <v>0.59365659902469703</v>
      </c>
      <c r="E92" s="118">
        <f>(VLOOKUP($A92,'Occupancy Raw Data'!$B$8:$BE$45,'Occupancy Raw Data'!AJ$3,FALSE))/100</f>
        <v>0.61304467516123895</v>
      </c>
      <c r="F92" s="118">
        <f>(VLOOKUP($A92,'Occupancy Raw Data'!$B$8:$BE$45,'Occupancy Raw Data'!AK$3,FALSE))/100</f>
        <v>0.62887368255466403</v>
      </c>
      <c r="G92" s="119">
        <f>(VLOOKUP($A92,'Occupancy Raw Data'!$B$8:$BE$45,'Occupancy Raw Data'!AL$3,FALSE))/100</f>
        <v>0.57268758848513401</v>
      </c>
      <c r="H92" s="99">
        <f>(VLOOKUP($A92,'Occupancy Raw Data'!$B$8:$BE$45,'Occupancy Raw Data'!AN$3,FALSE))/100</f>
        <v>0.77522809501337098</v>
      </c>
      <c r="I92" s="99">
        <f>(VLOOKUP($A92,'Occupancy Raw Data'!$B$8:$BE$45,'Occupancy Raw Data'!AO$3,FALSE))/100</f>
        <v>0.80106575428661297</v>
      </c>
      <c r="J92" s="119">
        <f>(VLOOKUP($A92,'Occupancy Raw Data'!$B$8:$BE$45,'Occupancy Raw Data'!AP$3,FALSE))/100</f>
        <v>0.78814692464999192</v>
      </c>
      <c r="K92" s="120">
        <f>(VLOOKUP($A92,'Occupancy Raw Data'!$B$8:$BE$45,'Occupancy Raw Data'!AR$3,FALSE))/100</f>
        <v>0.63424739881795</v>
      </c>
      <c r="M92" s="121">
        <f>VLOOKUP($A92,'ADR Raw Data'!$B$6:$BE$43,'ADR Raw Data'!AG$1,FALSE)</f>
        <v>121.81432849885999</v>
      </c>
      <c r="N92" s="122">
        <f>VLOOKUP($A92,'ADR Raw Data'!$B$6:$BE$43,'ADR Raw Data'!AH$1,FALSE)</f>
        <v>122.43443745233201</v>
      </c>
      <c r="O92" s="122">
        <f>VLOOKUP($A92,'ADR Raw Data'!$B$6:$BE$43,'ADR Raw Data'!AI$1,FALSE)</f>
        <v>128.51951279851599</v>
      </c>
      <c r="P92" s="122">
        <f>VLOOKUP($A92,'ADR Raw Data'!$B$6:$BE$43,'ADR Raw Data'!AJ$1,FALSE)</f>
        <v>127.554655701318</v>
      </c>
      <c r="Q92" s="122">
        <f>VLOOKUP($A92,'ADR Raw Data'!$B$6:$BE$43,'ADR Raw Data'!AK$1,FALSE)</f>
        <v>130.071837708711</v>
      </c>
      <c r="R92" s="123">
        <f>VLOOKUP($A92,'ADR Raw Data'!$B$6:$BE$43,'ADR Raw Data'!AL$1,FALSE)</f>
        <v>126.363099443769</v>
      </c>
      <c r="S92" s="122">
        <f>VLOOKUP($A92,'ADR Raw Data'!$B$6:$BE$43,'ADR Raw Data'!AN$1,FALSE)</f>
        <v>169.38273033100799</v>
      </c>
      <c r="T92" s="122">
        <f>VLOOKUP($A92,'ADR Raw Data'!$B$6:$BE$43,'ADR Raw Data'!AO$1,FALSE)</f>
        <v>172.54503396745099</v>
      </c>
      <c r="U92" s="123">
        <f>VLOOKUP($A92,'ADR Raw Data'!$B$6:$BE$43,'ADR Raw Data'!AP$1,FALSE)</f>
        <v>170.98979943740301</v>
      </c>
      <c r="V92" s="124">
        <f>VLOOKUP($A92,'ADR Raw Data'!$B$6:$BE$43,'ADR Raw Data'!AR$1,FALSE)</f>
        <v>142.20747834197701</v>
      </c>
      <c r="X92" s="121">
        <f>VLOOKUP($A92,'RevPAR Raw Data'!$B$6:$BE$43,'RevPAR Raw Data'!AG$1,FALSE)</f>
        <v>59.884379951234799</v>
      </c>
      <c r="Y92" s="122">
        <f>VLOOKUP($A92,'RevPAR Raw Data'!$B$6:$BE$43,'RevPAR Raw Data'!AH$1,FALSE)</f>
        <v>65.656598596035806</v>
      </c>
      <c r="Z92" s="122">
        <f>VLOOKUP($A92,'RevPAR Raw Data'!$B$6:$BE$43,'RevPAR Raw Data'!AI$1,FALSE)</f>
        <v>76.2964568762781</v>
      </c>
      <c r="AA92" s="122">
        <f>VLOOKUP($A92,'RevPAR Raw Data'!$B$6:$BE$43,'RevPAR Raw Data'!AJ$1,FALSE)</f>
        <v>78.196702469718403</v>
      </c>
      <c r="AB92" s="122">
        <f>VLOOKUP($A92,'RevPAR Raw Data'!$B$6:$BE$43,'RevPAR Raw Data'!AK$1,FALSE)</f>
        <v>81.7987555765298</v>
      </c>
      <c r="AC92" s="123">
        <f>VLOOKUP($A92,'RevPAR Raw Data'!$B$6:$BE$43,'RevPAR Raw Data'!AL$1,FALSE)</f>
        <v>72.366578693959397</v>
      </c>
      <c r="AD92" s="122">
        <f>VLOOKUP($A92,'RevPAR Raw Data'!$B$6:$BE$43,'RevPAR Raw Data'!AN$1,FALSE)</f>
        <v>131.31025136267101</v>
      </c>
      <c r="AE92" s="122">
        <f>VLOOKUP($A92,'RevPAR Raw Data'!$B$6:$BE$43,'RevPAR Raw Data'!AO$1,FALSE)</f>
        <v>138.21991778354499</v>
      </c>
      <c r="AF92" s="123">
        <f>VLOOKUP($A92,'RevPAR Raw Data'!$B$6:$BE$43,'RevPAR Raw Data'!AP$1,FALSE)</f>
        <v>134.765084573108</v>
      </c>
      <c r="AG92" s="124">
        <f>VLOOKUP($A92,'RevPAR Raw Data'!$B$6:$BE$43,'RevPAR Raw Data'!AR$1,FALSE)</f>
        <v>90.194723230859097</v>
      </c>
    </row>
    <row r="93" spans="1:33" x14ac:dyDescent="0.2">
      <c r="A93" s="101" t="s">
        <v>121</v>
      </c>
      <c r="B93" s="89">
        <f>(VLOOKUP($A92,'Occupancy Raw Data'!$B$8:$BE$51,'Occupancy Raw Data'!AT$3,FALSE))/100</f>
        <v>-6.0086437031590901E-3</v>
      </c>
      <c r="C93" s="90">
        <f>(VLOOKUP($A92,'Occupancy Raw Data'!$B$8:$BE$51,'Occupancy Raw Data'!AU$3,FALSE))/100</f>
        <v>-6.2328736231520498E-3</v>
      </c>
      <c r="D93" s="90">
        <f>(VLOOKUP($A92,'Occupancy Raw Data'!$B$8:$BE$51,'Occupancy Raw Data'!AV$3,FALSE))/100</f>
        <v>2.40802766020204E-2</v>
      </c>
      <c r="E93" s="90">
        <f>(VLOOKUP($A92,'Occupancy Raw Data'!$B$8:$BE$51,'Occupancy Raw Data'!AW$3,FALSE))/100</f>
        <v>2.5469739691746998E-2</v>
      </c>
      <c r="F93" s="90">
        <f>(VLOOKUP($A92,'Occupancy Raw Data'!$B$8:$BE$51,'Occupancy Raw Data'!AX$3,FALSE))/100</f>
        <v>-4.0912026605679698E-2</v>
      </c>
      <c r="G93" s="90">
        <f>(VLOOKUP($A92,'Occupancy Raw Data'!$B$8:$BE$51,'Occupancy Raw Data'!AY$3,FALSE))/100</f>
        <v>-1.38646887042499E-3</v>
      </c>
      <c r="H93" s="91">
        <f>(VLOOKUP($A92,'Occupancy Raw Data'!$B$8:$BE$51,'Occupancy Raw Data'!BA$3,FALSE))/100</f>
        <v>1.7873228414242701E-2</v>
      </c>
      <c r="I93" s="91">
        <f>(VLOOKUP($A92,'Occupancy Raw Data'!$B$8:$BE$51,'Occupancy Raw Data'!BB$3,FALSE))/100</f>
        <v>1.4466624638546399E-2</v>
      </c>
      <c r="J93" s="90">
        <f>(VLOOKUP($A92,'Occupancy Raw Data'!$B$8:$BE$51,'Occupancy Raw Data'!BC$3,FALSE))/100</f>
        <v>1.6139152802341298E-2</v>
      </c>
      <c r="K93" s="92">
        <f>(VLOOKUP($A92,'Occupancy Raw Data'!$B$8:$BE$51,'Occupancy Raw Data'!BE$3,FALSE))/100</f>
        <v>4.7662308982279996E-3</v>
      </c>
      <c r="M93" s="89">
        <f>(VLOOKUP($A92,'ADR Raw Data'!$B$6:$BE$49,'ADR Raw Data'!AT$1,FALSE))/100</f>
        <v>5.0100887826833702E-2</v>
      </c>
      <c r="N93" s="90">
        <f>(VLOOKUP($A92,'ADR Raw Data'!$B$6:$BE$49,'ADR Raw Data'!AU$1,FALSE))/100</f>
        <v>4.4062139142761803E-2</v>
      </c>
      <c r="O93" s="90">
        <f>(VLOOKUP($A92,'ADR Raw Data'!$B$6:$BE$49,'ADR Raw Data'!AV$1,FALSE))/100</f>
        <v>7.35825398662905E-2</v>
      </c>
      <c r="P93" s="90">
        <f>(VLOOKUP($A92,'ADR Raw Data'!$B$6:$BE$49,'ADR Raw Data'!AW$1,FALSE))/100</f>
        <v>4.7223295383299002E-2</v>
      </c>
      <c r="Q93" s="90">
        <f>(VLOOKUP($A92,'ADR Raw Data'!$B$6:$BE$49,'ADR Raw Data'!AX$1,FALSE))/100</f>
        <v>1.44775028188992E-2</v>
      </c>
      <c r="R93" s="90">
        <f>(VLOOKUP($A92,'ADR Raw Data'!$B$6:$BE$49,'ADR Raw Data'!AY$1,FALSE))/100</f>
        <v>4.4389334272298402E-2</v>
      </c>
      <c r="S93" s="91">
        <f>(VLOOKUP($A92,'ADR Raw Data'!$B$6:$BE$49,'ADR Raw Data'!BA$1,FALSE))/100</f>
        <v>1.5261197005267299E-2</v>
      </c>
      <c r="T93" s="91">
        <f>(VLOOKUP($A92,'ADR Raw Data'!$B$6:$BE$49,'ADR Raw Data'!BB$1,FALSE))/100</f>
        <v>1.5609609460622599E-2</v>
      </c>
      <c r="U93" s="90">
        <f>(VLOOKUP($A92,'ADR Raw Data'!$B$6:$BE$49,'ADR Raw Data'!BC$1,FALSE))/100</f>
        <v>1.54243968063169E-2</v>
      </c>
      <c r="V93" s="92">
        <f>(VLOOKUP($A92,'ADR Raw Data'!$B$6:$BE$49,'ADR Raw Data'!BE$1,FALSE))/100</f>
        <v>3.3236522950978904E-2</v>
      </c>
      <c r="X93" s="89">
        <f>(VLOOKUP($A92,'RevPAR Raw Data'!$B$6:$BE$49,'RevPAR Raw Data'!AT$1,FALSE))/100</f>
        <v>4.3791205739511202E-2</v>
      </c>
      <c r="Y93" s="90">
        <f>(VLOOKUP($A92,'RevPAR Raw Data'!$B$6:$BE$49,'RevPAR Raw Data'!AU$1,FALSE))/100</f>
        <v>3.75546317747672E-2</v>
      </c>
      <c r="Z93" s="90">
        <f>(VLOOKUP($A92,'RevPAR Raw Data'!$B$6:$BE$49,'RevPAR Raw Data'!AV$1,FALSE))/100</f>
        <v>9.9434704381370503E-2</v>
      </c>
      <c r="AA93" s="90">
        <f>(VLOOKUP($A92,'RevPAR Raw Data'!$B$6:$BE$49,'RevPAR Raw Data'!AW$1,FALSE))/100</f>
        <v>7.3895800115845192E-2</v>
      </c>
      <c r="AB93" s="90">
        <f>(VLOOKUP($A92,'RevPAR Raw Data'!$B$6:$BE$49,'RevPAR Raw Data'!AX$1,FALSE))/100</f>
        <v>-2.7026827767291102E-2</v>
      </c>
      <c r="AC93" s="90">
        <f>(VLOOKUP($A92,'RevPAR Raw Data'!$B$6:$BE$49,'RevPAR Raw Data'!AY$1,FALSE))/100</f>
        <v>4.2941320971726003E-2</v>
      </c>
      <c r="AD93" s="91">
        <f>(VLOOKUP($A92,'RevPAR Raw Data'!$B$6:$BE$49,'RevPAR Raw Data'!BA$1,FALSE))/100</f>
        <v>3.3407192279459999E-2</v>
      </c>
      <c r="AE93" s="91">
        <f>(VLOOKUP($A92,'RevPAR Raw Data'!$B$6:$BE$49,'RevPAR Raw Data'!BB$1,FALSE))/100</f>
        <v>3.0302052459990101E-2</v>
      </c>
      <c r="AF93" s="90">
        <f>(VLOOKUP($A92,'RevPAR Raw Data'!$B$6:$BE$49,'RevPAR Raw Data'!BC$1,FALSE))/100</f>
        <v>3.1812486305599401E-2</v>
      </c>
      <c r="AG93" s="92">
        <f>(VLOOKUP($A92,'RevPAR Raw Data'!$B$6:$BE$49,'RevPAR Raw Data'!BE$1,FALSE))/100</f>
        <v>3.8161166791845502E-2</v>
      </c>
    </row>
    <row r="94" spans="1:33" x14ac:dyDescent="0.2">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
      <c r="A95" s="116" t="s">
        <v>29</v>
      </c>
      <c r="B95" s="117">
        <f>(VLOOKUP($A95,'Occupancy Raw Data'!$B$8:$BE$45,'Occupancy Raw Data'!AG$3,FALSE))/100</f>
        <v>0.44264783526927098</v>
      </c>
      <c r="C95" s="118">
        <f>(VLOOKUP($A95,'Occupancy Raw Data'!$B$8:$BE$45,'Occupancy Raw Data'!AH$3,FALSE))/100</f>
        <v>0.50518083421330506</v>
      </c>
      <c r="D95" s="118">
        <f>(VLOOKUP($A95,'Occupancy Raw Data'!$B$8:$BE$45,'Occupancy Raw Data'!AI$3,FALSE))/100</f>
        <v>0.524023231256599</v>
      </c>
      <c r="E95" s="118">
        <f>(VLOOKUP($A95,'Occupancy Raw Data'!$B$8:$BE$45,'Occupancy Raw Data'!AJ$3,FALSE))/100</f>
        <v>0.55197333685322003</v>
      </c>
      <c r="F95" s="118">
        <f>(VLOOKUP($A95,'Occupancy Raw Data'!$B$8:$BE$45,'Occupancy Raw Data'!AK$3,FALSE))/100</f>
        <v>0.60965549102428707</v>
      </c>
      <c r="G95" s="119">
        <f>(VLOOKUP($A95,'Occupancy Raw Data'!$B$8:$BE$45,'Occupancy Raw Data'!AL$3,FALSE))/100</f>
        <v>0.52669614572333601</v>
      </c>
      <c r="H95" s="99">
        <f>(VLOOKUP($A95,'Occupancy Raw Data'!$B$8:$BE$45,'Occupancy Raw Data'!AN$3,FALSE))/100</f>
        <v>0.70875131995776097</v>
      </c>
      <c r="I95" s="99">
        <f>(VLOOKUP($A95,'Occupancy Raw Data'!$B$8:$BE$45,'Occupancy Raw Data'!AO$3,FALSE))/100</f>
        <v>0.67324445617740192</v>
      </c>
      <c r="J95" s="119">
        <f>(VLOOKUP($A95,'Occupancy Raw Data'!$B$8:$BE$45,'Occupancy Raw Data'!AP$3,FALSE))/100</f>
        <v>0.690997888067581</v>
      </c>
      <c r="K95" s="120">
        <f>(VLOOKUP($A95,'Occupancy Raw Data'!$B$8:$BE$45,'Occupancy Raw Data'!AR$3,FALSE))/100</f>
        <v>0.57363950067883496</v>
      </c>
      <c r="M95" s="121">
        <f>VLOOKUP($A95,'ADR Raw Data'!$B$6:$BE$43,'ADR Raw Data'!AG$1,FALSE)</f>
        <v>140.111944982853</v>
      </c>
      <c r="N95" s="122">
        <f>VLOOKUP($A95,'ADR Raw Data'!$B$6:$BE$43,'ADR Raw Data'!AH$1,FALSE)</f>
        <v>143.91770527140801</v>
      </c>
      <c r="O95" s="122">
        <f>VLOOKUP($A95,'ADR Raw Data'!$B$6:$BE$43,'ADR Raw Data'!AI$1,FALSE)</f>
        <v>146.032662468513</v>
      </c>
      <c r="P95" s="122">
        <f>VLOOKUP($A95,'ADR Raw Data'!$B$6:$BE$43,'ADR Raw Data'!AJ$1,FALSE)</f>
        <v>146.52032641836499</v>
      </c>
      <c r="Q95" s="122">
        <f>VLOOKUP($A95,'ADR Raw Data'!$B$6:$BE$43,'ADR Raw Data'!AK$1,FALSE)</f>
        <v>153.35726387009399</v>
      </c>
      <c r="R95" s="123">
        <f>VLOOKUP($A95,'ADR Raw Data'!$B$6:$BE$43,'ADR Raw Data'!AL$1,FALSE)</f>
        <v>146.42963987218801</v>
      </c>
      <c r="S95" s="122">
        <f>VLOOKUP($A95,'ADR Raw Data'!$B$6:$BE$43,'ADR Raw Data'!AN$1,FALSE)</f>
        <v>182.32679672222699</v>
      </c>
      <c r="T95" s="122">
        <f>VLOOKUP($A95,'ADR Raw Data'!$B$6:$BE$43,'ADR Raw Data'!AO$1,FALSE)</f>
        <v>187.46766493480999</v>
      </c>
      <c r="U95" s="123">
        <f>VLOOKUP($A95,'ADR Raw Data'!$B$6:$BE$43,'ADR Raw Data'!AP$1,FALSE)</f>
        <v>184.831190066857</v>
      </c>
      <c r="V95" s="124">
        <f>VLOOKUP($A95,'ADR Raw Data'!$B$6:$BE$43,'ADR Raw Data'!AR$1,FALSE)</f>
        <v>159.64619838106501</v>
      </c>
      <c r="X95" s="121">
        <f>VLOOKUP($A95,'RevPAR Raw Data'!$B$6:$BE$43,'RevPAR Raw Data'!AG$1,FALSE)</f>
        <v>62.020249142027403</v>
      </c>
      <c r="Y95" s="122">
        <f>VLOOKUP($A95,'RevPAR Raw Data'!$B$6:$BE$43,'RevPAR Raw Data'!AH$1,FALSE)</f>
        <v>72.704466407074904</v>
      </c>
      <c r="Z95" s="122">
        <f>VLOOKUP($A95,'RevPAR Raw Data'!$B$6:$BE$43,'RevPAR Raw Data'!AI$1,FALSE)</f>
        <v>76.524507655755002</v>
      </c>
      <c r="AA95" s="122">
        <f>VLOOKUP($A95,'RevPAR Raw Data'!$B$6:$BE$43,'RevPAR Raw Data'!AJ$1,FALSE)</f>
        <v>80.875313489968306</v>
      </c>
      <c r="AB95" s="122">
        <f>VLOOKUP($A95,'RevPAR Raw Data'!$B$6:$BE$43,'RevPAR Raw Data'!AK$1,FALSE)</f>
        <v>93.495098006863699</v>
      </c>
      <c r="AC95" s="123">
        <f>VLOOKUP($A95,'RevPAR Raw Data'!$B$6:$BE$43,'RevPAR Raw Data'!AL$1,FALSE)</f>
        <v>77.123926940337896</v>
      </c>
      <c r="AD95" s="122">
        <f>VLOOKUP($A95,'RevPAR Raw Data'!$B$6:$BE$43,'RevPAR Raw Data'!AN$1,FALSE)</f>
        <v>129.224357840549</v>
      </c>
      <c r="AE95" s="122">
        <f>VLOOKUP($A95,'RevPAR Raw Data'!$B$6:$BE$43,'RevPAR Raw Data'!AO$1,FALSE)</f>
        <v>126.211566129883</v>
      </c>
      <c r="AF95" s="123">
        <f>VLOOKUP($A95,'RevPAR Raw Data'!$B$6:$BE$43,'RevPAR Raw Data'!AP$1,FALSE)</f>
        <v>127.71796198521599</v>
      </c>
      <c r="AG95" s="124">
        <f>VLOOKUP($A95,'RevPAR Raw Data'!$B$6:$BE$43,'RevPAR Raw Data'!AR$1,FALSE)</f>
        <v>91.579365524588894</v>
      </c>
    </row>
    <row r="96" spans="1:33" x14ac:dyDescent="0.2">
      <c r="A96" s="101" t="s">
        <v>121</v>
      </c>
      <c r="B96" s="89">
        <f>(VLOOKUP($A95,'Occupancy Raw Data'!$B$8:$BE$51,'Occupancy Raw Data'!AT$3,FALSE))/100</f>
        <v>6.2883463960786701E-2</v>
      </c>
      <c r="C96" s="90">
        <f>(VLOOKUP($A95,'Occupancy Raw Data'!$B$8:$BE$51,'Occupancy Raw Data'!AU$3,FALSE))/100</f>
        <v>0.128615124903765</v>
      </c>
      <c r="D96" s="90">
        <f>(VLOOKUP($A95,'Occupancy Raw Data'!$B$8:$BE$51,'Occupancy Raw Data'!AV$3,FALSE))/100</f>
        <v>7.2902984537162596E-2</v>
      </c>
      <c r="E96" s="90">
        <f>(VLOOKUP($A95,'Occupancy Raw Data'!$B$8:$BE$51,'Occupancy Raw Data'!AW$3,FALSE))/100</f>
        <v>5.9966392750686402E-2</v>
      </c>
      <c r="F96" s="90">
        <f>(VLOOKUP($A95,'Occupancy Raw Data'!$B$8:$BE$51,'Occupancy Raw Data'!AX$3,FALSE))/100</f>
        <v>1.7924482636847303E-2</v>
      </c>
      <c r="G96" s="90">
        <f>(VLOOKUP($A95,'Occupancy Raw Data'!$B$8:$BE$51,'Occupancy Raw Data'!AY$3,FALSE))/100</f>
        <v>6.5257926200556801E-2</v>
      </c>
      <c r="H96" s="91">
        <f>(VLOOKUP($A95,'Occupancy Raw Data'!$B$8:$BE$51,'Occupancy Raw Data'!BA$3,FALSE))/100</f>
        <v>-1.9135932528340401E-2</v>
      </c>
      <c r="I96" s="91">
        <f>(VLOOKUP($A95,'Occupancy Raw Data'!$B$8:$BE$51,'Occupancy Raw Data'!BB$3,FALSE))/100</f>
        <v>-2.7171470008916902E-2</v>
      </c>
      <c r="J96" s="90">
        <f>(VLOOKUP($A95,'Occupancy Raw Data'!$B$8:$BE$51,'Occupancy Raw Data'!BC$3,FALSE))/100</f>
        <v>-2.3066990847063401E-2</v>
      </c>
      <c r="K96" s="92">
        <f>(VLOOKUP($A95,'Occupancy Raw Data'!$B$8:$BE$51,'Occupancy Raw Data'!BE$3,FALSE))/100</f>
        <v>3.3111314911739902E-2</v>
      </c>
      <c r="M96" s="89">
        <f>(VLOOKUP($A95,'ADR Raw Data'!$B$6:$BE$49,'ADR Raw Data'!AT$1,FALSE))/100</f>
        <v>6.8096803166212999E-2</v>
      </c>
      <c r="N96" s="90">
        <f>(VLOOKUP($A95,'ADR Raw Data'!$B$6:$BE$49,'ADR Raw Data'!AU$1,FALSE))/100</f>
        <v>0.10644041207496099</v>
      </c>
      <c r="O96" s="90">
        <f>(VLOOKUP($A95,'ADR Raw Data'!$B$6:$BE$49,'ADR Raw Data'!AV$1,FALSE))/100</f>
        <v>0.10493613789119101</v>
      </c>
      <c r="P96" s="90">
        <f>(VLOOKUP($A95,'ADR Raw Data'!$B$6:$BE$49,'ADR Raw Data'!AW$1,FALSE))/100</f>
        <v>8.8116234430419813E-2</v>
      </c>
      <c r="Q96" s="90">
        <f>(VLOOKUP($A95,'ADR Raw Data'!$B$6:$BE$49,'ADR Raw Data'!AX$1,FALSE))/100</f>
        <v>8.9160206754543309E-2</v>
      </c>
      <c r="R96" s="90">
        <f>(VLOOKUP($A95,'ADR Raw Data'!$B$6:$BE$49,'ADR Raw Data'!AY$1,FALSE))/100</f>
        <v>9.082820088779521E-2</v>
      </c>
      <c r="S96" s="91">
        <f>(VLOOKUP($A95,'ADR Raw Data'!$B$6:$BE$49,'ADR Raw Data'!BA$1,FALSE))/100</f>
        <v>8.033071415043519E-2</v>
      </c>
      <c r="T96" s="91">
        <f>(VLOOKUP($A95,'ADR Raw Data'!$B$6:$BE$49,'ADR Raw Data'!BB$1,FALSE))/100</f>
        <v>9.2376698778880592E-2</v>
      </c>
      <c r="U96" s="90">
        <f>(VLOOKUP($A95,'ADR Raw Data'!$B$6:$BE$49,'ADR Raw Data'!BC$1,FALSE))/100</f>
        <v>8.6211951914736989E-2</v>
      </c>
      <c r="V96" s="92">
        <f>(VLOOKUP($A95,'ADR Raw Data'!$B$6:$BE$49,'ADR Raw Data'!BE$1,FALSE))/100</f>
        <v>8.37282572452277E-2</v>
      </c>
      <c r="X96" s="89">
        <f>(VLOOKUP($A95,'RevPAR Raw Data'!$B$6:$BE$49,'RevPAR Raw Data'!AT$1,FALSE))/100</f>
        <v>0.135262429994747</v>
      </c>
      <c r="Y96" s="90">
        <f>(VLOOKUP($A95,'RevPAR Raw Data'!$B$6:$BE$49,'RevPAR Raw Data'!AU$1,FALSE))/100</f>
        <v>0.24874538387255501</v>
      </c>
      <c r="Z96" s="90">
        <f>(VLOOKUP($A95,'RevPAR Raw Data'!$B$6:$BE$49,'RevPAR Raw Data'!AV$1,FALSE))/100</f>
        <v>0.18548928006642398</v>
      </c>
      <c r="AA96" s="90">
        <f>(VLOOKUP($A95,'RevPAR Raw Data'!$B$6:$BE$49,'RevPAR Raw Data'!AW$1,FALSE))/100</f>
        <v>0.15336663990267199</v>
      </c>
      <c r="AB96" s="90">
        <f>(VLOOKUP($A95,'RevPAR Raw Data'!$B$6:$BE$49,'RevPAR Raw Data'!AX$1,FALSE))/100</f>
        <v>0.10868283996926</v>
      </c>
      <c r="AC96" s="90">
        <f>(VLOOKUP($A95,'RevPAR Raw Data'!$B$6:$BE$49,'RevPAR Raw Data'!AY$1,FALSE))/100</f>
        <v>0.16201338711881699</v>
      </c>
      <c r="AD96" s="91">
        <f>(VLOOKUP($A95,'RevPAR Raw Data'!$B$6:$BE$49,'RevPAR Raw Data'!BA$1,FALSE))/100</f>
        <v>5.96575784961587E-2</v>
      </c>
      <c r="AE96" s="91">
        <f>(VLOOKUP($A95,'RevPAR Raw Data'!$B$6:$BE$49,'RevPAR Raw Data'!BB$1,FALSE))/100</f>
        <v>6.269521806957061E-2</v>
      </c>
      <c r="AF96" s="90">
        <f>(VLOOKUP($A95,'RevPAR Raw Data'!$B$6:$BE$49,'RevPAR Raw Data'!BC$1,FALSE))/100</f>
        <v>6.1156310761948898E-2</v>
      </c>
      <c r="AG96" s="92">
        <f>(VLOOKUP($A95,'RevPAR Raw Data'!$B$6:$BE$49,'RevPAR Raw Data'!BE$1,FALSE))/100</f>
        <v>0.119611924849625</v>
      </c>
    </row>
    <row r="97" spans="1:33" x14ac:dyDescent="0.2">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
      <c r="A98" s="134" t="s">
        <v>46</v>
      </c>
      <c r="B98" s="117">
        <f>(VLOOKUP($A98,'Occupancy Raw Data'!$B$8:$BE$45,'Occupancy Raw Data'!AG$3,FALSE))/100</f>
        <v>0.44827022671047201</v>
      </c>
      <c r="C98" s="118">
        <f>(VLOOKUP($A98,'Occupancy Raw Data'!$B$8:$BE$45,'Occupancy Raw Data'!AH$3,FALSE))/100</f>
        <v>0.55108734242128798</v>
      </c>
      <c r="D98" s="118">
        <f>(VLOOKUP($A98,'Occupancy Raw Data'!$B$8:$BE$45,'Occupancy Raw Data'!AI$3,FALSE))/100</f>
        <v>0.60446458732124697</v>
      </c>
      <c r="E98" s="118">
        <f>(VLOOKUP($A98,'Occupancy Raw Data'!$B$8:$BE$45,'Occupancy Raw Data'!AJ$3,FALSE))/100</f>
        <v>0.60310775813534501</v>
      </c>
      <c r="F98" s="118">
        <f>(VLOOKUP($A98,'Occupancy Raw Data'!$B$8:$BE$45,'Occupancy Raw Data'!AK$3,FALSE))/100</f>
        <v>0.60713320572007601</v>
      </c>
      <c r="G98" s="119">
        <f>(VLOOKUP($A98,'Occupancy Raw Data'!$B$8:$BE$45,'Occupancy Raw Data'!AL$3,FALSE))/100</f>
        <v>0.56283666117720699</v>
      </c>
      <c r="H98" s="99">
        <f>(VLOOKUP($A98,'Occupancy Raw Data'!$B$8:$BE$45,'Occupancy Raw Data'!AN$3,FALSE))/100</f>
        <v>0.71733475959914406</v>
      </c>
      <c r="I98" s="99">
        <f>(VLOOKUP($A98,'Occupancy Raw Data'!$B$8:$BE$45,'Occupancy Raw Data'!AO$3,FALSE))/100</f>
        <v>0.69648125211124812</v>
      </c>
      <c r="J98" s="119">
        <f>(VLOOKUP($A98,'Occupancy Raw Data'!$B$8:$BE$45,'Occupancy Raw Data'!AP$3,FALSE))/100</f>
        <v>0.70690800585519598</v>
      </c>
      <c r="K98" s="120">
        <f>(VLOOKUP($A98,'Occupancy Raw Data'!$B$8:$BE$45,'Occupancy Raw Data'!AR$3,FALSE))/100</f>
        <v>0.60401109571826905</v>
      </c>
      <c r="M98" s="121">
        <f>VLOOKUP($A98,'ADR Raw Data'!$B$6:$BE$43,'ADR Raw Data'!AG$1,FALSE)</f>
        <v>106.048105624418</v>
      </c>
      <c r="N98" s="122">
        <f>VLOOKUP($A98,'ADR Raw Data'!$B$6:$BE$43,'ADR Raw Data'!AH$1,FALSE)</f>
        <v>108.791806812487</v>
      </c>
      <c r="O98" s="122">
        <f>VLOOKUP($A98,'ADR Raw Data'!$B$6:$BE$43,'ADR Raw Data'!AI$1,FALSE)</f>
        <v>111.885667675685</v>
      </c>
      <c r="P98" s="122">
        <f>VLOOKUP($A98,'ADR Raw Data'!$B$6:$BE$43,'ADR Raw Data'!AJ$1,FALSE)</f>
        <v>111.07066110302</v>
      </c>
      <c r="Q98" s="122">
        <f>VLOOKUP($A98,'ADR Raw Data'!$B$6:$BE$43,'ADR Raw Data'!AK$1,FALSE)</f>
        <v>116.643762924359</v>
      </c>
      <c r="R98" s="123">
        <f>VLOOKUP($A98,'ADR Raw Data'!$B$6:$BE$43,'ADR Raw Data'!AL$1,FALSE)</f>
        <v>111.203000310207</v>
      </c>
      <c r="S98" s="122">
        <f>VLOOKUP($A98,'ADR Raw Data'!$B$6:$BE$43,'ADR Raw Data'!AN$1,FALSE)</f>
        <v>145.51697526939901</v>
      </c>
      <c r="T98" s="122">
        <f>VLOOKUP($A98,'ADR Raw Data'!$B$6:$BE$43,'ADR Raw Data'!AO$1,FALSE)</f>
        <v>146.11297051952499</v>
      </c>
      <c r="U98" s="123">
        <f>VLOOKUP($A98,'ADR Raw Data'!$B$6:$BE$43,'ADR Raw Data'!AP$1,FALSE)</f>
        <v>145.81057748823201</v>
      </c>
      <c r="V98" s="124">
        <f>VLOOKUP($A98,'ADR Raw Data'!$B$6:$BE$43,'ADR Raw Data'!AR$1,FALSE)</f>
        <v>122.77848576227299</v>
      </c>
      <c r="X98" s="121">
        <f>VLOOKUP($A98,'RevPAR Raw Data'!$B$6:$BE$43,'RevPAR Raw Data'!AG$1,FALSE)</f>
        <v>47.5382083504742</v>
      </c>
      <c r="Y98" s="122">
        <f>VLOOKUP($A98,'RevPAR Raw Data'!$B$6:$BE$43,'RevPAR Raw Data'!AH$1,FALSE)</f>
        <v>59.953787693504097</v>
      </c>
      <c r="Z98" s="122">
        <f>VLOOKUP($A98,'RevPAR Raw Data'!$B$6:$BE$43,'RevPAR Raw Data'!AI$1,FALSE)</f>
        <v>67.630923938745596</v>
      </c>
      <c r="AA98" s="122">
        <f>VLOOKUP($A98,'RevPAR Raw Data'!$B$6:$BE$43,'RevPAR Raw Data'!AJ$1,FALSE)</f>
        <v>66.987577412453504</v>
      </c>
      <c r="AB98" s="122">
        <f>VLOOKUP($A98,'RevPAR Raw Data'!$B$6:$BE$43,'RevPAR Raw Data'!AK$1,FALSE)</f>
        <v>70.818301711518899</v>
      </c>
      <c r="AC98" s="123">
        <f>VLOOKUP($A98,'RevPAR Raw Data'!$B$6:$BE$43,'RevPAR Raw Data'!AL$1,FALSE)</f>
        <v>62.589125407485298</v>
      </c>
      <c r="AD98" s="122">
        <f>VLOOKUP($A98,'RevPAR Raw Data'!$B$6:$BE$43,'RevPAR Raw Data'!AN$1,FALSE)</f>
        <v>104.38438447246899</v>
      </c>
      <c r="AE98" s="122">
        <f>VLOOKUP($A98,'RevPAR Raw Data'!$B$6:$BE$43,'RevPAR Raw Data'!AO$1,FALSE)</f>
        <v>101.764944657133</v>
      </c>
      <c r="AF98" s="123">
        <f>VLOOKUP($A98,'RevPAR Raw Data'!$B$6:$BE$43,'RevPAR Raw Data'!AP$1,FALSE)</f>
        <v>103.074664564801</v>
      </c>
      <c r="AG98" s="124">
        <f>VLOOKUP($A98,'RevPAR Raw Data'!$B$6:$BE$43,'RevPAR Raw Data'!AR$1,FALSE)</f>
        <v>74.159567715900593</v>
      </c>
    </row>
    <row r="99" spans="1:33" x14ac:dyDescent="0.2">
      <c r="A99" s="101" t="s">
        <v>121</v>
      </c>
      <c r="B99" s="89">
        <f>(VLOOKUP($A98,'Occupancy Raw Data'!$B$8:$BE$51,'Occupancy Raw Data'!AT$3,FALSE))/100</f>
        <v>-1.64044141795966E-3</v>
      </c>
      <c r="C99" s="90">
        <f>(VLOOKUP($A98,'Occupancy Raw Data'!$B$8:$BE$51,'Occupancy Raw Data'!AU$3,FALSE))/100</f>
        <v>-2.8456128617704798E-2</v>
      </c>
      <c r="D99" s="90">
        <f>(VLOOKUP($A98,'Occupancy Raw Data'!$B$8:$BE$51,'Occupancy Raw Data'!AV$3,FALSE))/100</f>
        <v>1.6691914891030901E-3</v>
      </c>
      <c r="E99" s="90">
        <f>(VLOOKUP($A98,'Occupancy Raw Data'!$B$8:$BE$51,'Occupancy Raw Data'!AW$3,FALSE))/100</f>
        <v>-1.4083713271133801E-2</v>
      </c>
      <c r="F99" s="90">
        <f>(VLOOKUP($A98,'Occupancy Raw Data'!$B$8:$BE$51,'Occupancy Raw Data'!AX$3,FALSE))/100</f>
        <v>-3.4738293261145997E-2</v>
      </c>
      <c r="G99" s="90">
        <f>(VLOOKUP($A98,'Occupancy Raw Data'!$B$8:$BE$51,'Occupancy Raw Data'!AY$3,FALSE))/100</f>
        <v>-1.6223701379259801E-2</v>
      </c>
      <c r="H99" s="91">
        <f>(VLOOKUP($A98,'Occupancy Raw Data'!$B$8:$BE$51,'Occupancy Raw Data'!BA$3,FALSE))/100</f>
        <v>3.0046474818750304E-3</v>
      </c>
      <c r="I99" s="91">
        <f>(VLOOKUP($A98,'Occupancy Raw Data'!$B$8:$BE$51,'Occupancy Raw Data'!BB$3,FALSE))/100</f>
        <v>-2.4291463025565098E-2</v>
      </c>
      <c r="J99" s="90">
        <f>(VLOOKUP($A98,'Occupancy Raw Data'!$B$8:$BE$51,'Occupancy Raw Data'!BC$3,FALSE))/100</f>
        <v>-1.06303722762549E-2</v>
      </c>
      <c r="K99" s="92">
        <f>(VLOOKUP($A98,'Occupancy Raw Data'!$B$8:$BE$51,'Occupancy Raw Data'!BE$3,FALSE))/100</f>
        <v>-1.4368278082296699E-2</v>
      </c>
      <c r="M99" s="89">
        <f>(VLOOKUP($A98,'ADR Raw Data'!$B$6:$BE$49,'ADR Raw Data'!AT$1,FALSE))/100</f>
        <v>9.2219524085332006E-3</v>
      </c>
      <c r="N99" s="90">
        <f>(VLOOKUP($A98,'ADR Raw Data'!$B$6:$BE$49,'ADR Raw Data'!AU$1,FALSE))/100</f>
        <v>8.3091464474566792E-3</v>
      </c>
      <c r="O99" s="90">
        <f>(VLOOKUP($A98,'ADR Raw Data'!$B$6:$BE$49,'ADR Raw Data'!AV$1,FALSE))/100</f>
        <v>1.6859110394788199E-2</v>
      </c>
      <c r="P99" s="90">
        <f>(VLOOKUP($A98,'ADR Raw Data'!$B$6:$BE$49,'ADR Raw Data'!AW$1,FALSE))/100</f>
        <v>1.5607587155878199E-3</v>
      </c>
      <c r="Q99" s="90">
        <f>(VLOOKUP($A98,'ADR Raw Data'!$B$6:$BE$49,'ADR Raw Data'!AX$1,FALSE))/100</f>
        <v>-8.7056869089501398E-3</v>
      </c>
      <c r="R99" s="90">
        <f>(VLOOKUP($A98,'ADR Raw Data'!$B$6:$BE$49,'ADR Raw Data'!AY$1,FALSE))/100</f>
        <v>4.57424601037194E-3</v>
      </c>
      <c r="S99" s="91">
        <f>(VLOOKUP($A98,'ADR Raw Data'!$B$6:$BE$49,'ADR Raw Data'!BA$1,FALSE))/100</f>
        <v>-3.44861059047416E-3</v>
      </c>
      <c r="T99" s="91">
        <f>(VLOOKUP($A98,'ADR Raw Data'!$B$6:$BE$49,'ADR Raw Data'!BB$1,FALSE))/100</f>
        <v>-3.3449053518655801E-3</v>
      </c>
      <c r="U99" s="90">
        <f>(VLOOKUP($A98,'ADR Raw Data'!$B$6:$BE$49,'ADR Raw Data'!BC$1,FALSE))/100</f>
        <v>-3.42480029941283E-3</v>
      </c>
      <c r="V99" s="92">
        <f>(VLOOKUP($A98,'ADR Raw Data'!$B$6:$BE$49,'ADR Raw Data'!BE$1,FALSE))/100</f>
        <v>1.7368184495563299E-3</v>
      </c>
      <c r="X99" s="89">
        <f>(VLOOKUP($A98,'RevPAR Raw Data'!$B$6:$BE$49,'RevPAR Raw Data'!AT$1,FALSE))/100</f>
        <v>7.5663829178881205E-3</v>
      </c>
      <c r="Y99" s="90">
        <f>(VLOOKUP($A98,'RevPAR Raw Data'!$B$6:$BE$49,'RevPAR Raw Data'!AU$1,FALSE))/100</f>
        <v>-2.0383428310260202E-2</v>
      </c>
      <c r="Z99" s="90">
        <f>(VLOOKUP($A98,'RevPAR Raw Data'!$B$6:$BE$49,'RevPAR Raw Data'!AV$1,FALSE))/100</f>
        <v>1.8556442967476099E-2</v>
      </c>
      <c r="AA99" s="90">
        <f>(VLOOKUP($A98,'RevPAR Raw Data'!$B$6:$BE$49,'RevPAR Raw Data'!AW$1,FALSE))/100</f>
        <v>-1.25449358337817E-2</v>
      </c>
      <c r="AB99" s="90">
        <f>(VLOOKUP($A98,'RevPAR Raw Data'!$B$6:$BE$49,'RevPAR Raw Data'!AX$1,FALSE))/100</f>
        <v>-4.3141559465213301E-2</v>
      </c>
      <c r="AC99" s="90">
        <f>(VLOOKUP($A98,'RevPAR Raw Data'!$B$6:$BE$49,'RevPAR Raw Data'!AY$1,FALSE))/100</f>
        <v>-1.1723666570195398E-2</v>
      </c>
      <c r="AD99" s="91">
        <f>(VLOOKUP($A98,'RevPAR Raw Data'!$B$6:$BE$49,'RevPAR Raw Data'!BA$1,FALSE))/100</f>
        <v>-4.5432496772576604E-4</v>
      </c>
      <c r="AE99" s="91">
        <f>(VLOOKUP($A98,'RevPAR Raw Data'!$B$6:$BE$49,'RevPAR Raw Data'!BB$1,FALSE))/100</f>
        <v>-2.7555115732751802E-2</v>
      </c>
      <c r="AF99" s="90">
        <f>(VLOOKUP($A98,'RevPAR Raw Data'!$B$6:$BE$49,'RevPAR Raw Data'!BC$1,FALSE))/100</f>
        <v>-1.40187656735131E-2</v>
      </c>
      <c r="AG99" s="92">
        <f>(VLOOKUP($A98,'RevPAR Raw Data'!$B$6:$BE$49,'RevPAR Raw Data'!BE$1,FALSE))/100</f>
        <v>-1.2656414723202001E-2</v>
      </c>
    </row>
    <row r="100" spans="1:33" x14ac:dyDescent="0.2">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
      <c r="A101" s="116" t="s">
        <v>70</v>
      </c>
      <c r="B101" s="117">
        <f>(VLOOKUP($A101,'Occupancy Raw Data'!$B$8:$BE$45,'Occupancy Raw Data'!AG$3,FALSE))/100</f>
        <v>0.42089215711393996</v>
      </c>
      <c r="C101" s="118">
        <f>(VLOOKUP($A101,'Occupancy Raw Data'!$B$8:$BE$45,'Occupancy Raw Data'!AH$3,FALSE))/100</f>
        <v>0.51648773988572505</v>
      </c>
      <c r="D101" s="118">
        <f>(VLOOKUP($A101,'Occupancy Raw Data'!$B$8:$BE$45,'Occupancy Raw Data'!AI$3,FALSE))/100</f>
        <v>0.55934407834336397</v>
      </c>
      <c r="E101" s="118">
        <f>(VLOOKUP($A101,'Occupancy Raw Data'!$B$8:$BE$45,'Occupancy Raw Data'!AJ$3,FALSE))/100</f>
        <v>0.55740589615423797</v>
      </c>
      <c r="F101" s="118">
        <f>(VLOOKUP($A101,'Occupancy Raw Data'!$B$8:$BE$45,'Occupancy Raw Data'!AK$3,FALSE))/100</f>
        <v>0.53504029378761597</v>
      </c>
      <c r="G101" s="119">
        <f>(VLOOKUP($A101,'Occupancy Raw Data'!$B$8:$BE$45,'Occupancy Raw Data'!AL$3,FALSE))/100</f>
        <v>0.51792594560895999</v>
      </c>
      <c r="H101" s="99">
        <f>(VLOOKUP($A101,'Occupancy Raw Data'!$B$8:$BE$45,'Occupancy Raw Data'!AN$3,FALSE))/100</f>
        <v>0.62118739161481107</v>
      </c>
      <c r="I101" s="99">
        <f>(VLOOKUP($A101,'Occupancy Raw Data'!$B$8:$BE$45,'Occupancy Raw Data'!AO$3,FALSE))/100</f>
        <v>0.61034887279404204</v>
      </c>
      <c r="J101" s="119">
        <f>(VLOOKUP($A101,'Occupancy Raw Data'!$B$8:$BE$45,'Occupancy Raw Data'!AP$3,FALSE))/100</f>
        <v>0.61576813220442705</v>
      </c>
      <c r="K101" s="120">
        <f>(VLOOKUP($A101,'Occupancy Raw Data'!$B$8:$BE$45,'Occupancy Raw Data'!AR$3,FALSE))/100</f>
        <v>0.54591818122122493</v>
      </c>
      <c r="M101" s="121">
        <f>VLOOKUP($A101,'ADR Raw Data'!$B$6:$BE$43,'ADR Raw Data'!AG$1,FALSE)</f>
        <v>100.915175625494</v>
      </c>
      <c r="N101" s="122">
        <f>VLOOKUP($A101,'ADR Raw Data'!$B$6:$BE$43,'ADR Raw Data'!AH$1,FALSE)</f>
        <v>104.557649072328</v>
      </c>
      <c r="O101" s="122">
        <f>VLOOKUP($A101,'ADR Raw Data'!$B$6:$BE$43,'ADR Raw Data'!AI$1,FALSE)</f>
        <v>105.763114940956</v>
      </c>
      <c r="P101" s="122">
        <f>VLOOKUP($A101,'ADR Raw Data'!$B$6:$BE$43,'ADR Raw Data'!AJ$1,FALSE)</f>
        <v>106.316535663631</v>
      </c>
      <c r="Q101" s="122">
        <f>VLOOKUP($A101,'ADR Raw Data'!$B$6:$BE$43,'ADR Raw Data'!AK$1,FALSE)</f>
        <v>106.82665395614799</v>
      </c>
      <c r="R101" s="123">
        <f>VLOOKUP($A101,'ADR Raw Data'!$B$6:$BE$43,'ADR Raw Data'!AL$1,FALSE)</f>
        <v>105.07713284988399</v>
      </c>
      <c r="S101" s="122">
        <f>VLOOKUP($A101,'ADR Raw Data'!$B$6:$BE$43,'ADR Raw Data'!AN$1,FALSE)</f>
        <v>128.696238607439</v>
      </c>
      <c r="T101" s="122">
        <f>VLOOKUP($A101,'ADR Raw Data'!$B$6:$BE$43,'ADR Raw Data'!AO$1,FALSE)</f>
        <v>129.185682112564</v>
      </c>
      <c r="U101" s="123">
        <f>VLOOKUP($A101,'ADR Raw Data'!$B$6:$BE$43,'ADR Raw Data'!AP$1,FALSE)</f>
        <v>128.93880660992701</v>
      </c>
      <c r="V101" s="124">
        <f>VLOOKUP($A101,'ADR Raw Data'!$B$6:$BE$43,'ADR Raw Data'!AR$1,FALSE)</f>
        <v>112.777332571535</v>
      </c>
      <c r="X101" s="121">
        <f>VLOOKUP($A101,'RevPAR Raw Data'!$B$6:$BE$43,'RevPAR Raw Data'!AG$1,FALSE)</f>
        <v>42.474405954546597</v>
      </c>
      <c r="Y101" s="122">
        <f>VLOOKUP($A101,'RevPAR Raw Data'!$B$6:$BE$43,'RevPAR Raw Data'!AH$1,FALSE)</f>
        <v>54.002743857131797</v>
      </c>
      <c r="Z101" s="122">
        <f>VLOOKUP($A101,'RevPAR Raw Data'!$B$6:$BE$43,'RevPAR Raw Data'!AI$1,FALSE)</f>
        <v>59.157972049372603</v>
      </c>
      <c r="AA101" s="122">
        <f>VLOOKUP($A101,'RevPAR Raw Data'!$B$6:$BE$43,'RevPAR Raw Data'!AJ$1,FALSE)</f>
        <v>59.261463837600701</v>
      </c>
      <c r="AB101" s="122">
        <f>VLOOKUP($A101,'RevPAR Raw Data'!$B$6:$BE$43,'RevPAR Raw Data'!AK$1,FALSE)</f>
        <v>57.156564317045799</v>
      </c>
      <c r="AC101" s="123">
        <f>VLOOKUP($A101,'RevPAR Raw Data'!$B$6:$BE$43,'RevPAR Raw Data'!AL$1,FALSE)</f>
        <v>54.422173393154601</v>
      </c>
      <c r="AD101" s="122">
        <f>VLOOKUP($A101,'RevPAR Raw Data'!$B$6:$BE$43,'RevPAR Raw Data'!AN$1,FALSE)</f>
        <v>79.944480771192403</v>
      </c>
      <c r="AE101" s="122">
        <f>VLOOKUP($A101,'RevPAR Raw Data'!$B$6:$BE$43,'RevPAR Raw Data'!AO$1,FALSE)</f>
        <v>78.8483354585331</v>
      </c>
      <c r="AF101" s="123">
        <f>VLOOKUP($A101,'RevPAR Raw Data'!$B$6:$BE$43,'RevPAR Raw Data'!AP$1,FALSE)</f>
        <v>79.396408114862695</v>
      </c>
      <c r="AG101" s="124">
        <f>VLOOKUP($A101,'RevPAR Raw Data'!$B$6:$BE$43,'RevPAR Raw Data'!AR$1,FALSE)</f>
        <v>61.567196280433897</v>
      </c>
    </row>
    <row r="102" spans="1:33" x14ac:dyDescent="0.2">
      <c r="A102" s="101" t="s">
        <v>121</v>
      </c>
      <c r="B102" s="89">
        <f>(VLOOKUP($A101,'Occupancy Raw Data'!$B$8:$BE$51,'Occupancy Raw Data'!AT$3,FALSE))/100</f>
        <v>2.6642393543736903E-2</v>
      </c>
      <c r="C102" s="90">
        <f>(VLOOKUP($A101,'Occupancy Raw Data'!$B$8:$BE$51,'Occupancy Raw Data'!AU$3,FALSE))/100</f>
        <v>-9.5241987462461892E-3</v>
      </c>
      <c r="D102" s="90">
        <f>(VLOOKUP($A101,'Occupancy Raw Data'!$B$8:$BE$51,'Occupancy Raw Data'!AV$3,FALSE))/100</f>
        <v>1.8316462367364603E-2</v>
      </c>
      <c r="E102" s="90">
        <f>(VLOOKUP($A101,'Occupancy Raw Data'!$B$8:$BE$51,'Occupancy Raw Data'!AW$3,FALSE))/100</f>
        <v>4.2098751803217403E-3</v>
      </c>
      <c r="F102" s="90">
        <f>(VLOOKUP($A101,'Occupancy Raw Data'!$B$8:$BE$51,'Occupancy Raw Data'!AX$3,FALSE))/100</f>
        <v>-3.4301840241010899E-2</v>
      </c>
      <c r="G102" s="90">
        <f>(VLOOKUP($A101,'Occupancy Raw Data'!$B$8:$BE$51,'Occupancy Raw Data'!AY$3,FALSE))/100</f>
        <v>-3.5387497718457296E-4</v>
      </c>
      <c r="H102" s="91">
        <f>(VLOOKUP($A101,'Occupancy Raw Data'!$B$8:$BE$51,'Occupancy Raw Data'!BA$3,FALSE))/100</f>
        <v>-2.2335009788006802E-4</v>
      </c>
      <c r="I102" s="91">
        <f>(VLOOKUP($A101,'Occupancy Raw Data'!$B$8:$BE$51,'Occupancy Raw Data'!BB$3,FALSE))/100</f>
        <v>-2.9306719408171502E-2</v>
      </c>
      <c r="J102" s="90">
        <f>(VLOOKUP($A101,'Occupancy Raw Data'!$B$8:$BE$51,'Occupancy Raw Data'!BC$3,FALSE))/100</f>
        <v>-1.48516969872441E-2</v>
      </c>
      <c r="K102" s="92">
        <f>(VLOOKUP($A101,'Occupancy Raw Data'!$B$8:$BE$51,'Occupancy Raw Data'!BE$3,FALSE))/100</f>
        <v>-5.0579226979742195E-3</v>
      </c>
      <c r="M102" s="89">
        <f>(VLOOKUP($A101,'ADR Raw Data'!$B$6:$BE$49,'ADR Raw Data'!AT$1,FALSE))/100</f>
        <v>2.6429226556580702E-2</v>
      </c>
      <c r="N102" s="90">
        <f>(VLOOKUP($A101,'ADR Raw Data'!$B$6:$BE$49,'ADR Raw Data'!AU$1,FALSE))/100</f>
        <v>4.0066573624218699E-2</v>
      </c>
      <c r="O102" s="90">
        <f>(VLOOKUP($A101,'ADR Raw Data'!$B$6:$BE$49,'ADR Raw Data'!AV$1,FALSE))/100</f>
        <v>3.9578165920249105E-2</v>
      </c>
      <c r="P102" s="90">
        <f>(VLOOKUP($A101,'ADR Raw Data'!$B$6:$BE$49,'ADR Raw Data'!AW$1,FALSE))/100</f>
        <v>4.0112489742564997E-2</v>
      </c>
      <c r="Q102" s="90">
        <f>(VLOOKUP($A101,'ADR Raw Data'!$B$6:$BE$49,'ADR Raw Data'!AX$1,FALSE))/100</f>
        <v>1.2151164415396501E-2</v>
      </c>
      <c r="R102" s="90">
        <f>(VLOOKUP($A101,'ADR Raw Data'!$B$6:$BE$49,'ADR Raw Data'!AY$1,FALSE))/100</f>
        <v>3.1448156623846001E-2</v>
      </c>
      <c r="S102" s="91">
        <f>(VLOOKUP($A101,'ADR Raw Data'!$B$6:$BE$49,'ADR Raw Data'!BA$1,FALSE))/100</f>
        <v>1.7926722994508801E-2</v>
      </c>
      <c r="T102" s="91">
        <f>(VLOOKUP($A101,'ADR Raw Data'!$B$6:$BE$49,'ADR Raw Data'!BB$1,FALSE))/100</f>
        <v>5.3718699702644899E-3</v>
      </c>
      <c r="U102" s="90">
        <f>(VLOOKUP($A101,'ADR Raw Data'!$B$6:$BE$49,'ADR Raw Data'!BC$1,FALSE))/100</f>
        <v>1.1532686261754299E-2</v>
      </c>
      <c r="V102" s="92">
        <f>(VLOOKUP($A101,'ADR Raw Data'!$B$6:$BE$49,'ADR Raw Data'!BE$1,FALSE))/100</f>
        <v>2.3275963117307001E-2</v>
      </c>
      <c r="X102" s="89">
        <f>(VLOOKUP($A101,'RevPAR Raw Data'!$B$6:$BE$49,'RevPAR Raw Data'!AT$1,FALSE))/100</f>
        <v>5.3775757955294601E-2</v>
      </c>
      <c r="Y102" s="90">
        <f>(VLOOKUP($A101,'RevPAR Raw Data'!$B$6:$BE$49,'RevPAR Raw Data'!AU$1,FALSE))/100</f>
        <v>3.0160772867694398E-2</v>
      </c>
      <c r="Z102" s="90">
        <f>(VLOOKUP($A101,'RevPAR Raw Data'!$B$6:$BE$49,'RevPAR Raw Data'!AV$1,FALSE))/100</f>
        <v>5.8619560274261302E-2</v>
      </c>
      <c r="AA102" s="90">
        <f>(VLOOKUP($A101,'RevPAR Raw Data'!$B$6:$BE$49,'RevPAR Raw Data'!AW$1,FALSE))/100</f>
        <v>4.4491233497874899E-2</v>
      </c>
      <c r="AB102" s="90">
        <f>(VLOOKUP($A101,'RevPAR Raw Data'!$B$6:$BE$49,'RevPAR Raw Data'!AX$1,FALSE))/100</f>
        <v>-2.2567483126133499E-2</v>
      </c>
      <c r="AC102" s="90">
        <f>(VLOOKUP($A101,'RevPAR Raw Data'!$B$6:$BE$49,'RevPAR Raw Data'!AY$1,FALSE))/100</f>
        <v>3.1083152930953602E-2</v>
      </c>
      <c r="AD102" s="91">
        <f>(VLOOKUP($A101,'RevPAR Raw Data'!$B$6:$BE$49,'RevPAR Raw Data'!BA$1,FALSE))/100</f>
        <v>1.7699368961293302E-2</v>
      </c>
      <c r="AE102" s="91">
        <f>(VLOOKUP($A101,'RevPAR Raw Data'!$B$6:$BE$49,'RevPAR Raw Data'!BB$1,FALSE))/100</f>
        <v>-2.4092281323822799E-2</v>
      </c>
      <c r="AF102" s="90">
        <f>(VLOOKUP($A101,'RevPAR Raw Data'!$B$6:$BE$49,'RevPAR Raw Data'!BC$1,FALSE))/100</f>
        <v>-3.4902906872983702E-3</v>
      </c>
      <c r="AG102" s="92">
        <f>(VLOOKUP($A101,'RevPAR Raw Data'!$B$6:$BE$49,'RevPAR Raw Data'!BE$1,FALSE))/100</f>
        <v>1.81003123971646E-2</v>
      </c>
    </row>
    <row r="103" spans="1:33" x14ac:dyDescent="0.2">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
      <c r="A104" s="116" t="s">
        <v>52</v>
      </c>
      <c r="B104" s="117">
        <f>(VLOOKUP($A104,'Occupancy Raw Data'!$B$8:$BE$45,'Occupancy Raw Data'!AG$3,FALSE))/100</f>
        <v>0.38243837044760498</v>
      </c>
      <c r="C104" s="118">
        <f>(VLOOKUP($A104,'Occupancy Raw Data'!$B$8:$BE$45,'Occupancy Raw Data'!AH$3,FALSE))/100</f>
        <v>0.52640202576897199</v>
      </c>
      <c r="D104" s="118">
        <f>(VLOOKUP($A104,'Occupancy Raw Data'!$B$8:$BE$45,'Occupancy Raw Data'!AI$3,FALSE))/100</f>
        <v>0.59309466746554795</v>
      </c>
      <c r="E104" s="118">
        <f>(VLOOKUP($A104,'Occupancy Raw Data'!$B$8:$BE$45,'Occupancy Raw Data'!AJ$3,FALSE))/100</f>
        <v>0.57834032354703402</v>
      </c>
      <c r="F104" s="118">
        <f>(VLOOKUP($A104,'Occupancy Raw Data'!$B$8:$BE$45,'Occupancy Raw Data'!AK$3,FALSE))/100</f>
        <v>0.584706411024565</v>
      </c>
      <c r="G104" s="119">
        <f>(VLOOKUP($A104,'Occupancy Raw Data'!$B$8:$BE$45,'Occupancy Raw Data'!AL$3,FALSE))/100</f>
        <v>0.53282020624719695</v>
      </c>
      <c r="H104" s="99">
        <f>(VLOOKUP($A104,'Occupancy Raw Data'!$B$8:$BE$45,'Occupancy Raw Data'!AN$3,FALSE))/100</f>
        <v>0.69375374475733909</v>
      </c>
      <c r="I104" s="99">
        <f>(VLOOKUP($A104,'Occupancy Raw Data'!$B$8:$BE$45,'Occupancy Raw Data'!AO$3,FALSE))/100</f>
        <v>0.65278609946075405</v>
      </c>
      <c r="J104" s="119">
        <f>(VLOOKUP($A104,'Occupancy Raw Data'!$B$8:$BE$45,'Occupancy Raw Data'!AP$3,FALSE))/100</f>
        <v>0.67326992210904701</v>
      </c>
      <c r="K104" s="120">
        <f>(VLOOKUP($A104,'Occupancy Raw Data'!$B$8:$BE$45,'Occupancy Raw Data'!AR$3,FALSE))/100</f>
        <v>0.57288439763283205</v>
      </c>
      <c r="M104" s="121">
        <f>VLOOKUP($A104,'ADR Raw Data'!$B$6:$BE$43,'ADR Raw Data'!AG$1,FALSE)</f>
        <v>99.579824732229696</v>
      </c>
      <c r="N104" s="122">
        <f>VLOOKUP($A104,'ADR Raw Data'!$B$6:$BE$43,'ADR Raw Data'!AH$1,FALSE)</f>
        <v>105.56428834182201</v>
      </c>
      <c r="O104" s="122">
        <f>VLOOKUP($A104,'ADR Raw Data'!$B$6:$BE$43,'ADR Raw Data'!AI$1,FALSE)</f>
        <v>108.460092183356</v>
      </c>
      <c r="P104" s="122">
        <f>VLOOKUP($A104,'ADR Raw Data'!$B$6:$BE$43,'ADR Raw Data'!AJ$1,FALSE)</f>
        <v>107.012116032116</v>
      </c>
      <c r="Q104" s="122">
        <f>VLOOKUP($A104,'ADR Raw Data'!$B$6:$BE$43,'ADR Raw Data'!AK$1,FALSE)</f>
        <v>116.61475726911701</v>
      </c>
      <c r="R104" s="123">
        <f>VLOOKUP($A104,'ADR Raw Data'!$B$6:$BE$43,'ADR Raw Data'!AL$1,FALSE)</f>
        <v>108.079022467812</v>
      </c>
      <c r="S104" s="122">
        <f>VLOOKUP($A104,'ADR Raw Data'!$B$6:$BE$43,'ADR Raw Data'!AN$1,FALSE)</f>
        <v>137.32827809564901</v>
      </c>
      <c r="T104" s="122">
        <f>VLOOKUP($A104,'ADR Raw Data'!$B$6:$BE$43,'ADR Raw Data'!AO$1,FALSE)</f>
        <v>134.55981528223899</v>
      </c>
      <c r="U104" s="123">
        <f>VLOOKUP($A104,'ADR Raw Data'!$B$6:$BE$43,'ADR Raw Data'!AP$1,FALSE)</f>
        <v>135.98616107681099</v>
      </c>
      <c r="V104" s="124">
        <f>VLOOKUP($A104,'ADR Raw Data'!$B$6:$BE$43,'ADR Raw Data'!AR$1,FALSE)</f>
        <v>117.43465261980199</v>
      </c>
      <c r="X104" s="121">
        <f>VLOOKUP($A104,'RevPAR Raw Data'!$B$6:$BE$43,'RevPAR Raw Data'!AG$1,FALSE)</f>
        <v>38.083145900052102</v>
      </c>
      <c r="Y104" s="122">
        <f>VLOOKUP($A104,'RevPAR Raw Data'!$B$6:$BE$43,'RevPAR Raw Data'!AH$1,FALSE)</f>
        <v>55.5692552319952</v>
      </c>
      <c r="Z104" s="122">
        <f>VLOOKUP($A104,'RevPAR Raw Data'!$B$6:$BE$43,'RevPAR Raw Data'!AI$1,FALSE)</f>
        <v>64.327102306770499</v>
      </c>
      <c r="AA104" s="122">
        <f>VLOOKUP($A104,'RevPAR Raw Data'!$B$6:$BE$43,'RevPAR Raw Data'!AJ$1,FALSE)</f>
        <v>61.889421809466697</v>
      </c>
      <c r="AB104" s="122">
        <f>VLOOKUP($A104,'RevPAR Raw Data'!$B$6:$BE$43,'RevPAR Raw Data'!AK$1,FALSE)</f>
        <v>68.185396195326504</v>
      </c>
      <c r="AC104" s="123">
        <f>VLOOKUP($A104,'RevPAR Raw Data'!$B$6:$BE$43,'RevPAR Raw Data'!AL$1,FALSE)</f>
        <v>57.586687042295601</v>
      </c>
      <c r="AD104" s="122">
        <f>VLOOKUP($A104,'RevPAR Raw Data'!$B$6:$BE$43,'RevPAR Raw Data'!AN$1,FALSE)</f>
        <v>95.272007189934001</v>
      </c>
      <c r="AE104" s="122">
        <f>VLOOKUP($A104,'RevPAR Raw Data'!$B$6:$BE$43,'RevPAR Raw Data'!AO$1,FALSE)</f>
        <v>87.838776962252794</v>
      </c>
      <c r="AF104" s="123">
        <f>VLOOKUP($A104,'RevPAR Raw Data'!$B$6:$BE$43,'RevPAR Raw Data'!AP$1,FALSE)</f>
        <v>91.555392076093398</v>
      </c>
      <c r="AG104" s="124">
        <f>VLOOKUP($A104,'RevPAR Raw Data'!$B$6:$BE$43,'RevPAR Raw Data'!AR$1,FALSE)</f>
        <v>67.276480227316398</v>
      </c>
    </row>
    <row r="105" spans="1:33" x14ac:dyDescent="0.2">
      <c r="A105" s="101" t="s">
        <v>121</v>
      </c>
      <c r="B105" s="89">
        <f>(VLOOKUP($A104,'Occupancy Raw Data'!$B$8:$BE$51,'Occupancy Raw Data'!AT$3,FALSE))/100</f>
        <v>-6.0900532880874901E-2</v>
      </c>
      <c r="C105" s="90">
        <f>(VLOOKUP($A104,'Occupancy Raw Data'!$B$8:$BE$51,'Occupancy Raw Data'!AU$3,FALSE))/100</f>
        <v>-0.120048412216614</v>
      </c>
      <c r="D105" s="90">
        <f>(VLOOKUP($A104,'Occupancy Raw Data'!$B$8:$BE$51,'Occupancy Raw Data'!AV$3,FALSE))/100</f>
        <v>-9.738622069453641E-2</v>
      </c>
      <c r="E105" s="90">
        <f>(VLOOKUP($A104,'Occupancy Raw Data'!$B$8:$BE$51,'Occupancy Raw Data'!AW$3,FALSE))/100</f>
        <v>-0.122611135595895</v>
      </c>
      <c r="F105" s="90">
        <f>(VLOOKUP($A104,'Occupancy Raw Data'!$B$8:$BE$51,'Occupancy Raw Data'!AX$3,FALSE))/100</f>
        <v>-0.11036017069087301</v>
      </c>
      <c r="G105" s="90">
        <f>(VLOOKUP($A104,'Occupancy Raw Data'!$B$8:$BE$51,'Occupancy Raw Data'!AY$3,FALSE))/100</f>
        <v>-0.10568900937921899</v>
      </c>
      <c r="H105" s="91">
        <f>(VLOOKUP($A104,'Occupancy Raw Data'!$B$8:$BE$51,'Occupancy Raw Data'!BA$3,FALSE))/100</f>
        <v>-2.1450002516801597E-2</v>
      </c>
      <c r="I105" s="91">
        <f>(VLOOKUP($A104,'Occupancy Raw Data'!$B$8:$BE$51,'Occupancy Raw Data'!BB$3,FALSE))/100</f>
        <v>-1.3237369170150599E-2</v>
      </c>
      <c r="J105" s="90">
        <f>(VLOOKUP($A104,'Occupancy Raw Data'!$B$8:$BE$51,'Occupancy Raw Data'!BC$3,FALSE))/100</f>
        <v>-1.7485759380595E-2</v>
      </c>
      <c r="K105" s="92">
        <f>(VLOOKUP($A104,'Occupancy Raw Data'!$B$8:$BE$51,'Occupancy Raw Data'!BE$3,FALSE))/100</f>
        <v>-7.7999779592032206E-2</v>
      </c>
      <c r="M105" s="89">
        <f>(VLOOKUP($A104,'ADR Raw Data'!$B$6:$BE$49,'ADR Raw Data'!AT$1,FALSE))/100</f>
        <v>1.7694033357789799E-2</v>
      </c>
      <c r="N105" s="90">
        <f>(VLOOKUP($A104,'ADR Raw Data'!$B$6:$BE$49,'ADR Raw Data'!AU$1,FALSE))/100</f>
        <v>2.1355059829526599E-2</v>
      </c>
      <c r="O105" s="90">
        <f>(VLOOKUP($A104,'ADR Raw Data'!$B$6:$BE$49,'ADR Raw Data'!AV$1,FALSE))/100</f>
        <v>9.2458682777175113E-3</v>
      </c>
      <c r="P105" s="90">
        <f>(VLOOKUP($A104,'ADR Raw Data'!$B$6:$BE$49,'ADR Raw Data'!AW$1,FALSE))/100</f>
        <v>-2.5672648435331102E-3</v>
      </c>
      <c r="Q105" s="90">
        <f>(VLOOKUP($A104,'ADR Raw Data'!$B$6:$BE$49,'ADR Raw Data'!AX$1,FALSE))/100</f>
        <v>1.2832205653587701E-2</v>
      </c>
      <c r="R105" s="90">
        <f>(VLOOKUP($A104,'ADR Raw Data'!$B$6:$BE$49,'ADR Raw Data'!AY$1,FALSE))/100</f>
        <v>1.02805232097906E-2</v>
      </c>
      <c r="S105" s="91">
        <f>(VLOOKUP($A104,'ADR Raw Data'!$B$6:$BE$49,'ADR Raw Data'!BA$1,FALSE))/100</f>
        <v>4.9795921758394304E-3</v>
      </c>
      <c r="T105" s="91">
        <f>(VLOOKUP($A104,'ADR Raw Data'!$B$6:$BE$49,'ADR Raw Data'!BB$1,FALSE))/100</f>
        <v>-3.3118908326163401E-3</v>
      </c>
      <c r="U105" s="90">
        <f>(VLOOKUP($A104,'ADR Raw Data'!$B$6:$BE$49,'ADR Raw Data'!BC$1,FALSE))/100</f>
        <v>9.5976189614494997E-4</v>
      </c>
      <c r="V105" s="92">
        <f>(VLOOKUP($A104,'ADR Raw Data'!$B$6:$BE$49,'ADR Raw Data'!BE$1,FALSE))/100</f>
        <v>1.16858670319621E-2</v>
      </c>
      <c r="X105" s="89">
        <f>(VLOOKUP($A104,'RevPAR Raw Data'!$B$6:$BE$49,'RevPAR Raw Data'!AT$1,FALSE))/100</f>
        <v>-4.4284075583386401E-2</v>
      </c>
      <c r="Y105" s="90">
        <f>(VLOOKUP($A104,'RevPAR Raw Data'!$B$6:$BE$49,'RevPAR Raw Data'!AU$1,FALSE))/100</f>
        <v>-0.101256993412412</v>
      </c>
      <c r="Z105" s="90">
        <f>(VLOOKUP($A104,'RevPAR Raw Data'!$B$6:$BE$49,'RevPAR Raw Data'!AV$1,FALSE))/100</f>
        <v>-8.904077258542531E-2</v>
      </c>
      <c r="AA105" s="90">
        <f>(VLOOKUP($A104,'RevPAR Raw Data'!$B$6:$BE$49,'RevPAR Raw Data'!AW$1,FALSE))/100</f>
        <v>-0.124863625181587</v>
      </c>
      <c r="AB105" s="90">
        <f>(VLOOKUP($A104,'RevPAR Raw Data'!$B$6:$BE$49,'RevPAR Raw Data'!AX$1,FALSE))/100</f>
        <v>-9.8944129443556295E-2</v>
      </c>
      <c r="AC105" s="90">
        <f>(VLOOKUP($A104,'RevPAR Raw Data'!$B$6:$BE$49,'RevPAR Raw Data'!AY$1,FALSE))/100</f>
        <v>-9.6495024483371897E-2</v>
      </c>
      <c r="AD105" s="91">
        <f>(VLOOKUP($A104,'RevPAR Raw Data'!$B$6:$BE$49,'RevPAR Raw Data'!BA$1,FALSE))/100</f>
        <v>-1.6577222605666599E-2</v>
      </c>
      <c r="AE105" s="91">
        <f>(VLOOKUP($A104,'RevPAR Raw Data'!$B$6:$BE$49,'RevPAR Raw Data'!BB$1,FALSE))/100</f>
        <v>-1.6505419281164401E-2</v>
      </c>
      <c r="AF105" s="90">
        <f>(VLOOKUP($A104,'RevPAR Raw Data'!$B$6:$BE$49,'RevPAR Raw Data'!BC$1,FALSE))/100</f>
        <v>-1.6542779650028702E-2</v>
      </c>
      <c r="AG105" s="92">
        <f>(VLOOKUP($A104,'RevPAR Raw Data'!$B$6:$BE$49,'RevPAR Raw Data'!BE$1,FALSE))/100</f>
        <v>-6.7225407612904894E-2</v>
      </c>
    </row>
    <row r="106" spans="1:33" x14ac:dyDescent="0.2">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
      <c r="A107" s="116" t="s">
        <v>51</v>
      </c>
      <c r="B107" s="117">
        <f>(VLOOKUP($A107,'Occupancy Raw Data'!$B$8:$BE$45,'Occupancy Raw Data'!AG$3,FALSE))/100</f>
        <v>0.478697609975753</v>
      </c>
      <c r="C107" s="118">
        <f>(VLOOKUP($A107,'Occupancy Raw Data'!$B$8:$BE$45,'Occupancy Raw Data'!AH$3,FALSE))/100</f>
        <v>0.520807560987678</v>
      </c>
      <c r="D107" s="118">
        <f>(VLOOKUP($A107,'Occupancy Raw Data'!$B$8:$BE$45,'Occupancy Raw Data'!AI$3,FALSE))/100</f>
        <v>0.56062114274338004</v>
      </c>
      <c r="E107" s="118">
        <f>(VLOOKUP($A107,'Occupancy Raw Data'!$B$8:$BE$45,'Occupancy Raw Data'!AJ$3,FALSE))/100</f>
        <v>0.58446147720485697</v>
      </c>
      <c r="F107" s="118">
        <f>(VLOOKUP($A107,'Occupancy Raw Data'!$B$8:$BE$45,'Occupancy Raw Data'!AK$3,FALSE))/100</f>
        <v>0.58685048775631998</v>
      </c>
      <c r="G107" s="119">
        <f>(VLOOKUP($A107,'Occupancy Raw Data'!$B$8:$BE$45,'Occupancy Raw Data'!AL$3,FALSE))/100</f>
        <v>0.54617951417164801</v>
      </c>
      <c r="H107" s="99">
        <f>(VLOOKUP($A107,'Occupancy Raw Data'!$B$8:$BE$45,'Occupancy Raw Data'!AN$3,FALSE))/100</f>
        <v>0.72406928130599202</v>
      </c>
      <c r="I107" s="99">
        <f>(VLOOKUP($A107,'Occupancy Raw Data'!$B$8:$BE$45,'Occupancy Raw Data'!AO$3,FALSE))/100</f>
        <v>0.70192116265180104</v>
      </c>
      <c r="J107" s="119">
        <f>(VLOOKUP($A107,'Occupancy Raw Data'!$B$8:$BE$45,'Occupancy Raw Data'!AP$3,FALSE))/100</f>
        <v>0.71299522197889698</v>
      </c>
      <c r="K107" s="120">
        <f>(VLOOKUP($A107,'Occupancy Raw Data'!$B$8:$BE$45,'Occupancy Raw Data'!AR$3,FALSE))/100</f>
        <v>0.59376197844943801</v>
      </c>
      <c r="M107" s="121">
        <f>VLOOKUP($A107,'ADR Raw Data'!$B$6:$BE$43,'ADR Raw Data'!AG$1,FALSE)</f>
        <v>98.891665288401896</v>
      </c>
      <c r="N107" s="122">
        <f>VLOOKUP($A107,'ADR Raw Data'!$B$6:$BE$43,'ADR Raw Data'!AH$1,FALSE)</f>
        <v>98.486819952494002</v>
      </c>
      <c r="O107" s="122">
        <f>VLOOKUP($A107,'ADR Raw Data'!$B$6:$BE$43,'ADR Raw Data'!AI$1,FALSE)</f>
        <v>102.810750177556</v>
      </c>
      <c r="P107" s="122">
        <f>VLOOKUP($A107,'ADR Raw Data'!$B$6:$BE$43,'ADR Raw Data'!AJ$1,FALSE)</f>
        <v>103.08176701013301</v>
      </c>
      <c r="Q107" s="122">
        <f>VLOOKUP($A107,'ADR Raw Data'!$B$6:$BE$43,'ADR Raw Data'!AK$1,FALSE)</f>
        <v>107.509014502586</v>
      </c>
      <c r="R107" s="123">
        <f>VLOOKUP($A107,'ADR Raw Data'!$B$6:$BE$43,'ADR Raw Data'!AL$1,FALSE)</f>
        <v>102.359038129352</v>
      </c>
      <c r="S107" s="122">
        <f>VLOOKUP($A107,'ADR Raw Data'!$B$6:$BE$43,'ADR Raw Data'!AN$1,FALSE)</f>
        <v>152.94532994226</v>
      </c>
      <c r="T107" s="122">
        <f>VLOOKUP($A107,'ADR Raw Data'!$B$6:$BE$43,'ADR Raw Data'!AO$1,FALSE)</f>
        <v>154.04642132879499</v>
      </c>
      <c r="U107" s="123">
        <f>VLOOKUP($A107,'ADR Raw Data'!$B$6:$BE$43,'ADR Raw Data'!AP$1,FALSE)</f>
        <v>153.487324700708</v>
      </c>
      <c r="V107" s="124">
        <f>VLOOKUP($A107,'ADR Raw Data'!$B$6:$BE$43,'ADR Raw Data'!AR$1,FALSE)</f>
        <v>119.871429801071</v>
      </c>
      <c r="X107" s="121">
        <f>VLOOKUP($A107,'RevPAR Raw Data'!$B$6:$BE$43,'RevPAR Raw Data'!AG$1,FALSE)</f>
        <v>47.339203820080101</v>
      </c>
      <c r="Y107" s="122">
        <f>VLOOKUP($A107,'RevPAR Raw Data'!$B$6:$BE$43,'RevPAR Raw Data'!AH$1,FALSE)</f>
        <v>51.292680488891001</v>
      </c>
      <c r="Z107" s="122">
        <f>VLOOKUP($A107,'RevPAR Raw Data'!$B$6:$BE$43,'RevPAR Raw Data'!AI$1,FALSE)</f>
        <v>57.637880250846102</v>
      </c>
      <c r="AA107" s="122">
        <f>VLOOKUP($A107,'RevPAR Raw Data'!$B$6:$BE$43,'RevPAR Raw Data'!AJ$1,FALSE)</f>
        <v>60.247321819629697</v>
      </c>
      <c r="AB107" s="122">
        <f>VLOOKUP($A107,'RevPAR Raw Data'!$B$6:$BE$43,'RevPAR Raw Data'!AK$1,FALSE)</f>
        <v>63.091717599044301</v>
      </c>
      <c r="AC107" s="123">
        <f>VLOOKUP($A107,'RevPAR Raw Data'!$B$6:$BE$43,'RevPAR Raw Data'!AL$1,FALSE)</f>
        <v>55.906409716566998</v>
      </c>
      <c r="AD107" s="122">
        <f>VLOOKUP($A107,'RevPAR Raw Data'!$B$6:$BE$43,'RevPAR Raw Data'!AN$1,FALSE)</f>
        <v>110.7430151304</v>
      </c>
      <c r="AE107" s="122">
        <f>VLOOKUP($A107,'RevPAR Raw Data'!$B$6:$BE$43,'RevPAR Raw Data'!AO$1,FALSE)</f>
        <v>108.128443161457</v>
      </c>
      <c r="AF107" s="123">
        <f>VLOOKUP($A107,'RevPAR Raw Data'!$B$6:$BE$43,'RevPAR Raw Data'!AP$1,FALSE)</f>
        <v>109.43572914592799</v>
      </c>
      <c r="AG107" s="124">
        <f>VLOOKUP($A107,'RevPAR Raw Data'!$B$6:$BE$43,'RevPAR Raw Data'!AR$1,FALSE)</f>
        <v>71.175097318246898</v>
      </c>
    </row>
    <row r="108" spans="1:33" x14ac:dyDescent="0.2">
      <c r="A108" s="101" t="s">
        <v>121</v>
      </c>
      <c r="B108" s="89">
        <f>(VLOOKUP($A107,'Occupancy Raw Data'!$B$8:$BE$51,'Occupancy Raw Data'!AT$3,FALSE))/100</f>
        <v>8.0683779220038707E-2</v>
      </c>
      <c r="C108" s="90">
        <f>(VLOOKUP($A107,'Occupancy Raw Data'!$B$8:$BE$51,'Occupancy Raw Data'!AU$3,FALSE))/100</f>
        <v>-1.85333088603046E-2</v>
      </c>
      <c r="D108" s="90">
        <f>(VLOOKUP($A107,'Occupancy Raw Data'!$B$8:$BE$51,'Occupancy Raw Data'!AV$3,FALSE))/100</f>
        <v>2.3264029929748097E-2</v>
      </c>
      <c r="E108" s="90">
        <f>(VLOOKUP($A107,'Occupancy Raw Data'!$B$8:$BE$51,'Occupancy Raw Data'!AW$3,FALSE))/100</f>
        <v>2.51672121903838E-2</v>
      </c>
      <c r="F108" s="90">
        <f>(VLOOKUP($A107,'Occupancy Raw Data'!$B$8:$BE$51,'Occupancy Raw Data'!AX$3,FALSE))/100</f>
        <v>1.6145628734375098E-2</v>
      </c>
      <c r="G108" s="90">
        <f>(VLOOKUP($A107,'Occupancy Raw Data'!$B$8:$BE$51,'Occupancy Raw Data'!AY$3,FALSE))/100</f>
        <v>2.3229471416454799E-2</v>
      </c>
      <c r="H108" s="91">
        <f>(VLOOKUP($A107,'Occupancy Raw Data'!$B$8:$BE$51,'Occupancy Raw Data'!BA$3,FALSE))/100</f>
        <v>2.5188005753119799E-2</v>
      </c>
      <c r="I108" s="91">
        <f>(VLOOKUP($A107,'Occupancy Raw Data'!$B$8:$BE$51,'Occupancy Raw Data'!BB$3,FALSE))/100</f>
        <v>-1.0602274393374101E-2</v>
      </c>
      <c r="J108" s="90">
        <f>(VLOOKUP($A107,'Occupancy Raw Data'!$B$8:$BE$51,'Occupancy Raw Data'!BC$3,FALSE))/100</f>
        <v>7.2528798741397305E-3</v>
      </c>
      <c r="K108" s="92">
        <f>(VLOOKUP($A107,'Occupancy Raw Data'!$B$8:$BE$51,'Occupancy Raw Data'!BE$3,FALSE))/100</f>
        <v>1.75855859651281E-2</v>
      </c>
      <c r="M108" s="89">
        <f>(VLOOKUP($A107,'ADR Raw Data'!$B$6:$BE$49,'ADR Raw Data'!AT$1,FALSE))/100</f>
        <v>2.2738936195167102E-2</v>
      </c>
      <c r="N108" s="90">
        <f>(VLOOKUP($A107,'ADR Raw Data'!$B$6:$BE$49,'ADR Raw Data'!AU$1,FALSE))/100</f>
        <v>-9.1857778968255002E-3</v>
      </c>
      <c r="O108" s="90">
        <f>(VLOOKUP($A107,'ADR Raw Data'!$B$6:$BE$49,'ADR Raw Data'!AV$1,FALSE))/100</f>
        <v>2.8678132690781E-2</v>
      </c>
      <c r="P108" s="90">
        <f>(VLOOKUP($A107,'ADR Raw Data'!$B$6:$BE$49,'ADR Raw Data'!AW$1,FALSE))/100</f>
        <v>2.0341279049806097E-2</v>
      </c>
      <c r="Q108" s="90">
        <f>(VLOOKUP($A107,'ADR Raw Data'!$B$6:$BE$49,'ADR Raw Data'!AX$1,FALSE))/100</f>
        <v>1.83352464235212E-2</v>
      </c>
      <c r="R108" s="90">
        <f>(VLOOKUP($A107,'ADR Raw Data'!$B$6:$BE$49,'ADR Raw Data'!AY$1,FALSE))/100</f>
        <v>1.6029896480252701E-2</v>
      </c>
      <c r="S108" s="91">
        <f>(VLOOKUP($A107,'ADR Raw Data'!$B$6:$BE$49,'ADR Raw Data'!BA$1,FALSE))/100</f>
        <v>1.83272353479422E-2</v>
      </c>
      <c r="T108" s="91">
        <f>(VLOOKUP($A107,'ADR Raw Data'!$B$6:$BE$49,'ADR Raw Data'!BB$1,FALSE))/100</f>
        <v>8.2500459189611391E-3</v>
      </c>
      <c r="U108" s="90">
        <f>(VLOOKUP($A107,'ADR Raw Data'!$B$6:$BE$49,'ADR Raw Data'!BC$1,FALSE))/100</f>
        <v>1.3169692415708301E-2</v>
      </c>
      <c r="V108" s="92">
        <f>(VLOOKUP($A107,'ADR Raw Data'!$B$6:$BE$49,'ADR Raw Data'!BE$1,FALSE))/100</f>
        <v>1.30446095208767E-2</v>
      </c>
      <c r="X108" s="89">
        <f>(VLOOKUP($A107,'RevPAR Raw Data'!$B$6:$BE$49,'RevPAR Raw Data'!AT$1,FALSE))/100</f>
        <v>0.10525737872287501</v>
      </c>
      <c r="Y108" s="90">
        <f>(VLOOKUP($A107,'RevPAR Raw Data'!$B$6:$BE$49,'RevPAR Raw Data'!AU$1,FALSE))/100</f>
        <v>-2.7548843898246099E-2</v>
      </c>
      <c r="Z108" s="90">
        <f>(VLOOKUP($A107,'RevPAR Raw Data'!$B$6:$BE$49,'RevPAR Raw Data'!AV$1,FALSE))/100</f>
        <v>5.2609331557776799E-2</v>
      </c>
      <c r="AA108" s="90">
        <f>(VLOOKUP($A107,'RevPAR Raw Data'!$B$6:$BE$49,'RevPAR Raw Data'!AW$1,FALSE))/100</f>
        <v>4.6020424526260297E-2</v>
      </c>
      <c r="AB108" s="90">
        <f>(VLOOKUP($A107,'RevPAR Raw Data'!$B$6:$BE$49,'RevPAR Raw Data'!AX$1,FALSE))/100</f>
        <v>3.4776909239403804E-2</v>
      </c>
      <c r="AC108" s="90">
        <f>(VLOOKUP($A107,'RevPAR Raw Data'!$B$6:$BE$49,'RevPAR Raw Data'!AY$1,FALSE))/100</f>
        <v>3.9631733918804299E-2</v>
      </c>
      <c r="AD108" s="91">
        <f>(VLOOKUP($A107,'RevPAR Raw Data'!$B$6:$BE$49,'RevPAR Raw Data'!BA$1,FALSE))/100</f>
        <v>4.3976867610444802E-2</v>
      </c>
      <c r="AE108" s="91">
        <f>(VLOOKUP($A107,'RevPAR Raw Data'!$B$6:$BE$49,'RevPAR Raw Data'!BB$1,FALSE))/100</f>
        <v>-2.43969772500375E-3</v>
      </c>
      <c r="AF108" s="90">
        <f>(VLOOKUP($A107,'RevPAR Raw Data'!$B$6:$BE$49,'RevPAR Raw Data'!BC$1,FALSE))/100</f>
        <v>2.0518090486918501E-2</v>
      </c>
      <c r="AG108" s="92">
        <f>(VLOOKUP($A107,'RevPAR Raw Data'!$B$6:$BE$49,'RevPAR Raw Data'!BE$1,FALSE))/100</f>
        <v>3.0859592588115801E-2</v>
      </c>
    </row>
    <row r="109" spans="1:33" x14ac:dyDescent="0.2">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
      <c r="A110" s="116" t="s">
        <v>50</v>
      </c>
      <c r="B110" s="117">
        <f>(VLOOKUP($A110,'Occupancy Raw Data'!$B$8:$BE$45,'Occupancy Raw Data'!AG$3,FALSE))/100</f>
        <v>0.45667740780522698</v>
      </c>
      <c r="C110" s="118">
        <f>(VLOOKUP($A110,'Occupancy Raw Data'!$B$8:$BE$45,'Occupancy Raw Data'!AH$3,FALSE))/100</f>
        <v>0.56919083422842798</v>
      </c>
      <c r="D110" s="118">
        <f>(VLOOKUP($A110,'Occupancy Raw Data'!$B$8:$BE$45,'Occupancy Raw Data'!AI$3,FALSE))/100</f>
        <v>0.61506444683136396</v>
      </c>
      <c r="E110" s="118">
        <f>(VLOOKUP($A110,'Occupancy Raw Data'!$B$8:$BE$45,'Occupancy Raw Data'!AJ$3,FALSE))/100</f>
        <v>0.629833512352309</v>
      </c>
      <c r="F110" s="118">
        <f>(VLOOKUP($A110,'Occupancy Raw Data'!$B$8:$BE$45,'Occupancy Raw Data'!AK$3,FALSE))/100</f>
        <v>0.66796455424274892</v>
      </c>
      <c r="G110" s="119">
        <f>(VLOOKUP($A110,'Occupancy Raw Data'!$B$8:$BE$45,'Occupancy Raw Data'!AL$3,FALSE))/100</f>
        <v>0.587746151092015</v>
      </c>
      <c r="H110" s="99">
        <f>(VLOOKUP($A110,'Occupancy Raw Data'!$B$8:$BE$45,'Occupancy Raw Data'!AN$3,FALSE))/100</f>
        <v>0.78056749015395599</v>
      </c>
      <c r="I110" s="99">
        <f>(VLOOKUP($A110,'Occupancy Raw Data'!$B$8:$BE$45,'Occupancy Raw Data'!AO$3,FALSE))/100</f>
        <v>0.73433583959899706</v>
      </c>
      <c r="J110" s="119">
        <f>(VLOOKUP($A110,'Occupancy Raw Data'!$B$8:$BE$45,'Occupancy Raw Data'!AP$3,FALSE))/100</f>
        <v>0.75745166487647597</v>
      </c>
      <c r="K110" s="120">
        <f>(VLOOKUP($A110,'Occupancy Raw Data'!$B$8:$BE$45,'Occupancy Raw Data'!AR$3,FALSE))/100</f>
        <v>0.63623344074471799</v>
      </c>
      <c r="M110" s="121">
        <f>VLOOKUP($A110,'ADR Raw Data'!$B$6:$BE$43,'ADR Raw Data'!AG$1,FALSE)</f>
        <v>93.843254606036794</v>
      </c>
      <c r="N110" s="122">
        <f>VLOOKUP($A110,'ADR Raw Data'!$B$6:$BE$43,'ADR Raw Data'!AH$1,FALSE)</f>
        <v>95.928388111338194</v>
      </c>
      <c r="O110" s="122">
        <f>VLOOKUP($A110,'ADR Raw Data'!$B$6:$BE$43,'ADR Raw Data'!AI$1,FALSE)</f>
        <v>97.516094011496705</v>
      </c>
      <c r="P110" s="122">
        <f>VLOOKUP($A110,'ADR Raw Data'!$B$6:$BE$43,'ADR Raw Data'!AJ$1,FALSE)</f>
        <v>98.235150998365597</v>
      </c>
      <c r="Q110" s="122">
        <f>VLOOKUP($A110,'ADR Raw Data'!$B$6:$BE$43,'ADR Raw Data'!AK$1,FALSE)</f>
        <v>104.25786800669999</v>
      </c>
      <c r="R110" s="123">
        <f>VLOOKUP($A110,'ADR Raw Data'!$B$6:$BE$43,'ADR Raw Data'!AL$1,FALSE)</f>
        <v>98.3243143018138</v>
      </c>
      <c r="S110" s="122">
        <f>VLOOKUP($A110,'ADR Raw Data'!$B$6:$BE$43,'ADR Raw Data'!AN$1,FALSE)</f>
        <v>122.198484031878</v>
      </c>
      <c r="T110" s="122">
        <f>VLOOKUP($A110,'ADR Raw Data'!$B$6:$BE$43,'ADR Raw Data'!AO$1,FALSE)</f>
        <v>120.322788274012</v>
      </c>
      <c r="U110" s="123">
        <f>VLOOKUP($A110,'ADR Raw Data'!$B$6:$BE$43,'ADR Raw Data'!AP$1,FALSE)</f>
        <v>121.289257289727</v>
      </c>
      <c r="V110" s="124">
        <f>VLOOKUP($A110,'ADR Raw Data'!$B$6:$BE$43,'ADR Raw Data'!AR$1,FALSE)</f>
        <v>106.13583808987801</v>
      </c>
      <c r="X110" s="121">
        <f>VLOOKUP($A110,'RevPAR Raw Data'!$B$6:$BE$43,'RevPAR Raw Data'!AG$1,FALSE)</f>
        <v>42.856094253490802</v>
      </c>
      <c r="Y110" s="122">
        <f>VLOOKUP($A110,'RevPAR Raw Data'!$B$6:$BE$43,'RevPAR Raw Data'!AH$1,FALSE)</f>
        <v>54.601559255281003</v>
      </c>
      <c r="Z110" s="122">
        <f>VLOOKUP($A110,'RevPAR Raw Data'!$B$6:$BE$43,'RevPAR Raw Data'!AI$1,FALSE)</f>
        <v>59.978682420336497</v>
      </c>
      <c r="AA110" s="122">
        <f>VLOOKUP($A110,'RevPAR Raw Data'!$B$6:$BE$43,'RevPAR Raw Data'!AJ$1,FALSE)</f>
        <v>61.871790189760098</v>
      </c>
      <c r="AB110" s="122">
        <f>VLOOKUP($A110,'RevPAR Raw Data'!$B$6:$BE$43,'RevPAR Raw Data'!AK$1,FALSE)</f>
        <v>69.640560329394901</v>
      </c>
      <c r="AC110" s="123">
        <f>VLOOKUP($A110,'RevPAR Raw Data'!$B$6:$BE$43,'RevPAR Raw Data'!AL$1,FALSE)</f>
        <v>57.789737289652699</v>
      </c>
      <c r="AD110" s="122">
        <f>VLOOKUP($A110,'RevPAR Raw Data'!$B$6:$BE$43,'RevPAR Raw Data'!AN$1,FALSE)</f>
        <v>95.384163981382002</v>
      </c>
      <c r="AE110" s="122">
        <f>VLOOKUP($A110,'RevPAR Raw Data'!$B$6:$BE$43,'RevPAR Raw Data'!AO$1,FALSE)</f>
        <v>88.357335750089504</v>
      </c>
      <c r="AF110" s="123">
        <f>VLOOKUP($A110,'RevPAR Raw Data'!$B$6:$BE$43,'RevPAR Raw Data'!AP$1,FALSE)</f>
        <v>91.870749865735704</v>
      </c>
      <c r="AG110" s="124">
        <f>VLOOKUP($A110,'RevPAR Raw Data'!$B$6:$BE$43,'RevPAR Raw Data'!AR$1,FALSE)</f>
        <v>67.527169454247797</v>
      </c>
    </row>
    <row r="111" spans="1:33" x14ac:dyDescent="0.2">
      <c r="A111" s="101" t="s">
        <v>121</v>
      </c>
      <c r="B111" s="89">
        <f>(VLOOKUP($A110,'Occupancy Raw Data'!$B$8:$BE$51,'Occupancy Raw Data'!AT$3,FALSE))/100</f>
        <v>8.3529485950452301E-2</v>
      </c>
      <c r="C111" s="90">
        <f>(VLOOKUP($A110,'Occupancy Raw Data'!$B$8:$BE$51,'Occupancy Raw Data'!AU$3,FALSE))/100</f>
        <v>8.9973120141132693E-2</v>
      </c>
      <c r="D111" s="90">
        <f>(VLOOKUP($A110,'Occupancy Raw Data'!$B$8:$BE$51,'Occupancy Raw Data'!AV$3,FALSE))/100</f>
        <v>0.121018317782566</v>
      </c>
      <c r="E111" s="90">
        <f>(VLOOKUP($A110,'Occupancy Raw Data'!$B$8:$BE$51,'Occupancy Raw Data'!AW$3,FALSE))/100</f>
        <v>8.4152383777834489E-2</v>
      </c>
      <c r="F111" s="90">
        <f>(VLOOKUP($A110,'Occupancy Raw Data'!$B$8:$BE$51,'Occupancy Raw Data'!AX$3,FALSE))/100</f>
        <v>5.0532057707791705E-2</v>
      </c>
      <c r="G111" s="90">
        <f>(VLOOKUP($A110,'Occupancy Raw Data'!$B$8:$BE$51,'Occupancy Raw Data'!AY$3,FALSE))/100</f>
        <v>8.4753022656315694E-2</v>
      </c>
      <c r="H111" s="91">
        <f>(VLOOKUP($A110,'Occupancy Raw Data'!$B$8:$BE$51,'Occupancy Raw Data'!BA$3,FALSE))/100</f>
        <v>5.1363170721749202E-2</v>
      </c>
      <c r="I111" s="91">
        <f>(VLOOKUP($A110,'Occupancy Raw Data'!$B$8:$BE$51,'Occupancy Raw Data'!BB$3,FALSE))/100</f>
        <v>1.5737262402973001E-2</v>
      </c>
      <c r="J111" s="90">
        <f>(VLOOKUP($A110,'Occupancy Raw Data'!$B$8:$BE$51,'Occupancy Raw Data'!BC$3,FALSE))/100</f>
        <v>3.3786953449695199E-2</v>
      </c>
      <c r="K111" s="92">
        <f>(VLOOKUP($A110,'Occupancy Raw Data'!$B$8:$BE$51,'Occupancy Raw Data'!BE$3,FALSE))/100</f>
        <v>6.6862260862253997E-2</v>
      </c>
      <c r="M111" s="89">
        <f>(VLOOKUP($A110,'ADR Raw Data'!$B$6:$BE$49,'ADR Raw Data'!AT$1,FALSE))/100</f>
        <v>-1.30156448957033E-2</v>
      </c>
      <c r="N111" s="90">
        <f>(VLOOKUP($A110,'ADR Raw Data'!$B$6:$BE$49,'ADR Raw Data'!AU$1,FALSE))/100</f>
        <v>-4.2444282858185101E-3</v>
      </c>
      <c r="O111" s="90">
        <f>(VLOOKUP($A110,'ADR Raw Data'!$B$6:$BE$49,'ADR Raw Data'!AV$1,FALSE))/100</f>
        <v>9.5487574802601612E-3</v>
      </c>
      <c r="P111" s="90">
        <f>(VLOOKUP($A110,'ADR Raw Data'!$B$6:$BE$49,'ADR Raw Data'!AW$1,FALSE))/100</f>
        <v>-1.1347205319341099E-3</v>
      </c>
      <c r="Q111" s="90">
        <f>(VLOOKUP($A110,'ADR Raw Data'!$B$6:$BE$49,'ADR Raw Data'!AX$1,FALSE))/100</f>
        <v>-9.8824097342894209E-3</v>
      </c>
      <c r="R111" s="90">
        <f>(VLOOKUP($A110,'ADR Raw Data'!$B$6:$BE$49,'ADR Raw Data'!AY$1,FALSE))/100</f>
        <v>-4.08741071353322E-3</v>
      </c>
      <c r="S111" s="91">
        <f>(VLOOKUP($A110,'ADR Raw Data'!$B$6:$BE$49,'ADR Raw Data'!BA$1,FALSE))/100</f>
        <v>1.4554343922211398E-2</v>
      </c>
      <c r="T111" s="91">
        <f>(VLOOKUP($A110,'ADR Raw Data'!$B$6:$BE$49,'ADR Raw Data'!BB$1,FALSE))/100</f>
        <v>1.37632738476051E-2</v>
      </c>
      <c r="U111" s="90">
        <f>(VLOOKUP($A110,'ADR Raw Data'!$B$6:$BE$49,'ADR Raw Data'!BC$1,FALSE))/100</f>
        <v>1.4302085305258901E-2</v>
      </c>
      <c r="V111" s="92">
        <f>(VLOOKUP($A110,'ADR Raw Data'!$B$6:$BE$49,'ADR Raw Data'!BE$1,FALSE))/100</f>
        <v>8.3488400633622705E-4</v>
      </c>
      <c r="X111" s="89">
        <f>(VLOOKUP($A110,'RevPAR Raw Data'!$B$6:$BE$49,'RevPAR Raw Data'!AT$1,FALSE))/100</f>
        <v>6.9426650927297204E-2</v>
      </c>
      <c r="Y111" s="90">
        <f>(VLOOKUP($A110,'RevPAR Raw Data'!$B$6:$BE$49,'RevPAR Raw Data'!AU$1,FALSE))/100</f>
        <v>8.534680739922379E-2</v>
      </c>
      <c r="Z111" s="90">
        <f>(VLOOKUP($A110,'RevPAR Raw Data'!$B$6:$BE$49,'RevPAR Raw Data'!AV$1,FALSE))/100</f>
        <v>0.13172264983000098</v>
      </c>
      <c r="AA111" s="90">
        <f>(VLOOKUP($A110,'RevPAR Raw Data'!$B$6:$BE$49,'RevPAR Raw Data'!AW$1,FALSE))/100</f>
        <v>8.2922173808216509E-2</v>
      </c>
      <c r="AB111" s="90">
        <f>(VLOOKUP($A110,'RevPAR Raw Data'!$B$6:$BE$49,'RevPAR Raw Data'!AX$1,FALSE))/100</f>
        <v>4.0150269474517095E-2</v>
      </c>
      <c r="AC111" s="90">
        <f>(VLOOKUP($A110,'RevPAR Raw Data'!$B$6:$BE$49,'RevPAR Raw Data'!AY$1,FALSE))/100</f>
        <v>8.0319191529972703E-2</v>
      </c>
      <c r="AD111" s="91">
        <f>(VLOOKUP($A110,'RevPAR Raw Data'!$B$6:$BE$49,'RevPAR Raw Data'!BA$1,FALSE))/100</f>
        <v>6.66650718955802E-2</v>
      </c>
      <c r="AE111" s="91">
        <f>(VLOOKUP($A110,'RevPAR Raw Data'!$B$6:$BE$49,'RevPAR Raw Data'!BB$1,FALSE))/100</f>
        <v>2.97171325026418E-2</v>
      </c>
      <c r="AF111" s="90">
        <f>(VLOOKUP($A110,'RevPAR Raw Data'!$B$6:$BE$49,'RevPAR Raw Data'!BC$1,FALSE))/100</f>
        <v>4.8572262645396498E-2</v>
      </c>
      <c r="AG111" s="92">
        <f>(VLOOKUP($A110,'RevPAR Raw Data'!$B$6:$BE$49,'RevPAR Raw Data'!BE$1,FALSE))/100</f>
        <v>6.7752967100811606E-2</v>
      </c>
    </row>
    <row r="112" spans="1:33" x14ac:dyDescent="0.2">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3" x14ac:dyDescent="0.2">
      <c r="A113" s="116" t="s">
        <v>47</v>
      </c>
      <c r="B113" s="117">
        <f>(VLOOKUP($A113,'Occupancy Raw Data'!$B$8:$BE$45,'Occupancy Raw Data'!AG$3,FALSE))/100</f>
        <v>0.45386323268205997</v>
      </c>
      <c r="C113" s="118">
        <f>(VLOOKUP($A113,'Occupancy Raw Data'!$B$8:$BE$45,'Occupancy Raw Data'!AH$3,FALSE))/100</f>
        <v>0.58827708703374693</v>
      </c>
      <c r="D113" s="118">
        <f>(VLOOKUP($A113,'Occupancy Raw Data'!$B$8:$BE$45,'Occupancy Raw Data'!AI$3,FALSE))/100</f>
        <v>0.64533747779751294</v>
      </c>
      <c r="E113" s="118">
        <f>(VLOOKUP($A113,'Occupancy Raw Data'!$B$8:$BE$45,'Occupancy Raw Data'!AJ$3,FALSE))/100</f>
        <v>0.65106571936056801</v>
      </c>
      <c r="F113" s="118">
        <f>(VLOOKUP($A113,'Occupancy Raw Data'!$B$8:$BE$45,'Occupancy Raw Data'!AK$3,FALSE))/100</f>
        <v>0.61642984014209501</v>
      </c>
      <c r="G113" s="119">
        <f>(VLOOKUP($A113,'Occupancy Raw Data'!$B$8:$BE$45,'Occupancy Raw Data'!AL$3,FALSE))/100</f>
        <v>0.59099467140319706</v>
      </c>
      <c r="H113" s="99">
        <f>(VLOOKUP($A113,'Occupancy Raw Data'!$B$8:$BE$45,'Occupancy Raw Data'!AN$3,FALSE))/100</f>
        <v>0.72300177619893402</v>
      </c>
      <c r="I113" s="99">
        <f>(VLOOKUP($A113,'Occupancy Raw Data'!$B$8:$BE$45,'Occupancy Raw Data'!AO$3,FALSE))/100</f>
        <v>0.70595026642983993</v>
      </c>
      <c r="J113" s="119">
        <f>(VLOOKUP($A113,'Occupancy Raw Data'!$B$8:$BE$45,'Occupancy Raw Data'!AP$3,FALSE))/100</f>
        <v>0.71447602131438703</v>
      </c>
      <c r="K113" s="120">
        <f>(VLOOKUP($A113,'Occupancy Raw Data'!$B$8:$BE$45,'Occupancy Raw Data'!AR$3,FALSE))/100</f>
        <v>0.62627505709210807</v>
      </c>
      <c r="M113" s="121">
        <f>VLOOKUP($A113,'ADR Raw Data'!$B$6:$BE$43,'ADR Raw Data'!AG$1,FALSE)</f>
        <v>94.699195773407595</v>
      </c>
      <c r="N113" s="122">
        <f>VLOOKUP($A113,'ADR Raw Data'!$B$6:$BE$43,'ADR Raw Data'!AH$1,FALSE)</f>
        <v>104.67270078502401</v>
      </c>
      <c r="O113" s="122">
        <f>VLOOKUP($A113,'ADR Raw Data'!$B$6:$BE$43,'ADR Raw Data'!AI$1,FALSE)</f>
        <v>109.849429574072</v>
      </c>
      <c r="P113" s="122">
        <f>VLOOKUP($A113,'ADR Raw Data'!$B$6:$BE$43,'ADR Raw Data'!AJ$1,FALSE)</f>
        <v>108.327646978584</v>
      </c>
      <c r="Q113" s="122">
        <f>VLOOKUP($A113,'ADR Raw Data'!$B$6:$BE$43,'ADR Raw Data'!AK$1,FALSE)</f>
        <v>102.71532776257</v>
      </c>
      <c r="R113" s="123">
        <f>VLOOKUP($A113,'ADR Raw Data'!$B$6:$BE$43,'ADR Raw Data'!AL$1,FALSE)</f>
        <v>104.66835452168399</v>
      </c>
      <c r="S113" s="122">
        <f>VLOOKUP($A113,'ADR Raw Data'!$B$6:$BE$43,'ADR Raw Data'!AN$1,FALSE)</f>
        <v>115.400226630635</v>
      </c>
      <c r="T113" s="122">
        <f>VLOOKUP($A113,'ADR Raw Data'!$B$6:$BE$43,'ADR Raw Data'!AO$1,FALSE)</f>
        <v>116.359716945527</v>
      </c>
      <c r="U113" s="123">
        <f>VLOOKUP($A113,'ADR Raw Data'!$B$6:$BE$43,'ADR Raw Data'!AP$1,FALSE)</f>
        <v>115.87424704785499</v>
      </c>
      <c r="V113" s="124">
        <f>VLOOKUP($A113,'ADR Raw Data'!$B$6:$BE$43,'ADR Raw Data'!AR$1,FALSE)</f>
        <v>108.320944735935</v>
      </c>
      <c r="X113" s="121">
        <f>VLOOKUP($A113,'RevPAR Raw Data'!$B$6:$BE$43,'RevPAR Raw Data'!AG$1,FALSE)</f>
        <v>42.980483126110101</v>
      </c>
      <c r="Y113" s="122">
        <f>VLOOKUP($A113,'RevPAR Raw Data'!$B$6:$BE$43,'RevPAR Raw Data'!AH$1,FALSE)</f>
        <v>61.576551509768997</v>
      </c>
      <c r="Z113" s="122">
        <f>VLOOKUP($A113,'RevPAR Raw Data'!$B$6:$BE$43,'RevPAR Raw Data'!AI$1,FALSE)</f>
        <v>70.889953818827706</v>
      </c>
      <c r="AA113" s="122">
        <f>VLOOKUP($A113,'RevPAR Raw Data'!$B$6:$BE$43,'RevPAR Raw Data'!AJ$1,FALSE)</f>
        <v>70.528417406749497</v>
      </c>
      <c r="AB113" s="122">
        <f>VLOOKUP($A113,'RevPAR Raw Data'!$B$6:$BE$43,'RevPAR Raw Data'!AK$1,FALSE)</f>
        <v>63.316793072824098</v>
      </c>
      <c r="AC113" s="123">
        <f>VLOOKUP($A113,'RevPAR Raw Data'!$B$6:$BE$43,'RevPAR Raw Data'!AL$1,FALSE)</f>
        <v>61.858439786856103</v>
      </c>
      <c r="AD113" s="122">
        <f>VLOOKUP($A113,'RevPAR Raw Data'!$B$6:$BE$43,'RevPAR Raw Data'!AN$1,FALSE)</f>
        <v>83.434568827708702</v>
      </c>
      <c r="AE113" s="122">
        <f>VLOOKUP($A113,'RevPAR Raw Data'!$B$6:$BE$43,'RevPAR Raw Data'!AO$1,FALSE)</f>
        <v>82.144173179396006</v>
      </c>
      <c r="AF113" s="123">
        <f>VLOOKUP($A113,'RevPAR Raw Data'!$B$6:$BE$43,'RevPAR Raw Data'!AP$1,FALSE)</f>
        <v>82.789371003552304</v>
      </c>
      <c r="AG113" s="124">
        <f>VLOOKUP($A113,'RevPAR Raw Data'!$B$6:$BE$43,'RevPAR Raw Data'!AR$1,FALSE)</f>
        <v>67.838705848769294</v>
      </c>
    </row>
    <row r="114" spans="1:33" x14ac:dyDescent="0.2">
      <c r="A114" s="101" t="s">
        <v>121</v>
      </c>
      <c r="B114" s="89">
        <f>(VLOOKUP($A113,'Occupancy Raw Data'!$B$8:$BE$51,'Occupancy Raw Data'!AT$3,FALSE))/100</f>
        <v>-7.2455658829273101E-2</v>
      </c>
      <c r="C114" s="90">
        <f>(VLOOKUP($A113,'Occupancy Raw Data'!$B$8:$BE$51,'Occupancy Raw Data'!AU$3,FALSE))/100</f>
        <v>-5.07829602661354E-2</v>
      </c>
      <c r="D114" s="90">
        <f>(VLOOKUP($A113,'Occupancy Raw Data'!$B$8:$BE$51,'Occupancy Raw Data'!AV$3,FALSE))/100</f>
        <v>-2.08857717201127E-2</v>
      </c>
      <c r="E114" s="90">
        <f>(VLOOKUP($A113,'Occupancy Raw Data'!$B$8:$BE$51,'Occupancy Raw Data'!AW$3,FALSE))/100</f>
        <v>-1.3356612918646E-2</v>
      </c>
      <c r="F114" s="90">
        <f>(VLOOKUP($A113,'Occupancy Raw Data'!$B$8:$BE$51,'Occupancy Raw Data'!AX$3,FALSE))/100</f>
        <v>-5.7366711918984202E-2</v>
      </c>
      <c r="G114" s="90">
        <f>(VLOOKUP($A113,'Occupancy Raw Data'!$B$8:$BE$51,'Occupancy Raw Data'!AY$3,FALSE))/100</f>
        <v>-4.1213835218371804E-2</v>
      </c>
      <c r="H114" s="91">
        <f>(VLOOKUP($A113,'Occupancy Raw Data'!$B$8:$BE$51,'Occupancy Raw Data'!BA$3,FALSE))/100</f>
        <v>-5.0492614273131495E-3</v>
      </c>
      <c r="I114" s="91">
        <f>(VLOOKUP($A113,'Occupancy Raw Data'!$B$8:$BE$51,'Occupancy Raw Data'!BB$3,FALSE))/100</f>
        <v>-5.8102294214581303E-2</v>
      </c>
      <c r="J114" s="90">
        <f>(VLOOKUP($A113,'Occupancy Raw Data'!$B$8:$BE$51,'Occupancy Raw Data'!BC$3,FALSE))/100</f>
        <v>-3.1985973225067202E-2</v>
      </c>
      <c r="K114" s="92">
        <f>(VLOOKUP($A113,'Occupancy Raw Data'!$B$8:$BE$51,'Occupancy Raw Data'!BE$3,FALSE))/100</f>
        <v>-3.8225376556771405E-2</v>
      </c>
      <c r="M114" s="89">
        <f>(VLOOKUP($A113,'ADR Raw Data'!$B$6:$BE$49,'ADR Raw Data'!AT$1,FALSE))/100</f>
        <v>-2.32384687191469E-2</v>
      </c>
      <c r="N114" s="90">
        <f>(VLOOKUP($A113,'ADR Raw Data'!$B$6:$BE$49,'ADR Raw Data'!AU$1,FALSE))/100</f>
        <v>-1.6115666776916601E-2</v>
      </c>
      <c r="O114" s="90">
        <f>(VLOOKUP($A113,'ADR Raw Data'!$B$6:$BE$49,'ADR Raw Data'!AV$1,FALSE))/100</f>
        <v>2.26428754194627E-2</v>
      </c>
      <c r="P114" s="90">
        <f>(VLOOKUP($A113,'ADR Raw Data'!$B$6:$BE$49,'ADR Raw Data'!AW$1,FALSE))/100</f>
        <v>8.3906417366619405E-3</v>
      </c>
      <c r="Q114" s="90">
        <f>(VLOOKUP($A113,'ADR Raw Data'!$B$6:$BE$49,'ADR Raw Data'!AX$1,FALSE))/100</f>
        <v>-3.60212362125669E-2</v>
      </c>
      <c r="R114" s="90">
        <f>(VLOOKUP($A113,'ADR Raw Data'!$B$6:$BE$49,'ADR Raw Data'!AY$1,FALSE))/100</f>
        <v>-6.6331946536483301E-3</v>
      </c>
      <c r="S114" s="91">
        <f>(VLOOKUP($A113,'ADR Raw Data'!$B$6:$BE$49,'ADR Raw Data'!BA$1,FALSE))/100</f>
        <v>-2.12067547651788E-2</v>
      </c>
      <c r="T114" s="91">
        <f>(VLOOKUP($A113,'ADR Raw Data'!$B$6:$BE$49,'ADR Raw Data'!BB$1,FALSE))/100</f>
        <v>-1.24425470602142E-2</v>
      </c>
      <c r="U114" s="90">
        <f>(VLOOKUP($A113,'ADR Raw Data'!$B$6:$BE$49,'ADR Raw Data'!BC$1,FALSE))/100</f>
        <v>-1.6869790980364899E-2</v>
      </c>
      <c r="V114" s="92">
        <f>(VLOOKUP($A113,'ADR Raw Data'!$B$6:$BE$49,'ADR Raw Data'!BE$1,FALSE))/100</f>
        <v>-9.9891463368873105E-3</v>
      </c>
      <c r="X114" s="89">
        <f>(VLOOKUP($A113,'RevPAR Raw Data'!$B$6:$BE$49,'RevPAR Raw Data'!AT$1,FALSE))/100</f>
        <v>-9.4010368987190701E-2</v>
      </c>
      <c r="Y114" s="90">
        <f>(VLOOKUP($A113,'RevPAR Raw Data'!$B$6:$BE$49,'RevPAR Raw Data'!AU$1,FALSE))/100</f>
        <v>-6.6080225777457591E-2</v>
      </c>
      <c r="Z114" s="90">
        <f>(VLOOKUP($A113,'RevPAR Raw Data'!$B$6:$BE$49,'RevPAR Raw Data'!AV$1,FALSE))/100</f>
        <v>1.28418977225209E-3</v>
      </c>
      <c r="AA114" s="90">
        <f>(VLOOKUP($A113,'RevPAR Raw Data'!$B$6:$BE$49,'RevPAR Raw Data'!AW$1,FALSE))/100</f>
        <v>-5.0780417357997399E-3</v>
      </c>
      <c r="AB114" s="90">
        <f>(VLOOKUP($A113,'RevPAR Raw Data'!$B$6:$BE$49,'RevPAR Raw Data'!AX$1,FALSE))/100</f>
        <v>-9.1321528250779202E-2</v>
      </c>
      <c r="AC114" s="90">
        <f>(VLOOKUP($A113,'RevPAR Raw Data'!$B$6:$BE$49,'RevPAR Raw Data'!AY$1,FALSE))/100</f>
        <v>-4.7573650480593296E-2</v>
      </c>
      <c r="AD114" s="91">
        <f>(VLOOKUP($A113,'RevPAR Raw Data'!$B$6:$BE$49,'RevPAR Raw Data'!BA$1,FALSE))/100</f>
        <v>-2.6148937743657702E-2</v>
      </c>
      <c r="AE114" s="91">
        <f>(VLOOKUP($A113,'RevPAR Raw Data'!$B$6:$BE$49,'RevPAR Raw Data'!BB$1,FALSE))/100</f>
        <v>-6.9821900744724094E-2</v>
      </c>
      <c r="AF114" s="90">
        <f>(VLOOKUP($A113,'RevPAR Raw Data'!$B$6:$BE$49,'RevPAR Raw Data'!BC$1,FALSE))/100</f>
        <v>-4.8316167522821703E-2</v>
      </c>
      <c r="AG114" s="92">
        <f>(VLOOKUP($A113,'RevPAR Raw Data'!$B$6:$BE$49,'RevPAR Raw Data'!BE$1,FALSE))/100</f>
        <v>-4.7832684013450505E-2</v>
      </c>
    </row>
    <row r="115" spans="1:33" x14ac:dyDescent="0.2">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3" x14ac:dyDescent="0.2">
      <c r="A116" s="116" t="s">
        <v>48</v>
      </c>
      <c r="B116" s="117">
        <f>(VLOOKUP($A116,'Occupancy Raw Data'!$B$8:$BE$45,'Occupancy Raw Data'!AG$3,FALSE))/100</f>
        <v>0.51866119671803002</v>
      </c>
      <c r="C116" s="118">
        <f>(VLOOKUP($A116,'Occupancy Raw Data'!$B$8:$BE$45,'Occupancy Raw Data'!AH$3,FALSE))/100</f>
        <v>0.61717030218130797</v>
      </c>
      <c r="D116" s="118">
        <f>(VLOOKUP($A116,'Occupancy Raw Data'!$B$8:$BE$45,'Occupancy Raw Data'!AI$3,FALSE))/100</f>
        <v>0.70557334400640304</v>
      </c>
      <c r="E116" s="118">
        <f>(VLOOKUP($A116,'Occupancy Raw Data'!$B$8:$BE$45,'Occupancy Raw Data'!AJ$3,FALSE))/100</f>
        <v>0.65269161496898109</v>
      </c>
      <c r="F116" s="118">
        <f>(VLOOKUP($A116,'Occupancy Raw Data'!$B$8:$BE$45,'Occupancy Raw Data'!AK$3,FALSE))/100</f>
        <v>0.75690414248549098</v>
      </c>
      <c r="G116" s="119">
        <f>(VLOOKUP($A116,'Occupancy Raw Data'!$B$8:$BE$45,'Occupancy Raw Data'!AL$3,FALSE))/100</f>
        <v>0.65020012007204298</v>
      </c>
      <c r="H116" s="99">
        <f>(VLOOKUP($A116,'Occupancy Raw Data'!$B$8:$BE$45,'Occupancy Raw Data'!AN$3,FALSE))/100</f>
        <v>0.89173504102461398</v>
      </c>
      <c r="I116" s="99">
        <f>(VLOOKUP($A116,'Occupancy Raw Data'!$B$8:$BE$45,'Occupancy Raw Data'!AO$3,FALSE))/100</f>
        <v>0.88508104862917703</v>
      </c>
      <c r="J116" s="119">
        <f>(VLOOKUP($A116,'Occupancy Raw Data'!$B$8:$BE$45,'Occupancy Raw Data'!AP$3,FALSE))/100</f>
        <v>0.88840804482689606</v>
      </c>
      <c r="K116" s="120">
        <f>(VLOOKUP($A116,'Occupancy Raw Data'!$B$8:$BE$45,'Occupancy Raw Data'!AR$3,FALSE))/100</f>
        <v>0.71825952714485797</v>
      </c>
      <c r="M116" s="121">
        <f>VLOOKUP($A116,'ADR Raw Data'!$B$6:$BE$43,'ADR Raw Data'!AG$1,FALSE)</f>
        <v>150.96725571524999</v>
      </c>
      <c r="N116" s="122">
        <f>VLOOKUP($A116,'ADR Raw Data'!$B$6:$BE$43,'ADR Raw Data'!AH$1,FALSE)</f>
        <v>148.442512970168</v>
      </c>
      <c r="O116" s="122">
        <f>VLOOKUP($A116,'ADR Raw Data'!$B$6:$BE$43,'ADR Raw Data'!AI$1,FALSE)</f>
        <v>151.55757285683799</v>
      </c>
      <c r="P116" s="122">
        <f>VLOOKUP($A116,'ADR Raw Data'!$B$6:$BE$43,'ADR Raw Data'!AJ$1,FALSE)</f>
        <v>151.42734171393499</v>
      </c>
      <c r="Q116" s="122">
        <f>VLOOKUP($A116,'ADR Raw Data'!$B$6:$BE$43,'ADR Raw Data'!AK$1,FALSE)</f>
        <v>175.20313966554201</v>
      </c>
      <c r="R116" s="123">
        <f>VLOOKUP($A116,'ADR Raw Data'!$B$6:$BE$43,'ADR Raw Data'!AL$1,FALSE)</f>
        <v>156.35109078038101</v>
      </c>
      <c r="S116" s="122">
        <f>VLOOKUP($A116,'ADR Raw Data'!$B$6:$BE$43,'ADR Raw Data'!AN$1,FALSE)</f>
        <v>248.72412982495501</v>
      </c>
      <c r="T116" s="122">
        <f>VLOOKUP($A116,'ADR Raw Data'!$B$6:$BE$43,'ADR Raw Data'!AO$1,FALSE)</f>
        <v>251.021056469391</v>
      </c>
      <c r="U116" s="123">
        <f>VLOOKUP($A116,'ADR Raw Data'!$B$6:$BE$43,'ADR Raw Data'!AP$1,FALSE)</f>
        <v>249.868292270871</v>
      </c>
      <c r="V116" s="124">
        <f>VLOOKUP($A116,'ADR Raw Data'!$B$6:$BE$43,'ADR Raw Data'!AR$1,FALSE)</f>
        <v>189.39980327575199</v>
      </c>
      <c r="X116" s="121">
        <f>VLOOKUP($A116,'RevPAR Raw Data'!$B$6:$BE$43,'RevPAR Raw Data'!AG$1,FALSE)</f>
        <v>78.300857514508706</v>
      </c>
      <c r="Y116" s="122">
        <f>VLOOKUP($A116,'RevPAR Raw Data'!$B$6:$BE$43,'RevPAR Raw Data'!AH$1,FALSE)</f>
        <v>91.614310586351806</v>
      </c>
      <c r="Z116" s="122">
        <f>VLOOKUP($A116,'RevPAR Raw Data'!$B$6:$BE$43,'RevPAR Raw Data'!AI$1,FALSE)</f>
        <v>106.934983490094</v>
      </c>
      <c r="AA116" s="122">
        <f>VLOOKUP($A116,'RevPAR Raw Data'!$B$6:$BE$43,'RevPAR Raw Data'!AJ$1,FALSE)</f>
        <v>98.835356213728204</v>
      </c>
      <c r="AB116" s="122">
        <f>VLOOKUP($A116,'RevPAR Raw Data'!$B$6:$BE$43,'RevPAR Raw Data'!AK$1,FALSE)</f>
        <v>132.61198218931301</v>
      </c>
      <c r="AC116" s="123">
        <f>VLOOKUP($A116,'RevPAR Raw Data'!$B$6:$BE$43,'RevPAR Raw Data'!AL$1,FALSE)</f>
        <v>101.659497998799</v>
      </c>
      <c r="AD116" s="122">
        <f>VLOOKUP($A116,'RevPAR Raw Data'!$B$6:$BE$43,'RevPAR Raw Data'!AN$1,FALSE)</f>
        <v>221.79602211326701</v>
      </c>
      <c r="AE116" s="122">
        <f>VLOOKUP($A116,'RevPAR Raw Data'!$B$6:$BE$43,'RevPAR Raw Data'!AO$1,FALSE)</f>
        <v>222.17397988793201</v>
      </c>
      <c r="AF116" s="123">
        <f>VLOOKUP($A116,'RevPAR Raw Data'!$B$6:$BE$43,'RevPAR Raw Data'!AP$1,FALSE)</f>
        <v>221.98500100059999</v>
      </c>
      <c r="AG116" s="124">
        <f>VLOOKUP($A116,'RevPAR Raw Data'!$B$6:$BE$43,'RevPAR Raw Data'!AR$1,FALSE)</f>
        <v>136.038213142171</v>
      </c>
    </row>
    <row r="117" spans="1:33" x14ac:dyDescent="0.2">
      <c r="A117" s="101" t="s">
        <v>121</v>
      </c>
      <c r="B117" s="89">
        <f>(VLOOKUP($A116,'Occupancy Raw Data'!$B$8:$BE$51,'Occupancy Raw Data'!AT$3,FALSE))/100</f>
        <v>2.4652966807842801E-2</v>
      </c>
      <c r="C117" s="90">
        <f>(VLOOKUP($A116,'Occupancy Raw Data'!$B$8:$BE$51,'Occupancy Raw Data'!AU$3,FALSE))/100</f>
        <v>-2.89986210375743E-2</v>
      </c>
      <c r="D117" s="90">
        <f>(VLOOKUP($A116,'Occupancy Raw Data'!$B$8:$BE$51,'Occupancy Raw Data'!AV$3,FALSE))/100</f>
        <v>2.7261882681941199E-2</v>
      </c>
      <c r="E117" s="90">
        <f>(VLOOKUP($A116,'Occupancy Raw Data'!$B$8:$BE$51,'Occupancy Raw Data'!AW$3,FALSE))/100</f>
        <v>-5.5072099402847498E-2</v>
      </c>
      <c r="F117" s="90">
        <f>(VLOOKUP($A116,'Occupancy Raw Data'!$B$8:$BE$51,'Occupancy Raw Data'!AX$3,FALSE))/100</f>
        <v>-2.6027095547269102E-2</v>
      </c>
      <c r="G117" s="90">
        <f>(VLOOKUP($A116,'Occupancy Raw Data'!$B$8:$BE$51,'Occupancy Raw Data'!AY$3,FALSE))/100</f>
        <v>-1.3800837733843501E-2</v>
      </c>
      <c r="H117" s="91">
        <f>(VLOOKUP($A116,'Occupancy Raw Data'!$B$8:$BE$51,'Occupancy Raw Data'!BA$3,FALSE))/100</f>
        <v>1.80260279359402E-2</v>
      </c>
      <c r="I117" s="91">
        <f>(VLOOKUP($A116,'Occupancy Raw Data'!$B$8:$BE$51,'Occupancy Raw Data'!BB$3,FALSE))/100</f>
        <v>3.0751296190066699E-2</v>
      </c>
      <c r="J117" s="90">
        <f>(VLOOKUP($A116,'Occupancy Raw Data'!$B$8:$BE$51,'Occupancy Raw Data'!BC$3,FALSE))/100</f>
        <v>2.4325316839588197E-2</v>
      </c>
      <c r="K117" s="92">
        <f>(VLOOKUP($A116,'Occupancy Raw Data'!$B$8:$BE$51,'Occupancy Raw Data'!BE$3,FALSE))/100</f>
        <v>-6.5575707121863199E-4</v>
      </c>
      <c r="M117" s="89">
        <f>(VLOOKUP($A116,'ADR Raw Data'!$B$6:$BE$49,'ADR Raw Data'!AT$1,FALSE))/100</f>
        <v>2.8988966604961801E-2</v>
      </c>
      <c r="N117" s="90">
        <f>(VLOOKUP($A116,'ADR Raw Data'!$B$6:$BE$49,'ADR Raw Data'!AU$1,FALSE))/100</f>
        <v>1.4138173960060901E-2</v>
      </c>
      <c r="O117" s="90">
        <f>(VLOOKUP($A116,'ADR Raw Data'!$B$6:$BE$49,'ADR Raw Data'!AV$1,FALSE))/100</f>
        <v>3.9241871194644999E-3</v>
      </c>
      <c r="P117" s="90">
        <f>(VLOOKUP($A116,'ADR Raw Data'!$B$6:$BE$49,'ADR Raw Data'!AW$1,FALSE))/100</f>
        <v>-1.9765111878258201E-2</v>
      </c>
      <c r="Q117" s="90">
        <f>(VLOOKUP($A116,'ADR Raw Data'!$B$6:$BE$49,'ADR Raw Data'!AX$1,FALSE))/100</f>
        <v>-1.71555381957951E-2</v>
      </c>
      <c r="R117" s="90">
        <f>(VLOOKUP($A116,'ADR Raw Data'!$B$6:$BE$49,'ADR Raw Data'!AY$1,FALSE))/100</f>
        <v>-1.58017273885983E-3</v>
      </c>
      <c r="S117" s="91">
        <f>(VLOOKUP($A116,'ADR Raw Data'!$B$6:$BE$49,'ADR Raw Data'!BA$1,FALSE))/100</f>
        <v>-3.7808280705531501E-2</v>
      </c>
      <c r="T117" s="91">
        <f>(VLOOKUP($A116,'ADR Raw Data'!$B$6:$BE$49,'ADR Raw Data'!BB$1,FALSE))/100</f>
        <v>-3.2419292933956699E-2</v>
      </c>
      <c r="U117" s="90">
        <f>(VLOOKUP($A116,'ADR Raw Data'!$B$6:$BE$49,'ADR Raw Data'!BC$1,FALSE))/100</f>
        <v>-3.5108208270010398E-2</v>
      </c>
      <c r="V117" s="92">
        <f>(VLOOKUP($A116,'ADR Raw Data'!$B$6:$BE$49,'ADR Raw Data'!BE$1,FALSE))/100</f>
        <v>-1.2980029713676299E-2</v>
      </c>
      <c r="X117" s="89">
        <f>(VLOOKUP($A116,'RevPAR Raw Data'!$B$6:$BE$49,'RevPAR Raw Data'!AT$1,FALSE))/100</f>
        <v>5.4356597444310401E-2</v>
      </c>
      <c r="Y117" s="90">
        <f>(VLOOKUP($A116,'RevPAR Raw Data'!$B$6:$BE$49,'RevPAR Raw Data'!AU$1,FALSE))/100</f>
        <v>-1.5270434626344399E-2</v>
      </c>
      <c r="Z117" s="90">
        <f>(VLOOKUP($A116,'RevPAR Raw Data'!$B$6:$BE$49,'RevPAR Raw Data'!AV$1,FALSE))/100</f>
        <v>3.1293050530278504E-2</v>
      </c>
      <c r="AA117" s="90">
        <f>(VLOOKUP($A116,'RevPAR Raw Data'!$B$6:$BE$49,'RevPAR Raw Data'!AW$1,FALSE))/100</f>
        <v>-7.374870507503789E-2</v>
      </c>
      <c r="AB117" s="90">
        <f>(VLOOKUP($A116,'RevPAR Raw Data'!$B$6:$BE$49,'RevPAR Raw Data'!AX$1,FALSE))/100</f>
        <v>-4.2736124911277498E-2</v>
      </c>
      <c r="AC117" s="90">
        <f>(VLOOKUP($A116,'RevPAR Raw Data'!$B$6:$BE$49,'RevPAR Raw Data'!AY$1,FALSE))/100</f>
        <v>-1.5359202765142901E-2</v>
      </c>
      <c r="AD117" s="91">
        <f>(VLOOKUP($A116,'RevPAR Raw Data'!$B$6:$BE$49,'RevPAR Raw Data'!BA$1,FALSE))/100</f>
        <v>-2.0463785893798998E-2</v>
      </c>
      <c r="AE117" s="91">
        <f>(VLOOKUP($A116,'RevPAR Raw Data'!$B$6:$BE$49,'RevPAR Raw Data'!BB$1,FALSE))/100</f>
        <v>-2.6649320231746498E-3</v>
      </c>
      <c r="AF117" s="90">
        <f>(VLOOKUP($A116,'RevPAR Raw Data'!$B$6:$BE$49,'RevPAR Raw Data'!BC$1,FALSE))/100</f>
        <v>-1.1636909720260401E-2</v>
      </c>
      <c r="AG117" s="92">
        <f>(VLOOKUP($A116,'RevPAR Raw Data'!$B$6:$BE$49,'RevPAR Raw Data'!BE$1,FALSE))/100</f>
        <v>-1.3627275038625599E-2</v>
      </c>
    </row>
    <row r="118" spans="1:33" x14ac:dyDescent="0.2">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3" x14ac:dyDescent="0.2">
      <c r="A119" s="116" t="s">
        <v>72</v>
      </c>
      <c r="B119" s="117">
        <f>(VLOOKUP($A119,'Occupancy Raw Data'!$B$8:$BE$45,'Occupancy Raw Data'!AG$3,FALSE))/100</f>
        <v>0.52778947368421003</v>
      </c>
      <c r="C119" s="118">
        <f>(VLOOKUP($A119,'Occupancy Raw Data'!$B$8:$BE$45,'Occupancy Raw Data'!AH$3,FALSE))/100</f>
        <v>0.61638596491228004</v>
      </c>
      <c r="D119" s="118">
        <f>(VLOOKUP($A119,'Occupancy Raw Data'!$B$8:$BE$45,'Occupancy Raw Data'!AI$3,FALSE))/100</f>
        <v>0.66964912280701694</v>
      </c>
      <c r="E119" s="118">
        <f>(VLOOKUP($A119,'Occupancy Raw Data'!$B$8:$BE$45,'Occupancy Raw Data'!AJ$3,FALSE))/100</f>
        <v>0.67403508771929799</v>
      </c>
      <c r="F119" s="118">
        <f>(VLOOKUP($A119,'Occupancy Raw Data'!$B$8:$BE$45,'Occupancy Raw Data'!AK$3,FALSE))/100</f>
        <v>0.66694736842105196</v>
      </c>
      <c r="G119" s="119">
        <f>(VLOOKUP($A119,'Occupancy Raw Data'!$B$8:$BE$45,'Occupancy Raw Data'!AL$3,FALSE))/100</f>
        <v>0.63096140350877095</v>
      </c>
      <c r="H119" s="99">
        <f>(VLOOKUP($A119,'Occupancy Raw Data'!$B$8:$BE$45,'Occupancy Raw Data'!AN$3,FALSE))/100</f>
        <v>0.71263157894736806</v>
      </c>
      <c r="I119" s="99">
        <f>(VLOOKUP($A119,'Occupancy Raw Data'!$B$8:$BE$45,'Occupancy Raw Data'!AO$3,FALSE))/100</f>
        <v>0.68852631578947299</v>
      </c>
      <c r="J119" s="119">
        <f>(VLOOKUP($A119,'Occupancy Raw Data'!$B$8:$BE$45,'Occupancy Raw Data'!AP$3,FALSE))/100</f>
        <v>0.70057894736842097</v>
      </c>
      <c r="K119" s="120">
        <f>(VLOOKUP($A119,'Occupancy Raw Data'!$B$8:$BE$45,'Occupancy Raw Data'!AR$3,FALSE))/100</f>
        <v>0.6508521303258139</v>
      </c>
      <c r="M119" s="121">
        <f>VLOOKUP($A119,'ADR Raw Data'!$B$6:$BE$43,'ADR Raw Data'!AG$1,FALSE)</f>
        <v>118.44246310331</v>
      </c>
      <c r="N119" s="122">
        <f>VLOOKUP($A119,'ADR Raw Data'!$B$6:$BE$43,'ADR Raw Data'!AH$1,FALSE)</f>
        <v>109.18153184949</v>
      </c>
      <c r="O119" s="122">
        <f>VLOOKUP($A119,'ADR Raw Data'!$B$6:$BE$43,'ADR Raw Data'!AI$1,FALSE)</f>
        <v>113.02959968561601</v>
      </c>
      <c r="P119" s="122">
        <f>VLOOKUP($A119,'ADR Raw Data'!$B$6:$BE$43,'ADR Raw Data'!AJ$1,FALSE)</f>
        <v>114.64225091098299</v>
      </c>
      <c r="Q119" s="122">
        <f>VLOOKUP($A119,'ADR Raw Data'!$B$6:$BE$43,'ADR Raw Data'!AK$1,FALSE)</f>
        <v>116.53149515993201</v>
      </c>
      <c r="R119" s="123">
        <f>VLOOKUP($A119,'ADR Raw Data'!$B$6:$BE$43,'ADR Raw Data'!AL$1,FALSE)</f>
        <v>114.26819234362399</v>
      </c>
      <c r="S119" s="122">
        <f>VLOOKUP($A119,'ADR Raw Data'!$B$6:$BE$43,'ADR Raw Data'!AN$1,FALSE)</f>
        <v>139.10577695716299</v>
      </c>
      <c r="T119" s="122">
        <f>VLOOKUP($A119,'ADR Raw Data'!$B$6:$BE$43,'ADR Raw Data'!AO$1,FALSE)</f>
        <v>145.28914844824899</v>
      </c>
      <c r="U119" s="123">
        <f>VLOOKUP($A119,'ADR Raw Data'!$B$6:$BE$43,'ADR Raw Data'!AP$1,FALSE)</f>
        <v>142.144273908797</v>
      </c>
      <c r="V119" s="124">
        <f>VLOOKUP($A119,'ADR Raw Data'!$B$6:$BE$43,'ADR Raw Data'!AR$1,FALSE)</f>
        <v>122.841303092148</v>
      </c>
      <c r="X119" s="121">
        <f>VLOOKUP($A119,'RevPAR Raw Data'!$B$6:$BE$43,'RevPAR Raw Data'!AG$1,FALSE)</f>
        <v>62.512685263157799</v>
      </c>
      <c r="Y119" s="122">
        <f>VLOOKUP($A119,'RevPAR Raw Data'!$B$6:$BE$43,'RevPAR Raw Data'!AH$1,FALSE)</f>
        <v>67.297963859649101</v>
      </c>
      <c r="Z119" s="122">
        <f>VLOOKUP($A119,'RevPAR Raw Data'!$B$6:$BE$43,'RevPAR Raw Data'!AI$1,FALSE)</f>
        <v>75.690172280701702</v>
      </c>
      <c r="AA119" s="122">
        <f>VLOOKUP($A119,'RevPAR Raw Data'!$B$6:$BE$43,'RevPAR Raw Data'!AJ$1,FALSE)</f>
        <v>77.272899649122806</v>
      </c>
      <c r="AB119" s="122">
        <f>VLOOKUP($A119,'RevPAR Raw Data'!$B$6:$BE$43,'RevPAR Raw Data'!AK$1,FALSE)</f>
        <v>77.720374035087701</v>
      </c>
      <c r="AC119" s="123">
        <f>VLOOKUP($A119,'RevPAR Raw Data'!$B$6:$BE$43,'RevPAR Raw Data'!AL$1,FALSE)</f>
        <v>72.098819017543804</v>
      </c>
      <c r="AD119" s="122">
        <f>VLOOKUP($A119,'RevPAR Raw Data'!$B$6:$BE$43,'RevPAR Raw Data'!AN$1,FALSE)</f>
        <v>99.131169473684196</v>
      </c>
      <c r="AE119" s="122">
        <f>VLOOKUP($A119,'RevPAR Raw Data'!$B$6:$BE$43,'RevPAR Raw Data'!AO$1,FALSE)</f>
        <v>100.035402105263</v>
      </c>
      <c r="AF119" s="123">
        <f>VLOOKUP($A119,'RevPAR Raw Data'!$B$6:$BE$43,'RevPAR Raw Data'!AP$1,FALSE)</f>
        <v>99.583285789473607</v>
      </c>
      <c r="AG119" s="124">
        <f>VLOOKUP($A119,'RevPAR Raw Data'!$B$6:$BE$43,'RevPAR Raw Data'!AR$1,FALSE)</f>
        <v>79.951523809523806</v>
      </c>
    </row>
    <row r="120" spans="1:33" x14ac:dyDescent="0.2">
      <c r="A120" s="101" t="s">
        <v>121</v>
      </c>
      <c r="B120" s="89">
        <f>(VLOOKUP($A119,'Occupancy Raw Data'!$B$8:$BE$51,'Occupancy Raw Data'!AT$3,FALSE))/100</f>
        <v>0.27733763903839198</v>
      </c>
      <c r="C120" s="90">
        <f>(VLOOKUP($A119,'Occupancy Raw Data'!$B$8:$BE$51,'Occupancy Raw Data'!AU$3,FALSE))/100</f>
        <v>8.2617885120326306E-2</v>
      </c>
      <c r="D120" s="90">
        <f>(VLOOKUP($A119,'Occupancy Raw Data'!$B$8:$BE$51,'Occupancy Raw Data'!AV$3,FALSE))/100</f>
        <v>8.3226412454783405E-2</v>
      </c>
      <c r="E120" s="90">
        <f>(VLOOKUP($A119,'Occupancy Raw Data'!$B$8:$BE$51,'Occupancy Raw Data'!AW$3,FALSE))/100</f>
        <v>6.2483446288073494E-2</v>
      </c>
      <c r="F120" s="90">
        <f>(VLOOKUP($A119,'Occupancy Raw Data'!$B$8:$BE$51,'Occupancy Raw Data'!AX$3,FALSE))/100</f>
        <v>9.7209756097560898E-2</v>
      </c>
      <c r="G120" s="90">
        <f>(VLOOKUP($A119,'Occupancy Raw Data'!$B$8:$BE$51,'Occupancy Raw Data'!AY$3,FALSE))/100</f>
        <v>0.109677374495897</v>
      </c>
      <c r="H120" s="91">
        <f>(VLOOKUP($A119,'Occupancy Raw Data'!$B$8:$BE$51,'Occupancy Raw Data'!BA$3,FALSE))/100</f>
        <v>5.24276096119108E-2</v>
      </c>
      <c r="I120" s="91">
        <f>(VLOOKUP($A119,'Occupancy Raw Data'!$B$8:$BE$51,'Occupancy Raw Data'!BB$3,FALSE))/100</f>
        <v>5.9936094944653601E-2</v>
      </c>
      <c r="J120" s="90">
        <f>(VLOOKUP($A119,'Occupancy Raw Data'!$B$8:$BE$51,'Occupancy Raw Data'!BC$3,FALSE))/100</f>
        <v>5.61039251292079E-2</v>
      </c>
      <c r="K120" s="92">
        <f>(VLOOKUP($A119,'Occupancy Raw Data'!$B$8:$BE$51,'Occupancy Raw Data'!BE$3,FALSE))/100</f>
        <v>9.2631341908224307E-2</v>
      </c>
      <c r="M120" s="89">
        <f>(VLOOKUP($A119,'ADR Raw Data'!$B$6:$BE$49,'ADR Raw Data'!AT$1,FALSE))/100</f>
        <v>0.28541830284032099</v>
      </c>
      <c r="N120" s="90">
        <f>(VLOOKUP($A119,'ADR Raw Data'!$B$6:$BE$49,'ADR Raw Data'!AU$1,FALSE))/100</f>
        <v>7.2302361365309306E-2</v>
      </c>
      <c r="O120" s="90">
        <f>(VLOOKUP($A119,'ADR Raw Data'!$B$6:$BE$49,'ADR Raw Data'!AV$1,FALSE))/100</f>
        <v>7.1248684581859095E-2</v>
      </c>
      <c r="P120" s="90">
        <f>(VLOOKUP($A119,'ADR Raw Data'!$B$6:$BE$49,'ADR Raw Data'!AW$1,FALSE))/100</f>
        <v>8.1912365490141997E-2</v>
      </c>
      <c r="Q120" s="90">
        <f>(VLOOKUP($A119,'ADR Raw Data'!$B$6:$BE$49,'ADR Raw Data'!AX$1,FALSE))/100</f>
        <v>0.12014223135086401</v>
      </c>
      <c r="R120" s="90">
        <f>(VLOOKUP($A119,'ADR Raw Data'!$B$6:$BE$49,'ADR Raw Data'!AY$1,FALSE))/100</f>
        <v>0.113574790923442</v>
      </c>
      <c r="S120" s="91">
        <f>(VLOOKUP($A119,'ADR Raw Data'!$B$6:$BE$49,'ADR Raw Data'!BA$1,FALSE))/100</f>
        <v>0.23469312713918</v>
      </c>
      <c r="T120" s="91">
        <f>(VLOOKUP($A119,'ADR Raw Data'!$B$6:$BE$49,'ADR Raw Data'!BB$1,FALSE))/100</f>
        <v>0.29769727837868898</v>
      </c>
      <c r="U120" s="90">
        <f>(VLOOKUP($A119,'ADR Raw Data'!$B$6:$BE$49,'ADR Raw Data'!BC$1,FALSE))/100</f>
        <v>0.26554028827292298</v>
      </c>
      <c r="V120" s="92">
        <f>(VLOOKUP($A119,'ADR Raw Data'!$B$6:$BE$49,'ADR Raw Data'!BE$1,FALSE))/100</f>
        <v>0.16214901882260102</v>
      </c>
      <c r="X120" s="89">
        <f>(VLOOKUP($A119,'RevPAR Raw Data'!$B$6:$BE$49,'RevPAR Raw Data'!AT$1,FALSE))/100</f>
        <v>0.64191318012679299</v>
      </c>
      <c r="Y120" s="90">
        <f>(VLOOKUP($A119,'RevPAR Raw Data'!$B$6:$BE$49,'RevPAR Raw Data'!AU$1,FALSE))/100</f>
        <v>0.16089371467084301</v>
      </c>
      <c r="Z120" s="90">
        <f>(VLOOKUP($A119,'RevPAR Raw Data'!$B$6:$BE$49,'RevPAR Raw Data'!AV$1,FALSE))/100</f>
        <v>0.160404869446513</v>
      </c>
      <c r="AA120" s="90">
        <f>(VLOOKUP($A119,'RevPAR Raw Data'!$B$6:$BE$49,'RevPAR Raw Data'!AW$1,FALSE))/100</f>
        <v>0.14951397866764699</v>
      </c>
      <c r="AB120" s="90">
        <f>(VLOOKUP($A119,'RevPAR Raw Data'!$B$6:$BE$49,'RevPAR Raw Data'!AX$1,FALSE))/100</f>
        <v>0.22903098445505901</v>
      </c>
      <c r="AC120" s="90">
        <f>(VLOOKUP($A119,'RevPAR Raw Data'!$B$6:$BE$49,'RevPAR Raw Data'!AY$1,FALSE))/100</f>
        <v>0.23570875029674401</v>
      </c>
      <c r="AD120" s="91">
        <f>(VLOOKUP($A119,'RevPAR Raw Data'!$B$6:$BE$49,'RevPAR Raw Data'!BA$1,FALSE))/100</f>
        <v>0.29942513639934298</v>
      </c>
      <c r="AE120" s="91">
        <f>(VLOOKUP($A119,'RevPAR Raw Data'!$B$6:$BE$49,'RevPAR Raw Data'!BB$1,FALSE))/100</f>
        <v>0.37547618566501301</v>
      </c>
      <c r="AF120" s="90">
        <f>(VLOOKUP($A119,'RevPAR Raw Data'!$B$6:$BE$49,'RevPAR Raw Data'!BC$1,FALSE))/100</f>
        <v>0.336542065854183</v>
      </c>
      <c r="AG120" s="92">
        <f>(VLOOKUP($A119,'RevPAR Raw Data'!$B$6:$BE$49,'RevPAR Raw Data'!BE$1,FALSE))/100</f>
        <v>0.26980044193346503</v>
      </c>
    </row>
    <row r="121" spans="1:33" x14ac:dyDescent="0.2">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3" x14ac:dyDescent="0.2">
      <c r="A122" s="134" t="s">
        <v>71</v>
      </c>
      <c r="B122" s="117">
        <f>(VLOOKUP($A122,'Occupancy Raw Data'!$B$8:$BE$45,'Occupancy Raw Data'!AG$3,FALSE))/100</f>
        <v>0.48847801627142096</v>
      </c>
      <c r="C122" s="118">
        <f>(VLOOKUP($A122,'Occupancy Raw Data'!$B$8:$BE$45,'Occupancy Raw Data'!AH$3,FALSE))/100</f>
        <v>0.625021637528128</v>
      </c>
      <c r="D122" s="118">
        <f>(VLOOKUP($A122,'Occupancy Raw Data'!$B$8:$BE$45,'Occupancy Raw Data'!AI$3,FALSE))/100</f>
        <v>0.68025797515474096</v>
      </c>
      <c r="E122" s="118">
        <f>(VLOOKUP($A122,'Occupancy Raw Data'!$B$8:$BE$45,'Occupancy Raw Data'!AJ$3,FALSE))/100</f>
        <v>0.67790979526468409</v>
      </c>
      <c r="F122" s="118">
        <f>(VLOOKUP($A122,'Occupancy Raw Data'!$B$8:$BE$45,'Occupancy Raw Data'!AK$3,FALSE))/100</f>
        <v>0.65312946370601199</v>
      </c>
      <c r="G122" s="119">
        <f>(VLOOKUP($A122,'Occupancy Raw Data'!$B$8:$BE$45,'Occupancy Raw Data'!AL$3,FALSE))/100</f>
        <v>0.62495347327418305</v>
      </c>
      <c r="H122" s="99">
        <f>(VLOOKUP($A122,'Occupancy Raw Data'!$B$8:$BE$45,'Occupancy Raw Data'!AN$3,FALSE))/100</f>
        <v>0.73714452668484598</v>
      </c>
      <c r="I122" s="99">
        <f>(VLOOKUP($A122,'Occupancy Raw Data'!$B$8:$BE$45,'Occupancy Raw Data'!AO$3,FALSE))/100</f>
        <v>0.73626801714063106</v>
      </c>
      <c r="J122" s="119">
        <f>(VLOOKUP($A122,'Occupancy Raw Data'!$B$8:$BE$45,'Occupancy Raw Data'!AP$3,FALSE))/100</f>
        <v>0.73670627191273796</v>
      </c>
      <c r="K122" s="120">
        <f>(VLOOKUP($A122,'Occupancy Raw Data'!$B$8:$BE$45,'Occupancy Raw Data'!AR$3,FALSE))/100</f>
        <v>0.656880870086748</v>
      </c>
      <c r="M122" s="121">
        <f>VLOOKUP($A122,'ADR Raw Data'!$B$6:$BE$43,'ADR Raw Data'!AG$1,FALSE)</f>
        <v>99.164036632632701</v>
      </c>
      <c r="N122" s="122">
        <f>VLOOKUP($A122,'ADR Raw Data'!$B$6:$BE$43,'ADR Raw Data'!AH$1,FALSE)</f>
        <v>109.289837995914</v>
      </c>
      <c r="O122" s="122">
        <f>VLOOKUP($A122,'ADR Raw Data'!$B$6:$BE$43,'ADR Raw Data'!AI$1,FALSE)</f>
        <v>113.26749452946</v>
      </c>
      <c r="P122" s="122">
        <f>VLOOKUP($A122,'ADR Raw Data'!$B$6:$BE$43,'ADR Raw Data'!AJ$1,FALSE)</f>
        <v>112.46594248886601</v>
      </c>
      <c r="Q122" s="122">
        <f>VLOOKUP($A122,'ADR Raw Data'!$B$6:$BE$43,'ADR Raw Data'!AK$1,FALSE)</f>
        <v>111.009764653644</v>
      </c>
      <c r="R122" s="123">
        <f>VLOOKUP($A122,'ADR Raw Data'!$B$6:$BE$43,'ADR Raw Data'!AL$1,FALSE)</f>
        <v>109.621026898691</v>
      </c>
      <c r="S122" s="122">
        <f>VLOOKUP($A122,'ADR Raw Data'!$B$6:$BE$43,'ADR Raw Data'!AN$1,FALSE)</f>
        <v>122.463754419342</v>
      </c>
      <c r="T122" s="122">
        <f>VLOOKUP($A122,'ADR Raw Data'!$B$6:$BE$43,'ADR Raw Data'!AO$1,FALSE)</f>
        <v>122.331281723985</v>
      </c>
      <c r="U122" s="123">
        <f>VLOOKUP($A122,'ADR Raw Data'!$B$6:$BE$43,'ADR Raw Data'!AP$1,FALSE)</f>
        <v>122.397557474607</v>
      </c>
      <c r="V122" s="124">
        <f>VLOOKUP($A122,'ADR Raw Data'!$B$6:$BE$43,'ADR Raw Data'!AR$1,FALSE)</f>
        <v>113.714819091097</v>
      </c>
      <c r="X122" s="121">
        <f>VLOOKUP($A122,'RevPAR Raw Data'!$B$6:$BE$43,'RevPAR Raw Data'!AG$1,FALSE)</f>
        <v>48.439451899774902</v>
      </c>
      <c r="Y122" s="122">
        <f>VLOOKUP($A122,'RevPAR Raw Data'!$B$6:$BE$43,'RevPAR Raw Data'!AH$1,FALSE)</f>
        <v>68.308513509390593</v>
      </c>
      <c r="Z122" s="122">
        <f>VLOOKUP($A122,'RevPAR Raw Data'!$B$6:$BE$43,'RevPAR Raw Data'!AI$1,FALSE)</f>
        <v>77.051116479461498</v>
      </c>
      <c r="AA122" s="122">
        <f>VLOOKUP($A122,'RevPAR Raw Data'!$B$6:$BE$43,'RevPAR Raw Data'!AJ$1,FALSE)</f>
        <v>76.241764046876995</v>
      </c>
      <c r="AB122" s="122">
        <f>VLOOKUP($A122,'RevPAR Raw Data'!$B$6:$BE$43,'RevPAR Raw Data'!AK$1,FALSE)</f>
        <v>72.503748054365204</v>
      </c>
      <c r="AC122" s="123">
        <f>VLOOKUP($A122,'RevPAR Raw Data'!$B$6:$BE$43,'RevPAR Raw Data'!AL$1,FALSE)</f>
        <v>68.508041504219804</v>
      </c>
      <c r="AD122" s="122">
        <f>VLOOKUP($A122,'RevPAR Raw Data'!$B$6:$BE$43,'RevPAR Raw Data'!AN$1,FALSE)</f>
        <v>90.273486287495103</v>
      </c>
      <c r="AE122" s="122">
        <f>VLOOKUP($A122,'RevPAR Raw Data'!$B$6:$BE$43,'RevPAR Raw Data'!AO$1,FALSE)</f>
        <v>90.068610229190995</v>
      </c>
      <c r="AF122" s="123">
        <f>VLOOKUP($A122,'RevPAR Raw Data'!$B$6:$BE$43,'RevPAR Raw Data'!AP$1,FALSE)</f>
        <v>90.171048258343006</v>
      </c>
      <c r="AG122" s="124">
        <f>VLOOKUP($A122,'RevPAR Raw Data'!$B$6:$BE$43,'RevPAR Raw Data'!AR$1,FALSE)</f>
        <v>74.697089306317196</v>
      </c>
    </row>
    <row r="123" spans="1:33" x14ac:dyDescent="0.2">
      <c r="A123" s="101" t="s">
        <v>121</v>
      </c>
      <c r="B123" s="89">
        <f>(VLOOKUP($A122,'Occupancy Raw Data'!$B$8:$BE$51,'Occupancy Raw Data'!AT$3,FALSE))/100</f>
        <v>-1.2267267577980101E-2</v>
      </c>
      <c r="C123" s="90">
        <f>(VLOOKUP($A122,'Occupancy Raw Data'!$B$8:$BE$51,'Occupancy Raw Data'!AU$3,FALSE))/100</f>
        <v>4.2329924872839902E-2</v>
      </c>
      <c r="D123" s="90">
        <f>(VLOOKUP($A122,'Occupancy Raw Data'!$B$8:$BE$51,'Occupancy Raw Data'!AV$3,FALSE))/100</f>
        <v>3.3248790952976802E-2</v>
      </c>
      <c r="E123" s="90">
        <f>(VLOOKUP($A122,'Occupancy Raw Data'!$B$8:$BE$51,'Occupancy Raw Data'!AW$3,FALSE))/100</f>
        <v>2.3963581017395898E-2</v>
      </c>
      <c r="F123" s="90">
        <f>(VLOOKUP($A122,'Occupancy Raw Data'!$B$8:$BE$51,'Occupancy Raw Data'!AX$3,FALSE))/100</f>
        <v>1.02953036419994E-2</v>
      </c>
      <c r="G123" s="90">
        <f>(VLOOKUP($A122,'Occupancy Raw Data'!$B$8:$BE$51,'Occupancy Raw Data'!AY$3,FALSE))/100</f>
        <v>2.07617872281591E-2</v>
      </c>
      <c r="H123" s="91">
        <f>(VLOOKUP($A122,'Occupancy Raw Data'!$B$8:$BE$51,'Occupancy Raw Data'!BA$3,FALSE))/100</f>
        <v>1.4435976796641901E-2</v>
      </c>
      <c r="I123" s="91">
        <f>(VLOOKUP($A122,'Occupancy Raw Data'!$B$8:$BE$51,'Occupancy Raw Data'!BB$3,FALSE))/100</f>
        <v>-8.3521244036510699E-3</v>
      </c>
      <c r="J123" s="90">
        <f>(VLOOKUP($A122,'Occupancy Raw Data'!$B$8:$BE$51,'Occupancy Raw Data'!BC$3,FALSE))/100</f>
        <v>2.9192728354939801E-3</v>
      </c>
      <c r="K123" s="92">
        <f>(VLOOKUP($A122,'Occupancy Raw Data'!$B$8:$BE$51,'Occupancy Raw Data'!BE$3,FALSE))/100</f>
        <v>1.4963294295918701E-2</v>
      </c>
      <c r="M123" s="89">
        <f>(VLOOKUP($A122,'ADR Raw Data'!$B$6:$BE$49,'ADR Raw Data'!AT$1,FALSE))/100</f>
        <v>-3.3216515493313399E-2</v>
      </c>
      <c r="N123" s="90">
        <f>(VLOOKUP($A122,'ADR Raw Data'!$B$6:$BE$49,'ADR Raw Data'!AU$1,FALSE))/100</f>
        <v>6.1881564765467502E-3</v>
      </c>
      <c r="O123" s="90">
        <f>(VLOOKUP($A122,'ADR Raw Data'!$B$6:$BE$49,'ADR Raw Data'!AV$1,FALSE))/100</f>
        <v>4.2402510031993299E-4</v>
      </c>
      <c r="P123" s="90">
        <f>(VLOOKUP($A122,'ADR Raw Data'!$B$6:$BE$49,'ADR Raw Data'!AW$1,FALSE))/100</f>
        <v>-9.0094169488239492E-3</v>
      </c>
      <c r="Q123" s="90">
        <f>(VLOOKUP($A122,'ADR Raw Data'!$B$6:$BE$49,'ADR Raw Data'!AX$1,FALSE))/100</f>
        <v>-1.1593086712255601E-2</v>
      </c>
      <c r="R123" s="90">
        <f>(VLOOKUP($A122,'ADR Raw Data'!$B$6:$BE$49,'ADR Raw Data'!AY$1,FALSE))/100</f>
        <v>-7.6462614588595204E-3</v>
      </c>
      <c r="S123" s="91">
        <f>(VLOOKUP($A122,'ADR Raw Data'!$B$6:$BE$49,'ADR Raw Data'!BA$1,FALSE))/100</f>
        <v>-1.64991696571378E-2</v>
      </c>
      <c r="T123" s="91">
        <f>(VLOOKUP($A122,'ADR Raw Data'!$B$6:$BE$49,'ADR Raw Data'!BB$1,FALSE))/100</f>
        <v>-1.76055926054349E-2</v>
      </c>
      <c r="U123" s="90">
        <f>(VLOOKUP($A122,'ADR Raw Data'!$B$6:$BE$49,'ADR Raw Data'!BC$1,FALSE))/100</f>
        <v>-1.7052305765514E-2</v>
      </c>
      <c r="V123" s="92">
        <f>(VLOOKUP($A122,'ADR Raw Data'!$B$6:$BE$49,'ADR Raw Data'!BE$1,FALSE))/100</f>
        <v>-1.13846661223475E-2</v>
      </c>
      <c r="X123" s="89">
        <f>(VLOOKUP($A122,'RevPAR Raw Data'!$B$6:$BE$49,'RevPAR Raw Data'!AT$1,FALSE))/100</f>
        <v>-4.5076307187728898E-2</v>
      </c>
      <c r="Y123" s="90">
        <f>(VLOOKUP($A122,'RevPAR Raw Data'!$B$6:$BE$49,'RevPAR Raw Data'!AU$1,FALSE))/100</f>
        <v>4.8780025548140198E-2</v>
      </c>
      <c r="Z123" s="90">
        <f>(VLOOKUP($A122,'RevPAR Raw Data'!$B$6:$BE$49,'RevPAR Raw Data'!AV$1,FALSE))/100</f>
        <v>3.36869143752161E-2</v>
      </c>
      <c r="AA123" s="90">
        <f>(VLOOKUP($A122,'RevPAR Raw Data'!$B$6:$BE$49,'RevPAR Raw Data'!AW$1,FALSE))/100</f>
        <v>1.4738266175599299E-2</v>
      </c>
      <c r="AB123" s="90">
        <f>(VLOOKUP($A122,'RevPAR Raw Data'!$B$6:$BE$49,'RevPAR Raw Data'!AX$1,FALSE))/100</f>
        <v>-1.4171374181069E-3</v>
      </c>
      <c r="AC123" s="90">
        <f>(VLOOKUP($A122,'RevPAR Raw Data'!$B$6:$BE$49,'RevPAR Raw Data'!AY$1,FALSE))/100</f>
        <v>1.29567757157999E-2</v>
      </c>
      <c r="AD123" s="91">
        <f>(VLOOKUP($A122,'RevPAR Raw Data'!$B$6:$BE$49,'RevPAR Raw Data'!BA$1,FALSE))/100</f>
        <v>-2.30137449083017E-3</v>
      </c>
      <c r="AE123" s="91">
        <f>(VLOOKUP($A122,'RevPAR Raw Data'!$B$6:$BE$49,'RevPAR Raw Data'!BB$1,FALSE))/100</f>
        <v>-2.5810672909445401E-2</v>
      </c>
      <c r="AF123" s="90">
        <f>(VLOOKUP($A122,'RevPAR Raw Data'!$B$6:$BE$49,'RevPAR Raw Data'!BC$1,FALSE))/100</f>
        <v>-1.41828132630238E-2</v>
      </c>
      <c r="AG123" s="92">
        <f>(VLOOKUP($A122,'RevPAR Raw Data'!$B$6:$BE$49,'RevPAR Raw Data'!BE$1,FALSE))/100</f>
        <v>3.4082760639216701E-3</v>
      </c>
    </row>
    <row r="124" spans="1:33" x14ac:dyDescent="0.2">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row>
    <row r="125" spans="1:33" x14ac:dyDescent="0.2">
      <c r="A125" s="116" t="s">
        <v>45</v>
      </c>
      <c r="B125" s="117">
        <f>(VLOOKUP($A125,'Occupancy Raw Data'!$B$8:$BE$45,'Occupancy Raw Data'!AG$3,FALSE))/100</f>
        <v>0.56710144927536199</v>
      </c>
      <c r="C125" s="118">
        <f>(VLOOKUP($A125,'Occupancy Raw Data'!$B$8:$BE$45,'Occupancy Raw Data'!AH$3,FALSE))/100</f>
        <v>0.67434782608695598</v>
      </c>
      <c r="D125" s="118">
        <f>(VLOOKUP($A125,'Occupancy Raw Data'!$B$8:$BE$45,'Occupancy Raw Data'!AI$3,FALSE))/100</f>
        <v>0.71315533980582502</v>
      </c>
      <c r="E125" s="118">
        <f>(VLOOKUP($A125,'Occupancy Raw Data'!$B$8:$BE$45,'Occupancy Raw Data'!AJ$3,FALSE))/100</f>
        <v>0.70796116504854301</v>
      </c>
      <c r="F125" s="118">
        <f>(VLOOKUP($A125,'Occupancy Raw Data'!$B$8:$BE$45,'Occupancy Raw Data'!AK$3,FALSE))/100</f>
        <v>0.67398058252427107</v>
      </c>
      <c r="G125" s="119">
        <f>(VLOOKUP($A125,'Occupancy Raw Data'!$B$8:$BE$45,'Occupancy Raw Data'!AL$3,FALSE))/100</f>
        <v>0.66721899224806192</v>
      </c>
      <c r="H125" s="99">
        <f>(VLOOKUP($A125,'Occupancy Raw Data'!$B$8:$BE$45,'Occupancy Raw Data'!AN$3,FALSE))/100</f>
        <v>0.70179611650485396</v>
      </c>
      <c r="I125" s="99">
        <f>(VLOOKUP($A125,'Occupancy Raw Data'!$B$8:$BE$45,'Occupancy Raw Data'!AO$3,FALSE))/100</f>
        <v>0.69300970873786394</v>
      </c>
      <c r="J125" s="119">
        <f>(VLOOKUP($A125,'Occupancy Raw Data'!$B$8:$BE$45,'Occupancy Raw Data'!AP$3,FALSE))/100</f>
        <v>0.69740291262135901</v>
      </c>
      <c r="K125" s="120">
        <f>(VLOOKUP($A125,'Occupancy Raw Data'!$B$8:$BE$45,'Occupancy Raw Data'!AR$3,FALSE))/100</f>
        <v>0.67583102493074709</v>
      </c>
      <c r="M125" s="121">
        <f>VLOOKUP($A125,'ADR Raw Data'!$B$6:$BE$43,'ADR Raw Data'!AG$1,FALSE)</f>
        <v>90.255691575091504</v>
      </c>
      <c r="N125" s="122">
        <f>VLOOKUP($A125,'ADR Raw Data'!$B$6:$BE$43,'ADR Raw Data'!AH$1,FALSE)</f>
        <v>96.569965978938299</v>
      </c>
      <c r="O125" s="122">
        <f>VLOOKUP($A125,'ADR Raw Data'!$B$6:$BE$43,'ADR Raw Data'!AI$1,FALSE)</f>
        <v>98.130351902525305</v>
      </c>
      <c r="P125" s="122">
        <f>VLOOKUP($A125,'ADR Raw Data'!$B$6:$BE$43,'ADR Raw Data'!AJ$1,FALSE)</f>
        <v>97.892443458584694</v>
      </c>
      <c r="Q125" s="122">
        <f>VLOOKUP($A125,'ADR Raw Data'!$B$6:$BE$43,'ADR Raw Data'!AK$1,FALSE)</f>
        <v>94.473694180351401</v>
      </c>
      <c r="R125" s="123">
        <f>VLOOKUP($A125,'ADR Raw Data'!$B$6:$BE$43,'ADR Raw Data'!AL$1,FALSE)</f>
        <v>95.683821306475707</v>
      </c>
      <c r="S125" s="122">
        <f>VLOOKUP($A125,'ADR Raw Data'!$B$6:$BE$43,'ADR Raw Data'!AN$1,FALSE)</f>
        <v>98.7075109151276</v>
      </c>
      <c r="T125" s="122">
        <f>VLOOKUP($A125,'ADR Raw Data'!$B$6:$BE$43,'ADR Raw Data'!AO$1,FALSE)</f>
        <v>98.187817981227198</v>
      </c>
      <c r="U125" s="123">
        <f>VLOOKUP($A125,'ADR Raw Data'!$B$6:$BE$43,'ADR Raw Data'!AP$1,FALSE)</f>
        <v>98.449301319040799</v>
      </c>
      <c r="V125" s="124">
        <f>VLOOKUP($A125,'ADR Raw Data'!$B$6:$BE$43,'ADR Raw Data'!AR$1,FALSE)</f>
        <v>96.498049579874902</v>
      </c>
      <c r="X125" s="121">
        <f>VLOOKUP($A125,'RevPAR Raw Data'!$B$6:$BE$43,'RevPAR Raw Data'!AG$1,FALSE)</f>
        <v>51.184133497584497</v>
      </c>
      <c r="Y125" s="122">
        <f>VLOOKUP($A125,'RevPAR Raw Data'!$B$6:$BE$43,'RevPAR Raw Data'!AH$1,FALSE)</f>
        <v>65.1217466231884</v>
      </c>
      <c r="Z125" s="122">
        <f>VLOOKUP($A125,'RevPAR Raw Data'!$B$6:$BE$43,'RevPAR Raw Data'!AI$1,FALSE)</f>
        <v>69.982184456310605</v>
      </c>
      <c r="AA125" s="122">
        <f>VLOOKUP($A125,'RevPAR Raw Data'!$B$6:$BE$43,'RevPAR Raw Data'!AJ$1,FALSE)</f>
        <v>69.304048320388304</v>
      </c>
      <c r="AB125" s="122">
        <f>VLOOKUP($A125,'RevPAR Raw Data'!$B$6:$BE$43,'RevPAR Raw Data'!AK$1,FALSE)</f>
        <v>63.6734354368932</v>
      </c>
      <c r="AC125" s="123">
        <f>VLOOKUP($A125,'RevPAR Raw Data'!$B$6:$BE$43,'RevPAR Raw Data'!AL$1,FALSE)</f>
        <v>63.842062826550297</v>
      </c>
      <c r="AD125" s="122">
        <f>VLOOKUP($A125,'RevPAR Raw Data'!$B$6:$BE$43,'RevPAR Raw Data'!AN$1,FALSE)</f>
        <v>69.272547830096997</v>
      </c>
      <c r="AE125" s="122">
        <f>VLOOKUP($A125,'RevPAR Raw Data'!$B$6:$BE$43,'RevPAR Raw Data'!AO$1,FALSE)</f>
        <v>68.045111140776598</v>
      </c>
      <c r="AF125" s="123">
        <f>VLOOKUP($A125,'RevPAR Raw Data'!$B$6:$BE$43,'RevPAR Raw Data'!AP$1,FALSE)</f>
        <v>68.658829485436797</v>
      </c>
      <c r="AG125" s="124">
        <f>VLOOKUP($A125,'RevPAR Raw Data'!$B$6:$BE$43,'RevPAR Raw Data'!AR$1,FALSE)</f>
        <v>65.216375751385002</v>
      </c>
    </row>
    <row r="126" spans="1:33" x14ac:dyDescent="0.2">
      <c r="A126" s="101" t="s">
        <v>121</v>
      </c>
      <c r="B126" s="89">
        <f>(VLOOKUP($A125,'Occupancy Raw Data'!$B$8:$BE$51,'Occupancy Raw Data'!AT$3,FALSE))/100</f>
        <v>-4.5737920661778501E-2</v>
      </c>
      <c r="C126" s="90">
        <f>(VLOOKUP($A125,'Occupancy Raw Data'!$B$8:$BE$51,'Occupancy Raw Data'!AU$3,FALSE))/100</f>
        <v>-3.6790917173927899E-2</v>
      </c>
      <c r="D126" s="90">
        <f>(VLOOKUP($A125,'Occupancy Raw Data'!$B$8:$BE$51,'Occupancy Raw Data'!AV$3,FALSE))/100</f>
        <v>-8.7496761061660894E-3</v>
      </c>
      <c r="E126" s="90">
        <f>(VLOOKUP($A125,'Occupancy Raw Data'!$B$8:$BE$51,'Occupancy Raw Data'!AW$3,FALSE))/100</f>
        <v>-4.2542353913107907E-2</v>
      </c>
      <c r="F126" s="90">
        <f>(VLOOKUP($A125,'Occupancy Raw Data'!$B$8:$BE$51,'Occupancy Raw Data'!AX$3,FALSE))/100</f>
        <v>-5.9067418581663603E-2</v>
      </c>
      <c r="G126" s="90">
        <f>(VLOOKUP($A125,'Occupancy Raw Data'!$B$8:$BE$51,'Occupancy Raw Data'!AY$3,FALSE))/100</f>
        <v>-3.8463562746106204E-2</v>
      </c>
      <c r="H126" s="91">
        <f>(VLOOKUP($A125,'Occupancy Raw Data'!$B$8:$BE$51,'Occupancy Raw Data'!BA$3,FALSE))/100</f>
        <v>-5.7047539272509801E-2</v>
      </c>
      <c r="I126" s="91">
        <f>(VLOOKUP($A125,'Occupancy Raw Data'!$B$8:$BE$51,'Occupancy Raw Data'!BB$3,FALSE))/100</f>
        <v>-5.7820795698095596E-2</v>
      </c>
      <c r="J126" s="90">
        <f>(VLOOKUP($A125,'Occupancy Raw Data'!$B$8:$BE$51,'Occupancy Raw Data'!BC$3,FALSE))/100</f>
        <v>-5.7431890552390195E-2</v>
      </c>
      <c r="K126" s="92">
        <f>(VLOOKUP($A125,'Occupancy Raw Data'!$B$8:$BE$51,'Occupancy Raw Data'!BE$3,FALSE))/100</f>
        <v>-4.4151759132213204E-2</v>
      </c>
      <c r="M126" s="89">
        <f>(VLOOKUP($A125,'ADR Raw Data'!$B$6:$BE$49,'ADR Raw Data'!AT$1,FALSE))/100</f>
        <v>5.4814355693337301E-3</v>
      </c>
      <c r="N126" s="90">
        <f>(VLOOKUP($A125,'ADR Raw Data'!$B$6:$BE$49,'ADR Raw Data'!AU$1,FALSE))/100</f>
        <v>2.3116318130453201E-2</v>
      </c>
      <c r="O126" s="90">
        <f>(VLOOKUP($A125,'ADR Raw Data'!$B$6:$BE$49,'ADR Raw Data'!AV$1,FALSE))/100</f>
        <v>1.68712004368833E-2</v>
      </c>
      <c r="P126" s="90">
        <f>(VLOOKUP($A125,'ADR Raw Data'!$B$6:$BE$49,'ADR Raw Data'!AW$1,FALSE))/100</f>
        <v>-1.8827618674472199E-3</v>
      </c>
      <c r="Q126" s="90">
        <f>(VLOOKUP($A125,'ADR Raw Data'!$B$6:$BE$49,'ADR Raw Data'!AX$1,FALSE))/100</f>
        <v>-2.8562518118663501E-2</v>
      </c>
      <c r="R126" s="90">
        <f>(VLOOKUP($A125,'ADR Raw Data'!$B$6:$BE$49,'ADR Raw Data'!AY$1,FALSE))/100</f>
        <v>2.8519715159142003E-3</v>
      </c>
      <c r="S126" s="91">
        <f>(VLOOKUP($A125,'ADR Raw Data'!$B$6:$BE$49,'ADR Raw Data'!BA$1,FALSE))/100</f>
        <v>-3.6557287962602998E-2</v>
      </c>
      <c r="T126" s="91">
        <f>(VLOOKUP($A125,'ADR Raw Data'!$B$6:$BE$49,'ADR Raw Data'!BB$1,FALSE))/100</f>
        <v>-2.3382685113098697E-2</v>
      </c>
      <c r="U126" s="90">
        <f>(VLOOKUP($A125,'ADR Raw Data'!$B$6:$BE$49,'ADR Raw Data'!BC$1,FALSE))/100</f>
        <v>-3.0069843704161402E-2</v>
      </c>
      <c r="V126" s="92">
        <f>(VLOOKUP($A125,'ADR Raw Data'!$B$6:$BE$49,'ADR Raw Data'!BE$1,FALSE))/100</f>
        <v>-7.5531841266641697E-3</v>
      </c>
      <c r="X126" s="89">
        <f>(VLOOKUP($A125,'RevPAR Raw Data'!$B$6:$BE$49,'RevPAR Raw Data'!AT$1,FALSE))/100</f>
        <v>-4.05071945576276E-2</v>
      </c>
      <c r="Y126" s="90">
        <f>(VLOOKUP($A125,'RevPAR Raw Data'!$B$6:$BE$49,'RevPAR Raw Data'!AU$1,FALSE))/100</f>
        <v>-1.4525069589178301E-2</v>
      </c>
      <c r="Z126" s="90">
        <f>(VLOOKUP($A125,'RevPAR Raw Data'!$B$6:$BE$49,'RevPAR Raw Data'!AV$1,FALSE))/100</f>
        <v>7.9739067913722813E-3</v>
      </c>
      <c r="AA126" s="90">
        <f>(VLOOKUP($A125,'RevPAR Raw Data'!$B$6:$BE$49,'RevPAR Raw Data'!AW$1,FALSE))/100</f>
        <v>-4.4345018658856102E-2</v>
      </c>
      <c r="AB126" s="90">
        <f>(VLOOKUP($A125,'RevPAR Raw Data'!$B$6:$BE$49,'RevPAR Raw Data'!AX$1,FALSE))/100</f>
        <v>-8.5942822486865703E-2</v>
      </c>
      <c r="AC126" s="90">
        <f>(VLOOKUP($A125,'RevPAR Raw Data'!$B$6:$BE$49,'RevPAR Raw Data'!AY$1,FALSE))/100</f>
        <v>-3.5721288215544399E-2</v>
      </c>
      <c r="AD126" s="91">
        <f>(VLOOKUP($A125,'RevPAR Raw Data'!$B$6:$BE$49,'RevPAR Raw Data'!BA$1,FALSE))/100</f>
        <v>-9.1519323914369788E-2</v>
      </c>
      <c r="AE126" s="91">
        <f>(VLOOKUP($A125,'RevPAR Raw Data'!$B$6:$BE$49,'RevPAR Raw Data'!BB$1,FALSE))/100</f>
        <v>-7.9851475352396908E-2</v>
      </c>
      <c r="AF126" s="90">
        <f>(VLOOKUP($A125,'RevPAR Raw Data'!$B$6:$BE$49,'RevPAR Raw Data'!BC$1,FALSE))/100</f>
        <v>-8.5774766284006793E-2</v>
      </c>
      <c r="AG126" s="92">
        <f>(VLOOKUP($A125,'RevPAR Raw Data'!$B$6:$BE$49,'RevPAR Raw Data'!BE$1,FALSE))/100</f>
        <v>-5.13714568926356E-2</v>
      </c>
    </row>
    <row r="127" spans="1:33" x14ac:dyDescent="0.2">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3" x14ac:dyDescent="0.2">
      <c r="A128" s="116" t="s">
        <v>105</v>
      </c>
      <c r="B128" s="117">
        <f>(VLOOKUP($A128,'Occupancy Raw Data'!$B$8:$BE$45,'Occupancy Raw Data'!AG$3,FALSE))/100</f>
        <v>0.42748664886515297</v>
      </c>
      <c r="C128" s="118">
        <f>(VLOOKUP($A128,'Occupancy Raw Data'!$B$8:$BE$45,'Occupancy Raw Data'!AH$3,FALSE))/100</f>
        <v>0.62449933244325695</v>
      </c>
      <c r="D128" s="118">
        <f>(VLOOKUP($A128,'Occupancy Raw Data'!$B$8:$BE$45,'Occupancy Raw Data'!AI$3,FALSE))/100</f>
        <v>0.71036381842456608</v>
      </c>
      <c r="E128" s="118">
        <f>(VLOOKUP($A128,'Occupancy Raw Data'!$B$8:$BE$45,'Occupancy Raw Data'!AJ$3,FALSE))/100</f>
        <v>0.69676234979973206</v>
      </c>
      <c r="F128" s="118">
        <f>(VLOOKUP($A128,'Occupancy Raw Data'!$B$8:$BE$45,'Occupancy Raw Data'!AK$3,FALSE))/100</f>
        <v>0.68357810413885101</v>
      </c>
      <c r="G128" s="119">
        <f>(VLOOKUP($A128,'Occupancy Raw Data'!$B$8:$BE$45,'Occupancy Raw Data'!AL$3,FALSE))/100</f>
        <v>0.62853805073431201</v>
      </c>
      <c r="H128" s="99">
        <f>(VLOOKUP($A128,'Occupancy Raw Data'!$B$8:$BE$45,'Occupancy Raw Data'!AN$3,FALSE))/100</f>
        <v>0.82560080106808997</v>
      </c>
      <c r="I128" s="99">
        <f>(VLOOKUP($A128,'Occupancy Raw Data'!$B$8:$BE$45,'Occupancy Raw Data'!AO$3,FALSE))/100</f>
        <v>0.78312750333778292</v>
      </c>
      <c r="J128" s="119">
        <f>(VLOOKUP($A128,'Occupancy Raw Data'!$B$8:$BE$45,'Occupancy Raw Data'!AP$3,FALSE))/100</f>
        <v>0.804364152202937</v>
      </c>
      <c r="K128" s="120">
        <f>(VLOOKUP($A128,'Occupancy Raw Data'!$B$8:$BE$45,'Occupancy Raw Data'!AR$3,FALSE))/100</f>
        <v>0.67877407972534798</v>
      </c>
      <c r="M128" s="121">
        <f>VLOOKUP($A128,'ADR Raw Data'!$B$6:$BE$43,'ADR Raw Data'!AG$1,FALSE)</f>
        <v>165.183611165332</v>
      </c>
      <c r="N128" s="122">
        <f>VLOOKUP($A128,'ADR Raw Data'!$B$6:$BE$43,'ADR Raw Data'!AH$1,FALSE)</f>
        <v>173.407812667022</v>
      </c>
      <c r="O128" s="122">
        <f>VLOOKUP($A128,'ADR Raw Data'!$B$6:$BE$43,'ADR Raw Data'!AI$1,FALSE)</f>
        <v>180.84867496769601</v>
      </c>
      <c r="P128" s="122">
        <f>VLOOKUP($A128,'ADR Raw Data'!$B$6:$BE$43,'ADR Raw Data'!AJ$1,FALSE)</f>
        <v>179.586179640718</v>
      </c>
      <c r="Q128" s="122">
        <f>VLOOKUP($A128,'ADR Raw Data'!$B$6:$BE$43,'ADR Raw Data'!AK$1,FALSE)</f>
        <v>184.35675903320299</v>
      </c>
      <c r="R128" s="123">
        <f>VLOOKUP($A128,'ADR Raw Data'!$B$6:$BE$43,'ADR Raw Data'!AL$1,FALSE)</f>
        <v>177.72236339015399</v>
      </c>
      <c r="S128" s="122">
        <f>VLOOKUP($A128,'ADR Raw Data'!$B$6:$BE$43,'ADR Raw Data'!AN$1,FALSE)</f>
        <v>197.17402162926999</v>
      </c>
      <c r="T128" s="122">
        <f>VLOOKUP($A128,'ADR Raw Data'!$B$6:$BE$43,'ADR Raw Data'!AO$1,FALSE)</f>
        <v>193.31986041555601</v>
      </c>
      <c r="U128" s="123">
        <f>VLOOKUP($A128,'ADR Raw Data'!$B$6:$BE$43,'ADR Raw Data'!AP$1,FALSE)</f>
        <v>195.29781938897199</v>
      </c>
      <c r="V128" s="124">
        <f>VLOOKUP($A128,'ADR Raw Data'!$B$6:$BE$43,'ADR Raw Data'!AR$1,FALSE)</f>
        <v>183.67303542262999</v>
      </c>
      <c r="X128" s="121">
        <f>VLOOKUP($A128,'RevPAR Raw Data'!$B$6:$BE$43,'RevPAR Raw Data'!AG$1,FALSE)</f>
        <v>70.613788384512603</v>
      </c>
      <c r="Y128" s="122">
        <f>VLOOKUP($A128,'RevPAR Raw Data'!$B$6:$BE$43,'RevPAR Raw Data'!AH$1,FALSE)</f>
        <v>108.293063251001</v>
      </c>
      <c r="Z128" s="122">
        <f>VLOOKUP($A128,'RevPAR Raw Data'!$B$6:$BE$43,'RevPAR Raw Data'!AI$1,FALSE)</f>
        <v>128.468355307076</v>
      </c>
      <c r="AA128" s="122">
        <f>VLOOKUP($A128,'RevPAR Raw Data'!$B$6:$BE$43,'RevPAR Raw Data'!AJ$1,FALSE)</f>
        <v>125.128888518024</v>
      </c>
      <c r="AB128" s="122">
        <f>VLOOKUP($A128,'RevPAR Raw Data'!$B$6:$BE$43,'RevPAR Raw Data'!AK$1,FALSE)</f>
        <v>126.02224382510001</v>
      </c>
      <c r="AC128" s="123">
        <f>VLOOKUP($A128,'RevPAR Raw Data'!$B$6:$BE$43,'RevPAR Raw Data'!AL$1,FALSE)</f>
        <v>111.705267857142</v>
      </c>
      <c r="AD128" s="122">
        <f>VLOOKUP($A128,'RevPAR Raw Data'!$B$6:$BE$43,'RevPAR Raw Data'!AN$1,FALSE)</f>
        <v>162.78703020694201</v>
      </c>
      <c r="AE128" s="122">
        <f>VLOOKUP($A128,'RevPAR Raw Data'!$B$6:$BE$43,'RevPAR Raw Data'!AO$1,FALSE)</f>
        <v>151.39409963284299</v>
      </c>
      <c r="AF128" s="123">
        <f>VLOOKUP($A128,'RevPAR Raw Data'!$B$6:$BE$43,'RevPAR Raw Data'!AP$1,FALSE)</f>
        <v>157.09056491989301</v>
      </c>
      <c r="AG128" s="124">
        <f>VLOOKUP($A128,'RevPAR Raw Data'!$B$6:$BE$43,'RevPAR Raw Data'!AR$1,FALSE)</f>
        <v>124.672495589357</v>
      </c>
    </row>
    <row r="129" spans="1:33" x14ac:dyDescent="0.2">
      <c r="A129" s="101" t="s">
        <v>121</v>
      </c>
      <c r="B129" s="89">
        <f>(VLOOKUP($A128,'Occupancy Raw Data'!$B$8:$BE$51,'Occupancy Raw Data'!AT$3,FALSE))/100</f>
        <v>-7.7474336625992599E-3</v>
      </c>
      <c r="C129" s="90">
        <f>(VLOOKUP($A128,'Occupancy Raw Data'!$B$8:$BE$51,'Occupancy Raw Data'!AU$3,FALSE))/100</f>
        <v>9.2076462862979713E-2</v>
      </c>
      <c r="D129" s="90">
        <f>(VLOOKUP($A128,'Occupancy Raw Data'!$B$8:$BE$51,'Occupancy Raw Data'!AV$3,FALSE))/100</f>
        <v>4.0454656563187398E-2</v>
      </c>
      <c r="E129" s="90">
        <f>(VLOOKUP($A128,'Occupancy Raw Data'!$B$8:$BE$51,'Occupancy Raw Data'!AW$3,FALSE))/100</f>
        <v>6.0452120904241805E-2</v>
      </c>
      <c r="F129" s="90">
        <f>(VLOOKUP($A128,'Occupancy Raw Data'!$B$8:$BE$51,'Occupancy Raw Data'!AX$3,FALSE))/100</f>
        <v>2.27215980024968E-2</v>
      </c>
      <c r="G129" s="90">
        <f>(VLOOKUP($A128,'Occupancy Raw Data'!$B$8:$BE$51,'Occupancy Raw Data'!AY$3,FALSE))/100</f>
        <v>4.3789146943074099E-2</v>
      </c>
      <c r="H129" s="91">
        <f>(VLOOKUP($A128,'Occupancy Raw Data'!$B$8:$BE$51,'Occupancy Raw Data'!BA$3,FALSE))/100</f>
        <v>3.91765570843398E-2</v>
      </c>
      <c r="I129" s="91">
        <f>(VLOOKUP($A128,'Occupancy Raw Data'!$B$8:$BE$51,'Occupancy Raw Data'!BB$3,FALSE))/100</f>
        <v>2.3557639873486701E-2</v>
      </c>
      <c r="J129" s="90">
        <f>(VLOOKUP($A128,'Occupancy Raw Data'!$B$8:$BE$51,'Occupancy Raw Data'!BC$3,FALSE))/100</f>
        <v>3.1514178705189903E-2</v>
      </c>
      <c r="K129" s="92">
        <f>(VLOOKUP($A128,'Occupancy Raw Data'!$B$8:$BE$51,'Occupancy Raw Data'!BE$3,FALSE))/100</f>
        <v>3.9600525816110399E-2</v>
      </c>
      <c r="M129" s="89">
        <f>(VLOOKUP($A128,'ADR Raw Data'!$B$6:$BE$49,'ADR Raw Data'!AT$1,FALSE))/100</f>
        <v>1.53736278239275E-2</v>
      </c>
      <c r="N129" s="90">
        <f>(VLOOKUP($A128,'ADR Raw Data'!$B$6:$BE$49,'ADR Raw Data'!AU$1,FALSE))/100</f>
        <v>-2.17394826323261E-3</v>
      </c>
      <c r="O129" s="90">
        <f>(VLOOKUP($A128,'ADR Raw Data'!$B$6:$BE$49,'ADR Raw Data'!AV$1,FALSE))/100</f>
        <v>-3.2021408863074203E-3</v>
      </c>
      <c r="P129" s="90">
        <f>(VLOOKUP($A128,'ADR Raw Data'!$B$6:$BE$49,'ADR Raw Data'!AW$1,FALSE))/100</f>
        <v>-2.59453181723906E-2</v>
      </c>
      <c r="Q129" s="90">
        <f>(VLOOKUP($A128,'ADR Raw Data'!$B$6:$BE$49,'ADR Raw Data'!AX$1,FALSE))/100</f>
        <v>2.7423863091760897E-2</v>
      </c>
      <c r="R129" s="90">
        <f>(VLOOKUP($A128,'ADR Raw Data'!$B$6:$BE$49,'ADR Raw Data'!AY$1,FALSE))/100</f>
        <v>1.28491990913909E-3</v>
      </c>
      <c r="S129" s="91">
        <f>(VLOOKUP($A128,'ADR Raw Data'!$B$6:$BE$49,'ADR Raw Data'!BA$1,FALSE))/100</f>
        <v>7.2727674637619393E-4</v>
      </c>
      <c r="T129" s="91">
        <f>(VLOOKUP($A128,'ADR Raw Data'!$B$6:$BE$49,'ADR Raw Data'!BB$1,FALSE))/100</f>
        <v>-3.8573135655580397E-2</v>
      </c>
      <c r="U129" s="90">
        <f>(VLOOKUP($A128,'ADR Raw Data'!$B$6:$BE$49,'ADR Raw Data'!BC$1,FALSE))/100</f>
        <v>-1.86792002434546E-2</v>
      </c>
      <c r="V129" s="92">
        <f>(VLOOKUP($A128,'ADR Raw Data'!$B$6:$BE$49,'ADR Raw Data'!BE$1,FALSE))/100</f>
        <v>-6.3023906854256092E-3</v>
      </c>
      <c r="X129" s="89">
        <f>(VLOOKUP($A128,'RevPAR Raw Data'!$B$6:$BE$49,'RevPAR Raw Data'!AT$1,FALSE))/100</f>
        <v>7.5070879996089104E-3</v>
      </c>
      <c r="Y129" s="90">
        <f>(VLOOKUP($A128,'RevPAR Raw Data'!$B$6:$BE$49,'RevPAR Raw Data'!AU$1,FALSE))/100</f>
        <v>8.9702345133221506E-2</v>
      </c>
      <c r="Z129" s="90">
        <f>(VLOOKUP($A128,'RevPAR Raw Data'!$B$6:$BE$49,'RevPAR Raw Data'!AV$1,FALSE))/100</f>
        <v>3.7122974167057496E-2</v>
      </c>
      <c r="AA129" s="90">
        <f>(VLOOKUP($A128,'RevPAR Raw Data'!$B$6:$BE$49,'RevPAR Raw Data'!AW$1,FALSE))/100</f>
        <v>3.2938353220794699E-2</v>
      </c>
      <c r="AB129" s="90">
        <f>(VLOOKUP($A128,'RevPAR Raw Data'!$B$6:$BE$49,'RevPAR Raw Data'!AX$1,FALSE))/100</f>
        <v>5.0768575087104299E-2</v>
      </c>
      <c r="AC129" s="90">
        <f>(VLOOKUP($A128,'RevPAR Raw Data'!$B$6:$BE$49,'RevPAR Raw Data'!AY$1,FALSE))/100</f>
        <v>4.51303323989245E-2</v>
      </c>
      <c r="AD129" s="91">
        <f>(VLOOKUP($A128,'RevPAR Raw Data'!$B$6:$BE$49,'RevPAR Raw Data'!BA$1,FALSE))/100</f>
        <v>3.99323260296865E-2</v>
      </c>
      <c r="AE129" s="91">
        <f>(VLOOKUP($A128,'RevPAR Raw Data'!$B$6:$BE$49,'RevPAR Raw Data'!BB$1,FALSE))/100</f>
        <v>-1.5924187820658998E-2</v>
      </c>
      <c r="AF129" s="90">
        <f>(VLOOKUP($A128,'RevPAR Raw Data'!$B$6:$BE$49,'RevPAR Raw Data'!BC$1,FALSE))/100</f>
        <v>1.2246318807192999E-2</v>
      </c>
      <c r="AG129" s="92">
        <f>(VLOOKUP($A128,'RevPAR Raw Data'!$B$6:$BE$49,'RevPAR Raw Data'!BE$1,FALSE))/100</f>
        <v>3.3048557145643295E-2</v>
      </c>
    </row>
    <row r="130" spans="1:33" x14ac:dyDescent="0.2">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
      <c r="A131" s="116" t="s">
        <v>90</v>
      </c>
      <c r="B131" s="117">
        <f>(VLOOKUP($A131,'Occupancy Raw Data'!$B$8:$BE$45,'Occupancy Raw Data'!AG$3,FALSE))/100</f>
        <v>0.45483723062815201</v>
      </c>
      <c r="C131" s="118">
        <f>(VLOOKUP($A131,'Occupancy Raw Data'!$B$8:$BE$45,'Occupancy Raw Data'!AH$3,FALSE))/100</f>
        <v>0.59777624942686802</v>
      </c>
      <c r="D131" s="118">
        <f>(VLOOKUP($A131,'Occupancy Raw Data'!$B$8:$BE$45,'Occupancy Raw Data'!AI$3,FALSE))/100</f>
        <v>0.66600756533700112</v>
      </c>
      <c r="E131" s="118">
        <f>(VLOOKUP($A131,'Occupancy Raw Data'!$B$8:$BE$45,'Occupancy Raw Data'!AJ$3,FALSE))/100</f>
        <v>0.66758367721228695</v>
      </c>
      <c r="F131" s="118">
        <f>(VLOOKUP($A131,'Occupancy Raw Data'!$B$8:$BE$45,'Occupancy Raw Data'!AK$3,FALSE))/100</f>
        <v>0.627407152682255</v>
      </c>
      <c r="G131" s="119">
        <f>(VLOOKUP($A131,'Occupancy Raw Data'!$B$8:$BE$45,'Occupancy Raw Data'!AL$3,FALSE))/100</f>
        <v>0.60272237505731296</v>
      </c>
      <c r="H131" s="99">
        <f>(VLOOKUP($A131,'Occupancy Raw Data'!$B$8:$BE$45,'Occupancy Raw Data'!AN$3,FALSE))/100</f>
        <v>0.73985557083906395</v>
      </c>
      <c r="I131" s="99">
        <f>(VLOOKUP($A131,'Occupancy Raw Data'!$B$8:$BE$45,'Occupancy Raw Data'!AO$3,FALSE))/100</f>
        <v>0.75031522237505699</v>
      </c>
      <c r="J131" s="119">
        <f>(VLOOKUP($A131,'Occupancy Raw Data'!$B$8:$BE$45,'Occupancy Raw Data'!AP$3,FALSE))/100</f>
        <v>0.74508539660706008</v>
      </c>
      <c r="K131" s="120">
        <f>(VLOOKUP($A131,'Occupancy Raw Data'!$B$8:$BE$45,'Occupancy Raw Data'!AR$3,FALSE))/100</f>
        <v>0.64339752407152606</v>
      </c>
      <c r="M131" s="121">
        <f>VLOOKUP($A131,'ADR Raw Data'!$B$6:$BE$43,'ADR Raw Data'!AG$1,FALSE)</f>
        <v>92.136376008064502</v>
      </c>
      <c r="N131" s="122">
        <f>VLOOKUP($A131,'ADR Raw Data'!$B$6:$BE$43,'ADR Raw Data'!AH$1,FALSE)</f>
        <v>104.155099712368</v>
      </c>
      <c r="O131" s="122">
        <f>VLOOKUP($A131,'ADR Raw Data'!$B$6:$BE$43,'ADR Raw Data'!AI$1,FALSE)</f>
        <v>109.651350630351</v>
      </c>
      <c r="P131" s="122">
        <f>VLOOKUP($A131,'ADR Raw Data'!$B$6:$BE$43,'ADR Raw Data'!AJ$1,FALSE)</f>
        <v>108.560640882554</v>
      </c>
      <c r="Q131" s="122">
        <f>VLOOKUP($A131,'ADR Raw Data'!$B$6:$BE$43,'ADR Raw Data'!AK$1,FALSE)</f>
        <v>104.837500228373</v>
      </c>
      <c r="R131" s="123">
        <f>VLOOKUP($A131,'ADR Raw Data'!$B$6:$BE$43,'ADR Raw Data'!AL$1,FALSE)</f>
        <v>104.673810180386</v>
      </c>
      <c r="S131" s="122">
        <f>VLOOKUP($A131,'ADR Raw Data'!$B$6:$BE$43,'ADR Raw Data'!AN$1,FALSE)</f>
        <v>119.155348206677</v>
      </c>
      <c r="T131" s="122">
        <f>VLOOKUP($A131,'ADR Raw Data'!$B$6:$BE$43,'ADR Raw Data'!AO$1,FALSE)</f>
        <v>120.43126685253699</v>
      </c>
      <c r="U131" s="123">
        <f>VLOOKUP($A131,'ADR Raw Data'!$B$6:$BE$43,'ADR Raw Data'!AP$1,FALSE)</f>
        <v>119.797785427203</v>
      </c>
      <c r="V131" s="124">
        <f>VLOOKUP($A131,'ADR Raw Data'!$B$6:$BE$43,'ADR Raw Data'!AR$1,FALSE)</f>
        <v>109.677894046982</v>
      </c>
      <c r="X131" s="121">
        <f>VLOOKUP($A131,'RevPAR Raw Data'!$B$6:$BE$43,'RevPAR Raw Data'!AG$1,FALSE)</f>
        <v>41.907054103622102</v>
      </c>
      <c r="Y131" s="122">
        <f>VLOOKUP($A131,'RevPAR Raw Data'!$B$6:$BE$43,'RevPAR Raw Data'!AH$1,FALSE)</f>
        <v>62.261444864740902</v>
      </c>
      <c r="Z131" s="122">
        <f>VLOOKUP($A131,'RevPAR Raw Data'!$B$6:$BE$43,'RevPAR Raw Data'!AI$1,FALSE)</f>
        <v>73.028629069234199</v>
      </c>
      <c r="AA131" s="122">
        <f>VLOOKUP($A131,'RevPAR Raw Data'!$B$6:$BE$43,'RevPAR Raw Data'!AJ$1,FALSE)</f>
        <v>72.473311840898603</v>
      </c>
      <c r="AB131" s="122">
        <f>VLOOKUP($A131,'RevPAR Raw Data'!$B$6:$BE$43,'RevPAR Raw Data'!AK$1,FALSE)</f>
        <v>65.775797512608804</v>
      </c>
      <c r="AC131" s="123">
        <f>VLOOKUP($A131,'RevPAR Raw Data'!$B$6:$BE$43,'RevPAR Raw Data'!AL$1,FALSE)</f>
        <v>63.089247478220898</v>
      </c>
      <c r="AD131" s="122">
        <f>VLOOKUP($A131,'RevPAR Raw Data'!$B$6:$BE$43,'RevPAR Raw Data'!AN$1,FALSE)</f>
        <v>88.157748165978902</v>
      </c>
      <c r="AE131" s="122">
        <f>VLOOKUP($A131,'RevPAR Raw Data'!$B$6:$BE$43,'RevPAR Raw Data'!AO$1,FALSE)</f>
        <v>90.361412769371796</v>
      </c>
      <c r="AF131" s="123">
        <f>VLOOKUP($A131,'RevPAR Raw Data'!$B$6:$BE$43,'RevPAR Raw Data'!AP$1,FALSE)</f>
        <v>89.259580467675306</v>
      </c>
      <c r="AG131" s="124">
        <f>VLOOKUP($A131,'RevPAR Raw Data'!$B$6:$BE$43,'RevPAR Raw Data'!AR$1,FALSE)</f>
        <v>70.566485475207898</v>
      </c>
    </row>
    <row r="132" spans="1:33" x14ac:dyDescent="0.2">
      <c r="A132" s="101" t="s">
        <v>121</v>
      </c>
      <c r="B132" s="89">
        <f>(VLOOKUP($A131,'Occupancy Raw Data'!$B$8:$BE$51,'Occupancy Raw Data'!AT$3,FALSE))/100</f>
        <v>-1.8649199708287802E-2</v>
      </c>
      <c r="C132" s="90">
        <f>(VLOOKUP($A131,'Occupancy Raw Data'!$B$8:$BE$51,'Occupancy Raw Data'!AU$3,FALSE))/100</f>
        <v>5.7406258349732203E-2</v>
      </c>
      <c r="D132" s="90">
        <f>(VLOOKUP($A131,'Occupancy Raw Data'!$B$8:$BE$51,'Occupancy Raw Data'!AV$3,FALSE))/100</f>
        <v>4.1000276756210499E-2</v>
      </c>
      <c r="E132" s="90">
        <f>(VLOOKUP($A131,'Occupancy Raw Data'!$B$8:$BE$51,'Occupancy Raw Data'!AW$3,FALSE))/100</f>
        <v>4.72986296862202E-2</v>
      </c>
      <c r="F132" s="90">
        <f>(VLOOKUP($A131,'Occupancy Raw Data'!$B$8:$BE$51,'Occupancy Raw Data'!AX$3,FALSE))/100</f>
        <v>1.5613231353414801E-2</v>
      </c>
      <c r="G132" s="90">
        <f>(VLOOKUP($A131,'Occupancy Raw Data'!$B$8:$BE$51,'Occupancy Raw Data'!AY$3,FALSE))/100</f>
        <v>3.0587122127803699E-2</v>
      </c>
      <c r="H132" s="91">
        <f>(VLOOKUP($A131,'Occupancy Raw Data'!$B$8:$BE$51,'Occupancy Raw Data'!BA$3,FALSE))/100</f>
        <v>2.7668060850923801E-2</v>
      </c>
      <c r="I132" s="91">
        <f>(VLOOKUP($A131,'Occupancy Raw Data'!$B$8:$BE$51,'Occupancy Raw Data'!BB$3,FALSE))/100</f>
        <v>-1.0711771108386701E-2</v>
      </c>
      <c r="J132" s="90">
        <f>(VLOOKUP($A131,'Occupancy Raw Data'!$B$8:$BE$51,'Occupancy Raw Data'!BC$3,FALSE))/100</f>
        <v>7.9783587448684495E-3</v>
      </c>
      <c r="K132" s="92">
        <f>(VLOOKUP($A131,'Occupancy Raw Data'!$B$8:$BE$51,'Occupancy Raw Data'!BE$3,FALSE))/100</f>
        <v>2.2961841048559698E-2</v>
      </c>
      <c r="M132" s="89">
        <f>(VLOOKUP($A131,'ADR Raw Data'!$B$6:$BE$49,'ADR Raw Data'!AT$1,FALSE))/100</f>
        <v>-7.6608055316266993E-2</v>
      </c>
      <c r="N132" s="90">
        <f>(VLOOKUP($A131,'ADR Raw Data'!$B$6:$BE$49,'ADR Raw Data'!AU$1,FALSE))/100</f>
        <v>-1.21840394813773E-2</v>
      </c>
      <c r="O132" s="90">
        <f>(VLOOKUP($A131,'ADR Raw Data'!$B$6:$BE$49,'ADR Raw Data'!AV$1,FALSE))/100</f>
        <v>-7.5111109967770093E-4</v>
      </c>
      <c r="P132" s="90">
        <f>(VLOOKUP($A131,'ADR Raw Data'!$B$6:$BE$49,'ADR Raw Data'!AW$1,FALSE))/100</f>
        <v>-1.1983064647507599E-2</v>
      </c>
      <c r="Q132" s="90">
        <f>(VLOOKUP($A131,'ADR Raw Data'!$B$6:$BE$49,'ADR Raw Data'!AX$1,FALSE))/100</f>
        <v>-3.5889062366822599E-2</v>
      </c>
      <c r="R132" s="90">
        <f>(VLOOKUP($A131,'ADR Raw Data'!$B$6:$BE$49,'ADR Raw Data'!AY$1,FALSE))/100</f>
        <v>-2.31169619257263E-2</v>
      </c>
      <c r="S132" s="91">
        <f>(VLOOKUP($A131,'ADR Raw Data'!$B$6:$BE$49,'ADR Raw Data'!BA$1,FALSE))/100</f>
        <v>-3.0049002173414201E-2</v>
      </c>
      <c r="T132" s="91">
        <f>(VLOOKUP($A131,'ADR Raw Data'!$B$6:$BE$49,'ADR Raw Data'!BB$1,FALSE))/100</f>
        <v>-2.2833793343124999E-2</v>
      </c>
      <c r="U132" s="90">
        <f>(VLOOKUP($A131,'ADR Raw Data'!$B$6:$BE$49,'ADR Raw Data'!BC$1,FALSE))/100</f>
        <v>-2.6440236316990398E-2</v>
      </c>
      <c r="V132" s="92">
        <f>(VLOOKUP($A131,'ADR Raw Data'!$B$6:$BE$49,'ADR Raw Data'!BE$1,FALSE))/100</f>
        <v>-2.5020364539266402E-2</v>
      </c>
      <c r="X132" s="89">
        <f>(VLOOKUP($A131,'RevPAR Raw Data'!$B$6:$BE$49,'RevPAR Raw Data'!AT$1,FALSE))/100</f>
        <v>-9.3828576101698313E-2</v>
      </c>
      <c r="Y132" s="90">
        <f>(VLOOKUP($A131,'RevPAR Raw Data'!$B$6:$BE$49,'RevPAR Raw Data'!AU$1,FALSE))/100</f>
        <v>4.4522778750143599E-2</v>
      </c>
      <c r="Z132" s="90">
        <f>(VLOOKUP($A131,'RevPAR Raw Data'!$B$6:$BE$49,'RevPAR Raw Data'!AV$1,FALSE))/100</f>
        <v>4.0218369893571394E-2</v>
      </c>
      <c r="AA132" s="90">
        <f>(VLOOKUP($A131,'RevPAR Raw Data'!$B$6:$BE$49,'RevPAR Raw Data'!AW$1,FALSE))/100</f>
        <v>3.47487825014441E-2</v>
      </c>
      <c r="AB132" s="90">
        <f>(VLOOKUP($A131,'RevPAR Raw Data'!$B$6:$BE$49,'RevPAR Raw Data'!AX$1,FALSE))/100</f>
        <v>-2.0836175247198E-2</v>
      </c>
      <c r="AC132" s="90">
        <f>(VLOOKUP($A131,'RevPAR Raw Data'!$B$6:$BE$49,'RevPAR Raw Data'!AY$1,FALSE))/100</f>
        <v>6.7630788644313603E-3</v>
      </c>
      <c r="AD132" s="91">
        <f>(VLOOKUP($A131,'RevPAR Raw Data'!$B$6:$BE$49,'RevPAR Raw Data'!BA$1,FALSE))/100</f>
        <v>-3.2123389431339701E-3</v>
      </c>
      <c r="AE132" s="91">
        <f>(VLOOKUP($A131,'RevPAR Raw Data'!$B$6:$BE$49,'RevPAR Raw Data'!BB$1,FALSE))/100</f>
        <v>-3.3300974083684001E-2</v>
      </c>
      <c r="AF132" s="90">
        <f>(VLOOKUP($A131,'RevPAR Raw Data'!$B$6:$BE$49,'RevPAR Raw Data'!BC$1,FALSE))/100</f>
        <v>-1.8672827262757999E-2</v>
      </c>
      <c r="AG132" s="92">
        <f>(VLOOKUP($A131,'RevPAR Raw Data'!$B$6:$BE$49,'RevPAR Raw Data'!BE$1,FALSE))/100</f>
        <v>-2.6330371242343597E-3</v>
      </c>
    </row>
    <row r="133" spans="1:33" x14ac:dyDescent="0.2">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
      <c r="A134" s="116" t="s">
        <v>44</v>
      </c>
      <c r="B134" s="117">
        <f>(VLOOKUP($A134,'Occupancy Raw Data'!$B$8:$BE$45,'Occupancy Raw Data'!AG$3,FALSE))/100</f>
        <v>0.46640091116173105</v>
      </c>
      <c r="C134" s="118">
        <f>(VLOOKUP($A134,'Occupancy Raw Data'!$B$8:$BE$45,'Occupancy Raw Data'!AH$3,FALSE))/100</f>
        <v>0.57559794988610402</v>
      </c>
      <c r="D134" s="118">
        <f>(VLOOKUP($A134,'Occupancy Raw Data'!$B$8:$BE$45,'Occupancy Raw Data'!AI$3,FALSE))/100</f>
        <v>0.61097665148063696</v>
      </c>
      <c r="E134" s="118">
        <f>(VLOOKUP($A134,'Occupancy Raw Data'!$B$8:$BE$45,'Occupancy Raw Data'!AJ$3,FALSE))/100</f>
        <v>0.61119020501138899</v>
      </c>
      <c r="F134" s="118">
        <f>(VLOOKUP($A134,'Occupancy Raw Data'!$B$8:$BE$45,'Occupancy Raw Data'!AK$3,FALSE))/100</f>
        <v>0.62898633257403103</v>
      </c>
      <c r="G134" s="119">
        <f>(VLOOKUP($A134,'Occupancy Raw Data'!$B$8:$BE$45,'Occupancy Raw Data'!AL$3,FALSE))/100</f>
        <v>0.57863041002277904</v>
      </c>
      <c r="H134" s="99">
        <f>(VLOOKUP($A134,'Occupancy Raw Data'!$B$8:$BE$45,'Occupancy Raw Data'!AN$3,FALSE))/100</f>
        <v>0.73099373576309701</v>
      </c>
      <c r="I134" s="99">
        <f>(VLOOKUP($A134,'Occupancy Raw Data'!$B$8:$BE$45,'Occupancy Raw Data'!AO$3,FALSE))/100</f>
        <v>0.76124715261958897</v>
      </c>
      <c r="J134" s="119">
        <f>(VLOOKUP($A134,'Occupancy Raw Data'!$B$8:$BE$45,'Occupancy Raw Data'!AP$3,FALSE))/100</f>
        <v>0.74612044419134305</v>
      </c>
      <c r="K134" s="120">
        <f>(VLOOKUP($A134,'Occupancy Raw Data'!$B$8:$BE$45,'Occupancy Raw Data'!AR$3,FALSE))/100</f>
        <v>0.62648470549951096</v>
      </c>
      <c r="M134" s="121">
        <f>VLOOKUP($A134,'ADR Raw Data'!$B$6:$BE$43,'ADR Raw Data'!AG$1,FALSE)</f>
        <v>81.950518101343107</v>
      </c>
      <c r="N134" s="122">
        <f>VLOOKUP($A134,'ADR Raw Data'!$B$6:$BE$43,'ADR Raw Data'!AH$1,FALSE)</f>
        <v>87.826012317585906</v>
      </c>
      <c r="O134" s="122">
        <f>VLOOKUP($A134,'ADR Raw Data'!$B$6:$BE$43,'ADR Raw Data'!AI$1,FALSE)</f>
        <v>88.634044774554297</v>
      </c>
      <c r="P134" s="122">
        <f>VLOOKUP($A134,'ADR Raw Data'!$B$6:$BE$43,'ADR Raw Data'!AJ$1,FALSE)</f>
        <v>88.5193912997903</v>
      </c>
      <c r="Q134" s="122">
        <f>VLOOKUP($A134,'ADR Raw Data'!$B$6:$BE$43,'ADR Raw Data'!AK$1,FALSE)</f>
        <v>90.594769714802993</v>
      </c>
      <c r="R134" s="123">
        <f>VLOOKUP($A134,'ADR Raw Data'!$B$6:$BE$43,'ADR Raw Data'!AL$1,FALSE)</f>
        <v>87.797894235169593</v>
      </c>
      <c r="S134" s="122">
        <f>VLOOKUP($A134,'ADR Raw Data'!$B$6:$BE$43,'ADR Raw Data'!AN$1,FALSE)</f>
        <v>105.025180592073</v>
      </c>
      <c r="T134" s="122">
        <f>VLOOKUP($A134,'ADR Raw Data'!$B$6:$BE$43,'ADR Raw Data'!AO$1,FALSE)</f>
        <v>107.468260613428</v>
      </c>
      <c r="U134" s="123">
        <f>VLOOKUP($A134,'ADR Raw Data'!$B$6:$BE$43,'ADR Raw Data'!AP$1,FALSE)</f>
        <v>106.271485879883</v>
      </c>
      <c r="V134" s="124">
        <f>VLOOKUP($A134,'ADR Raw Data'!$B$6:$BE$43,'ADR Raw Data'!AR$1,FALSE)</f>
        <v>94.084001134629702</v>
      </c>
      <c r="X134" s="121">
        <f>VLOOKUP($A134,'RevPAR Raw Data'!$B$6:$BE$43,'RevPAR Raw Data'!AG$1,FALSE)</f>
        <v>38.221796312642297</v>
      </c>
      <c r="Y134" s="122">
        <f>VLOOKUP($A134,'RevPAR Raw Data'!$B$6:$BE$43,'RevPAR Raw Data'!AH$1,FALSE)</f>
        <v>50.552472636674203</v>
      </c>
      <c r="Z134" s="122">
        <f>VLOOKUP($A134,'RevPAR Raw Data'!$B$6:$BE$43,'RevPAR Raw Data'!AI$1,FALSE)</f>
        <v>54.153331883542101</v>
      </c>
      <c r="AA134" s="122">
        <f>VLOOKUP($A134,'RevPAR Raw Data'!$B$6:$BE$43,'RevPAR Raw Data'!AJ$1,FALSE)</f>
        <v>54.102184916002201</v>
      </c>
      <c r="AB134" s="122">
        <f>VLOOKUP($A134,'RevPAR Raw Data'!$B$6:$BE$43,'RevPAR Raw Data'!AK$1,FALSE)</f>
        <v>56.982871953302897</v>
      </c>
      <c r="AC134" s="123">
        <f>VLOOKUP($A134,'RevPAR Raw Data'!$B$6:$BE$43,'RevPAR Raw Data'!AL$1,FALSE)</f>
        <v>50.802531540432803</v>
      </c>
      <c r="AD134" s="122">
        <f>VLOOKUP($A134,'RevPAR Raw Data'!$B$6:$BE$43,'RevPAR Raw Data'!AN$1,FALSE)</f>
        <v>76.772749110193601</v>
      </c>
      <c r="AE134" s="122">
        <f>VLOOKUP($A134,'RevPAR Raw Data'!$B$6:$BE$43,'RevPAR Raw Data'!AO$1,FALSE)</f>
        <v>81.809907388952098</v>
      </c>
      <c r="AF134" s="123">
        <f>VLOOKUP($A134,'RevPAR Raw Data'!$B$6:$BE$43,'RevPAR Raw Data'!AP$1,FALSE)</f>
        <v>79.2913282495728</v>
      </c>
      <c r="AG134" s="124">
        <f>VLOOKUP($A134,'RevPAR Raw Data'!$B$6:$BE$43,'RevPAR Raw Data'!AR$1,FALSE)</f>
        <v>58.942187743044201</v>
      </c>
    </row>
    <row r="135" spans="1:33" ht="17.25" thickBot="1" x14ac:dyDescent="0.25">
      <c r="A135" s="105" t="s">
        <v>121</v>
      </c>
      <c r="B135" s="95">
        <f>(VLOOKUP($A134,'Occupancy Raw Data'!$B$8:$BE$51,'Occupancy Raw Data'!AT$3,FALSE))/100</f>
        <v>2.7548209366391103E-3</v>
      </c>
      <c r="C135" s="96">
        <f>(VLOOKUP($A134,'Occupancy Raw Data'!$B$8:$BE$51,'Occupancy Raw Data'!AU$3,FALSE))/100</f>
        <v>2.8099173553718999E-2</v>
      </c>
      <c r="D135" s="96">
        <f>(VLOOKUP($A134,'Occupancy Raw Data'!$B$8:$BE$51,'Occupancy Raw Data'!AV$3,FALSE))/100</f>
        <v>2.4958203964652398E-2</v>
      </c>
      <c r="E135" s="96">
        <f>(VLOOKUP($A134,'Occupancy Raw Data'!$B$8:$BE$51,'Occupancy Raw Data'!AW$3,FALSE))/100</f>
        <v>2.8017241379310297E-2</v>
      </c>
      <c r="F135" s="96">
        <f>(VLOOKUP($A134,'Occupancy Raw Data'!$B$8:$BE$51,'Occupancy Raw Data'!AX$3,FALSE))/100</f>
        <v>7.1290009699321005E-2</v>
      </c>
      <c r="G135" s="96">
        <f>(VLOOKUP($A134,'Occupancy Raw Data'!$B$8:$BE$51,'Occupancy Raw Data'!AY$3,FALSE))/100</f>
        <v>3.2255606633987702E-2</v>
      </c>
      <c r="H135" s="97">
        <f>(VLOOKUP($A134,'Occupancy Raw Data'!$B$8:$BE$51,'Occupancy Raw Data'!BA$3,FALSE))/100</f>
        <v>4.6149144254278698E-2</v>
      </c>
      <c r="I135" s="97">
        <f>(VLOOKUP($A134,'Occupancy Raw Data'!$B$8:$BE$51,'Occupancy Raw Data'!BB$3,FALSE))/100</f>
        <v>4.2706708268330701E-2</v>
      </c>
      <c r="J135" s="96">
        <f>(VLOOKUP($A134,'Occupancy Raw Data'!$B$8:$BE$51,'Occupancy Raw Data'!BC$3,FALSE))/100</f>
        <v>4.4390195296931001E-2</v>
      </c>
      <c r="K135" s="98">
        <f>(VLOOKUP($A134,'Occupancy Raw Data'!$B$8:$BE$51,'Occupancy Raw Data'!BE$3,FALSE))/100</f>
        <v>3.6352931281016E-2</v>
      </c>
      <c r="M135" s="95">
        <f>(VLOOKUP($A134,'ADR Raw Data'!$B$6:$BE$49,'ADR Raw Data'!AT$1,FALSE))/100</f>
        <v>-4.12992919165492E-2</v>
      </c>
      <c r="N135" s="96">
        <f>(VLOOKUP($A134,'ADR Raw Data'!$B$6:$BE$49,'ADR Raw Data'!AU$1,FALSE))/100</f>
        <v>-1.8724965297277799E-2</v>
      </c>
      <c r="O135" s="96">
        <f>(VLOOKUP($A134,'ADR Raw Data'!$B$6:$BE$49,'ADR Raw Data'!AV$1,FALSE))/100</f>
        <v>-2.2881403401404602E-2</v>
      </c>
      <c r="P135" s="96">
        <f>(VLOOKUP($A134,'ADR Raw Data'!$B$6:$BE$49,'ADR Raw Data'!AW$1,FALSE))/100</f>
        <v>-8.5504162431723589E-3</v>
      </c>
      <c r="Q135" s="96">
        <f>(VLOOKUP($A134,'ADR Raw Data'!$B$6:$BE$49,'ADR Raw Data'!AX$1,FALSE))/100</f>
        <v>2.1055709673854797E-2</v>
      </c>
      <c r="R135" s="96">
        <f>(VLOOKUP($A134,'ADR Raw Data'!$B$6:$BE$49,'ADR Raw Data'!AY$1,FALSE))/100</f>
        <v>-1.22034225021203E-2</v>
      </c>
      <c r="S135" s="97">
        <f>(VLOOKUP($A134,'ADR Raw Data'!$B$6:$BE$49,'ADR Raw Data'!BA$1,FALSE))/100</f>
        <v>-3.4376166398898799E-3</v>
      </c>
      <c r="T135" s="97">
        <f>(VLOOKUP($A134,'ADR Raw Data'!$B$6:$BE$49,'ADR Raw Data'!BB$1,FALSE))/100</f>
        <v>9.6947236304201108E-3</v>
      </c>
      <c r="U135" s="96">
        <f>(VLOOKUP($A134,'ADR Raw Data'!$B$6:$BE$49,'ADR Raw Data'!BC$1,FALSE))/100</f>
        <v>3.2859900359166801E-3</v>
      </c>
      <c r="V135" s="98">
        <f>(VLOOKUP($A134,'ADR Raw Data'!$B$6:$BE$49,'ADR Raw Data'!BE$1,FALSE))/100</f>
        <v>-5.8383733260537092E-3</v>
      </c>
      <c r="X135" s="95">
        <f>(VLOOKUP($A134,'RevPAR Raw Data'!$B$6:$BE$49,'RevPAR Raw Data'!AT$1,FALSE))/100</f>
        <v>-3.86582431339502E-2</v>
      </c>
      <c r="Y135" s="96">
        <f>(VLOOKUP($A134,'RevPAR Raw Data'!$B$6:$BE$49,'RevPAR Raw Data'!AU$1,FALSE))/100</f>
        <v>8.8480522067656102E-3</v>
      </c>
      <c r="Z135" s="96">
        <f>(VLOOKUP($A134,'RevPAR Raw Data'!$B$6:$BE$49,'RevPAR Raw Data'!AV$1,FALSE))/100</f>
        <v>1.50572183015813E-3</v>
      </c>
      <c r="AA135" s="96">
        <f>(VLOOKUP($A134,'RevPAR Raw Data'!$B$6:$BE$49,'RevPAR Raw Data'!AW$1,FALSE))/100</f>
        <v>1.9227266060359401E-2</v>
      </c>
      <c r="AB135" s="96">
        <f>(VLOOKUP($A134,'RevPAR Raw Data'!$B$6:$BE$49,'RevPAR Raw Data'!AX$1,FALSE))/100</f>
        <v>9.3846781120051098E-2</v>
      </c>
      <c r="AC135" s="96">
        <f>(VLOOKUP($A134,'RevPAR Raw Data'!$B$6:$BE$49,'RevPAR Raw Data'!AY$1,FALSE))/100</f>
        <v>1.9658555336050602E-2</v>
      </c>
      <c r="AD135" s="97">
        <f>(VLOOKUP($A134,'RevPAR Raw Data'!$B$6:$BE$49,'RevPAR Raw Data'!BA$1,FALSE))/100</f>
        <v>4.2552884548183602E-2</v>
      </c>
      <c r="AE135" s="97">
        <f>(VLOOKUP($A134,'RevPAR Raw Data'!$B$6:$BE$49,'RevPAR Raw Data'!BB$1,FALSE))/100</f>
        <v>5.28154616325772E-2</v>
      </c>
      <c r="AF135" s="96">
        <f>(VLOOKUP($A134,'RevPAR Raw Data'!$B$6:$BE$49,'RevPAR Raw Data'!BC$1,FALSE))/100</f>
        <v>4.78220510722858E-2</v>
      </c>
      <c r="AG135" s="98">
        <f>(VLOOKUP($A134,'RevPAR Raw Data'!$B$6:$BE$49,'RevPAR Raw Data'!BE$1,FALSE))/100</f>
        <v>3.0302315970647399E-2</v>
      </c>
    </row>
    <row r="136" spans="1:33" ht="14.25" customHeight="1" x14ac:dyDescent="0.2">
      <c r="A136" s="212" t="s">
        <v>118</v>
      </c>
      <c r="B136" s="213"/>
      <c r="C136" s="213"/>
      <c r="D136" s="213"/>
      <c r="E136" s="213"/>
      <c r="F136" s="213"/>
      <c r="G136" s="213"/>
      <c r="H136" s="213"/>
      <c r="I136" s="213"/>
      <c r="J136" s="213"/>
      <c r="K136" s="213"/>
      <c r="M136" s="149"/>
      <c r="N136" s="149"/>
      <c r="O136" s="149"/>
      <c r="P136" s="149"/>
      <c r="Q136" s="149"/>
      <c r="R136" s="148"/>
      <c r="S136" s="149"/>
      <c r="T136" s="149"/>
      <c r="U136" s="149"/>
      <c r="V136" s="149"/>
      <c r="W136" s="149"/>
      <c r="X136" s="149"/>
      <c r="Y136" s="149"/>
      <c r="Z136" s="149"/>
      <c r="AA136" s="149"/>
      <c r="AB136" s="148"/>
      <c r="AC136" s="149"/>
      <c r="AD136" s="149"/>
      <c r="AE136" s="149"/>
      <c r="AF136" s="149"/>
      <c r="AG136" s="152"/>
    </row>
    <row r="137" spans="1:33" ht="16.5" customHeight="1" x14ac:dyDescent="0.2">
      <c r="A137" s="212"/>
      <c r="B137" s="213"/>
      <c r="C137" s="213"/>
      <c r="D137" s="213"/>
      <c r="E137" s="213"/>
      <c r="F137" s="213"/>
      <c r="G137" s="213"/>
      <c r="H137" s="213"/>
      <c r="I137" s="213"/>
      <c r="J137" s="213"/>
      <c r="K137" s="213"/>
      <c r="M137" s="149"/>
      <c r="N137" s="149"/>
      <c r="O137" s="149"/>
      <c r="P137" s="149"/>
      <c r="Q137" s="149"/>
      <c r="R137" s="148"/>
      <c r="S137" s="149"/>
      <c r="T137" s="149"/>
      <c r="U137" s="149"/>
      <c r="V137" s="149"/>
      <c r="W137" s="149"/>
      <c r="X137" s="149"/>
      <c r="Y137" s="149"/>
      <c r="Z137" s="149"/>
      <c r="AA137" s="149"/>
      <c r="AB137" s="148"/>
      <c r="AC137" s="149"/>
      <c r="AD137" s="149"/>
      <c r="AE137" s="149"/>
      <c r="AF137" s="149"/>
      <c r="AG137" s="152"/>
    </row>
    <row r="138" spans="1:33" ht="17.25" thickBot="1" x14ac:dyDescent="0.25">
      <c r="A138" s="214"/>
      <c r="B138" s="215"/>
      <c r="C138" s="215"/>
      <c r="D138" s="215"/>
      <c r="E138" s="215"/>
      <c r="F138" s="215"/>
      <c r="G138" s="215"/>
      <c r="H138" s="215"/>
      <c r="I138" s="215"/>
      <c r="J138" s="215"/>
      <c r="K138" s="215"/>
      <c r="L138" s="145"/>
      <c r="M138" s="150"/>
      <c r="N138" s="150"/>
      <c r="O138" s="150"/>
      <c r="P138" s="150"/>
      <c r="Q138" s="150"/>
      <c r="R138" s="151"/>
      <c r="S138" s="150"/>
      <c r="T138" s="150"/>
      <c r="U138" s="150"/>
      <c r="V138" s="150"/>
      <c r="W138" s="150"/>
      <c r="X138" s="150"/>
      <c r="Y138" s="150"/>
      <c r="Z138" s="150"/>
      <c r="AA138" s="150"/>
      <c r="AB138" s="151"/>
      <c r="AC138" s="150"/>
      <c r="AD138" s="150"/>
      <c r="AE138" s="150"/>
      <c r="AF138" s="150"/>
      <c r="AG138" s="153"/>
    </row>
  </sheetData>
  <sheetProtection algorithmName="SHA-512" hashValue="kdzTpmf0Vozxy87xJ4x2/e+r8ZutcCqAGGDXPO7ufiIyEXPruliE0sLs+MsfqUZq4OFsxzA9FUXh7qdwytxE2A==" saltValue="/MGz2OWfS/73D7ZeU8YUPA==" spinCount="100000" sheet="1" formatColumns="0" formatRows="0"/>
  <mergeCells count="14">
    <mergeCell ref="A136:K138"/>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15" sqref="AE15"/>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50"/>
      <c r="B1" s="51" t="s">
        <v>94</v>
      </c>
      <c r="D1" s="156"/>
      <c r="E1" s="156"/>
      <c r="F1" s="156"/>
      <c r="G1" s="156"/>
      <c r="H1" s="156"/>
      <c r="I1" s="156"/>
      <c r="J1" s="156"/>
      <c r="K1" s="156"/>
      <c r="L1" s="156"/>
      <c r="M1" s="156"/>
      <c r="N1" s="156"/>
      <c r="O1" s="156"/>
      <c r="P1" s="156"/>
      <c r="Q1" s="156"/>
      <c r="R1" s="156"/>
      <c r="S1" s="156"/>
      <c r="T1" s="156"/>
      <c r="U1" s="156"/>
      <c r="V1" s="156"/>
      <c r="W1" s="156"/>
      <c r="X1" s="156"/>
      <c r="Y1" s="157"/>
      <c r="Z1" s="157"/>
      <c r="AA1" s="157"/>
      <c r="AB1" s="157"/>
      <c r="AC1" s="157"/>
      <c r="AD1" s="157"/>
      <c r="AE1" s="157"/>
      <c r="AF1" s="157"/>
      <c r="AG1" s="157"/>
      <c r="AH1" s="157"/>
      <c r="AI1" s="157"/>
      <c r="AJ1" s="157"/>
      <c r="AK1" s="157"/>
      <c r="AL1" s="157"/>
    </row>
    <row r="2" spans="1:50" ht="15" customHeight="1" x14ac:dyDescent="0.2">
      <c r="A2" s="156"/>
      <c r="B2" t="s">
        <v>137</v>
      </c>
      <c r="C2" s="156"/>
      <c r="D2" s="156"/>
      <c r="E2" s="156"/>
      <c r="F2" s="156"/>
      <c r="G2" s="156"/>
      <c r="H2" s="156"/>
      <c r="I2" s="156"/>
      <c r="J2" s="156"/>
      <c r="K2" s="156"/>
      <c r="L2" s="156"/>
      <c r="M2" s="156"/>
      <c r="N2" s="156"/>
      <c r="O2" s="156"/>
      <c r="P2" s="156"/>
      <c r="Q2" s="156"/>
      <c r="R2" s="156"/>
      <c r="S2" s="156"/>
      <c r="T2" s="156"/>
      <c r="U2" s="156"/>
      <c r="V2" s="156"/>
      <c r="W2" s="156"/>
      <c r="X2" s="156"/>
      <c r="Y2" s="157"/>
      <c r="Z2" s="157"/>
      <c r="AA2" s="157"/>
      <c r="AB2" s="157"/>
      <c r="AC2" s="157"/>
      <c r="AD2" s="157"/>
      <c r="AE2" s="157"/>
      <c r="AF2" s="157"/>
      <c r="AG2" s="157"/>
      <c r="AH2" s="157"/>
      <c r="AI2" s="157"/>
      <c r="AJ2" s="157"/>
      <c r="AK2" s="157"/>
      <c r="AL2" s="157"/>
    </row>
    <row r="3" spans="1:50" x14ac:dyDescent="0.2">
      <c r="A3" s="156"/>
      <c r="B3" s="156"/>
      <c r="C3" s="156"/>
      <c r="D3" s="156"/>
      <c r="E3" s="156"/>
      <c r="F3" s="156"/>
      <c r="G3" s="156"/>
      <c r="H3" s="156"/>
      <c r="I3" s="156"/>
      <c r="J3" s="156"/>
      <c r="K3" s="156"/>
      <c r="L3" s="156"/>
      <c r="M3" s="156"/>
      <c r="N3" s="156"/>
      <c r="O3" s="156"/>
      <c r="P3" s="156"/>
      <c r="Q3" s="156"/>
      <c r="R3" s="156"/>
      <c r="S3" s="156"/>
      <c r="T3" s="156"/>
      <c r="U3" s="156"/>
      <c r="V3" s="156"/>
      <c r="W3" s="156"/>
      <c r="X3" s="156"/>
      <c r="Y3" s="157"/>
      <c r="Z3" s="157"/>
      <c r="AA3" s="157"/>
      <c r="AB3" s="157"/>
      <c r="AC3" s="157"/>
      <c r="AD3" s="157"/>
      <c r="AE3" s="157"/>
      <c r="AF3" s="157"/>
      <c r="AG3" s="157"/>
      <c r="AH3" s="157"/>
      <c r="AI3" s="157"/>
      <c r="AJ3" s="157"/>
      <c r="AK3" s="157"/>
      <c r="AL3" s="157"/>
    </row>
    <row r="4" spans="1:50" x14ac:dyDescent="0.2">
      <c r="A4" s="156"/>
      <c r="B4" s="156"/>
      <c r="C4" s="156"/>
      <c r="D4" s="156"/>
      <c r="E4" s="156"/>
      <c r="F4" s="156"/>
      <c r="G4" s="156"/>
      <c r="H4" s="156"/>
      <c r="I4" s="156"/>
      <c r="J4" s="156"/>
      <c r="K4" s="156"/>
      <c r="L4" s="156"/>
      <c r="M4" s="156"/>
      <c r="N4" s="156"/>
      <c r="O4" s="156"/>
      <c r="P4" s="156"/>
      <c r="Q4" s="156"/>
      <c r="R4" s="156"/>
      <c r="S4" s="156"/>
      <c r="T4" s="156"/>
      <c r="U4" s="156"/>
      <c r="V4" s="156"/>
      <c r="W4" s="156"/>
      <c r="X4" s="156"/>
      <c r="Y4" s="157"/>
      <c r="Z4" s="157"/>
      <c r="AA4" s="157"/>
      <c r="AB4" s="157"/>
      <c r="AC4" s="157"/>
      <c r="AD4" s="157"/>
      <c r="AE4" s="157"/>
      <c r="AF4" s="157"/>
      <c r="AG4" s="157"/>
      <c r="AH4" s="157"/>
      <c r="AI4" s="157"/>
      <c r="AJ4" s="157"/>
      <c r="AK4" s="157"/>
      <c r="AL4" s="157"/>
    </row>
    <row r="5" spans="1:50" x14ac:dyDescent="0.2">
      <c r="A5" s="156"/>
      <c r="B5" s="156"/>
      <c r="C5" s="156"/>
      <c r="D5" s="156"/>
      <c r="E5" s="156"/>
      <c r="F5" s="156"/>
      <c r="G5" s="156"/>
      <c r="H5" s="156"/>
      <c r="I5" s="156"/>
      <c r="J5" s="156"/>
      <c r="K5" s="156"/>
      <c r="L5" s="156"/>
      <c r="M5" s="156"/>
      <c r="N5" s="156"/>
      <c r="O5" s="156"/>
      <c r="P5" s="156"/>
      <c r="Q5" s="156"/>
      <c r="R5" s="156"/>
      <c r="S5" s="156"/>
      <c r="T5" s="156"/>
      <c r="U5" s="156"/>
      <c r="V5" s="156"/>
      <c r="W5" s="156"/>
      <c r="X5" s="156"/>
      <c r="Y5" s="157"/>
      <c r="Z5" s="157"/>
      <c r="AA5" s="157"/>
      <c r="AB5" s="157"/>
      <c r="AC5" s="157"/>
      <c r="AD5" s="157"/>
      <c r="AE5" s="157"/>
      <c r="AF5" s="157"/>
      <c r="AG5" s="157"/>
      <c r="AH5" s="157"/>
      <c r="AI5" s="157"/>
      <c r="AJ5" s="157"/>
      <c r="AK5" s="157"/>
      <c r="AL5" s="157"/>
    </row>
    <row r="6" spans="1:50" x14ac:dyDescent="0.2">
      <c r="A6" s="156"/>
      <c r="B6" s="156"/>
      <c r="C6" s="156"/>
      <c r="D6" s="156"/>
      <c r="E6" s="156"/>
      <c r="F6" s="156"/>
      <c r="G6" s="156"/>
      <c r="H6" s="156"/>
      <c r="I6" s="156"/>
      <c r="J6" s="156"/>
      <c r="K6" s="156"/>
      <c r="L6" s="156"/>
      <c r="M6" s="156"/>
      <c r="N6" s="156"/>
      <c r="O6" s="156"/>
      <c r="P6" s="156"/>
      <c r="Q6" s="156"/>
      <c r="R6" s="156"/>
      <c r="S6" s="156"/>
      <c r="T6" s="156"/>
      <c r="U6" s="156"/>
      <c r="V6" s="156"/>
      <c r="W6" s="156"/>
      <c r="X6" s="156"/>
      <c r="Y6" s="157"/>
      <c r="Z6" s="157"/>
      <c r="AA6" s="157"/>
      <c r="AB6" s="157"/>
      <c r="AC6" s="157"/>
      <c r="AD6" s="157"/>
      <c r="AE6" s="157"/>
      <c r="AF6" s="157"/>
      <c r="AG6" s="157"/>
      <c r="AH6" s="157"/>
      <c r="AI6" s="157"/>
      <c r="AJ6" s="157"/>
      <c r="AK6" s="157"/>
      <c r="AL6" s="157"/>
    </row>
    <row r="7" spans="1:50" x14ac:dyDescent="0.2">
      <c r="A7" s="156"/>
      <c r="B7" s="156"/>
      <c r="C7" s="156"/>
      <c r="D7" s="156"/>
      <c r="E7" s="156"/>
      <c r="F7" s="156"/>
      <c r="G7" s="156"/>
      <c r="H7" s="156"/>
      <c r="I7" s="156"/>
      <c r="J7" s="156"/>
      <c r="K7" s="156"/>
      <c r="L7" s="156"/>
      <c r="M7" s="156"/>
      <c r="N7" s="156"/>
      <c r="O7" s="156"/>
      <c r="P7" s="156"/>
      <c r="Q7" s="156"/>
      <c r="R7" s="156"/>
      <c r="S7" s="156"/>
      <c r="T7" s="156"/>
      <c r="U7" s="156"/>
      <c r="V7" s="156"/>
      <c r="W7" s="156"/>
      <c r="X7" s="156"/>
      <c r="Y7" s="157"/>
      <c r="Z7" s="157"/>
      <c r="AA7" s="157"/>
      <c r="AB7" s="157"/>
      <c r="AC7" s="157"/>
      <c r="AD7" s="157"/>
      <c r="AE7" s="157"/>
      <c r="AF7" s="157"/>
      <c r="AG7" s="157"/>
      <c r="AH7" s="157"/>
      <c r="AI7" s="157"/>
      <c r="AJ7" s="157"/>
      <c r="AK7" s="157"/>
      <c r="AL7" s="157"/>
    </row>
    <row r="8" spans="1:50" ht="18" customHeight="1" x14ac:dyDescent="0.25">
      <c r="A8" s="52"/>
      <c r="B8" s="156"/>
      <c r="C8" s="156"/>
      <c r="D8" s="224">
        <v>2025</v>
      </c>
      <c r="E8" s="224"/>
      <c r="F8" s="224"/>
      <c r="G8" s="224"/>
      <c r="H8" s="224"/>
      <c r="I8" s="224"/>
      <c r="J8" s="224"/>
      <c r="K8" s="52"/>
      <c r="L8" s="52"/>
      <c r="M8" s="52"/>
      <c r="N8" s="52"/>
      <c r="O8" s="156"/>
      <c r="P8" s="224">
        <v>2024</v>
      </c>
      <c r="Q8" s="224"/>
      <c r="R8" s="224"/>
      <c r="S8" s="224"/>
      <c r="T8" s="224"/>
      <c r="U8" s="224"/>
      <c r="V8" s="224"/>
      <c r="W8" s="52"/>
      <c r="X8" s="52"/>
      <c r="Y8" s="157"/>
      <c r="Z8" s="157"/>
      <c r="AA8" s="157"/>
      <c r="AB8" s="157"/>
      <c r="AC8" s="157"/>
      <c r="AD8" s="157"/>
      <c r="AE8" s="157"/>
      <c r="AF8" s="157"/>
      <c r="AG8" s="157"/>
      <c r="AH8" s="157"/>
      <c r="AI8" s="157"/>
      <c r="AJ8" s="157"/>
      <c r="AK8" s="157"/>
      <c r="AL8" s="157"/>
    </row>
    <row r="9" spans="1:50" ht="15.75" customHeight="1" x14ac:dyDescent="0.25">
      <c r="A9" s="53"/>
      <c r="B9" s="54"/>
      <c r="C9" s="54"/>
      <c r="D9" s="55" t="s">
        <v>0</v>
      </c>
      <c r="E9" s="55" t="s">
        <v>1</v>
      </c>
      <c r="F9" s="55" t="s">
        <v>95</v>
      </c>
      <c r="G9" s="55" t="s">
        <v>2</v>
      </c>
      <c r="H9" s="55" t="s">
        <v>96</v>
      </c>
      <c r="I9" s="55" t="s">
        <v>3</v>
      </c>
      <c r="J9" s="55" t="s">
        <v>4</v>
      </c>
      <c r="K9" s="53"/>
      <c r="L9" s="53"/>
      <c r="M9" s="54"/>
      <c r="N9" s="54"/>
      <c r="O9" s="54"/>
      <c r="P9" s="55" t="s">
        <v>0</v>
      </c>
      <c r="Q9" s="55" t="s">
        <v>1</v>
      </c>
      <c r="R9" s="55" t="s">
        <v>95</v>
      </c>
      <c r="S9" s="55" t="s">
        <v>2</v>
      </c>
      <c r="T9" s="55" t="s">
        <v>96</v>
      </c>
      <c r="U9" s="55" t="s">
        <v>3</v>
      </c>
      <c r="V9" s="55" t="s">
        <v>4</v>
      </c>
      <c r="W9" s="53"/>
      <c r="X9" s="53"/>
      <c r="Y9" s="56"/>
      <c r="Z9" s="56"/>
      <c r="AA9" s="56"/>
      <c r="AB9" s="56"/>
      <c r="AC9" s="56"/>
      <c r="AD9" s="56"/>
      <c r="AE9" s="56"/>
      <c r="AF9" s="56"/>
      <c r="AG9" s="56"/>
      <c r="AH9" s="56"/>
      <c r="AI9" s="56"/>
      <c r="AJ9" s="56"/>
      <c r="AK9" s="56"/>
      <c r="AL9" s="56"/>
      <c r="AM9" s="57"/>
      <c r="AN9" s="57"/>
      <c r="AO9" s="57"/>
      <c r="AP9" s="57"/>
      <c r="AQ9" s="57"/>
      <c r="AR9" s="57"/>
      <c r="AS9" s="57"/>
      <c r="AT9" s="57"/>
      <c r="AU9" s="57"/>
      <c r="AV9" s="57"/>
      <c r="AW9" s="57"/>
      <c r="AX9" s="57"/>
    </row>
    <row r="10" spans="1:50" ht="20.100000000000001" customHeight="1" x14ac:dyDescent="0.2">
      <c r="A10" s="158"/>
      <c r="B10" s="156"/>
      <c r="C10" s="58" t="s">
        <v>125</v>
      </c>
      <c r="D10" s="59">
        <v>30</v>
      </c>
      <c r="E10" s="60">
        <v>31</v>
      </c>
      <c r="F10" s="60">
        <v>1</v>
      </c>
      <c r="G10" s="60">
        <v>2</v>
      </c>
      <c r="H10" s="60">
        <v>3</v>
      </c>
      <c r="I10" s="60">
        <v>4</v>
      </c>
      <c r="J10" s="61">
        <v>5</v>
      </c>
      <c r="K10" s="158"/>
      <c r="L10" s="158"/>
      <c r="M10" s="219" t="s">
        <v>97</v>
      </c>
      <c r="N10" s="220"/>
      <c r="O10" s="58" t="s">
        <v>125</v>
      </c>
      <c r="P10" s="59">
        <v>31</v>
      </c>
      <c r="Q10" s="60">
        <v>1</v>
      </c>
      <c r="R10" s="60">
        <v>2</v>
      </c>
      <c r="S10" s="60">
        <v>3</v>
      </c>
      <c r="T10" s="60">
        <v>4</v>
      </c>
      <c r="U10" s="60">
        <v>5</v>
      </c>
      <c r="V10" s="61">
        <v>6</v>
      </c>
      <c r="W10" s="158"/>
      <c r="X10" s="158"/>
      <c r="Y10" s="157"/>
      <c r="Z10" s="157"/>
      <c r="AA10" s="157"/>
      <c r="AB10" s="157"/>
      <c r="AC10" s="157"/>
      <c r="AD10" s="157"/>
      <c r="AE10" s="157"/>
      <c r="AF10" s="157"/>
      <c r="AG10" s="157"/>
      <c r="AH10" s="157"/>
      <c r="AI10" s="157"/>
      <c r="AJ10" s="157"/>
      <c r="AK10" s="157"/>
      <c r="AL10" s="157"/>
    </row>
    <row r="11" spans="1:50" ht="20.100000000000001" customHeight="1" x14ac:dyDescent="0.2">
      <c r="A11" s="158"/>
      <c r="B11" s="156"/>
      <c r="C11" s="58" t="s">
        <v>128</v>
      </c>
      <c r="D11" s="62">
        <v>6</v>
      </c>
      <c r="E11" s="63">
        <v>7</v>
      </c>
      <c r="F11" s="63">
        <v>8</v>
      </c>
      <c r="G11" s="63">
        <v>9</v>
      </c>
      <c r="H11" s="63">
        <v>10</v>
      </c>
      <c r="I11" s="63">
        <v>11</v>
      </c>
      <c r="J11" s="64">
        <v>12</v>
      </c>
      <c r="K11" s="158"/>
      <c r="L11" s="158"/>
      <c r="M11" s="219" t="s">
        <v>97</v>
      </c>
      <c r="N11" s="220"/>
      <c r="O11" s="58" t="s">
        <v>128</v>
      </c>
      <c r="P11" s="62">
        <v>7</v>
      </c>
      <c r="Q11" s="63">
        <v>8</v>
      </c>
      <c r="R11" s="63">
        <v>9</v>
      </c>
      <c r="S11" s="63">
        <v>10</v>
      </c>
      <c r="T11" s="63">
        <v>11</v>
      </c>
      <c r="U11" s="63">
        <v>12</v>
      </c>
      <c r="V11" s="64">
        <v>13</v>
      </c>
      <c r="W11" s="158"/>
      <c r="X11" s="158"/>
      <c r="Y11" s="157"/>
      <c r="Z11" s="157"/>
      <c r="AA11" s="157"/>
      <c r="AB11" s="157"/>
      <c r="AC11" s="157"/>
      <c r="AD11" s="157"/>
      <c r="AE11" s="157"/>
      <c r="AF11" s="157"/>
      <c r="AG11" s="157"/>
      <c r="AH11" s="157"/>
      <c r="AI11" s="157"/>
      <c r="AJ11" s="157"/>
      <c r="AK11" s="157"/>
      <c r="AL11" s="157"/>
    </row>
    <row r="12" spans="1:50" ht="20.100000000000001" customHeight="1" x14ac:dyDescent="0.2">
      <c r="A12" s="158"/>
      <c r="B12" s="156"/>
      <c r="C12" s="58" t="s">
        <v>128</v>
      </c>
      <c r="D12" s="65">
        <v>13</v>
      </c>
      <c r="E12" s="66">
        <v>14</v>
      </c>
      <c r="F12" s="66">
        <v>15</v>
      </c>
      <c r="G12" s="66">
        <v>16</v>
      </c>
      <c r="H12" s="66">
        <v>17</v>
      </c>
      <c r="I12" s="66">
        <v>18</v>
      </c>
      <c r="J12" s="67">
        <v>19</v>
      </c>
      <c r="K12" s="158"/>
      <c r="L12" s="158"/>
      <c r="M12" s="219" t="s">
        <v>97</v>
      </c>
      <c r="N12" s="220"/>
      <c r="O12" s="58" t="s">
        <v>128</v>
      </c>
      <c r="P12" s="65">
        <v>14</v>
      </c>
      <c r="Q12" s="66">
        <v>15</v>
      </c>
      <c r="R12" s="66">
        <v>16</v>
      </c>
      <c r="S12" s="66">
        <v>17</v>
      </c>
      <c r="T12" s="66">
        <v>18</v>
      </c>
      <c r="U12" s="66">
        <v>19</v>
      </c>
      <c r="V12" s="67">
        <v>20</v>
      </c>
      <c r="W12" s="158"/>
      <c r="X12" s="158"/>
      <c r="Y12" s="157"/>
      <c r="Z12" s="157"/>
      <c r="AA12" s="157"/>
      <c r="AB12" s="157"/>
      <c r="AC12" s="157"/>
      <c r="AD12" s="157"/>
      <c r="AE12" s="157"/>
      <c r="AF12" s="157"/>
      <c r="AG12" s="157"/>
      <c r="AH12" s="157"/>
      <c r="AI12" s="157"/>
      <c r="AJ12" s="157"/>
      <c r="AK12" s="157"/>
      <c r="AL12" s="157"/>
    </row>
    <row r="13" spans="1:50" ht="20.100000000000001" customHeight="1" x14ac:dyDescent="0.2">
      <c r="A13" s="158"/>
      <c r="B13" s="156"/>
      <c r="C13" s="58" t="s">
        <v>128</v>
      </c>
      <c r="D13" s="79">
        <v>20</v>
      </c>
      <c r="E13" s="80">
        <v>21</v>
      </c>
      <c r="F13" s="80">
        <v>22</v>
      </c>
      <c r="G13" s="80">
        <v>23</v>
      </c>
      <c r="H13" s="80">
        <v>24</v>
      </c>
      <c r="I13" s="80">
        <v>25</v>
      </c>
      <c r="J13" s="81">
        <v>26</v>
      </c>
      <c r="K13" s="158"/>
      <c r="L13" s="158"/>
      <c r="M13" s="219" t="s">
        <v>97</v>
      </c>
      <c r="N13" s="220"/>
      <c r="O13" s="58" t="s">
        <v>128</v>
      </c>
      <c r="P13" s="79">
        <v>21</v>
      </c>
      <c r="Q13" s="80">
        <v>22</v>
      </c>
      <c r="R13" s="80">
        <v>23</v>
      </c>
      <c r="S13" s="80">
        <v>24</v>
      </c>
      <c r="T13" s="80">
        <v>25</v>
      </c>
      <c r="U13" s="80">
        <v>26</v>
      </c>
      <c r="V13" s="81">
        <v>27</v>
      </c>
      <c r="W13" s="158"/>
      <c r="X13" s="158"/>
      <c r="Y13" s="157"/>
      <c r="Z13" s="157"/>
      <c r="AA13" s="157"/>
      <c r="AB13" s="157"/>
      <c r="AC13" s="157"/>
      <c r="AD13" s="157"/>
      <c r="AE13" s="157"/>
      <c r="AF13" s="157"/>
      <c r="AG13" s="157"/>
      <c r="AH13" s="157"/>
      <c r="AI13" s="157"/>
      <c r="AJ13" s="157"/>
      <c r="AK13" s="157"/>
      <c r="AL13" s="157"/>
    </row>
    <row r="14" spans="1:50" ht="20.100000000000001" customHeight="1" x14ac:dyDescent="0.2">
      <c r="A14" s="158"/>
      <c r="B14" s="156"/>
      <c r="C14" s="58" t="s">
        <v>134</v>
      </c>
      <c r="D14" s="68">
        <v>27</v>
      </c>
      <c r="E14" s="69">
        <v>28</v>
      </c>
      <c r="F14" s="69">
        <v>29</v>
      </c>
      <c r="G14" s="69">
        <v>30</v>
      </c>
      <c r="H14" s="69">
        <v>1</v>
      </c>
      <c r="I14" s="69">
        <v>2</v>
      </c>
      <c r="J14" s="70">
        <v>3</v>
      </c>
      <c r="K14" s="158"/>
      <c r="L14" s="158"/>
      <c r="M14" s="219" t="s">
        <v>97</v>
      </c>
      <c r="N14" s="220"/>
      <c r="O14" s="58" t="s">
        <v>134</v>
      </c>
      <c r="P14" s="68">
        <v>28</v>
      </c>
      <c r="Q14" s="69">
        <v>29</v>
      </c>
      <c r="R14" s="69">
        <v>30</v>
      </c>
      <c r="S14" s="69">
        <v>1</v>
      </c>
      <c r="T14" s="69">
        <v>2</v>
      </c>
      <c r="U14" s="69">
        <v>3</v>
      </c>
      <c r="V14" s="70">
        <v>4</v>
      </c>
      <c r="W14" s="158"/>
      <c r="X14" s="158"/>
      <c r="Y14" s="157"/>
      <c r="Z14" s="157"/>
      <c r="AA14" s="157"/>
      <c r="AB14" s="157"/>
      <c r="AC14" s="157"/>
      <c r="AD14" s="157"/>
      <c r="AE14" s="157"/>
      <c r="AF14" s="157"/>
      <c r="AG14" s="157"/>
      <c r="AH14" s="157"/>
      <c r="AI14" s="157"/>
      <c r="AJ14" s="157"/>
      <c r="AK14" s="157"/>
      <c r="AL14" s="157"/>
    </row>
    <row r="15" spans="1:50" ht="20.100000000000001" customHeight="1" x14ac:dyDescent="0.2">
      <c r="A15" s="158"/>
      <c r="B15" s="156"/>
      <c r="C15" s="58" t="s">
        <v>138</v>
      </c>
      <c r="D15" s="82">
        <v>4</v>
      </c>
      <c r="E15" s="83">
        <v>5</v>
      </c>
      <c r="F15" s="83">
        <v>6</v>
      </c>
      <c r="G15" s="83">
        <v>7</v>
      </c>
      <c r="H15" s="83">
        <v>8</v>
      </c>
      <c r="I15" s="83">
        <v>9</v>
      </c>
      <c r="J15" s="84">
        <v>10</v>
      </c>
      <c r="K15" s="158"/>
      <c r="L15" s="158"/>
      <c r="M15" s="219" t="s">
        <v>97</v>
      </c>
      <c r="N15" s="220"/>
      <c r="O15" s="58" t="s">
        <v>138</v>
      </c>
      <c r="P15" s="82">
        <v>5</v>
      </c>
      <c r="Q15" s="83">
        <v>6</v>
      </c>
      <c r="R15" s="83">
        <v>7</v>
      </c>
      <c r="S15" s="83">
        <v>8</v>
      </c>
      <c r="T15" s="83">
        <v>9</v>
      </c>
      <c r="U15" s="83">
        <v>10</v>
      </c>
      <c r="V15" s="84">
        <v>11</v>
      </c>
      <c r="W15" s="158"/>
      <c r="X15" s="158"/>
      <c r="Y15" s="157"/>
      <c r="Z15" s="157"/>
      <c r="AA15" s="157"/>
      <c r="AB15" s="157"/>
      <c r="AC15" s="157"/>
      <c r="AD15" s="157"/>
      <c r="AE15" s="157" t="s">
        <v>140</v>
      </c>
      <c r="AF15" s="157"/>
      <c r="AG15" s="157"/>
      <c r="AH15" s="157"/>
      <c r="AI15" s="157"/>
      <c r="AJ15" s="157"/>
      <c r="AK15" s="157"/>
      <c r="AL15" s="157"/>
    </row>
    <row r="16" spans="1:50" x14ac:dyDescent="0.2">
      <c r="A16" s="156"/>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7"/>
      <c r="Z16" s="157"/>
      <c r="AA16" s="157"/>
      <c r="AB16" s="157"/>
      <c r="AC16" s="157"/>
      <c r="AD16" s="157"/>
      <c r="AE16" s="157"/>
      <c r="AF16" s="157"/>
      <c r="AG16" s="157"/>
      <c r="AH16" s="157"/>
      <c r="AI16" s="157"/>
      <c r="AJ16" s="157"/>
      <c r="AK16" s="157"/>
      <c r="AL16" s="157"/>
    </row>
    <row r="17" spans="1:50" x14ac:dyDescent="0.2">
      <c r="A17" s="156"/>
      <c r="B17" s="156"/>
      <c r="C17" s="156"/>
      <c r="D17" s="156"/>
      <c r="E17" s="156"/>
      <c r="F17" s="156"/>
      <c r="G17" s="156"/>
      <c r="H17" s="156"/>
      <c r="I17" s="156"/>
      <c r="J17" s="156"/>
      <c r="K17" s="156"/>
      <c r="L17" s="156"/>
      <c r="M17" s="156"/>
      <c r="N17" s="156"/>
      <c r="O17" s="156"/>
      <c r="P17" s="156"/>
      <c r="Q17" s="156"/>
      <c r="R17" s="156"/>
      <c r="S17" s="156"/>
      <c r="T17" s="156"/>
      <c r="U17" s="156"/>
      <c r="V17" s="156"/>
      <c r="W17" s="156"/>
      <c r="X17" s="156"/>
      <c r="Y17" s="157"/>
      <c r="Z17" s="157"/>
      <c r="AA17" s="157"/>
      <c r="AB17" s="157"/>
      <c r="AC17" s="157"/>
      <c r="AD17" s="157"/>
      <c r="AE17" s="157"/>
      <c r="AF17" s="157"/>
      <c r="AG17" s="157"/>
      <c r="AH17" s="157"/>
      <c r="AI17" s="157"/>
      <c r="AJ17" s="157"/>
      <c r="AK17" s="157"/>
      <c r="AL17" s="157"/>
    </row>
    <row r="18" spans="1:50" x14ac:dyDescent="0.2">
      <c r="A18" s="156"/>
      <c r="B18" s="156"/>
      <c r="C18" s="156"/>
      <c r="D18" s="225" t="s">
        <v>98</v>
      </c>
      <c r="E18" s="225"/>
      <c r="F18" s="225"/>
      <c r="G18" s="225"/>
      <c r="H18" s="225"/>
      <c r="I18" s="225"/>
      <c r="J18" s="225"/>
      <c r="K18" s="156"/>
      <c r="L18" s="156"/>
      <c r="M18" s="156"/>
      <c r="N18" s="156"/>
      <c r="O18" s="156"/>
      <c r="P18" s="225" t="s">
        <v>99</v>
      </c>
      <c r="Q18" s="225"/>
      <c r="R18" s="225"/>
      <c r="S18" s="225"/>
      <c r="T18" s="225"/>
      <c r="U18" s="225"/>
      <c r="V18" s="225"/>
      <c r="W18" s="156"/>
      <c r="X18" s="156"/>
      <c r="Y18" s="157"/>
      <c r="Z18" s="157"/>
      <c r="AA18" s="157"/>
      <c r="AB18" s="157"/>
      <c r="AC18" s="157"/>
      <c r="AD18" s="157"/>
      <c r="AE18" s="157"/>
      <c r="AF18" s="157"/>
      <c r="AG18" s="157"/>
      <c r="AH18" s="157"/>
      <c r="AI18" s="157"/>
      <c r="AJ18" s="157"/>
      <c r="AK18" s="157"/>
      <c r="AL18" s="157"/>
    </row>
    <row r="19" spans="1:50" ht="13.15" customHeight="1" x14ac:dyDescent="0.2">
      <c r="A19" s="156"/>
      <c r="B19" s="156"/>
      <c r="C19" s="221" t="s">
        <v>129</v>
      </c>
      <c r="D19" s="221"/>
      <c r="E19" s="221"/>
      <c r="F19" s="221"/>
      <c r="G19" s="156"/>
      <c r="H19" s="156" t="s">
        <v>130</v>
      </c>
      <c r="I19" s="156"/>
      <c r="J19" s="156"/>
      <c r="K19" s="156"/>
      <c r="L19" s="156"/>
      <c r="M19" s="156"/>
      <c r="N19" s="156"/>
      <c r="O19" s="221" t="s">
        <v>126</v>
      </c>
      <c r="P19" s="221"/>
      <c r="Q19" s="221"/>
      <c r="R19" s="221"/>
      <c r="S19" s="156"/>
      <c r="T19" s="156" t="s">
        <v>127</v>
      </c>
      <c r="U19" s="156"/>
      <c r="V19" s="156"/>
      <c r="W19" s="156"/>
      <c r="X19" s="156"/>
      <c r="Y19" s="157"/>
      <c r="Z19" s="157"/>
      <c r="AA19" s="157"/>
      <c r="AB19" s="157"/>
      <c r="AC19" s="157"/>
      <c r="AD19" s="157"/>
      <c r="AE19" s="157"/>
      <c r="AF19" s="157"/>
      <c r="AG19" s="157"/>
      <c r="AH19" s="157"/>
      <c r="AI19" s="157"/>
      <c r="AJ19" s="157"/>
      <c r="AK19" s="157"/>
      <c r="AL19" s="157"/>
    </row>
    <row r="20" spans="1:50" x14ac:dyDescent="0.2">
      <c r="A20" s="71"/>
      <c r="B20" s="71"/>
      <c r="C20" s="221" t="s">
        <v>131</v>
      </c>
      <c r="D20" s="221"/>
      <c r="E20" s="221"/>
      <c r="F20" s="221"/>
      <c r="G20" s="7"/>
      <c r="H20" s="7" t="s">
        <v>124</v>
      </c>
      <c r="I20" s="7"/>
      <c r="J20" s="7"/>
      <c r="K20" s="71"/>
      <c r="L20" s="71"/>
      <c r="M20" s="71"/>
      <c r="N20" s="71"/>
      <c r="O20" s="221" t="s">
        <v>133</v>
      </c>
      <c r="P20" s="221"/>
      <c r="Q20" s="221"/>
      <c r="R20" s="221"/>
      <c r="S20" s="7"/>
      <c r="T20" s="7" t="s">
        <v>130</v>
      </c>
      <c r="U20" s="7"/>
      <c r="V20" s="7"/>
      <c r="W20" s="7"/>
      <c r="X20" s="7"/>
      <c r="Y20" s="72"/>
      <c r="Z20" s="72"/>
      <c r="AA20" s="72"/>
      <c r="AB20" s="72"/>
      <c r="AC20" s="72"/>
      <c r="AD20" s="72"/>
      <c r="AE20" s="72"/>
      <c r="AF20" s="72"/>
      <c r="AG20" s="72"/>
      <c r="AH20" s="72"/>
      <c r="AI20" s="72"/>
      <c r="AJ20" s="72"/>
      <c r="AK20" s="72"/>
      <c r="AL20" s="72"/>
      <c r="AM20" s="1"/>
      <c r="AN20" s="1"/>
      <c r="AO20" s="1"/>
      <c r="AP20" s="1"/>
      <c r="AQ20" s="1"/>
      <c r="AR20" s="1"/>
      <c r="AS20" s="1"/>
      <c r="AT20" s="1"/>
      <c r="AU20" s="1"/>
      <c r="AV20" s="1"/>
      <c r="AW20" s="1"/>
      <c r="AX20" s="1"/>
    </row>
    <row r="21" spans="1:50" x14ac:dyDescent="0.2">
      <c r="A21" s="73"/>
      <c r="B21" s="73"/>
      <c r="C21" s="221" t="s">
        <v>132</v>
      </c>
      <c r="D21" s="221"/>
      <c r="E21" s="221"/>
      <c r="F21" s="221"/>
      <c r="G21" s="7"/>
      <c r="H21" s="7" t="s">
        <v>127</v>
      </c>
      <c r="I21" s="7"/>
      <c r="J21" s="7"/>
      <c r="K21" s="71"/>
      <c r="L21" s="71"/>
      <c r="M21" s="71"/>
      <c r="N21" s="71"/>
      <c r="O21" s="221"/>
      <c r="P21" s="221"/>
      <c r="Q21" s="221"/>
      <c r="R21" s="221"/>
      <c r="S21" s="74"/>
      <c r="T21" s="74"/>
      <c r="U21" s="74"/>
      <c r="V21" s="74"/>
      <c r="W21" s="74"/>
      <c r="X21" s="74"/>
      <c r="Y21" s="72"/>
      <c r="Z21" s="72"/>
      <c r="AA21" s="72"/>
      <c r="AB21" s="72"/>
      <c r="AC21" s="72"/>
      <c r="AD21" s="72"/>
      <c r="AE21" s="72"/>
      <c r="AF21" s="72"/>
      <c r="AG21" s="72"/>
      <c r="AH21" s="72"/>
      <c r="AI21" s="72"/>
      <c r="AJ21" s="72"/>
      <c r="AK21" s="72"/>
      <c r="AL21" s="72"/>
      <c r="AM21" s="1"/>
      <c r="AN21" s="1"/>
      <c r="AO21" s="1"/>
      <c r="AP21" s="1"/>
      <c r="AQ21" s="1"/>
      <c r="AR21" s="1"/>
      <c r="AS21" s="1"/>
      <c r="AT21" s="1"/>
      <c r="AU21" s="1"/>
      <c r="AV21" s="1"/>
      <c r="AW21" s="1"/>
      <c r="AX21" s="1"/>
    </row>
    <row r="22" spans="1:50" x14ac:dyDescent="0.2">
      <c r="A22" s="71"/>
      <c r="B22" s="71"/>
      <c r="C22" s="221"/>
      <c r="D22" s="221"/>
      <c r="E22" s="221"/>
      <c r="F22" s="221"/>
      <c r="G22" s="7"/>
      <c r="H22" s="7"/>
      <c r="I22" s="7"/>
      <c r="J22" s="7"/>
      <c r="K22" s="71"/>
      <c r="L22" s="71"/>
      <c r="M22" s="71"/>
      <c r="N22" s="71"/>
      <c r="O22" s="221"/>
      <c r="P22" s="221"/>
      <c r="Q22" s="221"/>
      <c r="R22" s="221"/>
      <c r="S22" s="7"/>
      <c r="T22" s="7"/>
      <c r="U22" s="7"/>
      <c r="V22" s="7"/>
      <c r="W22" s="7"/>
      <c r="X22" s="7"/>
      <c r="Y22" s="72"/>
      <c r="Z22" s="72"/>
      <c r="AA22" s="72"/>
      <c r="AB22" s="72"/>
      <c r="AC22" s="72"/>
      <c r="AD22" s="72"/>
      <c r="AE22" s="72"/>
      <c r="AF22" s="72"/>
      <c r="AG22" s="72"/>
      <c r="AH22" s="72"/>
      <c r="AI22" s="72"/>
      <c r="AJ22" s="72"/>
      <c r="AK22" s="72"/>
      <c r="AL22" s="72"/>
      <c r="AM22" s="1"/>
      <c r="AN22" s="1"/>
      <c r="AO22" s="1"/>
      <c r="AP22" s="1"/>
      <c r="AQ22" s="1"/>
      <c r="AR22" s="1"/>
      <c r="AS22" s="1"/>
      <c r="AT22" s="1"/>
      <c r="AU22" s="1"/>
      <c r="AV22" s="1"/>
      <c r="AW22" s="1"/>
      <c r="AX22" s="1"/>
    </row>
    <row r="23" spans="1:50" x14ac:dyDescent="0.2">
      <c r="A23" s="71"/>
      <c r="B23" s="71"/>
      <c r="C23" s="221"/>
      <c r="D23" s="221"/>
      <c r="E23" s="221"/>
      <c r="F23" s="221"/>
      <c r="G23" s="7"/>
      <c r="H23" s="7"/>
      <c r="I23" s="7"/>
      <c r="J23" s="71"/>
      <c r="K23" s="71"/>
      <c r="L23" s="71"/>
      <c r="M23" s="71"/>
      <c r="N23" s="71"/>
      <c r="O23" s="221"/>
      <c r="P23" s="221"/>
      <c r="Q23" s="221"/>
      <c r="R23" s="221"/>
      <c r="S23" s="7"/>
      <c r="T23" s="7"/>
      <c r="U23" s="7"/>
      <c r="V23" s="7"/>
      <c r="W23" s="7"/>
      <c r="X23" s="71"/>
      <c r="Y23" s="72"/>
      <c r="Z23" s="72"/>
      <c r="AA23" s="72"/>
      <c r="AB23" s="72"/>
      <c r="AC23" s="72"/>
      <c r="AD23" s="72"/>
      <c r="AE23" s="72"/>
      <c r="AF23" s="72"/>
      <c r="AG23" s="72"/>
      <c r="AH23" s="72"/>
      <c r="AI23" s="72"/>
      <c r="AJ23" s="72"/>
      <c r="AK23" s="72"/>
      <c r="AL23" s="72"/>
      <c r="AM23" s="1"/>
      <c r="AN23" s="1"/>
      <c r="AO23" s="1"/>
      <c r="AP23" s="1"/>
      <c r="AQ23" s="1"/>
      <c r="AR23" s="1"/>
      <c r="AS23" s="1"/>
      <c r="AT23" s="1"/>
      <c r="AU23" s="1"/>
      <c r="AV23" s="1"/>
      <c r="AW23" s="1"/>
      <c r="AX23" s="1"/>
    </row>
    <row r="24" spans="1:50" x14ac:dyDescent="0.2">
      <c r="A24" s="156"/>
      <c r="B24" s="156"/>
      <c r="C24" s="221"/>
      <c r="D24" s="221"/>
      <c r="E24" s="221"/>
      <c r="F24" s="221"/>
      <c r="G24" s="7"/>
      <c r="H24" s="7"/>
      <c r="I24" s="7"/>
      <c r="J24" s="156"/>
      <c r="K24" s="156"/>
      <c r="L24" s="156"/>
      <c r="M24" s="156"/>
      <c r="N24" s="156"/>
      <c r="O24" s="221"/>
      <c r="P24" s="221"/>
      <c r="Q24" s="221"/>
      <c r="R24" s="221"/>
      <c r="S24" s="7"/>
      <c r="T24" s="7"/>
      <c r="U24" s="7"/>
      <c r="V24" s="7"/>
      <c r="W24" s="7"/>
      <c r="X24" s="156"/>
      <c r="Y24" s="157"/>
      <c r="Z24" s="157"/>
      <c r="AA24" s="157"/>
      <c r="AB24" s="157"/>
      <c r="AC24" s="157"/>
      <c r="AD24" s="157"/>
      <c r="AE24" s="157"/>
      <c r="AF24" s="157"/>
      <c r="AG24" s="157"/>
      <c r="AH24" s="157"/>
      <c r="AI24" s="157"/>
      <c r="AJ24" s="157"/>
      <c r="AK24" s="157"/>
      <c r="AL24" s="157"/>
    </row>
    <row r="25" spans="1:50" ht="12.75" customHeight="1" x14ac:dyDescent="0.2">
      <c r="Y25" s="157"/>
      <c r="Z25" s="157"/>
      <c r="AA25" s="157"/>
      <c r="AB25" s="157"/>
      <c r="AC25" s="157"/>
      <c r="AD25" s="157"/>
      <c r="AE25" s="157"/>
      <c r="AF25" s="157"/>
      <c r="AG25" s="157"/>
      <c r="AH25" s="157"/>
      <c r="AI25" s="157"/>
      <c r="AJ25" s="157"/>
      <c r="AK25" s="157"/>
      <c r="AL25" s="157"/>
    </row>
    <row r="26" spans="1:50" x14ac:dyDescent="0.2">
      <c r="A26" s="156"/>
      <c r="B26" s="156"/>
      <c r="C26" s="221"/>
      <c r="D26" s="221"/>
      <c r="E26" s="221"/>
      <c r="F26" s="221"/>
      <c r="G26" s="7"/>
      <c r="H26" s="7"/>
      <c r="I26" s="7"/>
      <c r="J26" s="156"/>
      <c r="K26" s="156"/>
      <c r="L26" s="156"/>
      <c r="M26" s="156"/>
      <c r="N26" s="156"/>
      <c r="O26" s="221"/>
      <c r="P26" s="221"/>
      <c r="Q26" s="221"/>
      <c r="R26" s="221"/>
      <c r="S26" s="7"/>
      <c r="T26" s="7"/>
      <c r="U26" s="7"/>
      <c r="V26" s="7"/>
      <c r="W26" s="7"/>
      <c r="X26" s="156"/>
      <c r="Y26" s="157"/>
      <c r="Z26" s="157"/>
      <c r="AA26" s="157"/>
      <c r="AB26" s="157"/>
      <c r="AC26" s="157"/>
      <c r="AD26" s="157"/>
      <c r="AE26" s="157"/>
      <c r="AF26" s="157"/>
      <c r="AG26" s="157"/>
      <c r="AH26" s="157"/>
      <c r="AI26" s="157"/>
      <c r="AJ26" s="157"/>
      <c r="AK26" s="157"/>
      <c r="AL26" s="157"/>
    </row>
    <row r="27" spans="1:50" x14ac:dyDescent="0.2">
      <c r="A27" s="156"/>
      <c r="B27" s="156"/>
      <c r="C27" s="221"/>
      <c r="D27" s="222"/>
      <c r="E27" s="222"/>
      <c r="F27" s="7"/>
      <c r="G27" s="7"/>
      <c r="H27" s="7"/>
      <c r="I27" s="7"/>
      <c r="J27" s="156"/>
      <c r="K27" s="156"/>
      <c r="L27" s="156"/>
      <c r="M27" s="156"/>
      <c r="N27" s="156"/>
      <c r="O27" s="221"/>
      <c r="P27" s="222"/>
      <c r="Q27" s="222"/>
      <c r="R27" s="7"/>
      <c r="S27" s="7"/>
      <c r="T27" s="7"/>
      <c r="U27" s="7"/>
      <c r="V27" s="7"/>
      <c r="W27" s="7"/>
      <c r="X27" s="156"/>
      <c r="Y27" s="157"/>
      <c r="Z27" s="157"/>
      <c r="AA27" s="157"/>
      <c r="AB27" s="157"/>
      <c r="AC27" s="157"/>
      <c r="AD27" s="157"/>
      <c r="AE27" s="157"/>
      <c r="AF27" s="157"/>
      <c r="AG27" s="157"/>
      <c r="AH27" s="157"/>
      <c r="AI27" s="157"/>
      <c r="AJ27" s="157"/>
      <c r="AK27" s="157"/>
      <c r="AL27" s="157"/>
    </row>
    <row r="28" spans="1:50" x14ac:dyDescent="0.2">
      <c r="A28" s="156"/>
      <c r="B28" s="156"/>
      <c r="C28" s="221"/>
      <c r="D28" s="222"/>
      <c r="E28" s="222"/>
      <c r="F28" s="156"/>
      <c r="G28" s="156"/>
      <c r="H28" s="156"/>
      <c r="I28" s="156"/>
      <c r="J28" s="156"/>
      <c r="K28" s="156"/>
      <c r="L28" s="156"/>
      <c r="M28" s="156"/>
      <c r="N28" s="156"/>
      <c r="O28" s="221"/>
      <c r="P28" s="222"/>
      <c r="Q28" s="222"/>
      <c r="R28" s="156"/>
      <c r="S28" s="156"/>
      <c r="T28" s="156"/>
      <c r="U28" s="156"/>
      <c r="V28" s="156"/>
      <c r="W28" s="156"/>
      <c r="X28" s="156"/>
      <c r="Y28" s="157"/>
      <c r="Z28" s="157"/>
      <c r="AA28" s="157"/>
      <c r="AB28" s="157"/>
      <c r="AC28" s="157"/>
      <c r="AD28" s="157"/>
      <c r="AE28" s="157"/>
      <c r="AF28" s="157"/>
      <c r="AG28" s="157"/>
      <c r="AH28" s="157"/>
      <c r="AI28" s="157"/>
      <c r="AJ28" s="157"/>
      <c r="AK28" s="157"/>
      <c r="AL28" s="157"/>
    </row>
    <row r="29" spans="1:50" x14ac:dyDescent="0.2">
      <c r="A29" s="156"/>
      <c r="B29" s="156"/>
      <c r="C29" s="221"/>
      <c r="D29" s="222"/>
      <c r="E29" s="222"/>
      <c r="F29" s="156"/>
      <c r="G29" s="156"/>
      <c r="H29" s="156"/>
      <c r="I29" s="156"/>
      <c r="J29" s="156"/>
      <c r="K29" s="156"/>
      <c r="L29" s="156"/>
      <c r="M29" s="156"/>
      <c r="N29" s="156"/>
      <c r="O29" s="221"/>
      <c r="P29" s="222"/>
      <c r="Q29" s="222"/>
      <c r="R29" s="156"/>
      <c r="T29" s="156"/>
      <c r="U29" s="156"/>
      <c r="V29" s="156"/>
      <c r="W29" s="156"/>
      <c r="X29" s="156"/>
      <c r="Y29" s="157"/>
      <c r="Z29" s="157"/>
      <c r="AA29" s="157"/>
      <c r="AB29" s="157"/>
      <c r="AC29" s="157"/>
      <c r="AD29" s="157"/>
      <c r="AE29" s="157"/>
      <c r="AF29" s="157"/>
      <c r="AG29" s="157"/>
      <c r="AH29" s="157"/>
      <c r="AI29" s="157"/>
      <c r="AJ29" s="157"/>
      <c r="AK29" s="157"/>
      <c r="AL29" s="157"/>
    </row>
    <row r="30" spans="1:50" x14ac:dyDescent="0.2">
      <c r="A30" s="156"/>
      <c r="B30" s="156"/>
      <c r="C30" s="159"/>
      <c r="D30" s="156"/>
      <c r="E30" s="156"/>
      <c r="F30" s="156"/>
      <c r="G30" s="75" t="s">
        <v>100</v>
      </c>
      <c r="H30" s="156">
        <v>30</v>
      </c>
      <c r="I30" s="156"/>
      <c r="J30" s="156"/>
      <c r="K30" s="156"/>
      <c r="L30" s="156"/>
      <c r="M30" s="156"/>
      <c r="N30" s="156"/>
      <c r="O30" s="159"/>
      <c r="P30" s="156"/>
      <c r="Q30" s="156"/>
      <c r="R30" s="156"/>
      <c r="S30" s="75" t="s">
        <v>100</v>
      </c>
      <c r="T30" s="156">
        <v>30</v>
      </c>
      <c r="U30" s="156"/>
      <c r="V30" s="156"/>
      <c r="W30" s="156"/>
      <c r="X30" s="156"/>
      <c r="Y30" s="157"/>
      <c r="Z30" s="157"/>
      <c r="AA30" s="157"/>
      <c r="AB30" s="157"/>
      <c r="AC30" s="157"/>
      <c r="AD30" s="157"/>
      <c r="AE30" s="157"/>
      <c r="AF30" s="157"/>
      <c r="AG30" s="157"/>
      <c r="AH30" s="157"/>
      <c r="AI30" s="157"/>
      <c r="AJ30" s="157"/>
      <c r="AK30" s="157"/>
      <c r="AL30" s="157"/>
    </row>
    <row r="31" spans="1:50" x14ac:dyDescent="0.2">
      <c r="A31" s="156"/>
      <c r="B31" s="156"/>
      <c r="C31" s="159"/>
      <c r="D31" s="156"/>
      <c r="E31" s="156"/>
      <c r="F31" s="156"/>
      <c r="G31" s="75" t="s">
        <v>101</v>
      </c>
      <c r="H31" s="156">
        <v>12</v>
      </c>
      <c r="I31" s="156"/>
      <c r="J31" s="156"/>
      <c r="K31" s="156"/>
      <c r="L31" s="156"/>
      <c r="M31" s="156"/>
      <c r="N31" s="156"/>
      <c r="O31" s="159"/>
      <c r="P31" s="156"/>
      <c r="Q31" s="156"/>
      <c r="R31" s="156"/>
      <c r="S31" s="75" t="s">
        <v>101</v>
      </c>
      <c r="T31" s="156">
        <v>12</v>
      </c>
      <c r="U31" s="156"/>
      <c r="V31" s="156"/>
      <c r="W31" s="156"/>
      <c r="X31" s="156"/>
      <c r="Y31" s="157"/>
      <c r="Z31" s="157"/>
      <c r="AA31" s="157"/>
      <c r="AB31" s="157"/>
      <c r="AC31" s="157"/>
      <c r="AD31" s="157"/>
      <c r="AE31" s="157"/>
      <c r="AF31" s="157"/>
      <c r="AG31" s="157"/>
      <c r="AH31" s="157"/>
      <c r="AI31" s="157"/>
      <c r="AJ31" s="157"/>
      <c r="AK31" s="157"/>
      <c r="AL31" s="157"/>
    </row>
    <row r="32" spans="1:50" x14ac:dyDescent="0.2">
      <c r="A32" s="156"/>
      <c r="B32" s="156"/>
      <c r="C32" s="159"/>
      <c r="D32" s="156"/>
      <c r="E32" s="156"/>
      <c r="F32" s="156"/>
      <c r="G32" s="156"/>
      <c r="H32" s="156"/>
      <c r="I32" s="156"/>
      <c r="J32" s="156"/>
      <c r="K32" s="156"/>
      <c r="L32" s="156"/>
      <c r="M32" s="156"/>
      <c r="N32" s="156"/>
      <c r="O32" s="159"/>
      <c r="P32" s="156"/>
      <c r="Q32" s="156"/>
      <c r="R32" s="156"/>
      <c r="S32" s="156"/>
      <c r="T32" s="156"/>
      <c r="U32" s="156"/>
      <c r="V32" s="156"/>
      <c r="W32" s="156"/>
      <c r="X32" s="156"/>
      <c r="Y32" s="157"/>
      <c r="Z32" s="157"/>
      <c r="AA32" s="157"/>
      <c r="AB32" s="157"/>
      <c r="AC32" s="157"/>
      <c r="AD32" s="157"/>
      <c r="AE32" s="157"/>
      <c r="AF32" s="157"/>
      <c r="AG32" s="157"/>
      <c r="AH32" s="157"/>
      <c r="AI32" s="157"/>
      <c r="AJ32" s="157"/>
      <c r="AK32" s="157"/>
      <c r="AL32" s="157"/>
    </row>
    <row r="33" spans="1:38" x14ac:dyDescent="0.2">
      <c r="A33" s="156"/>
      <c r="B33" s="156"/>
      <c r="C33" s="159"/>
      <c r="D33" s="156"/>
      <c r="E33" s="156"/>
      <c r="F33" s="156"/>
      <c r="G33" s="156"/>
      <c r="H33" s="156"/>
      <c r="I33" s="156"/>
      <c r="J33" s="156"/>
      <c r="K33" s="156"/>
      <c r="L33" s="156"/>
      <c r="M33" s="156"/>
      <c r="N33" s="156"/>
      <c r="O33" s="159"/>
      <c r="P33" s="156"/>
      <c r="Q33" s="156"/>
      <c r="R33" s="156"/>
      <c r="S33" s="156"/>
      <c r="T33" s="156"/>
      <c r="U33" s="156"/>
      <c r="V33" s="156"/>
      <c r="W33" s="156"/>
      <c r="X33" s="156"/>
      <c r="Y33" s="157"/>
      <c r="Z33" s="157"/>
      <c r="AA33" s="157"/>
      <c r="AB33" s="157"/>
      <c r="AC33" s="157"/>
      <c r="AD33" s="157"/>
      <c r="AE33" s="157"/>
      <c r="AF33" s="157"/>
      <c r="AG33" s="157"/>
      <c r="AH33" s="157"/>
      <c r="AI33" s="157"/>
      <c r="AJ33" s="157"/>
      <c r="AK33" s="157"/>
      <c r="AL33" s="157"/>
    </row>
    <row r="34" spans="1:38" x14ac:dyDescent="0.2">
      <c r="A34" s="156"/>
      <c r="B34" s="76"/>
      <c r="C34" s="77"/>
      <c r="D34" s="156"/>
      <c r="E34" s="156"/>
      <c r="F34" s="156"/>
      <c r="G34" s="156"/>
      <c r="H34" s="156"/>
      <c r="I34" s="156"/>
      <c r="J34" s="156"/>
      <c r="K34" s="156"/>
      <c r="L34" s="156"/>
      <c r="M34" s="156"/>
      <c r="N34" s="156"/>
      <c r="O34" s="159"/>
      <c r="P34" s="156"/>
      <c r="Q34" s="156"/>
      <c r="R34" s="156"/>
      <c r="S34" s="156"/>
      <c r="T34" s="156"/>
      <c r="U34" s="156"/>
      <c r="V34" s="156"/>
      <c r="W34" s="156"/>
      <c r="X34" s="156"/>
      <c r="Y34" s="157"/>
      <c r="Z34" s="157"/>
      <c r="AA34" s="157"/>
      <c r="AB34" s="157"/>
      <c r="AC34" s="157"/>
      <c r="AD34" s="157"/>
      <c r="AE34" s="157"/>
      <c r="AF34" s="157"/>
      <c r="AG34" s="157"/>
      <c r="AH34" s="157"/>
      <c r="AI34" s="157"/>
      <c r="AJ34" s="157"/>
      <c r="AK34" s="157"/>
      <c r="AL34" s="157"/>
    </row>
    <row r="35" spans="1:38" x14ac:dyDescent="0.2">
      <c r="A35" s="156"/>
      <c r="B35" s="76"/>
      <c r="C35" s="77"/>
      <c r="D35" s="156"/>
      <c r="E35" s="156"/>
      <c r="F35" s="156"/>
      <c r="G35" s="156"/>
      <c r="H35" s="156"/>
      <c r="I35" s="156"/>
      <c r="J35" s="156"/>
      <c r="K35" s="156"/>
      <c r="L35" s="156"/>
      <c r="M35" s="156"/>
      <c r="N35" s="156"/>
      <c r="O35" s="156"/>
      <c r="P35" s="156"/>
      <c r="Q35" s="156"/>
      <c r="R35" s="156"/>
      <c r="S35" s="156"/>
      <c r="T35" s="156"/>
      <c r="U35" s="156"/>
      <c r="V35" s="156"/>
      <c r="W35" s="156"/>
      <c r="X35" s="156"/>
      <c r="Y35" s="157"/>
      <c r="Z35" s="157"/>
      <c r="AA35" s="157"/>
      <c r="AB35" s="157"/>
      <c r="AC35" s="157"/>
      <c r="AD35" s="157"/>
      <c r="AE35" s="157"/>
      <c r="AF35" s="157"/>
      <c r="AG35" s="157"/>
      <c r="AH35" s="157"/>
      <c r="AI35" s="157"/>
      <c r="AJ35" s="157"/>
      <c r="AK35" s="157"/>
      <c r="AL35" s="157"/>
    </row>
    <row r="36" spans="1:38" x14ac:dyDescent="0.2">
      <c r="A36" s="156"/>
      <c r="B36" s="156"/>
      <c r="C36" s="77"/>
      <c r="D36" s="156"/>
      <c r="E36" s="156"/>
      <c r="F36" s="156"/>
      <c r="G36" s="156"/>
      <c r="H36" s="156"/>
      <c r="I36" s="156"/>
      <c r="J36" s="156"/>
      <c r="K36" s="156"/>
      <c r="L36" s="156"/>
      <c r="M36" s="156"/>
      <c r="N36" s="156"/>
      <c r="O36" s="156"/>
      <c r="P36" s="156"/>
      <c r="Q36" s="156"/>
      <c r="R36" s="156"/>
      <c r="S36" s="156"/>
      <c r="T36" s="156"/>
      <c r="U36" s="156"/>
      <c r="V36" s="156"/>
      <c r="W36" s="156"/>
      <c r="X36" s="156"/>
      <c r="Y36" s="157"/>
      <c r="Z36" s="157"/>
      <c r="AA36" s="157"/>
      <c r="AB36" s="157"/>
      <c r="AC36" s="157"/>
      <c r="AD36" s="157"/>
      <c r="AE36" s="157"/>
      <c r="AF36" s="157"/>
      <c r="AG36" s="157"/>
      <c r="AH36" s="157"/>
      <c r="AI36" s="157"/>
      <c r="AJ36" s="157"/>
      <c r="AK36" s="157"/>
      <c r="AL36" s="157"/>
    </row>
    <row r="37" spans="1:38" x14ac:dyDescent="0.2">
      <c r="A37" s="156"/>
      <c r="C37" s="78" t="s">
        <v>139</v>
      </c>
      <c r="D37" s="156"/>
      <c r="E37" s="156"/>
      <c r="F37" s="156"/>
      <c r="G37" s="156"/>
      <c r="H37" s="156"/>
      <c r="I37" s="156"/>
      <c r="J37" s="156"/>
      <c r="K37" s="156"/>
      <c r="L37" s="156"/>
      <c r="M37" s="156"/>
      <c r="N37" s="156"/>
      <c r="O37" s="156"/>
      <c r="P37" s="156"/>
      <c r="Q37" s="156"/>
      <c r="R37" s="156"/>
      <c r="S37" s="156"/>
      <c r="T37" s="156"/>
      <c r="U37" s="156"/>
      <c r="V37" s="156"/>
      <c r="W37" s="156"/>
      <c r="X37" s="156"/>
      <c r="Y37" s="157"/>
      <c r="Z37" s="157"/>
      <c r="AA37" s="157"/>
      <c r="AB37" s="157"/>
      <c r="AC37" s="157"/>
      <c r="AD37" s="157"/>
      <c r="AE37" s="157"/>
      <c r="AF37" s="157"/>
      <c r="AG37" s="157"/>
      <c r="AH37" s="157"/>
      <c r="AI37" s="157"/>
      <c r="AJ37" s="157"/>
      <c r="AK37" s="157"/>
      <c r="AL37" s="157"/>
    </row>
    <row r="38" spans="1:38" x14ac:dyDescent="0.2">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7"/>
      <c r="Z38" s="157"/>
      <c r="AA38" s="157"/>
      <c r="AB38" s="157"/>
      <c r="AC38" s="157"/>
      <c r="AD38" s="157"/>
      <c r="AE38" s="157"/>
      <c r="AF38" s="157"/>
      <c r="AG38" s="157"/>
      <c r="AH38" s="157"/>
      <c r="AI38" s="157"/>
      <c r="AJ38" s="157"/>
      <c r="AK38" s="157"/>
      <c r="AL38" s="157"/>
    </row>
    <row r="39" spans="1:38" x14ac:dyDescent="0.2">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7"/>
      <c r="Z39" s="157"/>
      <c r="AA39" s="157"/>
      <c r="AB39" s="157"/>
      <c r="AC39" s="157"/>
      <c r="AD39" s="157"/>
      <c r="AE39" s="157"/>
      <c r="AF39" s="157"/>
      <c r="AG39" s="157"/>
      <c r="AH39" s="157"/>
      <c r="AI39" s="157"/>
      <c r="AJ39" s="157"/>
      <c r="AK39" s="157"/>
      <c r="AL39" s="157"/>
    </row>
    <row r="40" spans="1:38" x14ac:dyDescent="0.2">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7"/>
      <c r="Z40" s="157"/>
      <c r="AA40" s="157"/>
      <c r="AB40" s="157"/>
      <c r="AC40" s="157"/>
      <c r="AD40" s="157"/>
      <c r="AE40" s="157"/>
      <c r="AF40" s="157"/>
      <c r="AG40" s="157"/>
      <c r="AH40" s="157"/>
      <c r="AI40" s="157"/>
      <c r="AJ40" s="157"/>
      <c r="AK40" s="157"/>
      <c r="AL40" s="157"/>
    </row>
    <row r="41" spans="1:38" x14ac:dyDescent="0.2">
      <c r="A41" s="156"/>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7"/>
      <c r="Z41" s="157"/>
      <c r="AA41" s="157"/>
      <c r="AB41" s="157"/>
      <c r="AC41" s="157"/>
      <c r="AD41" s="157"/>
      <c r="AE41" s="157"/>
      <c r="AF41" s="157"/>
      <c r="AG41" s="157"/>
      <c r="AH41" s="157"/>
      <c r="AI41" s="157"/>
      <c r="AJ41" s="157"/>
      <c r="AK41" s="157"/>
      <c r="AL41" s="157"/>
    </row>
    <row r="42" spans="1:38" x14ac:dyDescent="0.2">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7"/>
      <c r="Z42" s="157"/>
      <c r="AA42" s="157"/>
      <c r="AB42" s="157"/>
      <c r="AC42" s="157"/>
      <c r="AD42" s="157"/>
      <c r="AE42" s="157"/>
      <c r="AF42" s="157"/>
      <c r="AG42" s="157"/>
      <c r="AH42" s="157"/>
      <c r="AI42" s="157"/>
      <c r="AJ42" s="157"/>
      <c r="AK42" s="157"/>
      <c r="AL42" s="157"/>
    </row>
    <row r="43" spans="1:38" ht="12.75" customHeight="1" x14ac:dyDescent="0.2">
      <c r="A43" s="156"/>
      <c r="X43" s="156"/>
      <c r="Y43" s="157"/>
      <c r="Z43" s="157"/>
      <c r="AA43" s="157"/>
      <c r="AB43" s="157"/>
      <c r="AC43" s="157"/>
      <c r="AD43" s="157"/>
      <c r="AE43" s="157"/>
      <c r="AF43" s="157"/>
      <c r="AG43" s="157"/>
      <c r="AH43" s="157"/>
      <c r="AI43" s="157"/>
      <c r="AJ43" s="157"/>
      <c r="AK43" s="157"/>
      <c r="AL43" s="157"/>
    </row>
    <row r="44" spans="1:38" ht="41.25" customHeight="1" x14ac:dyDescent="0.2">
      <c r="A44" s="156"/>
      <c r="B44" s="223" t="s">
        <v>120</v>
      </c>
      <c r="C44" s="223"/>
      <c r="D44" s="223"/>
      <c r="E44" s="223"/>
      <c r="F44" s="223"/>
      <c r="G44" s="223"/>
      <c r="H44" s="223"/>
      <c r="I44" s="223"/>
      <c r="J44" s="223"/>
      <c r="K44" s="223"/>
      <c r="L44" s="223"/>
      <c r="M44" s="223"/>
      <c r="N44" s="223"/>
      <c r="O44" s="223"/>
      <c r="P44" s="223"/>
      <c r="Q44" s="223"/>
      <c r="R44" s="223"/>
      <c r="S44" s="223"/>
      <c r="T44" s="223"/>
      <c r="U44" s="223"/>
      <c r="V44" s="223"/>
      <c r="W44" s="223"/>
      <c r="X44" s="156"/>
      <c r="Y44" s="157"/>
      <c r="Z44" s="157"/>
      <c r="AA44" s="157"/>
      <c r="AB44" s="157"/>
      <c r="AC44" s="157"/>
      <c r="AD44" s="157"/>
      <c r="AE44" s="157"/>
      <c r="AF44" s="157"/>
      <c r="AG44" s="157"/>
      <c r="AH44" s="157"/>
      <c r="AI44" s="157"/>
      <c r="AJ44" s="157"/>
      <c r="AK44" s="157"/>
      <c r="AL44" s="157"/>
    </row>
    <row r="45" spans="1:38" x14ac:dyDescent="0.2">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7"/>
      <c r="Z45" s="157"/>
      <c r="AA45" s="157"/>
      <c r="AB45" s="157"/>
      <c r="AC45" s="157"/>
      <c r="AD45" s="157"/>
      <c r="AE45" s="157"/>
      <c r="AF45" s="157"/>
      <c r="AG45" s="157"/>
      <c r="AH45" s="157"/>
      <c r="AI45" s="157"/>
      <c r="AJ45" s="157"/>
      <c r="AK45" s="157"/>
      <c r="AL45" s="157"/>
    </row>
    <row r="46" spans="1:38" x14ac:dyDescent="0.2">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c r="AF46" s="157"/>
      <c r="AG46" s="157"/>
      <c r="AH46" s="157"/>
      <c r="AI46" s="157"/>
      <c r="AJ46" s="157"/>
      <c r="AK46" s="157"/>
      <c r="AL46" s="157"/>
    </row>
    <row r="47" spans="1:38" x14ac:dyDescent="0.2">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7"/>
    </row>
    <row r="48" spans="1:38" x14ac:dyDescent="0.2">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c r="AF48" s="157"/>
      <c r="AG48" s="157"/>
      <c r="AH48" s="157"/>
      <c r="AI48" s="157"/>
      <c r="AJ48" s="157"/>
      <c r="AK48" s="157"/>
      <c r="AL48" s="157"/>
    </row>
    <row r="49" spans="1:38" x14ac:dyDescent="0.2">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c r="AF49" s="157"/>
      <c r="AG49" s="157"/>
      <c r="AH49" s="157"/>
      <c r="AI49" s="157"/>
      <c r="AJ49" s="157"/>
      <c r="AK49" s="157"/>
      <c r="AL49" s="157"/>
    </row>
    <row r="50" spans="1:38" x14ac:dyDescent="0.2">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row>
    <row r="51" spans="1:38" x14ac:dyDescent="0.2">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row>
    <row r="52" spans="1:38" x14ac:dyDescent="0.2">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57"/>
      <c r="AK52" s="157"/>
      <c r="AL52" s="157"/>
    </row>
    <row r="53" spans="1:38" x14ac:dyDescent="0.2">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7"/>
      <c r="AL53" s="157"/>
    </row>
    <row r="54" spans="1:38" x14ac:dyDescent="0.2">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7"/>
      <c r="AL54" s="157"/>
    </row>
    <row r="55" spans="1:38" x14ac:dyDescent="0.2">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7"/>
      <c r="AL55" s="157"/>
    </row>
    <row r="56" spans="1:38" x14ac:dyDescent="0.2">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7"/>
      <c r="AL56" s="157"/>
    </row>
    <row r="57" spans="1:38" x14ac:dyDescent="0.2">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row>
    <row r="58" spans="1:38" x14ac:dyDescent="0.2">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10" zoomScale="80" zoomScaleNormal="80" workbookViewId="0">
      <selection activeCell="V23" sqref="V23"/>
    </sheetView>
  </sheetViews>
  <sheetFormatPr defaultRowHeight="12.75" x14ac:dyDescent="0.2"/>
  <cols>
    <col min="1" max="1" width="28" customWidth="1"/>
    <col min="2" max="2" width="28.140625" customWidth="1"/>
    <col min="3" max="3" width="2.85546875" customWidth="1"/>
    <col min="4" max="5" width="5.42578125" customWidth="1"/>
    <col min="6" max="6" width="4.42578125" customWidth="1"/>
  </cols>
  <sheetData>
    <row r="1" spans="1:57" ht="18" x14ac:dyDescent="0.25">
      <c r="A1" s="44" t="s">
        <v>104</v>
      </c>
      <c r="B1" s="44" t="s">
        <v>135</v>
      </c>
    </row>
    <row r="2" spans="1:57" ht="72" x14ac:dyDescent="0.25">
      <c r="A2" s="45" t="s">
        <v>103</v>
      </c>
      <c r="B2" s="88" t="s">
        <v>136</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226" t="s">
        <v>5</v>
      </c>
      <c r="E4" s="227"/>
      <c r="G4" s="228" t="s">
        <v>6</v>
      </c>
      <c r="H4" s="229"/>
      <c r="I4" s="229"/>
      <c r="J4" s="229"/>
      <c r="K4" s="229"/>
      <c r="L4" s="229"/>
      <c r="M4" s="229"/>
      <c r="N4" s="229"/>
      <c r="O4" s="229"/>
      <c r="P4" s="229"/>
      <c r="Q4" s="229"/>
      <c r="R4" s="229"/>
      <c r="T4" s="228" t="s">
        <v>7</v>
      </c>
      <c r="U4" s="229"/>
      <c r="V4" s="229"/>
      <c r="W4" s="229"/>
      <c r="X4" s="229"/>
      <c r="Y4" s="229"/>
      <c r="Z4" s="229"/>
      <c r="AA4" s="229"/>
      <c r="AB4" s="229"/>
      <c r="AC4" s="229"/>
      <c r="AD4" s="229"/>
      <c r="AE4" s="229"/>
      <c r="AF4" s="4"/>
      <c r="AG4" s="228" t="s">
        <v>34</v>
      </c>
      <c r="AH4" s="229"/>
      <c r="AI4" s="229"/>
      <c r="AJ4" s="229"/>
      <c r="AK4" s="229"/>
      <c r="AL4" s="229"/>
      <c r="AM4" s="229"/>
      <c r="AN4" s="229"/>
      <c r="AO4" s="229"/>
      <c r="AP4" s="229"/>
      <c r="AQ4" s="229"/>
      <c r="AR4" s="229"/>
      <c r="AT4" s="228" t="s">
        <v>35</v>
      </c>
      <c r="AU4" s="229"/>
      <c r="AV4" s="229"/>
      <c r="AW4" s="229"/>
      <c r="AX4" s="229"/>
      <c r="AY4" s="229"/>
      <c r="AZ4" s="229"/>
      <c r="BA4" s="229"/>
      <c r="BB4" s="229"/>
      <c r="BC4" s="229"/>
      <c r="BD4" s="229"/>
      <c r="BE4" s="229"/>
    </row>
    <row r="5" spans="1:57" x14ac:dyDescent="0.2">
      <c r="A5" s="32"/>
      <c r="B5" s="32"/>
      <c r="C5" s="3"/>
      <c r="D5" s="230" t="s">
        <v>8</v>
      </c>
      <c r="E5" s="232" t="s">
        <v>9</v>
      </c>
      <c r="F5" s="5"/>
      <c r="G5" s="234" t="s">
        <v>0</v>
      </c>
      <c r="H5" s="236" t="s">
        <v>1</v>
      </c>
      <c r="I5" s="236" t="s">
        <v>10</v>
      </c>
      <c r="J5" s="236" t="s">
        <v>2</v>
      </c>
      <c r="K5" s="236" t="s">
        <v>11</v>
      </c>
      <c r="L5" s="238" t="s">
        <v>12</v>
      </c>
      <c r="M5" s="5"/>
      <c r="N5" s="234" t="s">
        <v>3</v>
      </c>
      <c r="O5" s="236" t="s">
        <v>4</v>
      </c>
      <c r="P5" s="238" t="s">
        <v>13</v>
      </c>
      <c r="Q5" s="2"/>
      <c r="R5" s="240" t="s">
        <v>14</v>
      </c>
      <c r="S5" s="2"/>
      <c r="T5" s="234" t="s">
        <v>0</v>
      </c>
      <c r="U5" s="236" t="s">
        <v>1</v>
      </c>
      <c r="V5" s="236" t="s">
        <v>10</v>
      </c>
      <c r="W5" s="236" t="s">
        <v>2</v>
      </c>
      <c r="X5" s="236" t="s">
        <v>11</v>
      </c>
      <c r="Y5" s="238" t="s">
        <v>12</v>
      </c>
      <c r="Z5" s="2"/>
      <c r="AA5" s="234" t="s">
        <v>3</v>
      </c>
      <c r="AB5" s="236" t="s">
        <v>4</v>
      </c>
      <c r="AC5" s="238" t="s">
        <v>13</v>
      </c>
      <c r="AD5" s="1"/>
      <c r="AE5" s="242" t="s">
        <v>14</v>
      </c>
      <c r="AF5" s="38"/>
      <c r="AG5" s="234" t="s">
        <v>0</v>
      </c>
      <c r="AH5" s="236" t="s">
        <v>1</v>
      </c>
      <c r="AI5" s="236" t="s">
        <v>10</v>
      </c>
      <c r="AJ5" s="236" t="s">
        <v>2</v>
      </c>
      <c r="AK5" s="236" t="s">
        <v>11</v>
      </c>
      <c r="AL5" s="238" t="s">
        <v>12</v>
      </c>
      <c r="AM5" s="5"/>
      <c r="AN5" s="234" t="s">
        <v>3</v>
      </c>
      <c r="AO5" s="236" t="s">
        <v>4</v>
      </c>
      <c r="AP5" s="238" t="s">
        <v>13</v>
      </c>
      <c r="AQ5" s="2"/>
      <c r="AR5" s="240" t="s">
        <v>14</v>
      </c>
      <c r="AS5" s="2"/>
      <c r="AT5" s="234" t="s">
        <v>0</v>
      </c>
      <c r="AU5" s="236" t="s">
        <v>1</v>
      </c>
      <c r="AV5" s="236" t="s">
        <v>10</v>
      </c>
      <c r="AW5" s="236" t="s">
        <v>2</v>
      </c>
      <c r="AX5" s="236" t="s">
        <v>11</v>
      </c>
      <c r="AY5" s="238" t="s">
        <v>12</v>
      </c>
      <c r="AZ5" s="2"/>
      <c r="BA5" s="234" t="s">
        <v>3</v>
      </c>
      <c r="BB5" s="236" t="s">
        <v>4</v>
      </c>
      <c r="BC5" s="238" t="s">
        <v>13</v>
      </c>
      <c r="BD5" s="1"/>
      <c r="BE5" s="242" t="s">
        <v>14</v>
      </c>
    </row>
    <row r="6" spans="1:57" x14ac:dyDescent="0.2">
      <c r="A6" s="32"/>
      <c r="B6" s="32"/>
      <c r="C6" s="3"/>
      <c r="D6" s="231"/>
      <c r="E6" s="233"/>
      <c r="F6" s="5"/>
      <c r="G6" s="235"/>
      <c r="H6" s="237"/>
      <c r="I6" s="237"/>
      <c r="J6" s="237"/>
      <c r="K6" s="237"/>
      <c r="L6" s="239"/>
      <c r="M6" s="5"/>
      <c r="N6" s="235"/>
      <c r="O6" s="237"/>
      <c r="P6" s="239"/>
      <c r="Q6" s="2"/>
      <c r="R6" s="241"/>
      <c r="S6" s="2"/>
      <c r="T6" s="235"/>
      <c r="U6" s="237"/>
      <c r="V6" s="237"/>
      <c r="W6" s="237"/>
      <c r="X6" s="237"/>
      <c r="Y6" s="239"/>
      <c r="Z6" s="2"/>
      <c r="AA6" s="235"/>
      <c r="AB6" s="237"/>
      <c r="AC6" s="239"/>
      <c r="AD6" s="1"/>
      <c r="AE6" s="243"/>
      <c r="AF6" s="39"/>
      <c r="AG6" s="235"/>
      <c r="AH6" s="237"/>
      <c r="AI6" s="237"/>
      <c r="AJ6" s="237"/>
      <c r="AK6" s="237"/>
      <c r="AL6" s="239"/>
      <c r="AM6" s="5"/>
      <c r="AN6" s="235"/>
      <c r="AO6" s="237"/>
      <c r="AP6" s="239"/>
      <c r="AQ6" s="2"/>
      <c r="AR6" s="241"/>
      <c r="AS6" s="2"/>
      <c r="AT6" s="235"/>
      <c r="AU6" s="237"/>
      <c r="AV6" s="237"/>
      <c r="AW6" s="237"/>
      <c r="AX6" s="237"/>
      <c r="AY6" s="239"/>
      <c r="AZ6" s="2"/>
      <c r="BA6" s="235"/>
      <c r="BB6" s="237"/>
      <c r="BC6" s="239"/>
      <c r="BD6" s="1"/>
      <c r="BE6" s="243"/>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60">
        <v>44.105196734690402</v>
      </c>
      <c r="H8" s="161">
        <v>56.764940994876397</v>
      </c>
      <c r="I8" s="161">
        <v>64.478181363527796</v>
      </c>
      <c r="J8" s="161">
        <v>67.580062697389295</v>
      </c>
      <c r="K8" s="161">
        <v>68.013123020977602</v>
      </c>
      <c r="L8" s="162">
        <v>60.188211714328702</v>
      </c>
      <c r="M8" s="163"/>
      <c r="N8" s="164">
        <v>76.367789735324905</v>
      </c>
      <c r="O8" s="165">
        <v>78.173060366071695</v>
      </c>
      <c r="P8" s="166">
        <v>77.270415464347295</v>
      </c>
      <c r="Q8" s="163"/>
      <c r="R8" s="167">
        <v>65.068815933855703</v>
      </c>
      <c r="S8" s="168"/>
      <c r="T8" s="160">
        <v>-12.569243256403899</v>
      </c>
      <c r="U8" s="161">
        <v>-7.26992816062344</v>
      </c>
      <c r="V8" s="161">
        <v>-3.2198454250805901</v>
      </c>
      <c r="W8" s="161">
        <v>-0.229650591872301</v>
      </c>
      <c r="X8" s="161">
        <v>2.9043524521178101</v>
      </c>
      <c r="Y8" s="162">
        <v>-3.5796367908176299</v>
      </c>
      <c r="Z8" s="163"/>
      <c r="AA8" s="164">
        <v>4.8620865391743804</v>
      </c>
      <c r="AB8" s="165">
        <v>4.2589184236679296</v>
      </c>
      <c r="AC8" s="166">
        <v>4.5560781160162502</v>
      </c>
      <c r="AD8" s="163"/>
      <c r="AE8" s="167">
        <v>-0.96560063839322796</v>
      </c>
      <c r="AF8" s="29"/>
      <c r="AG8" s="160">
        <v>49.349899279009797</v>
      </c>
      <c r="AH8" s="161">
        <v>59.737474487533397</v>
      </c>
      <c r="AI8" s="161">
        <v>65.218856912014999</v>
      </c>
      <c r="AJ8" s="161">
        <v>66.027015371791506</v>
      </c>
      <c r="AK8" s="161">
        <v>64.389111629911</v>
      </c>
      <c r="AL8" s="162">
        <v>60.946942376599203</v>
      </c>
      <c r="AM8" s="163"/>
      <c r="AN8" s="164">
        <v>71.396466110534803</v>
      </c>
      <c r="AO8" s="165">
        <v>71.580818831649495</v>
      </c>
      <c r="AP8" s="166">
        <v>71.488641955187504</v>
      </c>
      <c r="AQ8" s="163"/>
      <c r="AR8" s="167">
        <v>63.959811952534899</v>
      </c>
      <c r="AS8" s="168"/>
      <c r="AT8" s="160">
        <v>-2.8586233081997898</v>
      </c>
      <c r="AU8" s="161">
        <v>-2.1117599001607701</v>
      </c>
      <c r="AV8" s="161">
        <v>-1.5353790586265299</v>
      </c>
      <c r="AW8" s="161">
        <v>-2.23604900434206</v>
      </c>
      <c r="AX8" s="161">
        <v>-2.67874656455662</v>
      </c>
      <c r="AY8" s="162">
        <v>-2.2576803056169301</v>
      </c>
      <c r="AZ8" s="163"/>
      <c r="BA8" s="164">
        <v>-2.1871020053066799</v>
      </c>
      <c r="BB8" s="165">
        <v>-4.2494303073140101</v>
      </c>
      <c r="BC8" s="166">
        <v>-3.2305847815087998</v>
      </c>
      <c r="BD8" s="163"/>
      <c r="BE8" s="167">
        <v>-2.5699333249224798</v>
      </c>
    </row>
    <row r="9" spans="1:57" x14ac:dyDescent="0.2">
      <c r="A9" s="20" t="s">
        <v>18</v>
      </c>
      <c r="B9" s="3" t="str">
        <f>TRIM(A9)</f>
        <v>Virginia</v>
      </c>
      <c r="C9" s="10"/>
      <c r="D9" s="24" t="s">
        <v>16</v>
      </c>
      <c r="E9" s="27" t="s">
        <v>17</v>
      </c>
      <c r="F9" s="3"/>
      <c r="G9" s="169">
        <v>44.017424078593699</v>
      </c>
      <c r="H9" s="163">
        <v>58.547375575396202</v>
      </c>
      <c r="I9" s="163">
        <v>67.130896845747401</v>
      </c>
      <c r="J9" s="163">
        <v>70.884488244925706</v>
      </c>
      <c r="K9" s="163">
        <v>70.249930489048097</v>
      </c>
      <c r="L9" s="170">
        <v>62.166023046742197</v>
      </c>
      <c r="M9" s="163"/>
      <c r="N9" s="171">
        <v>77.187432419907907</v>
      </c>
      <c r="O9" s="172">
        <v>78.241527387315003</v>
      </c>
      <c r="P9" s="173">
        <v>77.714479903611405</v>
      </c>
      <c r="Q9" s="163"/>
      <c r="R9" s="174">
        <v>66.608439291561993</v>
      </c>
      <c r="S9" s="168"/>
      <c r="T9" s="169">
        <v>-14.2563550073804</v>
      </c>
      <c r="U9" s="163">
        <v>-9.3699027406853492</v>
      </c>
      <c r="V9" s="163">
        <v>-4.7768852788529399</v>
      </c>
      <c r="W9" s="163">
        <v>-0.626070227843188</v>
      </c>
      <c r="X9" s="163">
        <v>3.7808761649115299</v>
      </c>
      <c r="Y9" s="170">
        <v>-4.49574172321703</v>
      </c>
      <c r="Z9" s="163"/>
      <c r="AA9" s="171">
        <v>9.4378303124395604</v>
      </c>
      <c r="AB9" s="172">
        <v>8.3637554887482004</v>
      </c>
      <c r="AC9" s="173">
        <v>8.8945026407623899</v>
      </c>
      <c r="AD9" s="163"/>
      <c r="AE9" s="174">
        <v>-0.41430333791240198</v>
      </c>
      <c r="AF9" s="30"/>
      <c r="AG9" s="169">
        <v>50.530715036153502</v>
      </c>
      <c r="AH9" s="163">
        <v>61.544712934923602</v>
      </c>
      <c r="AI9" s="163">
        <v>67.5180959618895</v>
      </c>
      <c r="AJ9" s="163">
        <v>68.126139207266206</v>
      </c>
      <c r="AK9" s="163">
        <v>66.393617349933507</v>
      </c>
      <c r="AL9" s="170">
        <v>62.8232459644654</v>
      </c>
      <c r="AM9" s="163"/>
      <c r="AN9" s="171">
        <v>73.701998826037197</v>
      </c>
      <c r="AO9" s="172">
        <v>72.950817139855999</v>
      </c>
      <c r="AP9" s="173">
        <v>73.326407982946606</v>
      </c>
      <c r="AQ9" s="163"/>
      <c r="AR9" s="174">
        <v>65.824333503553603</v>
      </c>
      <c r="AS9" s="168"/>
      <c r="AT9" s="169">
        <v>-0.36271146052168002</v>
      </c>
      <c r="AU9" s="163">
        <v>-2.2617001628767701</v>
      </c>
      <c r="AV9" s="163">
        <v>-1.91839397501897</v>
      </c>
      <c r="AW9" s="163">
        <v>-2.9323103556332399</v>
      </c>
      <c r="AX9" s="163">
        <v>-3.9848809455425598</v>
      </c>
      <c r="AY9" s="170">
        <v>-2.4070386748459098</v>
      </c>
      <c r="AZ9" s="163"/>
      <c r="BA9" s="171">
        <v>-0.78644012888158998</v>
      </c>
      <c r="BB9" s="172">
        <v>-2.4254512608794898</v>
      </c>
      <c r="BC9" s="173">
        <v>-1.6085736620767199</v>
      </c>
      <c r="BD9" s="163"/>
      <c r="BE9" s="174">
        <v>-2.1546012032122701</v>
      </c>
    </row>
    <row r="10" spans="1:57" x14ac:dyDescent="0.2">
      <c r="A10" s="21" t="s">
        <v>19</v>
      </c>
      <c r="B10" s="3" t="str">
        <f t="shared" ref="B10:B45" si="0">TRIM(A10)</f>
        <v>Norfolk/Virginia Beach, VA</v>
      </c>
      <c r="C10" s="3"/>
      <c r="D10" s="24" t="s">
        <v>16</v>
      </c>
      <c r="E10" s="27" t="s">
        <v>17</v>
      </c>
      <c r="F10" s="3"/>
      <c r="G10" s="169">
        <v>45.717287145455899</v>
      </c>
      <c r="H10" s="163">
        <v>54.313459222629298</v>
      </c>
      <c r="I10" s="163">
        <v>60.977734505111499</v>
      </c>
      <c r="J10" s="163">
        <v>65.028568500345798</v>
      </c>
      <c r="K10" s="163">
        <v>72.128417330702803</v>
      </c>
      <c r="L10" s="170">
        <v>59.633093340849101</v>
      </c>
      <c r="M10" s="163"/>
      <c r="N10" s="171">
        <v>82.041558840861896</v>
      </c>
      <c r="O10" s="172">
        <v>83.330344103102803</v>
      </c>
      <c r="P10" s="173">
        <v>82.685951471982307</v>
      </c>
      <c r="Q10" s="163"/>
      <c r="R10" s="174">
        <v>66.219624235458596</v>
      </c>
      <c r="S10" s="168"/>
      <c r="T10" s="169">
        <v>-12.1832918387102</v>
      </c>
      <c r="U10" s="163">
        <v>-8.4848651329099294</v>
      </c>
      <c r="V10" s="163">
        <v>-5.3424059956933698</v>
      </c>
      <c r="W10" s="163">
        <v>-1.81026620157195</v>
      </c>
      <c r="X10" s="163">
        <v>13.2860462444464</v>
      </c>
      <c r="Y10" s="170">
        <v>-2.4726812287295101</v>
      </c>
      <c r="Z10" s="163"/>
      <c r="AA10" s="171">
        <v>20.873611288508201</v>
      </c>
      <c r="AB10" s="172">
        <v>23.309019699373</v>
      </c>
      <c r="AC10" s="173">
        <v>22.088660128947801</v>
      </c>
      <c r="AD10" s="163"/>
      <c r="AE10" s="174">
        <v>5.0682545636173204</v>
      </c>
      <c r="AF10" s="30"/>
      <c r="AG10" s="169">
        <v>50.457992774603397</v>
      </c>
      <c r="AH10" s="163">
        <v>57.5219708421942</v>
      </c>
      <c r="AI10" s="163">
        <v>61.789951062030703</v>
      </c>
      <c r="AJ10" s="163">
        <v>63.532885802864499</v>
      </c>
      <c r="AK10" s="163">
        <v>65.943913500217704</v>
      </c>
      <c r="AL10" s="170">
        <v>59.849342796382103</v>
      </c>
      <c r="AM10" s="163"/>
      <c r="AN10" s="171">
        <v>76.103025955058996</v>
      </c>
      <c r="AO10" s="172">
        <v>75.505393425401607</v>
      </c>
      <c r="AP10" s="173">
        <v>75.804209690230294</v>
      </c>
      <c r="AQ10" s="163"/>
      <c r="AR10" s="174">
        <v>64.407876194624507</v>
      </c>
      <c r="AS10" s="168"/>
      <c r="AT10" s="169">
        <v>-0.69221192299093004</v>
      </c>
      <c r="AU10" s="163">
        <v>0.60918296361147894</v>
      </c>
      <c r="AV10" s="163">
        <v>0.62868426189430104</v>
      </c>
      <c r="AW10" s="163">
        <v>0.57592225210070902</v>
      </c>
      <c r="AX10" s="163">
        <v>-2.0417848999902901</v>
      </c>
      <c r="AY10" s="170">
        <v>-0.20944545722094701</v>
      </c>
      <c r="AZ10" s="163"/>
      <c r="BA10" s="171">
        <v>0.60848068501716801</v>
      </c>
      <c r="BB10" s="172">
        <v>-0.93256764761788602</v>
      </c>
      <c r="BC10" s="173">
        <v>-0.16495291466168999</v>
      </c>
      <c r="BD10" s="163"/>
      <c r="BE10" s="174">
        <v>-0.194488438971476</v>
      </c>
    </row>
    <row r="11" spans="1:57" x14ac:dyDescent="0.2">
      <c r="A11" s="21" t="s">
        <v>20</v>
      </c>
      <c r="B11" s="2" t="s">
        <v>71</v>
      </c>
      <c r="C11" s="3"/>
      <c r="D11" s="24" t="s">
        <v>16</v>
      </c>
      <c r="E11" s="27" t="s">
        <v>17</v>
      </c>
      <c r="F11" s="3"/>
      <c r="G11" s="169">
        <v>44.898930874778102</v>
      </c>
      <c r="H11" s="163">
        <v>62.576288793663103</v>
      </c>
      <c r="I11" s="163">
        <v>67.571311085140394</v>
      </c>
      <c r="J11" s="163">
        <v>68.415357312902998</v>
      </c>
      <c r="K11" s="163">
        <v>67.129809981387595</v>
      </c>
      <c r="L11" s="170">
        <v>62.118339609574498</v>
      </c>
      <c r="M11" s="163"/>
      <c r="N11" s="171">
        <v>77.968229234298505</v>
      </c>
      <c r="O11" s="172">
        <v>79.180193048521801</v>
      </c>
      <c r="P11" s="173">
        <v>78.574211141410203</v>
      </c>
      <c r="Q11" s="163"/>
      <c r="R11" s="174">
        <v>66.820017190098895</v>
      </c>
      <c r="S11" s="168"/>
      <c r="T11" s="169">
        <v>-8.1431515708498807</v>
      </c>
      <c r="U11" s="163">
        <v>-1.04398296125028</v>
      </c>
      <c r="V11" s="163">
        <v>-2.3585471491511498</v>
      </c>
      <c r="W11" s="163">
        <v>1.27267383485077</v>
      </c>
      <c r="X11" s="163">
        <v>8.0721958721898304</v>
      </c>
      <c r="Y11" s="170">
        <v>-0.12824250056727701</v>
      </c>
      <c r="Z11" s="163"/>
      <c r="AA11" s="171">
        <v>14.646613257885299</v>
      </c>
      <c r="AB11" s="172">
        <v>6.2608452456650499</v>
      </c>
      <c r="AC11" s="173">
        <v>10.262284667652599</v>
      </c>
      <c r="AD11" s="163"/>
      <c r="AE11" s="174">
        <v>3.1371168666978901</v>
      </c>
      <c r="AF11" s="30"/>
      <c r="AG11" s="169">
        <v>48.847801627142097</v>
      </c>
      <c r="AH11" s="163">
        <v>62.502163752812798</v>
      </c>
      <c r="AI11" s="163">
        <v>68.025797515474096</v>
      </c>
      <c r="AJ11" s="163">
        <v>67.790979526468405</v>
      </c>
      <c r="AK11" s="163">
        <v>65.312946370601196</v>
      </c>
      <c r="AL11" s="170">
        <v>62.495347327418301</v>
      </c>
      <c r="AM11" s="163"/>
      <c r="AN11" s="171">
        <v>73.714452668484597</v>
      </c>
      <c r="AO11" s="172">
        <v>73.626801714063106</v>
      </c>
      <c r="AP11" s="173">
        <v>73.670627191273795</v>
      </c>
      <c r="AQ11" s="163"/>
      <c r="AR11" s="174">
        <v>65.688087008674799</v>
      </c>
      <c r="AS11" s="168"/>
      <c r="AT11" s="169">
        <v>-1.2267267577980101</v>
      </c>
      <c r="AU11" s="163">
        <v>4.2329924872839904</v>
      </c>
      <c r="AV11" s="163">
        <v>3.3248790952976801</v>
      </c>
      <c r="AW11" s="163">
        <v>2.3963581017395899</v>
      </c>
      <c r="AX11" s="163">
        <v>1.02953036419994</v>
      </c>
      <c r="AY11" s="170">
        <v>2.0761787228159099</v>
      </c>
      <c r="AZ11" s="163"/>
      <c r="BA11" s="171">
        <v>1.4435976796641901</v>
      </c>
      <c r="BB11" s="172">
        <v>-0.835212440365107</v>
      </c>
      <c r="BC11" s="173">
        <v>0.29192728354939801</v>
      </c>
      <c r="BD11" s="163"/>
      <c r="BE11" s="174">
        <v>1.4963294295918701</v>
      </c>
    </row>
    <row r="12" spans="1:57" x14ac:dyDescent="0.2">
      <c r="A12" s="21" t="s">
        <v>21</v>
      </c>
      <c r="B12" s="3" t="str">
        <f t="shared" si="0"/>
        <v>Virginia Area</v>
      </c>
      <c r="C12" s="3"/>
      <c r="D12" s="24" t="s">
        <v>16</v>
      </c>
      <c r="E12" s="27" t="s">
        <v>17</v>
      </c>
      <c r="F12" s="3"/>
      <c r="G12" s="169">
        <v>39.867132079720697</v>
      </c>
      <c r="H12" s="163">
        <v>52.9309762414142</v>
      </c>
      <c r="I12" s="163">
        <v>58.837968697218699</v>
      </c>
      <c r="J12" s="163">
        <v>60.889539466276297</v>
      </c>
      <c r="K12" s="163">
        <v>59.657696205382202</v>
      </c>
      <c r="L12" s="170">
        <v>54.436662538002402</v>
      </c>
      <c r="M12" s="163"/>
      <c r="N12" s="171">
        <v>70.575385654768596</v>
      </c>
      <c r="O12" s="172">
        <v>72.331944600833197</v>
      </c>
      <c r="P12" s="173">
        <v>71.453665127800903</v>
      </c>
      <c r="Q12" s="163"/>
      <c r="R12" s="174">
        <v>59.298663277944797</v>
      </c>
      <c r="S12" s="168"/>
      <c r="T12" s="169">
        <v>-13.110654543647399</v>
      </c>
      <c r="U12" s="163">
        <v>-9.7039265329925506</v>
      </c>
      <c r="V12" s="163">
        <v>-4.6684739211194302</v>
      </c>
      <c r="W12" s="163">
        <v>-3.1796514762911499</v>
      </c>
      <c r="X12" s="163">
        <v>-2.1162075861088101</v>
      </c>
      <c r="Y12" s="170">
        <v>-6.1680249382192098</v>
      </c>
      <c r="Z12" s="163"/>
      <c r="AA12" s="171">
        <v>3.4984998513430301</v>
      </c>
      <c r="AB12" s="172">
        <v>3.8979780332242702</v>
      </c>
      <c r="AC12" s="173">
        <v>3.7003093743497302</v>
      </c>
      <c r="AD12" s="163"/>
      <c r="AE12" s="174">
        <v>-2.9944041425069399</v>
      </c>
      <c r="AF12" s="30"/>
      <c r="AG12" s="169">
        <v>44.827022671047203</v>
      </c>
      <c r="AH12" s="163">
        <v>55.108734242128797</v>
      </c>
      <c r="AI12" s="163">
        <v>60.446458732124697</v>
      </c>
      <c r="AJ12" s="163">
        <v>60.310775813534498</v>
      </c>
      <c r="AK12" s="163">
        <v>60.713320572007603</v>
      </c>
      <c r="AL12" s="170">
        <v>56.283666117720699</v>
      </c>
      <c r="AM12" s="163"/>
      <c r="AN12" s="171">
        <v>71.733475959914401</v>
      </c>
      <c r="AO12" s="172">
        <v>69.648125211124807</v>
      </c>
      <c r="AP12" s="173">
        <v>70.690800585519597</v>
      </c>
      <c r="AQ12" s="163"/>
      <c r="AR12" s="174">
        <v>60.4011095718269</v>
      </c>
      <c r="AS12" s="168"/>
      <c r="AT12" s="169">
        <v>-0.16404414179596599</v>
      </c>
      <c r="AU12" s="163">
        <v>-2.8456128617704799</v>
      </c>
      <c r="AV12" s="163">
        <v>0.16691914891030901</v>
      </c>
      <c r="AW12" s="163">
        <v>-1.40837132711338</v>
      </c>
      <c r="AX12" s="163">
        <v>-3.4738293261146</v>
      </c>
      <c r="AY12" s="170">
        <v>-1.6223701379259801</v>
      </c>
      <c r="AZ12" s="163"/>
      <c r="BA12" s="171">
        <v>0.30046474818750302</v>
      </c>
      <c r="BB12" s="172">
        <v>-2.4291463025565099</v>
      </c>
      <c r="BC12" s="173">
        <v>-1.06303722762549</v>
      </c>
      <c r="BD12" s="163"/>
      <c r="BE12" s="174">
        <v>-1.4368278082296699</v>
      </c>
    </row>
    <row r="13" spans="1:57" x14ac:dyDescent="0.2">
      <c r="A13" s="34" t="s">
        <v>22</v>
      </c>
      <c r="B13" s="2" t="s">
        <v>83</v>
      </c>
      <c r="C13" s="3"/>
      <c r="D13" s="24" t="s">
        <v>16</v>
      </c>
      <c r="E13" s="27" t="s">
        <v>17</v>
      </c>
      <c r="F13" s="3"/>
      <c r="G13" s="169">
        <v>47.240302461446603</v>
      </c>
      <c r="H13" s="163">
        <v>64.233583045316493</v>
      </c>
      <c r="I13" s="163">
        <v>79.751399147353396</v>
      </c>
      <c r="J13" s="163">
        <v>86.053264092352407</v>
      </c>
      <c r="K13" s="163">
        <v>80.8654537798908</v>
      </c>
      <c r="L13" s="170">
        <v>71.628800505271997</v>
      </c>
      <c r="M13" s="163"/>
      <c r="N13" s="171">
        <v>79.182968122247701</v>
      </c>
      <c r="O13" s="172">
        <v>78.9619116124844</v>
      </c>
      <c r="P13" s="173">
        <v>79.072439867366</v>
      </c>
      <c r="Q13" s="163"/>
      <c r="R13" s="174">
        <v>73.755554608727394</v>
      </c>
      <c r="S13" s="168"/>
      <c r="T13" s="169">
        <v>-18.045205023262501</v>
      </c>
      <c r="U13" s="163">
        <v>-11.1943190496432</v>
      </c>
      <c r="V13" s="163">
        <v>-1.3576915548811099</v>
      </c>
      <c r="W13" s="163">
        <v>3.5650796617487299</v>
      </c>
      <c r="X13" s="163">
        <v>4.3689585333260803</v>
      </c>
      <c r="Y13" s="170">
        <v>-3.5673386759448098</v>
      </c>
      <c r="Z13" s="163"/>
      <c r="AA13" s="171">
        <v>3.0138566262635198</v>
      </c>
      <c r="AB13" s="172">
        <v>0.713158842508409</v>
      </c>
      <c r="AC13" s="173">
        <v>1.85212458540853</v>
      </c>
      <c r="AD13" s="163"/>
      <c r="AE13" s="174">
        <v>-1.9695866382789899</v>
      </c>
      <c r="AF13" s="30"/>
      <c r="AG13" s="169">
        <v>57.7183578036786</v>
      </c>
      <c r="AH13" s="163">
        <v>70.629882919596596</v>
      </c>
      <c r="AI13" s="163">
        <v>78.979986578770706</v>
      </c>
      <c r="AJ13" s="163">
        <v>78.421770557378096</v>
      </c>
      <c r="AK13" s="163">
        <v>72.256750118423099</v>
      </c>
      <c r="AL13" s="170">
        <v>71.601786098086194</v>
      </c>
      <c r="AM13" s="163"/>
      <c r="AN13" s="171">
        <v>74.622929847399405</v>
      </c>
      <c r="AO13" s="172">
        <v>75.377199599992906</v>
      </c>
      <c r="AP13" s="173">
        <v>75.000064723696198</v>
      </c>
      <c r="AQ13" s="163"/>
      <c r="AR13" s="174">
        <v>72.572762393728198</v>
      </c>
      <c r="AS13" s="168"/>
      <c r="AT13" s="169">
        <v>-0.196817451731995</v>
      </c>
      <c r="AU13" s="163">
        <v>-5.2167762081774702</v>
      </c>
      <c r="AV13" s="163">
        <v>-5.9490672205235597</v>
      </c>
      <c r="AW13" s="163">
        <v>-8.5723045636006798</v>
      </c>
      <c r="AX13" s="163">
        <v>-8.1059085900018104</v>
      </c>
      <c r="AY13" s="170">
        <v>-5.9700539857964001</v>
      </c>
      <c r="AZ13" s="163"/>
      <c r="BA13" s="171">
        <v>-3.0454883657471399</v>
      </c>
      <c r="BB13" s="172">
        <v>-3.1182494396020801</v>
      </c>
      <c r="BC13" s="173">
        <v>-3.0820654967069601</v>
      </c>
      <c r="BD13" s="163"/>
      <c r="BE13" s="174">
        <v>-5.1353610803475096</v>
      </c>
    </row>
    <row r="14" spans="1:57" x14ac:dyDescent="0.2">
      <c r="A14" s="21" t="s">
        <v>23</v>
      </c>
      <c r="B14" s="3" t="str">
        <f t="shared" si="0"/>
        <v>Arlington, VA</v>
      </c>
      <c r="C14" s="3"/>
      <c r="D14" s="24" t="s">
        <v>16</v>
      </c>
      <c r="E14" s="27" t="s">
        <v>17</v>
      </c>
      <c r="F14" s="3"/>
      <c r="G14" s="169">
        <v>47.389558232931698</v>
      </c>
      <c r="H14" s="163">
        <v>68.674698795180703</v>
      </c>
      <c r="I14" s="163">
        <v>85.986049461001897</v>
      </c>
      <c r="J14" s="163">
        <v>94.525470302261596</v>
      </c>
      <c r="K14" s="163">
        <v>87.307123229761103</v>
      </c>
      <c r="L14" s="170">
        <v>76.776580004227398</v>
      </c>
      <c r="M14" s="163"/>
      <c r="N14" s="171">
        <v>84.390192348340705</v>
      </c>
      <c r="O14" s="172">
        <v>82.857746776580001</v>
      </c>
      <c r="P14" s="173">
        <v>83.623969562460303</v>
      </c>
      <c r="Q14" s="163"/>
      <c r="R14" s="174">
        <v>78.732977020865405</v>
      </c>
      <c r="S14" s="168"/>
      <c r="T14" s="169">
        <v>-21.954188888092698</v>
      </c>
      <c r="U14" s="163">
        <v>-16.350988975381199</v>
      </c>
      <c r="V14" s="163">
        <v>-4.1434562484436999</v>
      </c>
      <c r="W14" s="163">
        <v>7.6546249317884998</v>
      </c>
      <c r="X14" s="163">
        <v>-4.95348047667062E-2</v>
      </c>
      <c r="Y14" s="170">
        <v>-5.8363771258133799</v>
      </c>
      <c r="Z14" s="163"/>
      <c r="AA14" s="171">
        <v>5.07576364852497</v>
      </c>
      <c r="AB14" s="172">
        <v>4.2660713786826001</v>
      </c>
      <c r="AC14" s="173">
        <v>4.6730612165008196</v>
      </c>
      <c r="AD14" s="163"/>
      <c r="AE14" s="174">
        <v>-2.87719384334715</v>
      </c>
      <c r="AF14" s="30"/>
      <c r="AG14" s="169">
        <v>63.311139294018098</v>
      </c>
      <c r="AH14" s="163">
        <v>77.544388078630305</v>
      </c>
      <c r="AI14" s="163">
        <v>85.624075248361805</v>
      </c>
      <c r="AJ14" s="163">
        <v>85.962270133164196</v>
      </c>
      <c r="AK14" s="163">
        <v>79.351616994292897</v>
      </c>
      <c r="AL14" s="170">
        <v>78.358697949693493</v>
      </c>
      <c r="AM14" s="163"/>
      <c r="AN14" s="171">
        <v>78.413654618473799</v>
      </c>
      <c r="AO14" s="172">
        <v>77.956563094483101</v>
      </c>
      <c r="AP14" s="173">
        <v>78.185108856478493</v>
      </c>
      <c r="AQ14" s="163"/>
      <c r="AR14" s="174">
        <v>78.309101065917801</v>
      </c>
      <c r="AS14" s="168"/>
      <c r="AT14" s="169">
        <v>1.5408840042403</v>
      </c>
      <c r="AU14" s="163">
        <v>-7.7472354916887101</v>
      </c>
      <c r="AV14" s="163">
        <v>-7.1319900059172703</v>
      </c>
      <c r="AW14" s="163">
        <v>-8.2084149032525993</v>
      </c>
      <c r="AX14" s="163">
        <v>-9.5337895122849705</v>
      </c>
      <c r="AY14" s="170">
        <v>-6.7091895625155598</v>
      </c>
      <c r="AZ14" s="163"/>
      <c r="BA14" s="171">
        <v>-3.53376186814977</v>
      </c>
      <c r="BB14" s="172">
        <v>-1.53389899824309</v>
      </c>
      <c r="BC14" s="173">
        <v>-2.5470115375378399</v>
      </c>
      <c r="BD14" s="163"/>
      <c r="BE14" s="174">
        <v>-5.5585698566149198</v>
      </c>
    </row>
    <row r="15" spans="1:57" x14ac:dyDescent="0.2">
      <c r="A15" s="21" t="s">
        <v>24</v>
      </c>
      <c r="B15" s="3" t="str">
        <f t="shared" si="0"/>
        <v>Suburban Virginia Area</v>
      </c>
      <c r="C15" s="3"/>
      <c r="D15" s="24" t="s">
        <v>16</v>
      </c>
      <c r="E15" s="27" t="s">
        <v>17</v>
      </c>
      <c r="F15" s="3"/>
      <c r="G15" s="169">
        <v>42.749590834697202</v>
      </c>
      <c r="H15" s="163">
        <v>59.967266775777397</v>
      </c>
      <c r="I15" s="163">
        <v>74.599018003273301</v>
      </c>
      <c r="J15" s="163">
        <v>76.301145662847702</v>
      </c>
      <c r="K15" s="163">
        <v>66.481178396071996</v>
      </c>
      <c r="L15" s="170">
        <v>64.019639934533501</v>
      </c>
      <c r="M15" s="163"/>
      <c r="N15" s="171">
        <v>76.072013093289598</v>
      </c>
      <c r="O15" s="172">
        <v>78.919803600654603</v>
      </c>
      <c r="P15" s="173">
        <v>77.495908346972101</v>
      </c>
      <c r="Q15" s="163"/>
      <c r="R15" s="174">
        <v>67.870002338087403</v>
      </c>
      <c r="S15" s="168"/>
      <c r="T15" s="169">
        <v>-13.7399488826577</v>
      </c>
      <c r="U15" s="163">
        <v>-13.700139350891</v>
      </c>
      <c r="V15" s="163">
        <v>-4.6963296711103304</v>
      </c>
      <c r="W15" s="163">
        <v>-2.8259592785616401</v>
      </c>
      <c r="X15" s="163">
        <v>-8.7653498899903894</v>
      </c>
      <c r="Y15" s="170">
        <v>-8.2049288740831905</v>
      </c>
      <c r="Z15" s="163"/>
      <c r="AA15" s="171">
        <v>9.04070806769362</v>
      </c>
      <c r="AB15" s="172">
        <v>9.0133207678718001</v>
      </c>
      <c r="AC15" s="173">
        <v>9.0267610939132794</v>
      </c>
      <c r="AD15" s="163"/>
      <c r="AE15" s="174">
        <v>-3.21449934456759</v>
      </c>
      <c r="AF15" s="30"/>
      <c r="AG15" s="169">
        <v>49.819967266775699</v>
      </c>
      <c r="AH15" s="163">
        <v>64.0834697217675</v>
      </c>
      <c r="AI15" s="163">
        <v>72.352700490998302</v>
      </c>
      <c r="AJ15" s="163">
        <v>74.484451718494199</v>
      </c>
      <c r="AK15" s="163">
        <v>65.736497545008106</v>
      </c>
      <c r="AL15" s="170">
        <v>65.295417348608794</v>
      </c>
      <c r="AM15" s="163"/>
      <c r="AN15" s="171">
        <v>69.230769230769198</v>
      </c>
      <c r="AO15" s="172">
        <v>70.372340425531902</v>
      </c>
      <c r="AP15" s="173">
        <v>69.8015548281505</v>
      </c>
      <c r="AQ15" s="163"/>
      <c r="AR15" s="174">
        <v>66.5828851999064</v>
      </c>
      <c r="AS15" s="168"/>
      <c r="AT15" s="169">
        <v>0.80074018250063905</v>
      </c>
      <c r="AU15" s="163">
        <v>-4.2248393929420196</v>
      </c>
      <c r="AV15" s="163">
        <v>-3.4613997916652299</v>
      </c>
      <c r="AW15" s="163">
        <v>-2.8715451471064601</v>
      </c>
      <c r="AX15" s="163">
        <v>-5.6083410412712302</v>
      </c>
      <c r="AY15" s="170">
        <v>-3.2976401267186</v>
      </c>
      <c r="AZ15" s="163"/>
      <c r="BA15" s="171">
        <v>-3.1243956043956</v>
      </c>
      <c r="BB15" s="172">
        <v>-6.0883993274972399</v>
      </c>
      <c r="BC15" s="173">
        <v>-4.6415355853974196</v>
      </c>
      <c r="BD15" s="163"/>
      <c r="BE15" s="174">
        <v>-3.7041287045056799</v>
      </c>
    </row>
    <row r="16" spans="1:57" x14ac:dyDescent="0.2">
      <c r="A16" s="21" t="s">
        <v>25</v>
      </c>
      <c r="B16" s="3" t="str">
        <f t="shared" si="0"/>
        <v>Alexandria, VA</v>
      </c>
      <c r="C16" s="3"/>
      <c r="D16" s="24" t="s">
        <v>16</v>
      </c>
      <c r="E16" s="27" t="s">
        <v>17</v>
      </c>
      <c r="F16" s="3"/>
      <c r="G16" s="169">
        <v>45.304701102727797</v>
      </c>
      <c r="H16" s="163">
        <v>63.041207196749802</v>
      </c>
      <c r="I16" s="163">
        <v>74.602437608821802</v>
      </c>
      <c r="J16" s="163">
        <v>86.175275681949998</v>
      </c>
      <c r="K16" s="163">
        <v>84.886825304701105</v>
      </c>
      <c r="L16" s="170">
        <v>70.802089378990104</v>
      </c>
      <c r="M16" s="163"/>
      <c r="N16" s="171">
        <v>77.307022634939003</v>
      </c>
      <c r="O16" s="172">
        <v>77.086477074869407</v>
      </c>
      <c r="P16" s="173">
        <v>77.196749854904198</v>
      </c>
      <c r="Q16" s="163"/>
      <c r="R16" s="174">
        <v>72.629135229251304</v>
      </c>
      <c r="S16" s="168"/>
      <c r="T16" s="169">
        <v>-21.122521416847501</v>
      </c>
      <c r="U16" s="163">
        <v>-12.576966051140101</v>
      </c>
      <c r="V16" s="163">
        <v>-7.3596536920675097</v>
      </c>
      <c r="W16" s="163">
        <v>4.4195355000691601</v>
      </c>
      <c r="X16" s="163">
        <v>10.5777989303848</v>
      </c>
      <c r="Y16" s="170">
        <v>-4.1585595784957601</v>
      </c>
      <c r="Z16" s="163"/>
      <c r="AA16" s="171">
        <v>9.9492019247753607</v>
      </c>
      <c r="AB16" s="172">
        <v>5.6430047569713704</v>
      </c>
      <c r="AC16" s="173">
        <v>7.7561722494601204</v>
      </c>
      <c r="AD16" s="163"/>
      <c r="AE16" s="174">
        <v>-0.82852306429952305</v>
      </c>
      <c r="AF16" s="30"/>
      <c r="AG16" s="169">
        <v>58.6472056177819</v>
      </c>
      <c r="AH16" s="163">
        <v>69.491033602228498</v>
      </c>
      <c r="AI16" s="163">
        <v>75.143636469154401</v>
      </c>
      <c r="AJ16" s="163">
        <v>75.975043528728904</v>
      </c>
      <c r="AK16" s="163">
        <v>71.9645966337782</v>
      </c>
      <c r="AL16" s="170">
        <v>70.244216684270995</v>
      </c>
      <c r="AM16" s="163"/>
      <c r="AN16" s="171">
        <v>73.009286128845005</v>
      </c>
      <c r="AO16" s="172">
        <v>75.081253627394005</v>
      </c>
      <c r="AP16" s="173">
        <v>74.045269878119498</v>
      </c>
      <c r="AQ16" s="163"/>
      <c r="AR16" s="174">
        <v>71.330204870121705</v>
      </c>
      <c r="AS16" s="168"/>
      <c r="AT16" s="169">
        <v>-0.62597388822035305</v>
      </c>
      <c r="AU16" s="163">
        <v>-8.8914381398252207</v>
      </c>
      <c r="AV16" s="163">
        <v>-10.6502214994011</v>
      </c>
      <c r="AW16" s="163">
        <v>-11.3502887622664</v>
      </c>
      <c r="AX16" s="163">
        <v>-9.3380396429737207</v>
      </c>
      <c r="AY16" s="170">
        <v>-8.6470739809281003</v>
      </c>
      <c r="AZ16" s="163"/>
      <c r="BA16" s="171">
        <v>-0.89474446958310605</v>
      </c>
      <c r="BB16" s="172">
        <v>1.80407526520313</v>
      </c>
      <c r="BC16" s="173">
        <v>0.45541877706282402</v>
      </c>
      <c r="BD16" s="163"/>
      <c r="BE16" s="174">
        <v>-6.12425964344121</v>
      </c>
    </row>
    <row r="17" spans="1:57" x14ac:dyDescent="0.2">
      <c r="A17" s="21" t="s">
        <v>26</v>
      </c>
      <c r="B17" s="3" t="str">
        <f t="shared" si="0"/>
        <v>Fairfax/Tysons Corner, VA</v>
      </c>
      <c r="C17" s="3"/>
      <c r="D17" s="24" t="s">
        <v>16</v>
      </c>
      <c r="E17" s="27" t="s">
        <v>17</v>
      </c>
      <c r="F17" s="3"/>
      <c r="G17" s="169">
        <v>46.938539741219898</v>
      </c>
      <c r="H17" s="163">
        <v>67.733364140480504</v>
      </c>
      <c r="I17" s="163">
        <v>83.271719038816997</v>
      </c>
      <c r="J17" s="163">
        <v>87.245841035120094</v>
      </c>
      <c r="K17" s="163">
        <v>82.301293900184803</v>
      </c>
      <c r="L17" s="170">
        <v>73.498151571164499</v>
      </c>
      <c r="M17" s="163"/>
      <c r="N17" s="171">
        <v>78.916358595193998</v>
      </c>
      <c r="O17" s="172">
        <v>76.628927911275397</v>
      </c>
      <c r="P17" s="173">
        <v>77.772643253234705</v>
      </c>
      <c r="Q17" s="163"/>
      <c r="R17" s="174">
        <v>74.719434908898805</v>
      </c>
      <c r="S17" s="168"/>
      <c r="T17" s="169">
        <v>-10.6402357360181</v>
      </c>
      <c r="U17" s="163">
        <v>-10.068569907601301</v>
      </c>
      <c r="V17" s="163">
        <v>-5.6049081373968699</v>
      </c>
      <c r="W17" s="163">
        <v>-1.8241843720140001</v>
      </c>
      <c r="X17" s="163">
        <v>1.9143235013801301</v>
      </c>
      <c r="Y17" s="170">
        <v>-4.7168262218466497</v>
      </c>
      <c r="Z17" s="163"/>
      <c r="AA17" s="171">
        <v>8.4092058926636408</v>
      </c>
      <c r="AB17" s="172">
        <v>2.8371685396950901</v>
      </c>
      <c r="AC17" s="173">
        <v>5.5906587557723304</v>
      </c>
      <c r="AD17" s="163"/>
      <c r="AE17" s="174">
        <v>-1.8680193237065399</v>
      </c>
      <c r="AF17" s="30"/>
      <c r="AG17" s="169">
        <v>53.399376155268001</v>
      </c>
      <c r="AH17" s="163">
        <v>69.448937153419493</v>
      </c>
      <c r="AI17" s="163">
        <v>79.846349353049902</v>
      </c>
      <c r="AJ17" s="163">
        <v>79.823243992606194</v>
      </c>
      <c r="AK17" s="163">
        <v>70.748613678373303</v>
      </c>
      <c r="AL17" s="170">
        <v>70.653304066543399</v>
      </c>
      <c r="AM17" s="163"/>
      <c r="AN17" s="171">
        <v>71.667051756007297</v>
      </c>
      <c r="AO17" s="172">
        <v>72.386206099815098</v>
      </c>
      <c r="AP17" s="173">
        <v>72.026628927911204</v>
      </c>
      <c r="AQ17" s="163"/>
      <c r="AR17" s="174">
        <v>71.045682598362802</v>
      </c>
      <c r="AS17" s="168"/>
      <c r="AT17" s="169">
        <v>-8.66206096800759E-2</v>
      </c>
      <c r="AU17" s="163">
        <v>-5.9625327765262597</v>
      </c>
      <c r="AV17" s="163">
        <v>-8.1293215867632291</v>
      </c>
      <c r="AW17" s="163">
        <v>-9.5676368170130797</v>
      </c>
      <c r="AX17" s="163">
        <v>-10.098302403011999</v>
      </c>
      <c r="AY17" s="170">
        <v>-7.32139001637099</v>
      </c>
      <c r="AZ17" s="163"/>
      <c r="BA17" s="171">
        <v>-3.2559447234381298</v>
      </c>
      <c r="BB17" s="172">
        <v>-2.7921964045242902</v>
      </c>
      <c r="BC17" s="173">
        <v>-3.0234673982003901</v>
      </c>
      <c r="BD17" s="163"/>
      <c r="BE17" s="174">
        <v>-6.1161594411775502</v>
      </c>
    </row>
    <row r="18" spans="1:57" x14ac:dyDescent="0.2">
      <c r="A18" s="21" t="s">
        <v>27</v>
      </c>
      <c r="B18" s="3" t="str">
        <f t="shared" si="0"/>
        <v>I-95 Fredericksburg, VA</v>
      </c>
      <c r="C18" s="3"/>
      <c r="D18" s="24" t="s">
        <v>16</v>
      </c>
      <c r="E18" s="27" t="s">
        <v>17</v>
      </c>
      <c r="F18" s="3"/>
      <c r="G18" s="169">
        <v>46.368159203979999</v>
      </c>
      <c r="H18" s="163">
        <v>57.236042012161398</v>
      </c>
      <c r="I18" s="163">
        <v>63.327805417357602</v>
      </c>
      <c r="J18" s="163">
        <v>68.524046434494096</v>
      </c>
      <c r="K18" s="163">
        <v>67.694859038142596</v>
      </c>
      <c r="L18" s="170">
        <v>60.630182421227097</v>
      </c>
      <c r="M18" s="163"/>
      <c r="N18" s="171">
        <v>76.3847429519071</v>
      </c>
      <c r="O18" s="172">
        <v>78.717523493642801</v>
      </c>
      <c r="P18" s="173">
        <v>77.551133222774993</v>
      </c>
      <c r="Q18" s="163"/>
      <c r="R18" s="174">
        <v>65.464739793098005</v>
      </c>
      <c r="S18" s="168"/>
      <c r="T18" s="169">
        <v>-14.900432222091601</v>
      </c>
      <c r="U18" s="163">
        <v>-6.45351996025585</v>
      </c>
      <c r="V18" s="163">
        <v>-4.1515845495944896</v>
      </c>
      <c r="W18" s="163">
        <v>-1.2561783218545699</v>
      </c>
      <c r="X18" s="163">
        <v>3.4281795682911</v>
      </c>
      <c r="Y18" s="170">
        <v>-4.2447090727428103</v>
      </c>
      <c r="Z18" s="163"/>
      <c r="AA18" s="171">
        <v>-0.19551882443900001</v>
      </c>
      <c r="AB18" s="172">
        <v>-3.1497449215311502</v>
      </c>
      <c r="AC18" s="173">
        <v>-1.71702780965033</v>
      </c>
      <c r="AD18" s="163"/>
      <c r="AE18" s="174">
        <v>-3.4038631088201199</v>
      </c>
      <c r="AF18" s="30"/>
      <c r="AG18" s="169">
        <v>51.684306518915598</v>
      </c>
      <c r="AH18" s="163">
        <v>59.706524442479299</v>
      </c>
      <c r="AI18" s="163">
        <v>65.254284134881104</v>
      </c>
      <c r="AJ18" s="163">
        <v>67.399115533443805</v>
      </c>
      <c r="AK18" s="163">
        <v>65.444997236041999</v>
      </c>
      <c r="AL18" s="170">
        <v>61.897365599124399</v>
      </c>
      <c r="AM18" s="163"/>
      <c r="AN18" s="171">
        <v>73.264234383637302</v>
      </c>
      <c r="AO18" s="172">
        <v>71.990049751243703</v>
      </c>
      <c r="AP18" s="173">
        <v>72.627142067440502</v>
      </c>
      <c r="AQ18" s="163"/>
      <c r="AR18" s="174">
        <v>64.962846561431405</v>
      </c>
      <c r="AS18" s="168"/>
      <c r="AT18" s="169">
        <v>-2.8215750377634699</v>
      </c>
      <c r="AU18" s="163">
        <v>-3.6219022561738701</v>
      </c>
      <c r="AV18" s="163">
        <v>-4.4083976648415204</v>
      </c>
      <c r="AW18" s="163">
        <v>-4.9622352743557201</v>
      </c>
      <c r="AX18" s="163">
        <v>-3.2336613554839602</v>
      </c>
      <c r="AY18" s="170">
        <v>-3.8708863227952799</v>
      </c>
      <c r="AZ18" s="163"/>
      <c r="BA18" s="171">
        <v>-4.0037178774045596</v>
      </c>
      <c r="BB18" s="172">
        <v>-8.4883339702035094</v>
      </c>
      <c r="BC18" s="173">
        <v>-6.2799924509198197</v>
      </c>
      <c r="BD18" s="163"/>
      <c r="BE18" s="174">
        <v>-4.6540091210264496</v>
      </c>
    </row>
    <row r="19" spans="1:57" x14ac:dyDescent="0.2">
      <c r="A19" s="21" t="s">
        <v>28</v>
      </c>
      <c r="B19" s="3" t="str">
        <f t="shared" si="0"/>
        <v>Dulles Airport Area, VA</v>
      </c>
      <c r="C19" s="3"/>
      <c r="D19" s="24" t="s">
        <v>16</v>
      </c>
      <c r="E19" s="27" t="s">
        <v>17</v>
      </c>
      <c r="F19" s="3"/>
      <c r="G19" s="169">
        <v>46.027194524095798</v>
      </c>
      <c r="H19" s="163">
        <v>70.178521875867105</v>
      </c>
      <c r="I19" s="163">
        <v>87.697715289982398</v>
      </c>
      <c r="J19" s="163">
        <v>93.469614281749998</v>
      </c>
      <c r="K19" s="163">
        <v>82.804550920358807</v>
      </c>
      <c r="L19" s="170">
        <v>76.035519378410797</v>
      </c>
      <c r="M19" s="163"/>
      <c r="N19" s="171">
        <v>81.084081028581906</v>
      </c>
      <c r="O19" s="172">
        <v>82.295809823328</v>
      </c>
      <c r="P19" s="173">
        <v>81.689945425955003</v>
      </c>
      <c r="Q19" s="163"/>
      <c r="R19" s="174">
        <v>77.651069677709202</v>
      </c>
      <c r="S19" s="168"/>
      <c r="T19" s="169">
        <v>-25.339485355744198</v>
      </c>
      <c r="U19" s="163">
        <v>-14.5997948037179</v>
      </c>
      <c r="V19" s="163">
        <v>-5.9406537199110003</v>
      </c>
      <c r="W19" s="163">
        <v>-0.82964233512386898</v>
      </c>
      <c r="X19" s="163">
        <v>-3.5973963774242401</v>
      </c>
      <c r="Y19" s="170">
        <v>-8.8756257915502292</v>
      </c>
      <c r="Z19" s="163"/>
      <c r="AA19" s="171">
        <v>0.74111752543446496</v>
      </c>
      <c r="AB19" s="172">
        <v>1.87440431628989</v>
      </c>
      <c r="AC19" s="173">
        <v>1.30879415098148</v>
      </c>
      <c r="AD19" s="163"/>
      <c r="AE19" s="174">
        <v>-6.036386602875</v>
      </c>
      <c r="AF19" s="30"/>
      <c r="AG19" s="169">
        <v>56.948940893534299</v>
      </c>
      <c r="AH19" s="163">
        <v>75.622051614096705</v>
      </c>
      <c r="AI19" s="163">
        <v>85.628064008879804</v>
      </c>
      <c r="AJ19" s="163">
        <v>84.922763851632496</v>
      </c>
      <c r="AK19" s="163">
        <v>75.434742392008104</v>
      </c>
      <c r="AL19" s="170">
        <v>75.711312552030293</v>
      </c>
      <c r="AM19" s="163"/>
      <c r="AN19" s="171">
        <v>74.426510036074305</v>
      </c>
      <c r="AO19" s="172">
        <v>73.332716677458095</v>
      </c>
      <c r="AP19" s="173">
        <v>73.8796133567662</v>
      </c>
      <c r="AQ19" s="163"/>
      <c r="AR19" s="174">
        <v>75.187969924811995</v>
      </c>
      <c r="AS19" s="168"/>
      <c r="AT19" s="169">
        <v>-2.0586916432743099</v>
      </c>
      <c r="AU19" s="163">
        <v>-3.2103844939224202</v>
      </c>
      <c r="AV19" s="163">
        <v>-3.4838896814721498</v>
      </c>
      <c r="AW19" s="163">
        <v>-6.8799899600675198</v>
      </c>
      <c r="AX19" s="163">
        <v>-7.4960823222089896</v>
      </c>
      <c r="AY19" s="170">
        <v>-4.8231080648580198</v>
      </c>
      <c r="AZ19" s="163"/>
      <c r="BA19" s="171">
        <v>-6.37459875298517</v>
      </c>
      <c r="BB19" s="172">
        <v>-8.4984761989923001</v>
      </c>
      <c r="BC19" s="173">
        <v>-7.4408599433085802</v>
      </c>
      <c r="BD19" s="163"/>
      <c r="BE19" s="174">
        <v>-5.5728542109629799</v>
      </c>
    </row>
    <row r="20" spans="1:57" x14ac:dyDescent="0.2">
      <c r="A20" s="21" t="s">
        <v>29</v>
      </c>
      <c r="B20" s="3" t="str">
        <f t="shared" si="0"/>
        <v>Williamsburg, VA</v>
      </c>
      <c r="C20" s="3"/>
      <c r="D20" s="24" t="s">
        <v>16</v>
      </c>
      <c r="E20" s="27" t="s">
        <v>17</v>
      </c>
      <c r="F20" s="3"/>
      <c r="G20" s="169">
        <v>39.242344244984103</v>
      </c>
      <c r="H20" s="163">
        <v>45.076557550158299</v>
      </c>
      <c r="I20" s="163">
        <v>50.197993664202698</v>
      </c>
      <c r="J20" s="163">
        <v>55.279831045406503</v>
      </c>
      <c r="K20" s="163">
        <v>64.796726504751803</v>
      </c>
      <c r="L20" s="170">
        <v>50.9186906019007</v>
      </c>
      <c r="M20" s="163"/>
      <c r="N20" s="171">
        <v>77.692713833157299</v>
      </c>
      <c r="O20" s="172">
        <v>74.511615628299793</v>
      </c>
      <c r="P20" s="173">
        <v>76.102164730728603</v>
      </c>
      <c r="Q20" s="163"/>
      <c r="R20" s="174">
        <v>58.113968924422899</v>
      </c>
      <c r="S20" s="168"/>
      <c r="T20" s="169">
        <v>-6.5134050415718701</v>
      </c>
      <c r="U20" s="163">
        <v>7.25160376306762</v>
      </c>
      <c r="V20" s="163">
        <v>4.4140135024527503</v>
      </c>
      <c r="W20" s="163">
        <v>6.0351265847115201</v>
      </c>
      <c r="X20" s="163">
        <v>8.3490896249297606</v>
      </c>
      <c r="Y20" s="170">
        <v>4.3337435494613601</v>
      </c>
      <c r="Z20" s="163"/>
      <c r="AA20" s="171">
        <v>15.6159590349283</v>
      </c>
      <c r="AB20" s="172">
        <v>11.643213061426</v>
      </c>
      <c r="AC20" s="173">
        <v>13.6363800533111</v>
      </c>
      <c r="AD20" s="163"/>
      <c r="AE20" s="174">
        <v>7.6303871061830399</v>
      </c>
      <c r="AF20" s="30"/>
      <c r="AG20" s="169">
        <v>44.264783526927097</v>
      </c>
      <c r="AH20" s="163">
        <v>50.518083421330502</v>
      </c>
      <c r="AI20" s="163">
        <v>52.402323125659898</v>
      </c>
      <c r="AJ20" s="163">
        <v>55.197333685322</v>
      </c>
      <c r="AK20" s="163">
        <v>60.965549102428703</v>
      </c>
      <c r="AL20" s="170">
        <v>52.6696145723336</v>
      </c>
      <c r="AM20" s="163"/>
      <c r="AN20" s="171">
        <v>70.875131995776101</v>
      </c>
      <c r="AO20" s="172">
        <v>67.324445617740196</v>
      </c>
      <c r="AP20" s="173">
        <v>69.099788806758099</v>
      </c>
      <c r="AQ20" s="163"/>
      <c r="AR20" s="174">
        <v>57.363950067883501</v>
      </c>
      <c r="AS20" s="168"/>
      <c r="AT20" s="169">
        <v>6.2883463960786701</v>
      </c>
      <c r="AU20" s="163">
        <v>12.8615124903765</v>
      </c>
      <c r="AV20" s="163">
        <v>7.2902984537162601</v>
      </c>
      <c r="AW20" s="163">
        <v>5.9966392750686399</v>
      </c>
      <c r="AX20" s="163">
        <v>1.7924482636847301</v>
      </c>
      <c r="AY20" s="170">
        <v>6.5257926200556797</v>
      </c>
      <c r="AZ20" s="163"/>
      <c r="BA20" s="171">
        <v>-1.91359325283404</v>
      </c>
      <c r="BB20" s="172">
        <v>-2.71714700089169</v>
      </c>
      <c r="BC20" s="173">
        <v>-2.3066990847063402</v>
      </c>
      <c r="BD20" s="163"/>
      <c r="BE20" s="174">
        <v>3.31113149117399</v>
      </c>
    </row>
    <row r="21" spans="1:57" x14ac:dyDescent="0.2">
      <c r="A21" s="21" t="s">
        <v>30</v>
      </c>
      <c r="B21" s="3" t="str">
        <f t="shared" si="0"/>
        <v>Virginia Beach, VA</v>
      </c>
      <c r="C21" s="3"/>
      <c r="D21" s="24" t="s">
        <v>16</v>
      </c>
      <c r="E21" s="27" t="s">
        <v>17</v>
      </c>
      <c r="F21" s="3"/>
      <c r="G21" s="169">
        <v>45.430234387289602</v>
      </c>
      <c r="H21" s="163">
        <v>49.944942582979301</v>
      </c>
      <c r="I21" s="163">
        <v>58.415919458864202</v>
      </c>
      <c r="J21" s="163">
        <v>62.899166273399402</v>
      </c>
      <c r="K21" s="163">
        <v>66.249803366367701</v>
      </c>
      <c r="L21" s="170">
        <v>56.588013213780002</v>
      </c>
      <c r="M21" s="163"/>
      <c r="N21" s="171">
        <v>80.344502123643196</v>
      </c>
      <c r="O21" s="172">
        <v>85.150228095013304</v>
      </c>
      <c r="P21" s="173">
        <v>82.7473651093282</v>
      </c>
      <c r="Q21" s="163"/>
      <c r="R21" s="174">
        <v>64.062113755365203</v>
      </c>
      <c r="S21" s="168"/>
      <c r="T21" s="169">
        <v>-8.6800598283306307</v>
      </c>
      <c r="U21" s="163">
        <v>-12.263545138033701</v>
      </c>
      <c r="V21" s="163">
        <v>-5.2714819585985202</v>
      </c>
      <c r="W21" s="163">
        <v>1.26280154380969</v>
      </c>
      <c r="X21" s="163">
        <v>15.8028719005356</v>
      </c>
      <c r="Y21" s="170">
        <v>-1.6425448772536</v>
      </c>
      <c r="Z21" s="163"/>
      <c r="AA21" s="171">
        <v>24.890879507850599</v>
      </c>
      <c r="AB21" s="172">
        <v>30.905354286750001</v>
      </c>
      <c r="AC21" s="173">
        <v>27.914745602558899</v>
      </c>
      <c r="AD21" s="163"/>
      <c r="AE21" s="174">
        <v>7.5269681944225102</v>
      </c>
      <c r="AF21" s="30"/>
      <c r="AG21" s="169">
        <v>49.160374390435699</v>
      </c>
      <c r="AH21" s="163">
        <v>53.625924178071401</v>
      </c>
      <c r="AI21" s="163">
        <v>59.365659902469702</v>
      </c>
      <c r="AJ21" s="163">
        <v>61.3044675161239</v>
      </c>
      <c r="AK21" s="163">
        <v>62.887368255466399</v>
      </c>
      <c r="AL21" s="170">
        <v>57.2687588485134</v>
      </c>
      <c r="AM21" s="163"/>
      <c r="AN21" s="171">
        <v>77.522809501337093</v>
      </c>
      <c r="AO21" s="172">
        <v>80.106575428661301</v>
      </c>
      <c r="AP21" s="173">
        <v>78.814692464999197</v>
      </c>
      <c r="AQ21" s="163"/>
      <c r="AR21" s="174">
        <v>63.424739881794999</v>
      </c>
      <c r="AS21" s="168"/>
      <c r="AT21" s="169">
        <v>-0.600864370315909</v>
      </c>
      <c r="AU21" s="163">
        <v>-0.62328736231520498</v>
      </c>
      <c r="AV21" s="163">
        <v>2.4080276602020398</v>
      </c>
      <c r="AW21" s="163">
        <v>2.5469739691747</v>
      </c>
      <c r="AX21" s="163">
        <v>-4.0912026605679701</v>
      </c>
      <c r="AY21" s="170">
        <v>-0.138646887042499</v>
      </c>
      <c r="AZ21" s="163"/>
      <c r="BA21" s="171">
        <v>1.7873228414242699</v>
      </c>
      <c r="BB21" s="172">
        <v>1.4466624638546399</v>
      </c>
      <c r="BC21" s="173">
        <v>1.6139152802341299</v>
      </c>
      <c r="BD21" s="163"/>
      <c r="BE21" s="174">
        <v>0.47662308982279999</v>
      </c>
    </row>
    <row r="22" spans="1:57" x14ac:dyDescent="0.2">
      <c r="A22" s="34" t="s">
        <v>31</v>
      </c>
      <c r="B22" s="3" t="str">
        <f t="shared" si="0"/>
        <v>Norfolk/Portsmouth, VA</v>
      </c>
      <c r="C22" s="3"/>
      <c r="D22" s="24" t="s">
        <v>16</v>
      </c>
      <c r="E22" s="27" t="s">
        <v>17</v>
      </c>
      <c r="F22" s="3"/>
      <c r="G22" s="169">
        <v>46.296946296946203</v>
      </c>
      <c r="H22" s="163">
        <v>58.283608283608203</v>
      </c>
      <c r="I22" s="163">
        <v>65.917865917865896</v>
      </c>
      <c r="J22" s="163">
        <v>73.288873288873205</v>
      </c>
      <c r="K22" s="163">
        <v>76.746226746226696</v>
      </c>
      <c r="L22" s="170">
        <v>64.1067041067041</v>
      </c>
      <c r="M22" s="163"/>
      <c r="N22" s="171">
        <v>79.168129168129099</v>
      </c>
      <c r="O22" s="172">
        <v>81.8532818532818</v>
      </c>
      <c r="P22" s="173">
        <v>80.510705510705506</v>
      </c>
      <c r="Q22" s="163"/>
      <c r="R22" s="174">
        <v>68.793561650704504</v>
      </c>
      <c r="S22" s="168"/>
      <c r="T22" s="169">
        <v>-22.039175960454401</v>
      </c>
      <c r="U22" s="163">
        <v>-8.38847206250521</v>
      </c>
      <c r="V22" s="163">
        <v>-9.4901889303433702</v>
      </c>
      <c r="W22" s="163">
        <v>-3.8252562237802001</v>
      </c>
      <c r="X22" s="163">
        <v>6.04323219670475</v>
      </c>
      <c r="Y22" s="170">
        <v>-6.9329115764794604</v>
      </c>
      <c r="Z22" s="163"/>
      <c r="AA22" s="171">
        <v>10.030936728542899</v>
      </c>
      <c r="AB22" s="172">
        <v>18.721685889669502</v>
      </c>
      <c r="AC22" s="173">
        <v>14.2836258839751</v>
      </c>
      <c r="AD22" s="163"/>
      <c r="AE22" s="174">
        <v>-0.77324688391538499</v>
      </c>
      <c r="AF22" s="30"/>
      <c r="AG22" s="169">
        <v>55.128992628992599</v>
      </c>
      <c r="AH22" s="163">
        <v>61.951561951561899</v>
      </c>
      <c r="AI22" s="163">
        <v>66.619866619866599</v>
      </c>
      <c r="AJ22" s="163">
        <v>70.239557739557696</v>
      </c>
      <c r="AK22" s="163">
        <v>71.038083538083498</v>
      </c>
      <c r="AL22" s="170">
        <v>64.995612495612406</v>
      </c>
      <c r="AM22" s="163"/>
      <c r="AN22" s="171">
        <v>76.013513513513502</v>
      </c>
      <c r="AO22" s="172">
        <v>72.893997893997806</v>
      </c>
      <c r="AP22" s="173">
        <v>74.453755703755704</v>
      </c>
      <c r="AQ22" s="163"/>
      <c r="AR22" s="174">
        <v>67.697939126510505</v>
      </c>
      <c r="AS22" s="168"/>
      <c r="AT22" s="169">
        <v>-4.9874396307835598</v>
      </c>
      <c r="AU22" s="163">
        <v>-2.5894611386839301</v>
      </c>
      <c r="AV22" s="163">
        <v>-2.7846275393880702</v>
      </c>
      <c r="AW22" s="163">
        <v>2.1568364849085602</v>
      </c>
      <c r="AX22" s="163">
        <v>-0.69241561778875205</v>
      </c>
      <c r="AY22" s="170">
        <v>-1.6527403733552</v>
      </c>
      <c r="AZ22" s="163"/>
      <c r="BA22" s="171">
        <v>-0.20376283066638301</v>
      </c>
      <c r="BB22" s="172">
        <v>-4.6841668351492496</v>
      </c>
      <c r="BC22" s="173">
        <v>-2.4484785091543402</v>
      </c>
      <c r="BD22" s="163"/>
      <c r="BE22" s="174">
        <v>-1.90417770226774</v>
      </c>
    </row>
    <row r="23" spans="1:57" x14ac:dyDescent="0.2">
      <c r="A23" s="35" t="s">
        <v>32</v>
      </c>
      <c r="B23" s="3" t="str">
        <f t="shared" si="0"/>
        <v>Newport News/Hampton, VA</v>
      </c>
      <c r="C23" s="3"/>
      <c r="D23" s="24" t="s">
        <v>16</v>
      </c>
      <c r="E23" s="27" t="s">
        <v>17</v>
      </c>
      <c r="F23" s="3"/>
      <c r="G23" s="169">
        <v>47.899278540104604</v>
      </c>
      <c r="H23" s="163">
        <v>58.367520158438197</v>
      </c>
      <c r="I23" s="163">
        <v>61.932380817654497</v>
      </c>
      <c r="J23" s="163">
        <v>62.710425802800899</v>
      </c>
      <c r="K23" s="163">
        <v>80.845947092941003</v>
      </c>
      <c r="L23" s="170">
        <v>62.351110482387803</v>
      </c>
      <c r="M23" s="163"/>
      <c r="N23" s="171">
        <v>88.626396944405101</v>
      </c>
      <c r="O23" s="172">
        <v>87.395671240628005</v>
      </c>
      <c r="P23" s="173">
        <v>88.011034092516596</v>
      </c>
      <c r="Q23" s="163"/>
      <c r="R23" s="174">
        <v>69.682517228138906</v>
      </c>
      <c r="S23" s="168"/>
      <c r="T23" s="169">
        <v>-10.588856614734601</v>
      </c>
      <c r="U23" s="163">
        <v>-13.008644317942201</v>
      </c>
      <c r="V23" s="163">
        <v>-10.5617977528089</v>
      </c>
      <c r="W23" s="163">
        <v>-11.3754498200719</v>
      </c>
      <c r="X23" s="163">
        <v>24.7271933653426</v>
      </c>
      <c r="Y23" s="170">
        <v>-4.2200877917336603</v>
      </c>
      <c r="Z23" s="163"/>
      <c r="AA23" s="171">
        <v>38.056412516527097</v>
      </c>
      <c r="AB23" s="172">
        <v>34.626280235345298</v>
      </c>
      <c r="AC23" s="173">
        <v>36.331762901281898</v>
      </c>
      <c r="AD23" s="163"/>
      <c r="AE23" s="174">
        <v>7.2971122728404199</v>
      </c>
      <c r="AF23" s="30"/>
      <c r="AG23" s="169">
        <v>50.905361437261199</v>
      </c>
      <c r="AH23" s="163">
        <v>58.841420285754701</v>
      </c>
      <c r="AI23" s="163">
        <v>62.3284764464563</v>
      </c>
      <c r="AJ23" s="163">
        <v>62.300183901541899</v>
      </c>
      <c r="AK23" s="163">
        <v>67.930400339510498</v>
      </c>
      <c r="AL23" s="170">
        <v>60.461168482104902</v>
      </c>
      <c r="AM23" s="163"/>
      <c r="AN23" s="171">
        <v>77.716084311783803</v>
      </c>
      <c r="AO23" s="172">
        <v>76.308530202291607</v>
      </c>
      <c r="AP23" s="173">
        <v>77.012307257037705</v>
      </c>
      <c r="AQ23" s="163"/>
      <c r="AR23" s="174">
        <v>65.190065274942896</v>
      </c>
      <c r="AS23" s="168"/>
      <c r="AT23" s="169">
        <v>-2.1149268956137299</v>
      </c>
      <c r="AU23" s="163">
        <v>-4.0318394185845303</v>
      </c>
      <c r="AV23" s="163">
        <v>-4.6939216958684797</v>
      </c>
      <c r="AW23" s="163">
        <v>-6.9216950227200602</v>
      </c>
      <c r="AX23" s="163">
        <v>-4.14212995308913</v>
      </c>
      <c r="AY23" s="170">
        <v>-4.4894857985653296</v>
      </c>
      <c r="AZ23" s="163"/>
      <c r="BA23" s="171">
        <v>2.5814583138829201</v>
      </c>
      <c r="BB23" s="172">
        <v>6.4926030700737297E-2</v>
      </c>
      <c r="BC23" s="173">
        <v>1.3190647900430299</v>
      </c>
      <c r="BD23" s="163"/>
      <c r="BE23" s="174">
        <v>-2.6048625106617398</v>
      </c>
    </row>
    <row r="24" spans="1:57" x14ac:dyDescent="0.2">
      <c r="A24" s="36" t="s">
        <v>33</v>
      </c>
      <c r="B24" s="3" t="str">
        <f t="shared" si="0"/>
        <v>Chesapeake/Suffolk, VA</v>
      </c>
      <c r="C24" s="3"/>
      <c r="D24" s="25" t="s">
        <v>16</v>
      </c>
      <c r="E24" s="28" t="s">
        <v>17</v>
      </c>
      <c r="F24" s="3"/>
      <c r="G24" s="175">
        <v>51.406563965170697</v>
      </c>
      <c r="H24" s="176">
        <v>66.744809109176103</v>
      </c>
      <c r="I24" s="176">
        <v>74.263228399196194</v>
      </c>
      <c r="J24" s="176">
        <v>76.791694574681799</v>
      </c>
      <c r="K24" s="176">
        <v>79.219691895512298</v>
      </c>
      <c r="L24" s="177">
        <v>69.6851975887474</v>
      </c>
      <c r="M24" s="163"/>
      <c r="N24" s="178">
        <v>86.118553248492901</v>
      </c>
      <c r="O24" s="179">
        <v>87.240455458807702</v>
      </c>
      <c r="P24" s="180">
        <v>86.679504353650302</v>
      </c>
      <c r="Q24" s="163"/>
      <c r="R24" s="181">
        <v>74.540713807291098</v>
      </c>
      <c r="S24" s="168"/>
      <c r="T24" s="175">
        <v>-16.2194031789607</v>
      </c>
      <c r="U24" s="176">
        <v>-9.5710473043198103</v>
      </c>
      <c r="V24" s="176">
        <v>-4.56559709583951</v>
      </c>
      <c r="W24" s="176">
        <v>-2.13813194131603</v>
      </c>
      <c r="X24" s="176">
        <v>8.5699996164045604</v>
      </c>
      <c r="Y24" s="177">
        <v>-4.3887914731332502</v>
      </c>
      <c r="Z24" s="163"/>
      <c r="AA24" s="178">
        <v>11.856016783557401</v>
      </c>
      <c r="AB24" s="179">
        <v>14.618899343191799</v>
      </c>
      <c r="AC24" s="180">
        <v>13.2295446066442</v>
      </c>
      <c r="AD24" s="163"/>
      <c r="AE24" s="181">
        <v>0.82341182713454497</v>
      </c>
      <c r="AF24" s="31"/>
      <c r="AG24" s="175">
        <v>56.0909243134628</v>
      </c>
      <c r="AH24" s="176">
        <v>68.913261888814404</v>
      </c>
      <c r="AI24" s="176">
        <v>73.614367046215605</v>
      </c>
      <c r="AJ24" s="176">
        <v>73.911587407903497</v>
      </c>
      <c r="AK24" s="176">
        <v>71.554755525787002</v>
      </c>
      <c r="AL24" s="177">
        <v>68.816979236436694</v>
      </c>
      <c r="AM24" s="163"/>
      <c r="AN24" s="178">
        <v>77.888479571332795</v>
      </c>
      <c r="AO24" s="179">
        <v>77.628935030140596</v>
      </c>
      <c r="AP24" s="180">
        <v>77.758707300736702</v>
      </c>
      <c r="AQ24" s="163"/>
      <c r="AR24" s="181">
        <v>71.371758683379497</v>
      </c>
      <c r="AS24" s="40"/>
      <c r="AT24" s="175">
        <v>-2.10288140383091</v>
      </c>
      <c r="AU24" s="176">
        <v>-0.39629208141275601</v>
      </c>
      <c r="AV24" s="176">
        <v>2.7466847469129401E-2</v>
      </c>
      <c r="AW24" s="176">
        <v>-1.59787515838609</v>
      </c>
      <c r="AX24" s="176">
        <v>-1.2540128430847901</v>
      </c>
      <c r="AY24" s="177">
        <v>-1.02623311736262</v>
      </c>
      <c r="AZ24" s="163"/>
      <c r="BA24" s="178">
        <v>-0.52240089890166097</v>
      </c>
      <c r="BB24" s="179">
        <v>-1.87223363941787</v>
      </c>
      <c r="BC24" s="180">
        <v>-1.2008012555574601</v>
      </c>
      <c r="BD24" s="163"/>
      <c r="BE24" s="181">
        <v>-1.0806391989252</v>
      </c>
    </row>
    <row r="25" spans="1:57" x14ac:dyDescent="0.2">
      <c r="A25" s="35" t="s">
        <v>105</v>
      </c>
      <c r="B25" s="3" t="s">
        <v>105</v>
      </c>
      <c r="C25" s="9"/>
      <c r="D25" s="23" t="s">
        <v>16</v>
      </c>
      <c r="E25" s="26" t="s">
        <v>17</v>
      </c>
      <c r="F25" s="3"/>
      <c r="G25" s="160">
        <v>33.377837116154801</v>
      </c>
      <c r="H25" s="161">
        <v>63.251001335113401</v>
      </c>
      <c r="I25" s="161">
        <v>73.798397863818394</v>
      </c>
      <c r="J25" s="161">
        <v>69.459279038718194</v>
      </c>
      <c r="K25" s="161">
        <v>81.108144192256304</v>
      </c>
      <c r="L25" s="162">
        <v>64.198931909212206</v>
      </c>
      <c r="M25" s="163"/>
      <c r="N25" s="164">
        <v>92.890520694258996</v>
      </c>
      <c r="O25" s="165">
        <v>81.041388518023993</v>
      </c>
      <c r="P25" s="166">
        <v>86.965954606141494</v>
      </c>
      <c r="Q25" s="163"/>
      <c r="R25" s="167">
        <v>70.703795536906298</v>
      </c>
      <c r="S25" s="168"/>
      <c r="T25" s="160">
        <v>-30.5072967338429</v>
      </c>
      <c r="U25" s="161">
        <v>-12.2278832792959</v>
      </c>
      <c r="V25" s="161">
        <v>-12.4703087885985</v>
      </c>
      <c r="W25" s="161">
        <v>-6.4298561151079099</v>
      </c>
      <c r="X25" s="161">
        <v>22.356495468277899</v>
      </c>
      <c r="Y25" s="162">
        <v>-6.9382620476098298</v>
      </c>
      <c r="Z25" s="163"/>
      <c r="AA25" s="164">
        <v>20.424058848983101</v>
      </c>
      <c r="AB25" s="165">
        <v>4.1613041613041597</v>
      </c>
      <c r="AC25" s="166">
        <v>12.257647565704399</v>
      </c>
      <c r="AD25" s="163"/>
      <c r="AE25" s="167">
        <v>-0.98824786324786296</v>
      </c>
      <c r="AG25" s="160">
        <v>42.7486648865153</v>
      </c>
      <c r="AH25" s="161">
        <v>62.449933244325699</v>
      </c>
      <c r="AI25" s="161">
        <v>71.036381842456606</v>
      </c>
      <c r="AJ25" s="161">
        <v>69.676234979973202</v>
      </c>
      <c r="AK25" s="161">
        <v>68.357810413885105</v>
      </c>
      <c r="AL25" s="162">
        <v>62.853805073431197</v>
      </c>
      <c r="AM25" s="163"/>
      <c r="AN25" s="164">
        <v>82.560080106808996</v>
      </c>
      <c r="AO25" s="165">
        <v>78.312750333778297</v>
      </c>
      <c r="AP25" s="166">
        <v>80.436415220293696</v>
      </c>
      <c r="AQ25" s="163"/>
      <c r="AR25" s="167">
        <v>67.877407972534797</v>
      </c>
      <c r="AS25" s="168"/>
      <c r="AT25" s="160">
        <v>-0.77474336625992601</v>
      </c>
      <c r="AU25" s="161">
        <v>9.2076462862979707</v>
      </c>
      <c r="AV25" s="161">
        <v>4.0454656563187399</v>
      </c>
      <c r="AW25" s="161">
        <v>6.0452120904241804</v>
      </c>
      <c r="AX25" s="161">
        <v>2.2721598002496801</v>
      </c>
      <c r="AY25" s="162">
        <v>4.3789146943074098</v>
      </c>
      <c r="AZ25" s="163"/>
      <c r="BA25" s="164">
        <v>3.9176557084339798</v>
      </c>
      <c r="BB25" s="165">
        <v>2.35576398734867</v>
      </c>
      <c r="BC25" s="166">
        <v>3.1514178705189901</v>
      </c>
      <c r="BD25" s="163"/>
      <c r="BE25" s="167">
        <v>3.9600525816110399</v>
      </c>
    </row>
    <row r="26" spans="1:57" x14ac:dyDescent="0.2">
      <c r="A26" s="35" t="s">
        <v>43</v>
      </c>
      <c r="B26" s="3" t="str">
        <f t="shared" si="0"/>
        <v>Richmond North/Glen Allen, VA</v>
      </c>
      <c r="C26" s="10"/>
      <c r="D26" s="24" t="s">
        <v>16</v>
      </c>
      <c r="E26" s="27" t="s">
        <v>17</v>
      </c>
      <c r="F26" s="3"/>
      <c r="G26" s="169">
        <v>42.342961944062303</v>
      </c>
      <c r="H26" s="163">
        <v>60.717560751948596</v>
      </c>
      <c r="I26" s="163">
        <v>66.529115084823403</v>
      </c>
      <c r="J26" s="163">
        <v>68.924805135259007</v>
      </c>
      <c r="K26" s="163">
        <v>62.196240256762898</v>
      </c>
      <c r="L26" s="170">
        <v>60.142136634571202</v>
      </c>
      <c r="M26" s="163"/>
      <c r="N26" s="171">
        <v>77.762494268683994</v>
      </c>
      <c r="O26" s="172">
        <v>83.872077028885798</v>
      </c>
      <c r="P26" s="173">
        <v>80.817285648784903</v>
      </c>
      <c r="Q26" s="163"/>
      <c r="R26" s="174">
        <v>66.049322067203704</v>
      </c>
      <c r="S26" s="168"/>
      <c r="T26" s="169">
        <v>-3.6986843654712902</v>
      </c>
      <c r="U26" s="163">
        <v>4.4241685328968003</v>
      </c>
      <c r="V26" s="163">
        <v>0.78041018490820901</v>
      </c>
      <c r="W26" s="163">
        <v>6.5620501385394396</v>
      </c>
      <c r="X26" s="163">
        <v>8.2646390416760305</v>
      </c>
      <c r="Y26" s="170">
        <v>3.60149524981819</v>
      </c>
      <c r="Z26" s="163"/>
      <c r="AA26" s="171">
        <v>18.8787882998211</v>
      </c>
      <c r="AB26" s="172">
        <v>11.0821271580661</v>
      </c>
      <c r="AC26" s="173">
        <v>14.7012933913872</v>
      </c>
      <c r="AD26" s="163"/>
      <c r="AE26" s="174">
        <v>7.2291632501693801</v>
      </c>
      <c r="AG26" s="169">
        <v>45.483723062815201</v>
      </c>
      <c r="AH26" s="163">
        <v>59.777624942686799</v>
      </c>
      <c r="AI26" s="163">
        <v>66.600756533700107</v>
      </c>
      <c r="AJ26" s="163">
        <v>66.758367721228694</v>
      </c>
      <c r="AK26" s="163">
        <v>62.7407152682255</v>
      </c>
      <c r="AL26" s="170">
        <v>60.272237505731297</v>
      </c>
      <c r="AM26" s="163"/>
      <c r="AN26" s="171">
        <v>73.9855570839064</v>
      </c>
      <c r="AO26" s="172">
        <v>75.031522237505698</v>
      </c>
      <c r="AP26" s="173">
        <v>74.508539660706006</v>
      </c>
      <c r="AQ26" s="163"/>
      <c r="AR26" s="174">
        <v>64.339752407152602</v>
      </c>
      <c r="AS26" s="168"/>
      <c r="AT26" s="169">
        <v>-1.86491997082878</v>
      </c>
      <c r="AU26" s="163">
        <v>5.74062583497322</v>
      </c>
      <c r="AV26" s="163">
        <v>4.1000276756210496</v>
      </c>
      <c r="AW26" s="163">
        <v>4.7298629686220197</v>
      </c>
      <c r="AX26" s="163">
        <v>1.56132313534148</v>
      </c>
      <c r="AY26" s="170">
        <v>3.0587122127803701</v>
      </c>
      <c r="AZ26" s="163"/>
      <c r="BA26" s="171">
        <v>2.7668060850923801</v>
      </c>
      <c r="BB26" s="172">
        <v>-1.0711771108386701</v>
      </c>
      <c r="BC26" s="173">
        <v>0.79783587448684501</v>
      </c>
      <c r="BD26" s="163"/>
      <c r="BE26" s="174">
        <v>2.2961841048559699</v>
      </c>
    </row>
    <row r="27" spans="1:57" x14ac:dyDescent="0.2">
      <c r="A27" s="21" t="s">
        <v>44</v>
      </c>
      <c r="B27" s="3" t="str">
        <f t="shared" si="0"/>
        <v>Richmond West/Midlothian, VA</v>
      </c>
      <c r="C27" s="3"/>
      <c r="D27" s="24" t="s">
        <v>16</v>
      </c>
      <c r="E27" s="27" t="s">
        <v>17</v>
      </c>
      <c r="F27" s="3"/>
      <c r="G27" s="169">
        <v>45.899772209567097</v>
      </c>
      <c r="H27" s="163">
        <v>57.630979498861002</v>
      </c>
      <c r="I27" s="163">
        <v>60.5637813211845</v>
      </c>
      <c r="J27" s="163">
        <v>60.734624145785801</v>
      </c>
      <c r="K27" s="163">
        <v>62.357630979498801</v>
      </c>
      <c r="L27" s="170">
        <v>57.437357630979399</v>
      </c>
      <c r="M27" s="163"/>
      <c r="N27" s="171">
        <v>77.847380410022694</v>
      </c>
      <c r="O27" s="172">
        <v>78.587699316628701</v>
      </c>
      <c r="P27" s="173">
        <v>78.217539863325698</v>
      </c>
      <c r="Q27" s="163"/>
      <c r="R27" s="174">
        <v>63.374552554506899</v>
      </c>
      <c r="S27" s="168"/>
      <c r="T27" s="169">
        <v>1.25628140703517</v>
      </c>
      <c r="U27" s="163">
        <v>0.59642147117296196</v>
      </c>
      <c r="V27" s="163">
        <v>-0.70028011204481699</v>
      </c>
      <c r="W27" s="163">
        <v>1.5714285714285701</v>
      </c>
      <c r="X27" s="163">
        <v>5.4913294797687797</v>
      </c>
      <c r="Y27" s="170">
        <v>1.65289256198347</v>
      </c>
      <c r="Z27" s="163"/>
      <c r="AA27" s="171">
        <v>18.252595155709301</v>
      </c>
      <c r="AB27" s="172">
        <v>7.6023391812865402</v>
      </c>
      <c r="AC27" s="173">
        <v>12.6512200123026</v>
      </c>
      <c r="AD27" s="163"/>
      <c r="AE27" s="174">
        <v>5.2773836070004698</v>
      </c>
      <c r="AG27" s="169">
        <v>46.640091116173103</v>
      </c>
      <c r="AH27" s="163">
        <v>57.559794988610399</v>
      </c>
      <c r="AI27" s="163">
        <v>61.097665148063697</v>
      </c>
      <c r="AJ27" s="163">
        <v>61.119020501138898</v>
      </c>
      <c r="AK27" s="163">
        <v>62.898633257403098</v>
      </c>
      <c r="AL27" s="170">
        <v>57.863041002277903</v>
      </c>
      <c r="AM27" s="163"/>
      <c r="AN27" s="171">
        <v>73.099373576309702</v>
      </c>
      <c r="AO27" s="172">
        <v>76.124715261958897</v>
      </c>
      <c r="AP27" s="173">
        <v>74.612044419134307</v>
      </c>
      <c r="AQ27" s="163"/>
      <c r="AR27" s="174">
        <v>62.648470549951099</v>
      </c>
      <c r="AS27" s="168"/>
      <c r="AT27" s="169">
        <v>0.27548209366391102</v>
      </c>
      <c r="AU27" s="163">
        <v>2.8099173553718999</v>
      </c>
      <c r="AV27" s="163">
        <v>2.4958203964652399</v>
      </c>
      <c r="AW27" s="163">
        <v>2.8017241379310298</v>
      </c>
      <c r="AX27" s="163">
        <v>7.1290009699321004</v>
      </c>
      <c r="AY27" s="170">
        <v>3.2255606633987699</v>
      </c>
      <c r="AZ27" s="163"/>
      <c r="BA27" s="171">
        <v>4.6149144254278696</v>
      </c>
      <c r="BB27" s="172">
        <v>4.2706708268330704</v>
      </c>
      <c r="BC27" s="173">
        <v>4.4390195296931001</v>
      </c>
      <c r="BD27" s="163"/>
      <c r="BE27" s="174">
        <v>3.6352931281015999</v>
      </c>
    </row>
    <row r="28" spans="1:57" x14ac:dyDescent="0.2">
      <c r="A28" s="21" t="s">
        <v>45</v>
      </c>
      <c r="B28" s="3" t="str">
        <f t="shared" si="0"/>
        <v>Petersburg/Chester, VA</v>
      </c>
      <c r="C28" s="3"/>
      <c r="D28" s="24" t="s">
        <v>16</v>
      </c>
      <c r="E28" s="27" t="s">
        <v>17</v>
      </c>
      <c r="F28" s="3"/>
      <c r="G28" s="169">
        <v>54.1553398058252</v>
      </c>
      <c r="H28" s="163">
        <v>66.893203883495104</v>
      </c>
      <c r="I28" s="163">
        <v>69.359223300970797</v>
      </c>
      <c r="J28" s="163">
        <v>71.145631067961105</v>
      </c>
      <c r="K28" s="163">
        <v>69.650485436893206</v>
      </c>
      <c r="L28" s="170">
        <v>66.240776699029098</v>
      </c>
      <c r="M28" s="163"/>
      <c r="N28" s="171">
        <v>71.223300970873694</v>
      </c>
      <c r="O28" s="172">
        <v>73.223300970873694</v>
      </c>
      <c r="P28" s="173">
        <v>72.223300970873694</v>
      </c>
      <c r="Q28" s="163"/>
      <c r="R28" s="174">
        <v>67.950069348127599</v>
      </c>
      <c r="S28" s="168"/>
      <c r="T28" s="169">
        <v>-10.1255470037464</v>
      </c>
      <c r="U28" s="163">
        <v>-5.0952669902912602</v>
      </c>
      <c r="V28" s="163">
        <v>-3.0715993430489998</v>
      </c>
      <c r="W28" s="163">
        <v>-1.4979210273600501</v>
      </c>
      <c r="X28" s="163">
        <v>-0.12491500521301301</v>
      </c>
      <c r="Y28" s="170">
        <v>-3.7935086386917001</v>
      </c>
      <c r="Z28" s="163"/>
      <c r="AA28" s="171">
        <v>-3.2630451693725102</v>
      </c>
      <c r="AB28" s="172">
        <v>-5.0896587961936302</v>
      </c>
      <c r="AC28" s="173">
        <v>-4.1976996013892096</v>
      </c>
      <c r="AD28" s="163"/>
      <c r="AE28" s="174">
        <v>-3.91661439038847</v>
      </c>
      <c r="AG28" s="169">
        <v>56.710144927536199</v>
      </c>
      <c r="AH28" s="163">
        <v>67.434782608695599</v>
      </c>
      <c r="AI28" s="163">
        <v>71.315533980582501</v>
      </c>
      <c r="AJ28" s="163">
        <v>70.796116504854297</v>
      </c>
      <c r="AK28" s="163">
        <v>67.398058252427106</v>
      </c>
      <c r="AL28" s="170">
        <v>66.721899224806194</v>
      </c>
      <c r="AM28" s="163"/>
      <c r="AN28" s="171">
        <v>70.179611650485398</v>
      </c>
      <c r="AO28" s="172">
        <v>69.300970873786397</v>
      </c>
      <c r="AP28" s="173">
        <v>69.740291262135898</v>
      </c>
      <c r="AQ28" s="163"/>
      <c r="AR28" s="174">
        <v>67.583102493074705</v>
      </c>
      <c r="AS28" s="168"/>
      <c r="AT28" s="169">
        <v>-4.5737920661778499</v>
      </c>
      <c r="AU28" s="163">
        <v>-3.6790917173927902</v>
      </c>
      <c r="AV28" s="163">
        <v>-0.87496761061660899</v>
      </c>
      <c r="AW28" s="163">
        <v>-4.2542353913107904</v>
      </c>
      <c r="AX28" s="163">
        <v>-5.9067418581663604</v>
      </c>
      <c r="AY28" s="170">
        <v>-3.8463562746106201</v>
      </c>
      <c r="AZ28" s="163"/>
      <c r="BA28" s="171">
        <v>-5.7047539272509802</v>
      </c>
      <c r="BB28" s="172">
        <v>-5.7820795698095599</v>
      </c>
      <c r="BC28" s="173">
        <v>-5.7431890552390197</v>
      </c>
      <c r="BD28" s="163"/>
      <c r="BE28" s="174">
        <v>-4.4151759132213204</v>
      </c>
    </row>
    <row r="29" spans="1:57" x14ac:dyDescent="0.2">
      <c r="A29" s="42" t="s">
        <v>93</v>
      </c>
      <c r="B29" s="37" t="s">
        <v>70</v>
      </c>
      <c r="C29" s="3"/>
      <c r="D29" s="24" t="s">
        <v>16</v>
      </c>
      <c r="E29" s="27" t="s">
        <v>17</v>
      </c>
      <c r="F29" s="3"/>
      <c r="G29" s="169">
        <v>39.120677343670302</v>
      </c>
      <c r="H29" s="163">
        <v>50.984392532897999</v>
      </c>
      <c r="I29" s="163">
        <v>55.829848005712499</v>
      </c>
      <c r="J29" s="163">
        <v>57.370192798123</v>
      </c>
      <c r="K29" s="163">
        <v>54.840354993369303</v>
      </c>
      <c r="L29" s="170">
        <v>51.629093134754598</v>
      </c>
      <c r="M29" s="163"/>
      <c r="N29" s="171">
        <v>61.440375395287099</v>
      </c>
      <c r="O29" s="172">
        <v>64.011017035601299</v>
      </c>
      <c r="P29" s="173">
        <v>62.725696215444202</v>
      </c>
      <c r="Q29" s="163"/>
      <c r="R29" s="174">
        <v>54.7995511578088</v>
      </c>
      <c r="S29" s="168"/>
      <c r="T29" s="169">
        <v>-4.7822995361563896</v>
      </c>
      <c r="U29" s="163">
        <v>-3.57106467484991</v>
      </c>
      <c r="V29" s="163">
        <v>-0.387636437825155</v>
      </c>
      <c r="W29" s="163">
        <v>1.8026408638326901</v>
      </c>
      <c r="X29" s="163">
        <v>0.13389426145324601</v>
      </c>
      <c r="Y29" s="170">
        <v>-1.14159487413637</v>
      </c>
      <c r="Z29" s="163"/>
      <c r="AA29" s="171">
        <v>-0.75016282299766901</v>
      </c>
      <c r="AB29" s="172">
        <v>0.89872176798178305</v>
      </c>
      <c r="AC29" s="173">
        <v>8.4382931995607494E-2</v>
      </c>
      <c r="AD29" s="163"/>
      <c r="AE29" s="174">
        <v>-0.74396991462352302</v>
      </c>
      <c r="AG29" s="169">
        <v>42.089215711393997</v>
      </c>
      <c r="AH29" s="163">
        <v>51.648773988572501</v>
      </c>
      <c r="AI29" s="163">
        <v>55.934407834336398</v>
      </c>
      <c r="AJ29" s="163">
        <v>55.740589615423801</v>
      </c>
      <c r="AK29" s="163">
        <v>53.504029378761601</v>
      </c>
      <c r="AL29" s="170">
        <v>51.792594560895999</v>
      </c>
      <c r="AM29" s="163"/>
      <c r="AN29" s="171">
        <v>62.118739161481102</v>
      </c>
      <c r="AO29" s="172">
        <v>61.034887279404202</v>
      </c>
      <c r="AP29" s="173">
        <v>61.576813220442702</v>
      </c>
      <c r="AQ29" s="163"/>
      <c r="AR29" s="174">
        <v>54.591818122122497</v>
      </c>
      <c r="AS29" s="168"/>
      <c r="AT29" s="169">
        <v>2.6642393543736902</v>
      </c>
      <c r="AU29" s="163">
        <v>-0.95241987462461897</v>
      </c>
      <c r="AV29" s="163">
        <v>1.8316462367364601</v>
      </c>
      <c r="AW29" s="163">
        <v>0.42098751803217399</v>
      </c>
      <c r="AX29" s="163">
        <v>-3.4301840241010901</v>
      </c>
      <c r="AY29" s="170">
        <v>-3.5387497718457298E-2</v>
      </c>
      <c r="AZ29" s="163"/>
      <c r="BA29" s="171">
        <v>-2.2335009788006802E-2</v>
      </c>
      <c r="BB29" s="172">
        <v>-2.9306719408171502</v>
      </c>
      <c r="BC29" s="173">
        <v>-1.4851696987244101</v>
      </c>
      <c r="BD29" s="163"/>
      <c r="BE29" s="174">
        <v>-0.50579226979742198</v>
      </c>
    </row>
    <row r="30" spans="1:57" x14ac:dyDescent="0.2">
      <c r="A30" s="21" t="s">
        <v>47</v>
      </c>
      <c r="B30" s="3" t="str">
        <f t="shared" si="0"/>
        <v>Roanoke, VA</v>
      </c>
      <c r="C30" s="3"/>
      <c r="D30" s="24" t="s">
        <v>16</v>
      </c>
      <c r="E30" s="27" t="s">
        <v>17</v>
      </c>
      <c r="F30" s="3"/>
      <c r="G30" s="169">
        <v>40.621669626998198</v>
      </c>
      <c r="H30" s="163">
        <v>55.150976909413799</v>
      </c>
      <c r="I30" s="163">
        <v>62.220248667850697</v>
      </c>
      <c r="J30" s="163">
        <v>68.507992895204197</v>
      </c>
      <c r="K30" s="163">
        <v>59.609236234458201</v>
      </c>
      <c r="L30" s="170">
        <v>57.222024866784999</v>
      </c>
      <c r="M30" s="163"/>
      <c r="N30" s="171">
        <v>63.321492007104702</v>
      </c>
      <c r="O30" s="172">
        <v>66.376554174067394</v>
      </c>
      <c r="P30" s="173">
        <v>64.849023090586101</v>
      </c>
      <c r="Q30" s="163"/>
      <c r="R30" s="174">
        <v>59.401167216442502</v>
      </c>
      <c r="S30" s="168"/>
      <c r="T30" s="169">
        <v>-21.425551791789999</v>
      </c>
      <c r="U30" s="163">
        <v>-16.387943090822102</v>
      </c>
      <c r="V30" s="163">
        <v>-10.0770436249271</v>
      </c>
      <c r="W30" s="163">
        <v>0.30742489148089303</v>
      </c>
      <c r="X30" s="163">
        <v>-3.7959983436800901</v>
      </c>
      <c r="Y30" s="170">
        <v>-9.7760414136149993</v>
      </c>
      <c r="Z30" s="163"/>
      <c r="AA30" s="171">
        <v>2.4065239902261801</v>
      </c>
      <c r="AB30" s="172">
        <v>4.8998254113296301E-2</v>
      </c>
      <c r="AC30" s="173">
        <v>1.18628022340781</v>
      </c>
      <c r="AD30" s="163"/>
      <c r="AE30" s="174">
        <v>-6.6205076385878003</v>
      </c>
      <c r="AG30" s="169">
        <v>45.386323268205999</v>
      </c>
      <c r="AH30" s="163">
        <v>58.827708703374697</v>
      </c>
      <c r="AI30" s="163">
        <v>64.533747779751295</v>
      </c>
      <c r="AJ30" s="163">
        <v>65.106571936056795</v>
      </c>
      <c r="AK30" s="163">
        <v>61.642984014209503</v>
      </c>
      <c r="AL30" s="170">
        <v>59.099467140319703</v>
      </c>
      <c r="AM30" s="163"/>
      <c r="AN30" s="171">
        <v>72.300177619893404</v>
      </c>
      <c r="AO30" s="172">
        <v>70.595026642983996</v>
      </c>
      <c r="AP30" s="173">
        <v>71.4476021314387</v>
      </c>
      <c r="AQ30" s="163"/>
      <c r="AR30" s="174">
        <v>62.627505709210801</v>
      </c>
      <c r="AS30" s="168"/>
      <c r="AT30" s="169">
        <v>-7.24556588292731</v>
      </c>
      <c r="AU30" s="163">
        <v>-5.0782960266135397</v>
      </c>
      <c r="AV30" s="163">
        <v>-2.08857717201127</v>
      </c>
      <c r="AW30" s="163">
        <v>-1.3356612918646</v>
      </c>
      <c r="AX30" s="163">
        <v>-5.7366711918984201</v>
      </c>
      <c r="AY30" s="170">
        <v>-4.1213835218371804</v>
      </c>
      <c r="AZ30" s="163"/>
      <c r="BA30" s="171">
        <v>-0.50492614273131498</v>
      </c>
      <c r="BB30" s="172">
        <v>-5.8102294214581303</v>
      </c>
      <c r="BC30" s="173">
        <v>-3.1985973225067199</v>
      </c>
      <c r="BD30" s="163"/>
      <c r="BE30" s="174">
        <v>-3.8225376556771402</v>
      </c>
    </row>
    <row r="31" spans="1:57" x14ac:dyDescent="0.2">
      <c r="A31" s="21" t="s">
        <v>48</v>
      </c>
      <c r="B31" s="3" t="str">
        <f t="shared" si="0"/>
        <v>Charlottesville, VA</v>
      </c>
      <c r="C31" s="3"/>
      <c r="D31" s="24" t="s">
        <v>16</v>
      </c>
      <c r="E31" s="27" t="s">
        <v>17</v>
      </c>
      <c r="F31" s="3"/>
      <c r="G31" s="169">
        <v>42.7656593956373</v>
      </c>
      <c r="H31" s="163">
        <v>56.333800280168099</v>
      </c>
      <c r="I31" s="163">
        <v>67.260356213728201</v>
      </c>
      <c r="J31" s="163">
        <v>65.079047428457002</v>
      </c>
      <c r="K31" s="163">
        <v>73.404042425455202</v>
      </c>
      <c r="L31" s="170">
        <v>60.968581148689204</v>
      </c>
      <c r="M31" s="163"/>
      <c r="N31" s="171">
        <v>85.891534920952495</v>
      </c>
      <c r="O31" s="172">
        <v>87.512507504502693</v>
      </c>
      <c r="P31" s="173">
        <v>86.702021212727601</v>
      </c>
      <c r="Q31" s="163"/>
      <c r="R31" s="174">
        <v>68.3209925955573</v>
      </c>
      <c r="S31" s="168"/>
      <c r="T31" s="169">
        <v>-21.451812528958801</v>
      </c>
      <c r="U31" s="163">
        <v>-15.525196208745699</v>
      </c>
      <c r="V31" s="163">
        <v>-7.3987273624726297</v>
      </c>
      <c r="W31" s="163">
        <v>-10.2250411425315</v>
      </c>
      <c r="X31" s="163">
        <v>0.15783033679661199</v>
      </c>
      <c r="Y31" s="170">
        <v>-10.220516564181899</v>
      </c>
      <c r="Z31" s="163"/>
      <c r="AA31" s="171">
        <v>2.5042147239563199</v>
      </c>
      <c r="AB31" s="172">
        <v>2.5625626873129801</v>
      </c>
      <c r="AC31" s="173">
        <v>2.5336531223870198</v>
      </c>
      <c r="AD31" s="163"/>
      <c r="AE31" s="174">
        <v>-5.9800587653005604</v>
      </c>
      <c r="AG31" s="169">
        <v>51.866119671802998</v>
      </c>
      <c r="AH31" s="163">
        <v>61.717030218130802</v>
      </c>
      <c r="AI31" s="163">
        <v>70.5573344006403</v>
      </c>
      <c r="AJ31" s="163">
        <v>65.269161496898107</v>
      </c>
      <c r="AK31" s="163">
        <v>75.690414248549104</v>
      </c>
      <c r="AL31" s="170">
        <v>65.020012007204301</v>
      </c>
      <c r="AM31" s="163"/>
      <c r="AN31" s="171">
        <v>89.173504102461393</v>
      </c>
      <c r="AO31" s="172">
        <v>88.508104862917705</v>
      </c>
      <c r="AP31" s="173">
        <v>88.840804482689606</v>
      </c>
      <c r="AQ31" s="163"/>
      <c r="AR31" s="174">
        <v>71.825952714485794</v>
      </c>
      <c r="AS31" s="168"/>
      <c r="AT31" s="169">
        <v>2.46529668078428</v>
      </c>
      <c r="AU31" s="163">
        <v>-2.8998621037574299</v>
      </c>
      <c r="AV31" s="163">
        <v>2.7261882681941199</v>
      </c>
      <c r="AW31" s="163">
        <v>-5.5072099402847501</v>
      </c>
      <c r="AX31" s="163">
        <v>-2.6027095547269101</v>
      </c>
      <c r="AY31" s="170">
        <v>-1.3800837733843501</v>
      </c>
      <c r="AZ31" s="163"/>
      <c r="BA31" s="171">
        <v>1.8026027935940201</v>
      </c>
      <c r="BB31" s="172">
        <v>3.0751296190066699</v>
      </c>
      <c r="BC31" s="173">
        <v>2.4325316839588198</v>
      </c>
      <c r="BD31" s="163"/>
      <c r="BE31" s="174">
        <v>-6.5575707121863197E-2</v>
      </c>
    </row>
    <row r="32" spans="1:57" x14ac:dyDescent="0.2">
      <c r="A32" s="21" t="s">
        <v>49</v>
      </c>
      <c r="B32" t="s">
        <v>72</v>
      </c>
      <c r="C32" s="3"/>
      <c r="D32" s="24" t="s">
        <v>16</v>
      </c>
      <c r="E32" s="27" t="s">
        <v>17</v>
      </c>
      <c r="F32" s="3"/>
      <c r="G32" s="169">
        <v>40.757894736842097</v>
      </c>
      <c r="H32" s="163">
        <v>59.368421052631497</v>
      </c>
      <c r="I32" s="163">
        <v>67.382456140350797</v>
      </c>
      <c r="J32" s="163">
        <v>68.477192982456103</v>
      </c>
      <c r="K32" s="163">
        <v>67.017543859649095</v>
      </c>
      <c r="L32" s="170">
        <v>60.600701754385902</v>
      </c>
      <c r="M32" s="163"/>
      <c r="N32" s="171">
        <v>66.975438596491202</v>
      </c>
      <c r="O32" s="172">
        <v>67.115789473684202</v>
      </c>
      <c r="P32" s="173">
        <v>67.045614035087695</v>
      </c>
      <c r="Q32" s="163"/>
      <c r="R32" s="174">
        <v>62.442105263157799</v>
      </c>
      <c r="S32" s="168"/>
      <c r="T32" s="169">
        <v>-8.5151414309484093</v>
      </c>
      <c r="U32" s="163">
        <v>-1.41802067946824</v>
      </c>
      <c r="V32" s="163">
        <v>5.0611804592387104</v>
      </c>
      <c r="W32" s="163">
        <v>2.4121212121212099</v>
      </c>
      <c r="X32" s="163">
        <v>3.9635081263416101</v>
      </c>
      <c r="Y32" s="170">
        <v>0.92137013810017598</v>
      </c>
      <c r="Z32" s="163"/>
      <c r="AA32" s="171">
        <v>-2.1552234495704199</v>
      </c>
      <c r="AB32" s="172">
        <v>5.6466744457409499</v>
      </c>
      <c r="AC32" s="173">
        <v>1.60023964652138</v>
      </c>
      <c r="AD32" s="163"/>
      <c r="AE32" s="174">
        <v>1.1286660034987801</v>
      </c>
      <c r="AG32" s="169">
        <v>52.778947368421001</v>
      </c>
      <c r="AH32" s="163">
        <v>61.638596491228</v>
      </c>
      <c r="AI32" s="163">
        <v>66.964912280701697</v>
      </c>
      <c r="AJ32" s="163">
        <v>67.403508771929793</v>
      </c>
      <c r="AK32" s="163">
        <v>66.6947368421052</v>
      </c>
      <c r="AL32" s="170">
        <v>63.0961403508771</v>
      </c>
      <c r="AM32" s="163"/>
      <c r="AN32" s="171">
        <v>71.263157894736807</v>
      </c>
      <c r="AO32" s="172">
        <v>68.852631578947296</v>
      </c>
      <c r="AP32" s="173">
        <v>70.057894736842101</v>
      </c>
      <c r="AQ32" s="163"/>
      <c r="AR32" s="174">
        <v>65.085213032581393</v>
      </c>
      <c r="AS32" s="168"/>
      <c r="AT32" s="169">
        <v>27.733763903839201</v>
      </c>
      <c r="AU32" s="163">
        <v>8.2617885120326306</v>
      </c>
      <c r="AV32" s="163">
        <v>8.3226412454783407</v>
      </c>
      <c r="AW32" s="163">
        <v>6.2483446288073496</v>
      </c>
      <c r="AX32" s="163">
        <v>9.7209756097560902</v>
      </c>
      <c r="AY32" s="170">
        <v>10.9677374495897</v>
      </c>
      <c r="AZ32" s="163"/>
      <c r="BA32" s="171">
        <v>5.2427609611910801</v>
      </c>
      <c r="BB32" s="172">
        <v>5.9936094944653604</v>
      </c>
      <c r="BC32" s="173">
        <v>5.6103925129207903</v>
      </c>
      <c r="BD32" s="163"/>
      <c r="BE32" s="174">
        <v>9.2631341908224307</v>
      </c>
    </row>
    <row r="33" spans="1:57" x14ac:dyDescent="0.2">
      <c r="A33" s="21" t="s">
        <v>50</v>
      </c>
      <c r="B33" s="3" t="str">
        <f t="shared" si="0"/>
        <v>Staunton &amp; Harrisonburg, VA</v>
      </c>
      <c r="C33" s="3"/>
      <c r="D33" s="24" t="s">
        <v>16</v>
      </c>
      <c r="E33" s="27" t="s">
        <v>17</v>
      </c>
      <c r="F33" s="3"/>
      <c r="G33" s="169">
        <v>43.036161833154303</v>
      </c>
      <c r="H33" s="163">
        <v>55.836018617973501</v>
      </c>
      <c r="I33" s="163">
        <v>60.257787325456398</v>
      </c>
      <c r="J33" s="163">
        <v>62.3165055495882</v>
      </c>
      <c r="K33" s="163">
        <v>62.835660580021397</v>
      </c>
      <c r="L33" s="170">
        <v>56.856426781238802</v>
      </c>
      <c r="M33" s="163"/>
      <c r="N33" s="171">
        <v>83.834586466165405</v>
      </c>
      <c r="O33" s="172">
        <v>80.791263873970607</v>
      </c>
      <c r="P33" s="173">
        <v>82.312925170067999</v>
      </c>
      <c r="Q33" s="163"/>
      <c r="R33" s="174">
        <v>64.129712035189996</v>
      </c>
      <c r="S33" s="168"/>
      <c r="T33" s="169">
        <v>-1.0239177609828201</v>
      </c>
      <c r="U33" s="163">
        <v>0.22125617575186499</v>
      </c>
      <c r="V33" s="163">
        <v>9.24658585238606</v>
      </c>
      <c r="W33" s="163">
        <v>6.4144853177066699</v>
      </c>
      <c r="X33" s="163">
        <v>10.3725475554702</v>
      </c>
      <c r="Y33" s="170">
        <v>5.3511704096222203</v>
      </c>
      <c r="Z33" s="163"/>
      <c r="AA33" s="171">
        <v>16.945373676509501</v>
      </c>
      <c r="AB33" s="172">
        <v>17.2092536950511</v>
      </c>
      <c r="AC33" s="173">
        <v>17.0747259678196</v>
      </c>
      <c r="AD33" s="163"/>
      <c r="AE33" s="174">
        <v>9.3674600362786702</v>
      </c>
      <c r="AG33" s="169">
        <v>45.667740780522699</v>
      </c>
      <c r="AH33" s="163">
        <v>56.919083422842803</v>
      </c>
      <c r="AI33" s="163">
        <v>61.506444683136401</v>
      </c>
      <c r="AJ33" s="163">
        <v>62.983351235230899</v>
      </c>
      <c r="AK33" s="163">
        <v>66.796455424274896</v>
      </c>
      <c r="AL33" s="170">
        <v>58.774615109201498</v>
      </c>
      <c r="AM33" s="163"/>
      <c r="AN33" s="171">
        <v>78.056749015395596</v>
      </c>
      <c r="AO33" s="172">
        <v>73.433583959899707</v>
      </c>
      <c r="AP33" s="173">
        <v>75.745166487647595</v>
      </c>
      <c r="AQ33" s="163"/>
      <c r="AR33" s="174">
        <v>63.623344074471802</v>
      </c>
      <c r="AS33" s="168"/>
      <c r="AT33" s="169">
        <v>8.3529485950452305</v>
      </c>
      <c r="AU33" s="163">
        <v>8.9973120141132696</v>
      </c>
      <c r="AV33" s="163">
        <v>12.101831778256599</v>
      </c>
      <c r="AW33" s="163">
        <v>8.4152383777834494</v>
      </c>
      <c r="AX33" s="163">
        <v>5.0532057707791704</v>
      </c>
      <c r="AY33" s="170">
        <v>8.4753022656315693</v>
      </c>
      <c r="AZ33" s="163"/>
      <c r="BA33" s="171">
        <v>5.1363170721749203</v>
      </c>
      <c r="BB33" s="172">
        <v>1.5737262402973</v>
      </c>
      <c r="BC33" s="173">
        <v>3.3786953449695201</v>
      </c>
      <c r="BD33" s="163"/>
      <c r="BE33" s="174">
        <v>6.6862260862253997</v>
      </c>
    </row>
    <row r="34" spans="1:57" x14ac:dyDescent="0.2">
      <c r="A34" s="21" t="s">
        <v>51</v>
      </c>
      <c r="B34" s="3" t="str">
        <f t="shared" si="0"/>
        <v>Blacksburg &amp; Wytheville, VA</v>
      </c>
      <c r="C34" s="3"/>
      <c r="D34" s="24" t="s">
        <v>16</v>
      </c>
      <c r="E34" s="27" t="s">
        <v>17</v>
      </c>
      <c r="F34" s="3"/>
      <c r="G34" s="169">
        <v>40.573362532351098</v>
      </c>
      <c r="H34" s="163">
        <v>50.806291061118799</v>
      </c>
      <c r="I34" s="163">
        <v>52.578140553454098</v>
      </c>
      <c r="J34" s="163">
        <v>56.520007963368499</v>
      </c>
      <c r="K34" s="163">
        <v>53.115667927533302</v>
      </c>
      <c r="L34" s="170">
        <v>50.718694007565198</v>
      </c>
      <c r="M34" s="163"/>
      <c r="N34" s="171">
        <v>59.665538522795103</v>
      </c>
      <c r="O34" s="172">
        <v>63.249054349989997</v>
      </c>
      <c r="P34" s="173">
        <v>61.457296436392497</v>
      </c>
      <c r="Q34" s="163"/>
      <c r="R34" s="174">
        <v>53.786866130087297</v>
      </c>
      <c r="S34" s="168"/>
      <c r="T34" s="169">
        <v>-6.7552280343752003</v>
      </c>
      <c r="U34" s="163">
        <v>-6.8170034053951003</v>
      </c>
      <c r="V34" s="163">
        <v>-7.3848122985563798</v>
      </c>
      <c r="W34" s="163">
        <v>-6.56464496845574</v>
      </c>
      <c r="X34" s="163">
        <v>-9.8565827960611898</v>
      </c>
      <c r="Y34" s="170">
        <v>-7.52221598827213</v>
      </c>
      <c r="Z34" s="163"/>
      <c r="AA34" s="171">
        <v>-8.3732521814964294</v>
      </c>
      <c r="AB34" s="172">
        <v>-8.8382224583146596E-2</v>
      </c>
      <c r="AC34" s="173">
        <v>-4.2892986380297602</v>
      </c>
      <c r="AD34" s="163"/>
      <c r="AE34" s="174">
        <v>-6.4910791223411701</v>
      </c>
      <c r="AG34" s="169">
        <v>47.869760997575298</v>
      </c>
      <c r="AH34" s="163">
        <v>52.0807560987678</v>
      </c>
      <c r="AI34" s="163">
        <v>56.062114274338001</v>
      </c>
      <c r="AJ34" s="163">
        <v>58.446147720485698</v>
      </c>
      <c r="AK34" s="163">
        <v>58.685048775631998</v>
      </c>
      <c r="AL34" s="170">
        <v>54.617951417164797</v>
      </c>
      <c r="AM34" s="163"/>
      <c r="AN34" s="171">
        <v>72.406928130599198</v>
      </c>
      <c r="AO34" s="172">
        <v>70.192116265180104</v>
      </c>
      <c r="AP34" s="173">
        <v>71.299522197889701</v>
      </c>
      <c r="AQ34" s="163"/>
      <c r="AR34" s="174">
        <v>59.376197844943803</v>
      </c>
      <c r="AS34" s="168"/>
      <c r="AT34" s="169">
        <v>8.0683779220038705</v>
      </c>
      <c r="AU34" s="163">
        <v>-1.85333088603046</v>
      </c>
      <c r="AV34" s="163">
        <v>2.3264029929748098</v>
      </c>
      <c r="AW34" s="163">
        <v>2.5167212190383799</v>
      </c>
      <c r="AX34" s="163">
        <v>1.6145628734375099</v>
      </c>
      <c r="AY34" s="170">
        <v>2.3229471416454799</v>
      </c>
      <c r="AZ34" s="163"/>
      <c r="BA34" s="171">
        <v>2.51880057531198</v>
      </c>
      <c r="BB34" s="172">
        <v>-1.06022743933741</v>
      </c>
      <c r="BC34" s="173">
        <v>0.72528798741397305</v>
      </c>
      <c r="BD34" s="163"/>
      <c r="BE34" s="174">
        <v>1.7585585965128101</v>
      </c>
    </row>
    <row r="35" spans="1:57" x14ac:dyDescent="0.2">
      <c r="A35" s="21" t="s">
        <v>52</v>
      </c>
      <c r="B35" s="3" t="str">
        <f t="shared" si="0"/>
        <v>Lynchburg, VA</v>
      </c>
      <c r="C35" s="3"/>
      <c r="D35" s="24" t="s">
        <v>16</v>
      </c>
      <c r="E35" s="27" t="s">
        <v>17</v>
      </c>
      <c r="F35" s="3"/>
      <c r="G35" s="169">
        <v>33.283403235470303</v>
      </c>
      <c r="H35" s="163">
        <v>48.621929298981399</v>
      </c>
      <c r="I35" s="163">
        <v>56.171360095865701</v>
      </c>
      <c r="J35" s="163">
        <v>57.0701018573996</v>
      </c>
      <c r="K35" s="163">
        <v>56.261234272019102</v>
      </c>
      <c r="L35" s="170">
        <v>50.281605751947197</v>
      </c>
      <c r="M35" s="163"/>
      <c r="N35" s="171">
        <v>71.300179748352306</v>
      </c>
      <c r="O35" s="172">
        <v>72.408627920910703</v>
      </c>
      <c r="P35" s="173">
        <v>71.854403834631498</v>
      </c>
      <c r="Q35" s="163"/>
      <c r="R35" s="174">
        <v>56.445262346999897</v>
      </c>
      <c r="S35" s="168"/>
      <c r="T35" s="169">
        <v>-27.674742334679301</v>
      </c>
      <c r="U35" s="163">
        <v>-25.428035827634801</v>
      </c>
      <c r="V35" s="163">
        <v>-19.6811277398455</v>
      </c>
      <c r="W35" s="163">
        <v>-17.599182715436701</v>
      </c>
      <c r="X35" s="163">
        <v>-12.3897582159509</v>
      </c>
      <c r="Y35" s="170">
        <v>-20.094741811878599</v>
      </c>
      <c r="Z35" s="163"/>
      <c r="AA35" s="171">
        <v>5.0926527962800403</v>
      </c>
      <c r="AB35" s="172">
        <v>5.3893810410391803</v>
      </c>
      <c r="AC35" s="173">
        <v>5.2419521269951899</v>
      </c>
      <c r="AD35" s="163"/>
      <c r="AE35" s="174">
        <v>-12.426581119879</v>
      </c>
      <c r="AG35" s="169">
        <v>38.243837044760497</v>
      </c>
      <c r="AH35" s="163">
        <v>52.640202576897202</v>
      </c>
      <c r="AI35" s="163">
        <v>59.309466746554797</v>
      </c>
      <c r="AJ35" s="163">
        <v>57.834032354703403</v>
      </c>
      <c r="AK35" s="163">
        <v>58.470641102456497</v>
      </c>
      <c r="AL35" s="170">
        <v>53.282020624719699</v>
      </c>
      <c r="AM35" s="163"/>
      <c r="AN35" s="171">
        <v>69.375374475733906</v>
      </c>
      <c r="AO35" s="172">
        <v>65.278609946075406</v>
      </c>
      <c r="AP35" s="173">
        <v>67.326992210904706</v>
      </c>
      <c r="AQ35" s="163"/>
      <c r="AR35" s="174">
        <v>57.288439763283201</v>
      </c>
      <c r="AS35" s="168"/>
      <c r="AT35" s="169">
        <v>-6.09005328808749</v>
      </c>
      <c r="AU35" s="163">
        <v>-12.004841221661399</v>
      </c>
      <c r="AV35" s="163">
        <v>-9.7386220694536405</v>
      </c>
      <c r="AW35" s="163">
        <v>-12.2611135595895</v>
      </c>
      <c r="AX35" s="163">
        <v>-11.036017069087301</v>
      </c>
      <c r="AY35" s="170">
        <v>-10.568900937921899</v>
      </c>
      <c r="AZ35" s="163"/>
      <c r="BA35" s="171">
        <v>-2.1450002516801598</v>
      </c>
      <c r="BB35" s="172">
        <v>-1.3237369170150599</v>
      </c>
      <c r="BC35" s="173">
        <v>-1.7485759380595001</v>
      </c>
      <c r="BD35" s="163"/>
      <c r="BE35" s="174">
        <v>-7.7999779592032201</v>
      </c>
    </row>
    <row r="36" spans="1:57" x14ac:dyDescent="0.2">
      <c r="A36" s="21" t="s">
        <v>73</v>
      </c>
      <c r="B36" s="3" t="str">
        <f t="shared" si="0"/>
        <v>Central Virginia</v>
      </c>
      <c r="C36" s="3"/>
      <c r="D36" s="24" t="s">
        <v>16</v>
      </c>
      <c r="E36" s="27" t="s">
        <v>17</v>
      </c>
      <c r="F36" s="3"/>
      <c r="G36" s="169">
        <v>43.188953576980502</v>
      </c>
      <c r="H36" s="163">
        <v>59.807358185753003</v>
      </c>
      <c r="I36" s="163">
        <v>66.098698448501807</v>
      </c>
      <c r="J36" s="163">
        <v>66.482762825006802</v>
      </c>
      <c r="K36" s="163">
        <v>66.589447374035998</v>
      </c>
      <c r="L36" s="170">
        <v>60.433444082055601</v>
      </c>
      <c r="M36" s="163"/>
      <c r="N36" s="171">
        <v>77.977260950406901</v>
      </c>
      <c r="O36" s="172">
        <v>79.510470326454694</v>
      </c>
      <c r="P36" s="173">
        <v>78.743865638430805</v>
      </c>
      <c r="Q36" s="163"/>
      <c r="R36" s="174">
        <v>65.664993098162796</v>
      </c>
      <c r="S36" s="168"/>
      <c r="T36" s="169">
        <v>-12.029125326541401</v>
      </c>
      <c r="U36" s="163">
        <v>-6.3496435852373398</v>
      </c>
      <c r="V36" s="163">
        <v>-4.8484655640713799</v>
      </c>
      <c r="W36" s="163">
        <v>-2.5136961694215199</v>
      </c>
      <c r="X36" s="163">
        <v>4.1121500065914596</v>
      </c>
      <c r="Y36" s="170">
        <v>-3.94586902265055</v>
      </c>
      <c r="Z36" s="163"/>
      <c r="AA36" s="171">
        <v>10.5049381238869</v>
      </c>
      <c r="AB36" s="172">
        <v>5.06001440920656</v>
      </c>
      <c r="AC36" s="173">
        <v>7.6872291086277498</v>
      </c>
      <c r="AD36" s="163"/>
      <c r="AE36" s="174">
        <v>-0.25404257785054801</v>
      </c>
      <c r="AG36" s="169">
        <v>47.891839205622702</v>
      </c>
      <c r="AH36" s="163">
        <v>61.036528254761102</v>
      </c>
      <c r="AI36" s="163">
        <v>67.160209711342006</v>
      </c>
      <c r="AJ36" s="163">
        <v>65.976773249611298</v>
      </c>
      <c r="AK36" s="163">
        <v>65.772548541469803</v>
      </c>
      <c r="AL36" s="170">
        <v>61.5655234409519</v>
      </c>
      <c r="AM36" s="163"/>
      <c r="AN36" s="171">
        <v>75.388636571463394</v>
      </c>
      <c r="AO36" s="172">
        <v>74.839973176456198</v>
      </c>
      <c r="AP36" s="173">
        <v>75.114304873959796</v>
      </c>
      <c r="AQ36" s="163"/>
      <c r="AR36" s="174">
        <v>65.435803331787795</v>
      </c>
      <c r="AS36" s="168"/>
      <c r="AT36" s="169">
        <v>-1.1804059909104001</v>
      </c>
      <c r="AU36" s="163">
        <v>0.92399534309773002</v>
      </c>
      <c r="AV36" s="163">
        <v>1.5377711039475801</v>
      </c>
      <c r="AW36" s="163">
        <v>-0.88294847508347296</v>
      </c>
      <c r="AX36" s="163">
        <v>-1.5263446164094601</v>
      </c>
      <c r="AY36" s="170">
        <v>-0.202555587213506</v>
      </c>
      <c r="AZ36" s="163"/>
      <c r="BA36" s="171">
        <v>0.83564223555179995</v>
      </c>
      <c r="BB36" s="172">
        <v>-0.53377632366155803</v>
      </c>
      <c r="BC36" s="173">
        <v>0.14875238724114001</v>
      </c>
      <c r="BD36" s="163"/>
      <c r="BE36" s="174">
        <v>-8.9531390548884801E-2</v>
      </c>
    </row>
    <row r="37" spans="1:57" x14ac:dyDescent="0.2">
      <c r="A37" s="21" t="s">
        <v>74</v>
      </c>
      <c r="B37" s="3" t="str">
        <f t="shared" si="0"/>
        <v>Chesapeake Bay</v>
      </c>
      <c r="C37" s="3"/>
      <c r="D37" s="24" t="s">
        <v>16</v>
      </c>
      <c r="E37" s="27" t="s">
        <v>17</v>
      </c>
      <c r="F37" s="3"/>
      <c r="G37" s="169">
        <v>41.125879593432302</v>
      </c>
      <c r="H37" s="163">
        <v>54.495699765441699</v>
      </c>
      <c r="I37" s="163">
        <v>64.190774042220397</v>
      </c>
      <c r="J37" s="163">
        <v>65.598123534010895</v>
      </c>
      <c r="K37" s="163">
        <v>62.705238467552697</v>
      </c>
      <c r="L37" s="170">
        <v>57.623143080531598</v>
      </c>
      <c r="M37" s="163"/>
      <c r="N37" s="171">
        <v>71.696637998436202</v>
      </c>
      <c r="O37" s="172">
        <v>74.902267396403403</v>
      </c>
      <c r="P37" s="173">
        <v>73.299452697419795</v>
      </c>
      <c r="Q37" s="163"/>
      <c r="R37" s="174">
        <v>62.102088685356797</v>
      </c>
      <c r="S37" s="168"/>
      <c r="T37" s="169">
        <v>-15.84</v>
      </c>
      <c r="U37" s="163">
        <v>-17.023809523809501</v>
      </c>
      <c r="V37" s="163">
        <v>-8.7777777777777697</v>
      </c>
      <c r="W37" s="163">
        <v>-7.4972436604189596</v>
      </c>
      <c r="X37" s="163">
        <v>-4.29594272076372</v>
      </c>
      <c r="Y37" s="170">
        <v>-10.3406326034063</v>
      </c>
      <c r="Z37" s="163"/>
      <c r="AA37" s="171">
        <v>13.4900990099009</v>
      </c>
      <c r="AB37" s="172">
        <v>18.8585607940446</v>
      </c>
      <c r="AC37" s="173">
        <v>16.1710037174721</v>
      </c>
      <c r="AD37" s="163"/>
      <c r="AE37" s="174">
        <v>-2.8651292802236101</v>
      </c>
      <c r="AG37" s="169">
        <v>46.0906958561376</v>
      </c>
      <c r="AH37" s="163">
        <v>59.147771696637903</v>
      </c>
      <c r="AI37" s="163">
        <v>64.894448788115696</v>
      </c>
      <c r="AJ37" s="163">
        <v>63.467552775605903</v>
      </c>
      <c r="AK37" s="163">
        <v>58.893666927286901</v>
      </c>
      <c r="AL37" s="170">
        <v>58.498827208756801</v>
      </c>
      <c r="AM37" s="163"/>
      <c r="AN37" s="171">
        <v>65.422204847537103</v>
      </c>
      <c r="AO37" s="172">
        <v>65.4026583268178</v>
      </c>
      <c r="AP37" s="173">
        <v>65.412431587177394</v>
      </c>
      <c r="AQ37" s="163"/>
      <c r="AR37" s="174">
        <v>60.474142745448397</v>
      </c>
      <c r="AS37" s="168"/>
      <c r="AT37" s="169">
        <v>-5.3392211963067</v>
      </c>
      <c r="AU37" s="163">
        <v>-9.4011976047904096</v>
      </c>
      <c r="AV37" s="163">
        <v>-5.4938798747509203</v>
      </c>
      <c r="AW37" s="163">
        <v>-7.2550699800057101</v>
      </c>
      <c r="AX37" s="163">
        <v>-11.7715959004392</v>
      </c>
      <c r="AY37" s="170">
        <v>-7.9704797047970404</v>
      </c>
      <c r="AZ37" s="163"/>
      <c r="BA37" s="171">
        <v>-7.3109941844364403</v>
      </c>
      <c r="BB37" s="172">
        <v>-5.9319651391622097</v>
      </c>
      <c r="BC37" s="173">
        <v>-6.6266741071428497</v>
      </c>
      <c r="BD37" s="163"/>
      <c r="BE37" s="174">
        <v>-7.5593307153833003</v>
      </c>
    </row>
    <row r="38" spans="1:57" x14ac:dyDescent="0.2">
      <c r="A38" s="21" t="s">
        <v>75</v>
      </c>
      <c r="B38" s="3" t="str">
        <f t="shared" si="0"/>
        <v>Coastal Virginia - Eastern Shore</v>
      </c>
      <c r="C38" s="3"/>
      <c r="D38" s="24" t="s">
        <v>16</v>
      </c>
      <c r="E38" s="27" t="s">
        <v>17</v>
      </c>
      <c r="F38" s="3"/>
      <c r="G38" s="169">
        <v>35.758835758835701</v>
      </c>
      <c r="H38" s="163">
        <v>49.203049203049197</v>
      </c>
      <c r="I38" s="163">
        <v>54.400554400554398</v>
      </c>
      <c r="J38" s="163">
        <v>56.826056826056799</v>
      </c>
      <c r="K38" s="163">
        <v>57.380457380457301</v>
      </c>
      <c r="L38" s="170">
        <v>50.713790713790701</v>
      </c>
      <c r="M38" s="163"/>
      <c r="N38" s="171">
        <v>67.983367983367899</v>
      </c>
      <c r="O38" s="172">
        <v>67.567567567567494</v>
      </c>
      <c r="P38" s="173">
        <v>67.775467775467703</v>
      </c>
      <c r="Q38" s="163"/>
      <c r="R38" s="174">
        <v>55.588555588555501</v>
      </c>
      <c r="S38" s="168"/>
      <c r="T38" s="169">
        <v>-10.8381661013239</v>
      </c>
      <c r="U38" s="163">
        <v>-8.0248796648303404</v>
      </c>
      <c r="V38" s="163">
        <v>-5.2054707227121</v>
      </c>
      <c r="W38" s="163">
        <v>1.3509437038848799</v>
      </c>
      <c r="X38" s="163">
        <v>4.0535566851356304</v>
      </c>
      <c r="Y38" s="170">
        <v>-3.2929475193626101</v>
      </c>
      <c r="Z38" s="163"/>
      <c r="AA38" s="171">
        <v>3.7893110400663201</v>
      </c>
      <c r="AB38" s="172">
        <v>1.0181779412548599</v>
      </c>
      <c r="AC38" s="173">
        <v>2.3892467838656102</v>
      </c>
      <c r="AD38" s="163"/>
      <c r="AE38" s="174">
        <v>-1.3865342852303699</v>
      </c>
      <c r="AG38" s="169">
        <v>37.111228255139601</v>
      </c>
      <c r="AH38" s="163">
        <v>48.796345106308202</v>
      </c>
      <c r="AI38" s="163">
        <v>52.442827442827401</v>
      </c>
      <c r="AJ38" s="163">
        <v>54.244629244629202</v>
      </c>
      <c r="AK38" s="163">
        <v>53.7248787248787</v>
      </c>
      <c r="AL38" s="170">
        <v>49.299602759774203</v>
      </c>
      <c r="AM38" s="163"/>
      <c r="AN38" s="171">
        <v>64.119889119889095</v>
      </c>
      <c r="AO38" s="172">
        <v>60.395010395010303</v>
      </c>
      <c r="AP38" s="173">
        <v>62.257449757449699</v>
      </c>
      <c r="AQ38" s="163"/>
      <c r="AR38" s="174">
        <v>53.016748670543201</v>
      </c>
      <c r="AS38" s="168"/>
      <c r="AT38" s="169">
        <v>-8.5516974256586504</v>
      </c>
      <c r="AU38" s="163">
        <v>-5.06864397669138</v>
      </c>
      <c r="AV38" s="163">
        <v>-3.7489995117113701</v>
      </c>
      <c r="AW38" s="163">
        <v>-1.6917418591058699</v>
      </c>
      <c r="AX38" s="163">
        <v>-1.57472368952731</v>
      </c>
      <c r="AY38" s="170">
        <v>-3.85226134454614</v>
      </c>
      <c r="AZ38" s="163"/>
      <c r="BA38" s="171">
        <v>0.73134912513150796</v>
      </c>
      <c r="BB38" s="172">
        <v>-6.5249252079267297</v>
      </c>
      <c r="BC38" s="173">
        <v>-2.9238428055604699</v>
      </c>
      <c r="BD38" s="163"/>
      <c r="BE38" s="174">
        <v>-3.52787050960338</v>
      </c>
    </row>
    <row r="39" spans="1:57" x14ac:dyDescent="0.2">
      <c r="A39" s="21" t="s">
        <v>76</v>
      </c>
      <c r="B39" s="3" t="str">
        <f t="shared" si="0"/>
        <v>Coastal Virginia - Hampton Roads</v>
      </c>
      <c r="C39" s="3"/>
      <c r="D39" s="24" t="s">
        <v>16</v>
      </c>
      <c r="E39" s="27" t="s">
        <v>17</v>
      </c>
      <c r="F39" s="3"/>
      <c r="G39" s="169">
        <v>45.6912854587273</v>
      </c>
      <c r="H39" s="163">
        <v>54.244824942499299</v>
      </c>
      <c r="I39" s="163">
        <v>60.848453871709602</v>
      </c>
      <c r="J39" s="163">
        <v>64.868387426526894</v>
      </c>
      <c r="K39" s="163">
        <v>71.924354715052303</v>
      </c>
      <c r="L39" s="170">
        <v>59.515461282903097</v>
      </c>
      <c r="M39" s="163"/>
      <c r="N39" s="171">
        <v>81.8144646051622</v>
      </c>
      <c r="O39" s="172">
        <v>83.181702018911295</v>
      </c>
      <c r="P39" s="173">
        <v>82.498083312036798</v>
      </c>
      <c r="Q39" s="163"/>
      <c r="R39" s="174">
        <v>66.081924719798394</v>
      </c>
      <c r="S39" s="168"/>
      <c r="T39" s="169">
        <v>-12.0055588395371</v>
      </c>
      <c r="U39" s="163">
        <v>-8.3554753676493103</v>
      </c>
      <c r="V39" s="163">
        <v>-5.2905061253563703</v>
      </c>
      <c r="W39" s="163">
        <v>-1.8018497171147101</v>
      </c>
      <c r="X39" s="163">
        <v>13.212919323443201</v>
      </c>
      <c r="Y39" s="170">
        <v>-2.4183020893276002</v>
      </c>
      <c r="Z39" s="163"/>
      <c r="AA39" s="171">
        <v>20.7375005051797</v>
      </c>
      <c r="AB39" s="172">
        <v>23.160284414664002</v>
      </c>
      <c r="AC39" s="173">
        <v>21.946896983256799</v>
      </c>
      <c r="AD39" s="163"/>
      <c r="AE39" s="174">
        <v>5.0697719566218398</v>
      </c>
      <c r="AG39" s="169">
        <v>50.422310247891602</v>
      </c>
      <c r="AH39" s="163">
        <v>57.406082289803201</v>
      </c>
      <c r="AI39" s="163">
        <v>61.656018400204402</v>
      </c>
      <c r="AJ39" s="163">
        <v>63.400204446716003</v>
      </c>
      <c r="AK39" s="163">
        <v>65.787119856887202</v>
      </c>
      <c r="AL39" s="170">
        <v>59.734347048300499</v>
      </c>
      <c r="AM39" s="163"/>
      <c r="AN39" s="171">
        <v>75.944288269869602</v>
      </c>
      <c r="AO39" s="172">
        <v>75.361615129056901</v>
      </c>
      <c r="AP39" s="173">
        <v>75.652951699463301</v>
      </c>
      <c r="AQ39" s="163"/>
      <c r="AR39" s="174">
        <v>64.282519805775607</v>
      </c>
      <c r="AS39" s="168"/>
      <c r="AT39" s="169">
        <v>-0.52763184825955201</v>
      </c>
      <c r="AU39" s="163">
        <v>0.651129525118184</v>
      </c>
      <c r="AV39" s="163">
        <v>0.65841397958931702</v>
      </c>
      <c r="AW39" s="163">
        <v>0.61601555398830998</v>
      </c>
      <c r="AX39" s="163">
        <v>-2.00342592583111</v>
      </c>
      <c r="AY39" s="170">
        <v>-0.150295600006361</v>
      </c>
      <c r="AZ39" s="163"/>
      <c r="BA39" s="171">
        <v>0.66078531130847296</v>
      </c>
      <c r="BB39" s="172">
        <v>-0.89727050784555196</v>
      </c>
      <c r="BC39" s="173">
        <v>-0.121318713817736</v>
      </c>
      <c r="BD39" s="163"/>
      <c r="BE39" s="174">
        <v>-0.14055393909378699</v>
      </c>
    </row>
    <row r="40" spans="1:57" x14ac:dyDescent="0.2">
      <c r="A40" s="20" t="s">
        <v>77</v>
      </c>
      <c r="B40" s="3" t="str">
        <f t="shared" si="0"/>
        <v>Northern Virginia</v>
      </c>
      <c r="C40" s="3"/>
      <c r="D40" s="24" t="s">
        <v>16</v>
      </c>
      <c r="E40" s="27" t="s">
        <v>17</v>
      </c>
      <c r="F40" s="3"/>
      <c r="G40" s="169">
        <v>45.932933365932499</v>
      </c>
      <c r="H40" s="163">
        <v>64.745820089898601</v>
      </c>
      <c r="I40" s="163">
        <v>78.514603825393493</v>
      </c>
      <c r="J40" s="163">
        <v>84.813150025389703</v>
      </c>
      <c r="K40" s="163">
        <v>79.044968121720402</v>
      </c>
      <c r="L40" s="170">
        <v>70.610295085666905</v>
      </c>
      <c r="M40" s="163"/>
      <c r="N40" s="171">
        <v>79.031803050535004</v>
      </c>
      <c r="O40" s="172">
        <v>79.385379248086295</v>
      </c>
      <c r="P40" s="173">
        <v>79.208591149310706</v>
      </c>
      <c r="Q40" s="163"/>
      <c r="R40" s="174">
        <v>73.066951103850897</v>
      </c>
      <c r="S40" s="168"/>
      <c r="T40" s="169">
        <v>-18.769027708486401</v>
      </c>
      <c r="U40" s="163">
        <v>-12.7973639233957</v>
      </c>
      <c r="V40" s="163">
        <v>-5.5821968613347401</v>
      </c>
      <c r="W40" s="163">
        <v>0.932123343914804</v>
      </c>
      <c r="X40" s="163">
        <v>0.457659668282</v>
      </c>
      <c r="Y40" s="170">
        <v>-6.2690918155838604</v>
      </c>
      <c r="Z40" s="163"/>
      <c r="AA40" s="171">
        <v>4.8222036252711797</v>
      </c>
      <c r="AB40" s="172">
        <v>2.9173895221759798</v>
      </c>
      <c r="AC40" s="173">
        <v>3.8589382408048398</v>
      </c>
      <c r="AD40" s="163"/>
      <c r="AE40" s="174">
        <v>-3.3498720214864601</v>
      </c>
      <c r="AG40" s="169">
        <v>55.921445463649398</v>
      </c>
      <c r="AH40" s="163">
        <v>69.649682876258197</v>
      </c>
      <c r="AI40" s="163">
        <v>77.639336862793002</v>
      </c>
      <c r="AJ40" s="163">
        <v>78.294088883037702</v>
      </c>
      <c r="AK40" s="163">
        <v>71.713434014782393</v>
      </c>
      <c r="AL40" s="170">
        <v>70.643477770255004</v>
      </c>
      <c r="AM40" s="163"/>
      <c r="AN40" s="171">
        <v>73.468620112467306</v>
      </c>
      <c r="AO40" s="172">
        <v>73.534445468394395</v>
      </c>
      <c r="AP40" s="173">
        <v>73.501532790430801</v>
      </c>
      <c r="AQ40" s="163"/>
      <c r="AR40" s="174">
        <v>71.460053949199605</v>
      </c>
      <c r="AS40" s="168"/>
      <c r="AT40" s="169">
        <v>-0.74710390003105298</v>
      </c>
      <c r="AU40" s="163">
        <v>-5.9353815421494902</v>
      </c>
      <c r="AV40" s="163">
        <v>-6.5020715667275297</v>
      </c>
      <c r="AW40" s="163">
        <v>-7.80868061046489</v>
      </c>
      <c r="AX40" s="163">
        <v>-7.99744321852575</v>
      </c>
      <c r="AY40" s="170">
        <v>-6.1335470996727901</v>
      </c>
      <c r="AZ40" s="163"/>
      <c r="BA40" s="171">
        <v>-3.7589951219039501</v>
      </c>
      <c r="BB40" s="172">
        <v>-4.4329345912836402</v>
      </c>
      <c r="BC40" s="173">
        <v>-4.0972997250288801</v>
      </c>
      <c r="BD40" s="163"/>
      <c r="BE40" s="174">
        <v>-5.54418226442474</v>
      </c>
    </row>
    <row r="41" spans="1:57" x14ac:dyDescent="0.2">
      <c r="A41" s="22" t="s">
        <v>78</v>
      </c>
      <c r="B41" s="3" t="str">
        <f t="shared" si="0"/>
        <v>Shenandoah Valley</v>
      </c>
      <c r="C41" s="3"/>
      <c r="D41" s="25" t="s">
        <v>16</v>
      </c>
      <c r="E41" s="28" t="s">
        <v>17</v>
      </c>
      <c r="F41" s="3"/>
      <c r="G41" s="175">
        <v>40.190792202405603</v>
      </c>
      <c r="H41" s="176">
        <v>52.102861883035999</v>
      </c>
      <c r="I41" s="176">
        <v>57.386976358357501</v>
      </c>
      <c r="J41" s="176">
        <v>59.593529655744497</v>
      </c>
      <c r="K41" s="176">
        <v>61.128162588137698</v>
      </c>
      <c r="L41" s="177">
        <v>54.080464537536201</v>
      </c>
      <c r="M41" s="163"/>
      <c r="N41" s="178">
        <v>79.311489008709998</v>
      </c>
      <c r="O41" s="179">
        <v>78.589796764827796</v>
      </c>
      <c r="P41" s="180">
        <v>78.950642886768904</v>
      </c>
      <c r="Q41" s="163"/>
      <c r="R41" s="181">
        <v>61.186229780174202</v>
      </c>
      <c r="S41" s="168"/>
      <c r="T41" s="175">
        <v>-8.9603790145583595</v>
      </c>
      <c r="U41" s="176">
        <v>-4.6990418684442599</v>
      </c>
      <c r="V41" s="176">
        <v>1.30159598879887</v>
      </c>
      <c r="W41" s="176">
        <v>0.127117564051171</v>
      </c>
      <c r="X41" s="176">
        <v>1.9085083058892101</v>
      </c>
      <c r="Y41" s="177">
        <v>-1.68845582020211</v>
      </c>
      <c r="Z41" s="163"/>
      <c r="AA41" s="178">
        <v>10.2515845591382</v>
      </c>
      <c r="AB41" s="179">
        <v>7.3138768536752803</v>
      </c>
      <c r="AC41" s="180">
        <v>8.7696099321840109</v>
      </c>
      <c r="AD41" s="163"/>
      <c r="AE41" s="181">
        <v>1.8948884132885899</v>
      </c>
      <c r="AG41" s="175">
        <v>43.659714416552099</v>
      </c>
      <c r="AH41" s="176">
        <v>53.471962033220898</v>
      </c>
      <c r="AI41" s="176">
        <v>58.253836582330898</v>
      </c>
      <c r="AJ41" s="176">
        <v>59.608046453753602</v>
      </c>
      <c r="AK41" s="176">
        <v>61.621733720447899</v>
      </c>
      <c r="AL41" s="177">
        <v>55.333050875618902</v>
      </c>
      <c r="AM41" s="163"/>
      <c r="AN41" s="178">
        <v>74.097884695147201</v>
      </c>
      <c r="AO41" s="179">
        <v>70.070510161758605</v>
      </c>
      <c r="AP41" s="180">
        <v>72.084197428452896</v>
      </c>
      <c r="AQ41" s="163"/>
      <c r="AR41" s="181">
        <v>60.124145866945</v>
      </c>
      <c r="AS41" s="40"/>
      <c r="AT41" s="175">
        <v>-0.858704143189017</v>
      </c>
      <c r="AU41" s="176">
        <v>-0.55623424882328698</v>
      </c>
      <c r="AV41" s="176">
        <v>1.36235519640647</v>
      </c>
      <c r="AW41" s="176">
        <v>0.97372954972843295</v>
      </c>
      <c r="AX41" s="176">
        <v>-2.2582111124459399</v>
      </c>
      <c r="AY41" s="177">
        <v>-0.257114846921697</v>
      </c>
      <c r="AZ41" s="163"/>
      <c r="BA41" s="178">
        <v>0.334854399076989</v>
      </c>
      <c r="BB41" s="179">
        <v>-3.5734137839005502</v>
      </c>
      <c r="BC41" s="180">
        <v>-1.6034967092247201</v>
      </c>
      <c r="BD41" s="163"/>
      <c r="BE41" s="181">
        <v>-0.72111334296826402</v>
      </c>
    </row>
    <row r="42" spans="1:57" x14ac:dyDescent="0.2">
      <c r="A42" s="19" t="s">
        <v>79</v>
      </c>
      <c r="B42" s="3" t="str">
        <f t="shared" si="0"/>
        <v>Southern Virginia</v>
      </c>
      <c r="C42" s="9"/>
      <c r="D42" s="23" t="s">
        <v>16</v>
      </c>
      <c r="E42" s="26" t="s">
        <v>17</v>
      </c>
      <c r="F42" s="3"/>
      <c r="G42" s="160">
        <v>41.550077725960399</v>
      </c>
      <c r="H42" s="161">
        <v>58.2722629358205</v>
      </c>
      <c r="I42" s="161">
        <v>63.424383744170498</v>
      </c>
      <c r="J42" s="161">
        <v>63.979569176104803</v>
      </c>
      <c r="K42" s="161">
        <v>59.937819231623301</v>
      </c>
      <c r="L42" s="162">
        <v>57.4328225627359</v>
      </c>
      <c r="M42" s="163"/>
      <c r="N42" s="164">
        <v>69.131689984454795</v>
      </c>
      <c r="O42" s="165">
        <v>73.351099267155206</v>
      </c>
      <c r="P42" s="166">
        <v>71.241394625805</v>
      </c>
      <c r="Q42" s="163"/>
      <c r="R42" s="167">
        <v>61.378128866469901</v>
      </c>
      <c r="S42" s="168"/>
      <c r="T42" s="160">
        <v>-11.6749844747546</v>
      </c>
      <c r="U42" s="161">
        <v>-6.5713812169380397</v>
      </c>
      <c r="V42" s="161">
        <v>-2.0703607284644501</v>
      </c>
      <c r="W42" s="161">
        <v>-2.7985147324513</v>
      </c>
      <c r="X42" s="161">
        <v>-0.29866851748710499</v>
      </c>
      <c r="Y42" s="162">
        <v>-4.3160640918047797</v>
      </c>
      <c r="Z42" s="163"/>
      <c r="AA42" s="164">
        <v>8.2724262256534793</v>
      </c>
      <c r="AB42" s="165">
        <v>8.1604994385881806</v>
      </c>
      <c r="AC42" s="166">
        <v>8.2147766467924299</v>
      </c>
      <c r="AD42" s="163"/>
      <c r="AE42" s="167">
        <v>-0.494954724468056</v>
      </c>
      <c r="AF42" s="29"/>
      <c r="AG42" s="160">
        <v>47.135243171219102</v>
      </c>
      <c r="AH42" s="161">
        <v>59.371530091050403</v>
      </c>
      <c r="AI42" s="161">
        <v>64.379302687097393</v>
      </c>
      <c r="AJ42" s="161">
        <v>63.507661558960599</v>
      </c>
      <c r="AK42" s="161">
        <v>59.166111481234701</v>
      </c>
      <c r="AL42" s="162">
        <v>58.711969797912502</v>
      </c>
      <c r="AM42" s="163"/>
      <c r="AN42" s="164">
        <v>65.678436597823605</v>
      </c>
      <c r="AO42" s="165">
        <v>66.6777703753053</v>
      </c>
      <c r="AP42" s="166">
        <v>66.178103486564495</v>
      </c>
      <c r="AQ42" s="163"/>
      <c r="AR42" s="167">
        <v>60.845150851813003</v>
      </c>
      <c r="AS42" s="168"/>
      <c r="AT42" s="160">
        <v>-0.66973242176911296</v>
      </c>
      <c r="AU42" s="161">
        <v>-2.5345980008189701</v>
      </c>
      <c r="AV42" s="161">
        <v>0.239703745261443</v>
      </c>
      <c r="AW42" s="161">
        <v>-1.18066359559033</v>
      </c>
      <c r="AX42" s="161">
        <v>-2.7875287204474102</v>
      </c>
      <c r="AY42" s="162">
        <v>-1.3983318855525999</v>
      </c>
      <c r="AZ42" s="163"/>
      <c r="BA42" s="164">
        <v>9.4853736420301302E-2</v>
      </c>
      <c r="BB42" s="165">
        <v>-3.6801282472699901</v>
      </c>
      <c r="BC42" s="166">
        <v>-1.84315764363848</v>
      </c>
      <c r="BD42" s="163"/>
      <c r="BE42" s="167">
        <v>-1.53699556900427</v>
      </c>
    </row>
    <row r="43" spans="1:57" x14ac:dyDescent="0.2">
      <c r="A43" s="20" t="s">
        <v>80</v>
      </c>
      <c r="B43" s="3" t="str">
        <f t="shared" si="0"/>
        <v>Southwest Virginia - Blue Ridge Highlands</v>
      </c>
      <c r="C43" s="10"/>
      <c r="D43" s="24" t="s">
        <v>16</v>
      </c>
      <c r="E43" s="27" t="s">
        <v>17</v>
      </c>
      <c r="F43" s="3"/>
      <c r="G43" s="169">
        <v>41.483922281558897</v>
      </c>
      <c r="H43" s="163">
        <v>51.846381093057602</v>
      </c>
      <c r="I43" s="163">
        <v>55.868651289626101</v>
      </c>
      <c r="J43" s="163">
        <v>59.175093739347801</v>
      </c>
      <c r="K43" s="163">
        <v>58.016134530167001</v>
      </c>
      <c r="L43" s="170">
        <v>53.278036586751497</v>
      </c>
      <c r="M43" s="163"/>
      <c r="N43" s="171">
        <v>63.265538007044597</v>
      </c>
      <c r="O43" s="172">
        <v>65.401658902397401</v>
      </c>
      <c r="P43" s="173">
        <v>64.333598454720999</v>
      </c>
      <c r="Q43" s="163"/>
      <c r="R43" s="174">
        <v>56.4367685490285</v>
      </c>
      <c r="S43" s="168"/>
      <c r="T43" s="169">
        <v>-5.8110065601015597</v>
      </c>
      <c r="U43" s="163">
        <v>-5.8508322653473002</v>
      </c>
      <c r="V43" s="163">
        <v>-2.3827346621059</v>
      </c>
      <c r="W43" s="163">
        <v>-3.01338005759311</v>
      </c>
      <c r="X43" s="163">
        <v>-4.3953338635761003</v>
      </c>
      <c r="Y43" s="170">
        <v>-4.19032417833888</v>
      </c>
      <c r="Z43" s="163"/>
      <c r="AA43" s="171">
        <v>-3.8810479837598</v>
      </c>
      <c r="AB43" s="172">
        <v>4.9390652710251501</v>
      </c>
      <c r="AC43" s="173">
        <v>0.40867379476506199</v>
      </c>
      <c r="AD43" s="163"/>
      <c r="AE43" s="174">
        <v>-2.7394275573201101</v>
      </c>
      <c r="AF43" s="30"/>
      <c r="AG43" s="169">
        <v>49.135075450864903</v>
      </c>
      <c r="AH43" s="163">
        <v>53.132697262251902</v>
      </c>
      <c r="AI43" s="163">
        <v>57.428133166685598</v>
      </c>
      <c r="AJ43" s="163">
        <v>59.746051585047098</v>
      </c>
      <c r="AK43" s="163">
        <v>61.1947505965231</v>
      </c>
      <c r="AL43" s="170">
        <v>56.120712154050402</v>
      </c>
      <c r="AM43" s="163"/>
      <c r="AN43" s="171">
        <v>71.849789796614004</v>
      </c>
      <c r="AO43" s="172">
        <v>69.5205090330644</v>
      </c>
      <c r="AP43" s="173">
        <v>70.685149414839202</v>
      </c>
      <c r="AQ43" s="163"/>
      <c r="AR43" s="174">
        <v>60.278032287097297</v>
      </c>
      <c r="AS43" s="168"/>
      <c r="AT43" s="169">
        <v>12.023894957015299</v>
      </c>
      <c r="AU43" s="163">
        <v>-0.35136559594748601</v>
      </c>
      <c r="AV43" s="163">
        <v>2.9753924647196102</v>
      </c>
      <c r="AW43" s="163">
        <v>3.4145555281841302</v>
      </c>
      <c r="AX43" s="163">
        <v>5.0676920532824203</v>
      </c>
      <c r="AY43" s="170">
        <v>4.3320289349295997</v>
      </c>
      <c r="AZ43" s="163"/>
      <c r="BA43" s="171">
        <v>3.8635364337141098</v>
      </c>
      <c r="BB43" s="172">
        <v>1.30114833794799</v>
      </c>
      <c r="BC43" s="173">
        <v>2.58745159613833</v>
      </c>
      <c r="BD43" s="163"/>
      <c r="BE43" s="174">
        <v>3.7357597919538099</v>
      </c>
    </row>
    <row r="44" spans="1:57" x14ac:dyDescent="0.2">
      <c r="A44" s="21" t="s">
        <v>81</v>
      </c>
      <c r="B44" s="3" t="str">
        <f t="shared" si="0"/>
        <v>Southwest Virginia - Heart of Appalachia</v>
      </c>
      <c r="C44" s="3"/>
      <c r="D44" s="24" t="s">
        <v>16</v>
      </c>
      <c r="E44" s="27" t="s">
        <v>17</v>
      </c>
      <c r="F44" s="3"/>
      <c r="G44" s="169">
        <v>39.599483204134302</v>
      </c>
      <c r="H44" s="163">
        <v>55.878552971576198</v>
      </c>
      <c r="I44" s="163">
        <v>57.428940568475397</v>
      </c>
      <c r="J44" s="163">
        <v>61.434108527131698</v>
      </c>
      <c r="K44" s="163">
        <v>57.622739018087799</v>
      </c>
      <c r="L44" s="170">
        <v>54.392764857881097</v>
      </c>
      <c r="M44" s="163"/>
      <c r="N44" s="171">
        <v>59.496124031007703</v>
      </c>
      <c r="O44" s="172">
        <v>58.397932816537399</v>
      </c>
      <c r="P44" s="173">
        <v>58.947028423772601</v>
      </c>
      <c r="Q44" s="163"/>
      <c r="R44" s="174">
        <v>55.693983019564399</v>
      </c>
      <c r="S44" s="168"/>
      <c r="T44" s="169">
        <v>1.15511551155115</v>
      </c>
      <c r="U44" s="163">
        <v>9.3552465233881108</v>
      </c>
      <c r="V44" s="163">
        <v>0.22547914317925499</v>
      </c>
      <c r="W44" s="163">
        <v>16.117216117216099</v>
      </c>
      <c r="X44" s="163">
        <v>14.6529562982005</v>
      </c>
      <c r="Y44" s="170">
        <v>8.4771965988147304</v>
      </c>
      <c r="Z44" s="163"/>
      <c r="AA44" s="171">
        <v>8.7367178276269097</v>
      </c>
      <c r="AB44" s="172">
        <v>11.881188118811799</v>
      </c>
      <c r="AC44" s="173">
        <v>10.2719033232628</v>
      </c>
      <c r="AD44" s="163"/>
      <c r="AE44" s="174">
        <v>9.0137283236994197</v>
      </c>
      <c r="AF44" s="30"/>
      <c r="AG44" s="169">
        <v>42.396464233098698</v>
      </c>
      <c r="AH44" s="163">
        <v>54.493370437060001</v>
      </c>
      <c r="AI44" s="163">
        <v>58.252583979328101</v>
      </c>
      <c r="AJ44" s="163">
        <v>57.848837209302303</v>
      </c>
      <c r="AK44" s="163">
        <v>52.842377260981898</v>
      </c>
      <c r="AL44" s="170">
        <v>53.192180294862602</v>
      </c>
      <c r="AM44" s="163"/>
      <c r="AN44" s="171">
        <v>57.735788113695001</v>
      </c>
      <c r="AO44" s="172">
        <v>55.426356589147197</v>
      </c>
      <c r="AP44" s="173">
        <v>56.581072351421099</v>
      </c>
      <c r="AQ44" s="163"/>
      <c r="AR44" s="174">
        <v>54.164157672888898</v>
      </c>
      <c r="AS44" s="168"/>
      <c r="AT44" s="169">
        <v>4.9700847665111603</v>
      </c>
      <c r="AU44" s="163">
        <v>1.97127523308431</v>
      </c>
      <c r="AV44" s="163">
        <v>2.6465566306203701</v>
      </c>
      <c r="AW44" s="163">
        <v>5.6637168141592902</v>
      </c>
      <c r="AX44" s="163">
        <v>3.21766561514195</v>
      </c>
      <c r="AY44" s="170">
        <v>3.5518399845978701</v>
      </c>
      <c r="AZ44" s="163"/>
      <c r="BA44" s="171">
        <v>7.1964017991004399</v>
      </c>
      <c r="BB44" s="172">
        <v>2.9702970297029698</v>
      </c>
      <c r="BC44" s="173">
        <v>5.0839832033593204</v>
      </c>
      <c r="BD44" s="163"/>
      <c r="BE44" s="174">
        <v>4.0057842574699798</v>
      </c>
    </row>
    <row r="45" spans="1:57" x14ac:dyDescent="0.2">
      <c r="A45" s="22" t="s">
        <v>82</v>
      </c>
      <c r="B45" s="3" t="str">
        <f t="shared" si="0"/>
        <v>Virginia Mountains</v>
      </c>
      <c r="C45" s="3"/>
      <c r="D45" s="25" t="s">
        <v>16</v>
      </c>
      <c r="E45" s="28" t="s">
        <v>17</v>
      </c>
      <c r="F45" s="3"/>
      <c r="G45" s="169">
        <v>38.714969241284997</v>
      </c>
      <c r="H45" s="163">
        <v>52.590567327409403</v>
      </c>
      <c r="I45" s="163">
        <v>58.961038961038902</v>
      </c>
      <c r="J45" s="163">
        <v>63.444976076555001</v>
      </c>
      <c r="K45" s="163">
        <v>55.557074504442902</v>
      </c>
      <c r="L45" s="170">
        <v>53.853725222146203</v>
      </c>
      <c r="M45" s="163"/>
      <c r="N45" s="171">
        <v>59.371155160628803</v>
      </c>
      <c r="O45" s="172">
        <v>61.995898838004102</v>
      </c>
      <c r="P45" s="173">
        <v>60.683526999316399</v>
      </c>
      <c r="Q45" s="163"/>
      <c r="R45" s="174">
        <v>55.805097158480599</v>
      </c>
      <c r="S45" s="168"/>
      <c r="T45" s="169">
        <v>-20.402556779545701</v>
      </c>
      <c r="U45" s="163">
        <v>-14.155219368229</v>
      </c>
      <c r="V45" s="163">
        <v>-8.7683664649956707</v>
      </c>
      <c r="W45" s="163">
        <v>-0.73640513781723205</v>
      </c>
      <c r="X45" s="163">
        <v>-6.0580376561237799</v>
      </c>
      <c r="Y45" s="170">
        <v>-9.5151275655116194</v>
      </c>
      <c r="Z45" s="163"/>
      <c r="AA45" s="171">
        <v>-5.3945611692783304</v>
      </c>
      <c r="AB45" s="172">
        <v>-5.6423737345489098</v>
      </c>
      <c r="AC45" s="173">
        <v>-5.5213095244906398</v>
      </c>
      <c r="AD45" s="163"/>
      <c r="AE45" s="174">
        <v>-8.3109211949536803</v>
      </c>
      <c r="AF45" s="31"/>
      <c r="AG45" s="169">
        <v>43.695496050066602</v>
      </c>
      <c r="AH45" s="163">
        <v>55.750487329434598</v>
      </c>
      <c r="AI45" s="163">
        <v>61.1346548188653</v>
      </c>
      <c r="AJ45" s="163">
        <v>61.247436773752497</v>
      </c>
      <c r="AK45" s="163">
        <v>58.328776486671202</v>
      </c>
      <c r="AL45" s="170">
        <v>56.03300925736</v>
      </c>
      <c r="AM45" s="163"/>
      <c r="AN45" s="171">
        <v>68.291182501708803</v>
      </c>
      <c r="AO45" s="172">
        <v>66.886534518113393</v>
      </c>
      <c r="AP45" s="173">
        <v>67.588858509911105</v>
      </c>
      <c r="AQ45" s="163"/>
      <c r="AR45" s="174">
        <v>59.335293140998701</v>
      </c>
      <c r="AS45" s="168"/>
      <c r="AT45" s="169">
        <v>-4.1890443752901501</v>
      </c>
      <c r="AU45" s="163">
        <v>-3.4570486026039799</v>
      </c>
      <c r="AV45" s="163">
        <v>-0.66702293768342202</v>
      </c>
      <c r="AW45" s="163">
        <v>-0.42163815714789299</v>
      </c>
      <c r="AX45" s="163">
        <v>-5.6488889945668301</v>
      </c>
      <c r="AY45" s="170">
        <v>-2.7970700984599999</v>
      </c>
      <c r="AZ45" s="163"/>
      <c r="BA45" s="171">
        <v>-2.0562471670865499</v>
      </c>
      <c r="BB45" s="172">
        <v>-5.7878690629011498</v>
      </c>
      <c r="BC45" s="173">
        <v>-3.93890725623227</v>
      </c>
      <c r="BD45" s="163"/>
      <c r="BE45" s="174">
        <v>-3.17074738954675</v>
      </c>
    </row>
    <row r="46" spans="1:57" x14ac:dyDescent="0.2">
      <c r="A46" s="48" t="s">
        <v>106</v>
      </c>
      <c r="B46" s="3" t="s">
        <v>112</v>
      </c>
      <c r="D46" s="25" t="s">
        <v>16</v>
      </c>
      <c r="E46" s="28" t="s">
        <v>17</v>
      </c>
      <c r="G46" s="169">
        <v>41.637751561415598</v>
      </c>
      <c r="H46" s="163">
        <v>62.213740458015202</v>
      </c>
      <c r="I46" s="163">
        <v>81.401804302567598</v>
      </c>
      <c r="J46" s="163">
        <v>85.149201943094994</v>
      </c>
      <c r="K46" s="163">
        <v>73.594725884802202</v>
      </c>
      <c r="L46" s="170">
        <v>68.799444829979095</v>
      </c>
      <c r="M46" s="163"/>
      <c r="N46" s="171">
        <v>79.181124219292101</v>
      </c>
      <c r="O46" s="172">
        <v>82.963219986120706</v>
      </c>
      <c r="P46" s="173">
        <v>81.072172102706404</v>
      </c>
      <c r="Q46" s="163"/>
      <c r="R46" s="174">
        <v>72.305938336472593</v>
      </c>
      <c r="S46" s="168"/>
      <c r="T46" s="169">
        <v>-5.9396366366707998</v>
      </c>
      <c r="U46" s="163">
        <v>2.9178083447119301</v>
      </c>
      <c r="V46" s="163">
        <v>5.374998899895</v>
      </c>
      <c r="W46" s="163">
        <v>6.7172353593315197</v>
      </c>
      <c r="X46" s="163">
        <v>0.65859282308432698</v>
      </c>
      <c r="Y46" s="170">
        <v>2.7257936674735102</v>
      </c>
      <c r="Z46" s="163"/>
      <c r="AA46" s="171">
        <v>10.380970333014201</v>
      </c>
      <c r="AB46" s="172">
        <v>16.775604842568299</v>
      </c>
      <c r="AC46" s="173">
        <v>13.562849461275199</v>
      </c>
      <c r="AD46" s="163"/>
      <c r="AE46" s="174">
        <v>5.9652204791272396</v>
      </c>
      <c r="AG46" s="169">
        <v>46.538861901457302</v>
      </c>
      <c r="AH46" s="163">
        <v>63.358778625954102</v>
      </c>
      <c r="AI46" s="163">
        <v>72.857390700902101</v>
      </c>
      <c r="AJ46" s="163">
        <v>73.6467730742539</v>
      </c>
      <c r="AK46" s="163">
        <v>69.231436502428807</v>
      </c>
      <c r="AL46" s="170">
        <v>65.126648160999295</v>
      </c>
      <c r="AM46" s="163"/>
      <c r="AN46" s="171">
        <v>72.059333795974993</v>
      </c>
      <c r="AO46" s="172">
        <v>74.149895905620994</v>
      </c>
      <c r="AP46" s="173">
        <v>73.104614850798001</v>
      </c>
      <c r="AQ46" s="163"/>
      <c r="AR46" s="174">
        <v>67.406067215227495</v>
      </c>
      <c r="AS46" s="168"/>
      <c r="AT46" s="169">
        <v>9.9302364691805192</v>
      </c>
      <c r="AU46" s="163">
        <v>8.1553384286960409</v>
      </c>
      <c r="AV46" s="163">
        <v>2.53796439253738</v>
      </c>
      <c r="AW46" s="163">
        <v>-1.5781274856860199</v>
      </c>
      <c r="AX46" s="163">
        <v>-1.6865443768161901</v>
      </c>
      <c r="AY46" s="170">
        <v>2.6531554656643301</v>
      </c>
      <c r="AZ46" s="163"/>
      <c r="BA46" s="171">
        <v>2.9525785078834299</v>
      </c>
      <c r="BB46" s="172">
        <v>4.4904068085858304</v>
      </c>
      <c r="BC46" s="173">
        <v>3.7267873241775802</v>
      </c>
      <c r="BD46" s="163"/>
      <c r="BE46" s="174">
        <v>2.9834563120370001</v>
      </c>
    </row>
    <row r="47" spans="1:57" x14ac:dyDescent="0.2">
      <c r="A47" s="48" t="s">
        <v>107</v>
      </c>
      <c r="B47" s="3" t="s">
        <v>113</v>
      </c>
      <c r="D47" s="25" t="s">
        <v>16</v>
      </c>
      <c r="E47" s="28" t="s">
        <v>17</v>
      </c>
      <c r="G47" s="169">
        <v>41.107107762856202</v>
      </c>
      <c r="H47" s="163">
        <v>64.297412381264294</v>
      </c>
      <c r="I47" s="163">
        <v>78.687629653892301</v>
      </c>
      <c r="J47" s="163">
        <v>83.229610219456205</v>
      </c>
      <c r="K47" s="163">
        <v>79.935946427921493</v>
      </c>
      <c r="L47" s="170">
        <v>69.451541289078094</v>
      </c>
      <c r="M47" s="163"/>
      <c r="N47" s="171">
        <v>83.353350074607803</v>
      </c>
      <c r="O47" s="172">
        <v>81.908505295337903</v>
      </c>
      <c r="P47" s="173">
        <v>82.630927684972804</v>
      </c>
      <c r="Q47" s="163"/>
      <c r="R47" s="174">
        <v>73.217080259333699</v>
      </c>
      <c r="S47" s="168"/>
      <c r="T47" s="169">
        <v>-23.722880682519499</v>
      </c>
      <c r="U47" s="163">
        <v>-12.375767147485501</v>
      </c>
      <c r="V47" s="163">
        <v>-6.3478988049909502</v>
      </c>
      <c r="W47" s="163">
        <v>0.42022963663521701</v>
      </c>
      <c r="X47" s="163">
        <v>2.2297729007309499</v>
      </c>
      <c r="Y47" s="170">
        <v>-6.7536474493603302</v>
      </c>
      <c r="Z47" s="163"/>
      <c r="AA47" s="171">
        <v>6.9033772352946103</v>
      </c>
      <c r="AB47" s="172">
        <v>4.5203351083514196</v>
      </c>
      <c r="AC47" s="173">
        <v>5.7088429423131597</v>
      </c>
      <c r="AD47" s="163"/>
      <c r="AE47" s="174">
        <v>-3.0708814161600699</v>
      </c>
      <c r="AG47" s="169">
        <v>51.708579814239201</v>
      </c>
      <c r="AH47" s="163">
        <v>67.627676349682304</v>
      </c>
      <c r="AI47" s="163">
        <v>76.696873748953607</v>
      </c>
      <c r="AJ47" s="163">
        <v>76.486697965571196</v>
      </c>
      <c r="AK47" s="163">
        <v>72.114859700840697</v>
      </c>
      <c r="AL47" s="170">
        <v>68.933580505002297</v>
      </c>
      <c r="AM47" s="163"/>
      <c r="AN47" s="171">
        <v>77.849656075990794</v>
      </c>
      <c r="AO47" s="172">
        <v>77.436583324234803</v>
      </c>
      <c r="AP47" s="173">
        <v>77.643119700112806</v>
      </c>
      <c r="AQ47" s="163"/>
      <c r="AR47" s="174">
        <v>71.4232952993776</v>
      </c>
      <c r="AS47" s="168"/>
      <c r="AT47" s="169">
        <v>0.61053018133943704</v>
      </c>
      <c r="AU47" s="163">
        <v>-2.7999707863086498</v>
      </c>
      <c r="AV47" s="163">
        <v>-3.5033722802573601</v>
      </c>
      <c r="AW47" s="163">
        <v>-4.7720015008257297</v>
      </c>
      <c r="AX47" s="163">
        <v>-7.0342587749102501</v>
      </c>
      <c r="AY47" s="170">
        <v>-3.8198562062939301</v>
      </c>
      <c r="AZ47" s="163"/>
      <c r="BA47" s="171">
        <v>-0.99023314315593103</v>
      </c>
      <c r="BB47" s="172">
        <v>-0.713250773695009</v>
      </c>
      <c r="BC47" s="173">
        <v>-0.85230379875714601</v>
      </c>
      <c r="BD47" s="163"/>
      <c r="BE47" s="174">
        <v>-2.9165700942574802</v>
      </c>
    </row>
    <row r="48" spans="1:57" x14ac:dyDescent="0.2">
      <c r="A48" s="48" t="s">
        <v>108</v>
      </c>
      <c r="B48" s="3" t="s">
        <v>114</v>
      </c>
      <c r="D48" s="25" t="s">
        <v>16</v>
      </c>
      <c r="E48" s="28" t="s">
        <v>17</v>
      </c>
      <c r="G48" s="169">
        <v>43.634259259259203</v>
      </c>
      <c r="H48" s="163">
        <v>62.321937321937298</v>
      </c>
      <c r="I48" s="163">
        <v>75.448124406457694</v>
      </c>
      <c r="J48" s="163">
        <v>79.4664055080721</v>
      </c>
      <c r="K48" s="163">
        <v>77.389007597340907</v>
      </c>
      <c r="L48" s="170">
        <v>67.651946818613396</v>
      </c>
      <c r="M48" s="163"/>
      <c r="N48" s="171">
        <v>83.075142450142394</v>
      </c>
      <c r="O48" s="172">
        <v>84.3275166191832</v>
      </c>
      <c r="P48" s="173">
        <v>83.701329534662804</v>
      </c>
      <c r="Q48" s="163"/>
      <c r="R48" s="174">
        <v>72.237484737484706</v>
      </c>
      <c r="S48" s="168"/>
      <c r="T48" s="169">
        <v>-20.965576802660198</v>
      </c>
      <c r="U48" s="163">
        <v>-15.085494709522299</v>
      </c>
      <c r="V48" s="163">
        <v>-8.1251321093289306</v>
      </c>
      <c r="W48" s="163">
        <v>-2.98932980512097</v>
      </c>
      <c r="X48" s="163">
        <v>1.8592198039905901</v>
      </c>
      <c r="Y48" s="170">
        <v>-8.2349545427272197</v>
      </c>
      <c r="Z48" s="163"/>
      <c r="AA48" s="171">
        <v>9.2651009460455196</v>
      </c>
      <c r="AB48" s="172">
        <v>9.1687172562983896</v>
      </c>
      <c r="AC48" s="173">
        <v>9.2165273046002998</v>
      </c>
      <c r="AD48" s="163"/>
      <c r="AE48" s="174">
        <v>-3.10956911049808</v>
      </c>
      <c r="AG48" s="169">
        <v>52.335554137670002</v>
      </c>
      <c r="AH48" s="163">
        <v>67.138278456219396</v>
      </c>
      <c r="AI48" s="163">
        <v>75.326814357574193</v>
      </c>
      <c r="AJ48" s="163">
        <v>75.742669753086403</v>
      </c>
      <c r="AK48" s="163">
        <v>71.832710113960104</v>
      </c>
      <c r="AL48" s="170">
        <v>68.475173832141806</v>
      </c>
      <c r="AM48" s="163"/>
      <c r="AN48" s="171">
        <v>78.9455721747388</v>
      </c>
      <c r="AO48" s="172">
        <v>77.966227445394097</v>
      </c>
      <c r="AP48" s="173">
        <v>78.455899810066398</v>
      </c>
      <c r="AQ48" s="163"/>
      <c r="AR48" s="174">
        <v>71.326791691309097</v>
      </c>
      <c r="AS48" s="168"/>
      <c r="AT48" s="169">
        <v>-3.4161986940062898</v>
      </c>
      <c r="AU48" s="163">
        <v>-4.7458500313649399</v>
      </c>
      <c r="AV48" s="163">
        <v>-4.2304975590953804</v>
      </c>
      <c r="AW48" s="163">
        <v>-4.94299970900824</v>
      </c>
      <c r="AX48" s="163">
        <v>-6.1313332811238199</v>
      </c>
      <c r="AY48" s="170">
        <v>-4.7713403048560297</v>
      </c>
      <c r="AZ48" s="163"/>
      <c r="BA48" s="171">
        <v>-2.27466120068692</v>
      </c>
      <c r="BB48" s="172">
        <v>-4.1758289402545996</v>
      </c>
      <c r="BC48" s="173">
        <v>-3.2286495787531999</v>
      </c>
      <c r="BD48" s="163"/>
      <c r="BE48" s="174">
        <v>-4.2918677624770103</v>
      </c>
    </row>
    <row r="49" spans="1:57" x14ac:dyDescent="0.2">
      <c r="A49" s="48" t="s">
        <v>109</v>
      </c>
      <c r="B49" s="3" t="s">
        <v>115</v>
      </c>
      <c r="D49" s="25" t="s">
        <v>16</v>
      </c>
      <c r="E49" s="28" t="s">
        <v>17</v>
      </c>
      <c r="G49" s="169">
        <v>42.653085680047901</v>
      </c>
      <c r="H49" s="163">
        <v>59.369682444577499</v>
      </c>
      <c r="I49" s="163">
        <v>68.038346315158705</v>
      </c>
      <c r="J49" s="163">
        <v>72.721390053924495</v>
      </c>
      <c r="K49" s="163">
        <v>72.472139005392407</v>
      </c>
      <c r="L49" s="170">
        <v>63.050928699820197</v>
      </c>
      <c r="M49" s="163"/>
      <c r="N49" s="171">
        <v>80.596764529658401</v>
      </c>
      <c r="O49" s="172">
        <v>81.943678849610507</v>
      </c>
      <c r="P49" s="173">
        <v>81.270221689634496</v>
      </c>
      <c r="Q49" s="163"/>
      <c r="R49" s="174">
        <v>68.256440982624298</v>
      </c>
      <c r="S49" s="168"/>
      <c r="T49" s="169">
        <v>-17.1917712595254</v>
      </c>
      <c r="U49" s="163">
        <v>-11.5524479321183</v>
      </c>
      <c r="V49" s="163">
        <v>-6.1164449476435001</v>
      </c>
      <c r="W49" s="163">
        <v>-2.2742242134854198</v>
      </c>
      <c r="X49" s="163">
        <v>4.4227761375937398</v>
      </c>
      <c r="Y49" s="170">
        <v>-5.8715940317477502</v>
      </c>
      <c r="Z49" s="163"/>
      <c r="AA49" s="171">
        <v>9.3281185071144108</v>
      </c>
      <c r="AB49" s="172">
        <v>7.6374328857886802</v>
      </c>
      <c r="AC49" s="173">
        <v>8.4691842595906</v>
      </c>
      <c r="AD49" s="163"/>
      <c r="AE49" s="174">
        <v>-1.43864462041562</v>
      </c>
      <c r="AG49" s="169">
        <v>49.473211075152797</v>
      </c>
      <c r="AH49" s="163">
        <v>62.536857245595101</v>
      </c>
      <c r="AI49" s="163">
        <v>69.217495506291101</v>
      </c>
      <c r="AJ49" s="163">
        <v>70.179748352306703</v>
      </c>
      <c r="AK49" s="163">
        <v>69.106051527860899</v>
      </c>
      <c r="AL49" s="170">
        <v>64.103449102370504</v>
      </c>
      <c r="AM49" s="163"/>
      <c r="AN49" s="171">
        <v>77.374475733972403</v>
      </c>
      <c r="AO49" s="172">
        <v>75.692031156381006</v>
      </c>
      <c r="AP49" s="173">
        <v>76.533253445176697</v>
      </c>
      <c r="AQ49" s="163"/>
      <c r="AR49" s="174">
        <v>67.655064970639003</v>
      </c>
      <c r="AS49" s="168"/>
      <c r="AT49" s="169">
        <v>-2.1809624070818798</v>
      </c>
      <c r="AU49" s="163">
        <v>-3.8040634497519301</v>
      </c>
      <c r="AV49" s="163">
        <v>-2.8227575262140601</v>
      </c>
      <c r="AW49" s="163">
        <v>-3.8444994926031999</v>
      </c>
      <c r="AX49" s="163">
        <v>-4.58303149700407</v>
      </c>
      <c r="AY49" s="170">
        <v>-3.5279235317575401</v>
      </c>
      <c r="AZ49" s="163"/>
      <c r="BA49" s="171">
        <v>-1.88317748753448</v>
      </c>
      <c r="BB49" s="172">
        <v>-4.4131059075394097</v>
      </c>
      <c r="BC49" s="173">
        <v>-3.1507595665999601</v>
      </c>
      <c r="BD49" s="163"/>
      <c r="BE49" s="174">
        <v>-3.40658068276863</v>
      </c>
    </row>
    <row r="50" spans="1:57" x14ac:dyDescent="0.2">
      <c r="A50" s="48" t="s">
        <v>110</v>
      </c>
      <c r="B50" s="3" t="s">
        <v>116</v>
      </c>
      <c r="D50" s="25" t="s">
        <v>16</v>
      </c>
      <c r="E50" s="28" t="s">
        <v>17</v>
      </c>
      <c r="G50" s="169">
        <v>47.211210472941801</v>
      </c>
      <c r="H50" s="163">
        <v>56.605513045081501</v>
      </c>
      <c r="I50" s="163">
        <v>60.883193509726098</v>
      </c>
      <c r="J50" s="163">
        <v>64.427952429243106</v>
      </c>
      <c r="K50" s="163">
        <v>66.193417534802194</v>
      </c>
      <c r="L50" s="170">
        <v>59.064257398358897</v>
      </c>
      <c r="M50" s="163"/>
      <c r="N50" s="171">
        <v>73.057066469991696</v>
      </c>
      <c r="O50" s="172">
        <v>74.970037798469605</v>
      </c>
      <c r="P50" s="173">
        <v>74.013552134230594</v>
      </c>
      <c r="Q50" s="163"/>
      <c r="R50" s="174">
        <v>63.335484465750802</v>
      </c>
      <c r="S50" s="168"/>
      <c r="T50" s="169">
        <v>-8.5779334611865803</v>
      </c>
      <c r="U50" s="163">
        <v>-7.61194498549263</v>
      </c>
      <c r="V50" s="163">
        <v>-4.8785290395452803</v>
      </c>
      <c r="W50" s="163">
        <v>-0.74525935667269005</v>
      </c>
      <c r="X50" s="163">
        <v>3.7476197165769598</v>
      </c>
      <c r="Y50" s="170">
        <v>-3.3729473263688301</v>
      </c>
      <c r="Z50" s="163"/>
      <c r="AA50" s="171">
        <v>7.3793447932468501</v>
      </c>
      <c r="AB50" s="172">
        <v>6.8165040656014098</v>
      </c>
      <c r="AC50" s="173">
        <v>7.09354826418393</v>
      </c>
      <c r="AD50" s="163"/>
      <c r="AE50" s="174">
        <v>-0.113523879441543</v>
      </c>
      <c r="AG50" s="169">
        <v>51.570466708867997</v>
      </c>
      <c r="AH50" s="163">
        <v>59.179375035966999</v>
      </c>
      <c r="AI50" s="163">
        <v>62.690144740481202</v>
      </c>
      <c r="AJ50" s="163">
        <v>63.682354568083298</v>
      </c>
      <c r="AK50" s="163">
        <v>63.503733751267603</v>
      </c>
      <c r="AL50" s="170">
        <v>60.122829407184497</v>
      </c>
      <c r="AM50" s="163"/>
      <c r="AN50" s="171">
        <v>70.745367382686396</v>
      </c>
      <c r="AO50" s="172">
        <v>69.821148704710893</v>
      </c>
      <c r="AP50" s="173">
        <v>70.283258043698694</v>
      </c>
      <c r="AQ50" s="163"/>
      <c r="AR50" s="174">
        <v>63.0247675471077</v>
      </c>
      <c r="AS50" s="168"/>
      <c r="AT50" s="169">
        <v>0.26071114570981202</v>
      </c>
      <c r="AU50" s="163">
        <v>-1.61291045104901</v>
      </c>
      <c r="AV50" s="163">
        <v>-1.3501170122511501</v>
      </c>
      <c r="AW50" s="163">
        <v>-2.4358006709216702</v>
      </c>
      <c r="AX50" s="163">
        <v>-3.09205029538336</v>
      </c>
      <c r="AY50" s="170">
        <v>-1.7407989539067401</v>
      </c>
      <c r="AZ50" s="163"/>
      <c r="BA50" s="171">
        <v>-1.45164173999299</v>
      </c>
      <c r="BB50" s="172">
        <v>-3.7155321852551402</v>
      </c>
      <c r="BC50" s="173">
        <v>-2.58929772299257</v>
      </c>
      <c r="BD50" s="163"/>
      <c r="BE50" s="174">
        <v>-2.0146221686065902</v>
      </c>
    </row>
    <row r="51" spans="1:57" x14ac:dyDescent="0.2">
      <c r="A51" s="49" t="s">
        <v>111</v>
      </c>
      <c r="B51" s="3" t="s">
        <v>117</v>
      </c>
      <c r="D51" s="25" t="s">
        <v>16</v>
      </c>
      <c r="E51" s="28" t="s">
        <v>17</v>
      </c>
      <c r="G51" s="175">
        <v>46.559599662506102</v>
      </c>
      <c r="H51" s="176">
        <v>50.170201623461601</v>
      </c>
      <c r="I51" s="176">
        <v>51.383433708649697</v>
      </c>
      <c r="J51" s="176">
        <v>53.2512874225364</v>
      </c>
      <c r="K51" s="176">
        <v>55.090046841814299</v>
      </c>
      <c r="L51" s="177">
        <v>51.290913851793597</v>
      </c>
      <c r="M51" s="163"/>
      <c r="N51" s="178">
        <v>64.787175234936399</v>
      </c>
      <c r="O51" s="179">
        <v>66.518285764161604</v>
      </c>
      <c r="P51" s="180">
        <v>65.652730499548994</v>
      </c>
      <c r="Q51" s="163"/>
      <c r="R51" s="181">
        <v>55.3942900368666</v>
      </c>
      <c r="S51" s="168"/>
      <c r="T51" s="175">
        <v>1.6248568599298401</v>
      </c>
      <c r="U51" s="176">
        <v>2.7643568085062502</v>
      </c>
      <c r="V51" s="176">
        <v>2.6157745252825602</v>
      </c>
      <c r="W51" s="176">
        <v>2.5614347450174901</v>
      </c>
      <c r="X51" s="176">
        <v>6.8455094047775598</v>
      </c>
      <c r="Y51" s="177">
        <v>3.32941995001379</v>
      </c>
      <c r="Z51" s="163"/>
      <c r="AA51" s="178">
        <v>13.277808612442801</v>
      </c>
      <c r="AB51" s="179">
        <v>12.121945788761799</v>
      </c>
      <c r="AC51" s="180">
        <v>12.689294893970599</v>
      </c>
      <c r="AD51" s="163"/>
      <c r="AE51" s="181">
        <v>6.3197638476045501</v>
      </c>
      <c r="AG51" s="175">
        <v>48.782279770131602</v>
      </c>
      <c r="AH51" s="176">
        <v>51.344293300356398</v>
      </c>
      <c r="AI51" s="176">
        <v>53.061447150213802</v>
      </c>
      <c r="AJ51" s="176">
        <v>53.824445026330302</v>
      </c>
      <c r="AK51" s="176">
        <v>54.780919961595501</v>
      </c>
      <c r="AL51" s="177">
        <v>52.358770541408603</v>
      </c>
      <c r="AM51" s="163"/>
      <c r="AN51" s="178">
        <v>62.791306624770797</v>
      </c>
      <c r="AO51" s="179">
        <v>62.994966687032601</v>
      </c>
      <c r="AP51" s="180">
        <v>62.893136655901699</v>
      </c>
      <c r="AQ51" s="163"/>
      <c r="AR51" s="181">
        <v>55.368677002369097</v>
      </c>
      <c r="AS51" s="168"/>
      <c r="AT51" s="175">
        <v>3.26200514433275</v>
      </c>
      <c r="AU51" s="176">
        <v>1.9424936326189599</v>
      </c>
      <c r="AV51" s="176">
        <v>3.02214688781832</v>
      </c>
      <c r="AW51" s="176">
        <v>2.2678480164019699</v>
      </c>
      <c r="AX51" s="176">
        <v>1.7015985801460201</v>
      </c>
      <c r="AY51" s="177">
        <v>2.4188337768542501</v>
      </c>
      <c r="AZ51" s="163"/>
      <c r="BA51" s="178">
        <v>2.5220367475341301</v>
      </c>
      <c r="BB51" s="179">
        <v>0.83212001842698202</v>
      </c>
      <c r="BC51" s="180">
        <v>1.6686886415564499</v>
      </c>
      <c r="BD51" s="163"/>
      <c r="BE51" s="181">
        <v>2.17353745119487</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V23" sqref="V23"/>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26" t="s">
        <v>5</v>
      </c>
      <c r="E2" s="227"/>
      <c r="G2" s="228" t="s">
        <v>36</v>
      </c>
      <c r="H2" s="229"/>
      <c r="I2" s="229"/>
      <c r="J2" s="229"/>
      <c r="K2" s="229"/>
      <c r="L2" s="229"/>
      <c r="M2" s="229"/>
      <c r="N2" s="229"/>
      <c r="O2" s="229"/>
      <c r="P2" s="229"/>
      <c r="Q2" s="229"/>
      <c r="R2" s="229"/>
      <c r="T2" s="228" t="s">
        <v>37</v>
      </c>
      <c r="U2" s="229"/>
      <c r="V2" s="229"/>
      <c r="W2" s="229"/>
      <c r="X2" s="229"/>
      <c r="Y2" s="229"/>
      <c r="Z2" s="229"/>
      <c r="AA2" s="229"/>
      <c r="AB2" s="229"/>
      <c r="AC2" s="229"/>
      <c r="AD2" s="229"/>
      <c r="AE2" s="229"/>
      <c r="AF2" s="4"/>
      <c r="AG2" s="228" t="s">
        <v>38</v>
      </c>
      <c r="AH2" s="229"/>
      <c r="AI2" s="229"/>
      <c r="AJ2" s="229"/>
      <c r="AK2" s="229"/>
      <c r="AL2" s="229"/>
      <c r="AM2" s="229"/>
      <c r="AN2" s="229"/>
      <c r="AO2" s="229"/>
      <c r="AP2" s="229"/>
      <c r="AQ2" s="229"/>
      <c r="AR2" s="229"/>
      <c r="AT2" s="228" t="s">
        <v>39</v>
      </c>
      <c r="AU2" s="229"/>
      <c r="AV2" s="229"/>
      <c r="AW2" s="229"/>
      <c r="AX2" s="229"/>
      <c r="AY2" s="229"/>
      <c r="AZ2" s="229"/>
      <c r="BA2" s="229"/>
      <c r="BB2" s="229"/>
      <c r="BC2" s="229"/>
      <c r="BD2" s="229"/>
      <c r="BE2" s="229"/>
    </row>
    <row r="3" spans="1:57" x14ac:dyDescent="0.2">
      <c r="A3" s="32"/>
      <c r="B3" s="32"/>
      <c r="C3" s="3"/>
      <c r="D3" s="230" t="s">
        <v>8</v>
      </c>
      <c r="E3" s="232" t="s">
        <v>9</v>
      </c>
      <c r="F3" s="5"/>
      <c r="G3" s="234" t="s">
        <v>0</v>
      </c>
      <c r="H3" s="236" t="s">
        <v>1</v>
      </c>
      <c r="I3" s="236" t="s">
        <v>10</v>
      </c>
      <c r="J3" s="236" t="s">
        <v>2</v>
      </c>
      <c r="K3" s="236" t="s">
        <v>11</v>
      </c>
      <c r="L3" s="238" t="s">
        <v>12</v>
      </c>
      <c r="M3" s="5"/>
      <c r="N3" s="234" t="s">
        <v>3</v>
      </c>
      <c r="O3" s="236" t="s">
        <v>4</v>
      </c>
      <c r="P3" s="238" t="s">
        <v>13</v>
      </c>
      <c r="Q3" s="2"/>
      <c r="R3" s="240" t="s">
        <v>14</v>
      </c>
      <c r="S3" s="2"/>
      <c r="T3" s="234" t="s">
        <v>0</v>
      </c>
      <c r="U3" s="236" t="s">
        <v>1</v>
      </c>
      <c r="V3" s="236" t="s">
        <v>10</v>
      </c>
      <c r="W3" s="236" t="s">
        <v>2</v>
      </c>
      <c r="X3" s="236" t="s">
        <v>11</v>
      </c>
      <c r="Y3" s="238" t="s">
        <v>12</v>
      </c>
      <c r="Z3" s="2"/>
      <c r="AA3" s="234" t="s">
        <v>3</v>
      </c>
      <c r="AB3" s="236" t="s">
        <v>4</v>
      </c>
      <c r="AC3" s="238" t="s">
        <v>13</v>
      </c>
      <c r="AD3" s="1"/>
      <c r="AE3" s="242" t="s">
        <v>14</v>
      </c>
      <c r="AF3" s="38"/>
      <c r="AG3" s="234" t="s">
        <v>0</v>
      </c>
      <c r="AH3" s="236" t="s">
        <v>1</v>
      </c>
      <c r="AI3" s="236" t="s">
        <v>10</v>
      </c>
      <c r="AJ3" s="236" t="s">
        <v>2</v>
      </c>
      <c r="AK3" s="236" t="s">
        <v>11</v>
      </c>
      <c r="AL3" s="238" t="s">
        <v>12</v>
      </c>
      <c r="AM3" s="5"/>
      <c r="AN3" s="234" t="s">
        <v>3</v>
      </c>
      <c r="AO3" s="236" t="s">
        <v>4</v>
      </c>
      <c r="AP3" s="238" t="s">
        <v>13</v>
      </c>
      <c r="AQ3" s="2"/>
      <c r="AR3" s="240" t="s">
        <v>14</v>
      </c>
      <c r="AS3" s="2"/>
      <c r="AT3" s="234" t="s">
        <v>0</v>
      </c>
      <c r="AU3" s="236" t="s">
        <v>1</v>
      </c>
      <c r="AV3" s="236" t="s">
        <v>10</v>
      </c>
      <c r="AW3" s="236" t="s">
        <v>2</v>
      </c>
      <c r="AX3" s="236" t="s">
        <v>11</v>
      </c>
      <c r="AY3" s="238" t="s">
        <v>12</v>
      </c>
      <c r="AZ3" s="2"/>
      <c r="BA3" s="234" t="s">
        <v>3</v>
      </c>
      <c r="BB3" s="236" t="s">
        <v>4</v>
      </c>
      <c r="BC3" s="238" t="s">
        <v>13</v>
      </c>
      <c r="BD3" s="1"/>
      <c r="BE3" s="242" t="s">
        <v>14</v>
      </c>
    </row>
    <row r="4" spans="1:57" x14ac:dyDescent="0.2">
      <c r="A4" s="32"/>
      <c r="B4" s="32"/>
      <c r="C4" s="3"/>
      <c r="D4" s="231"/>
      <c r="E4" s="233"/>
      <c r="F4" s="5"/>
      <c r="G4" s="235"/>
      <c r="H4" s="237"/>
      <c r="I4" s="237"/>
      <c r="J4" s="237"/>
      <c r="K4" s="237"/>
      <c r="L4" s="239"/>
      <c r="M4" s="5"/>
      <c r="N4" s="235"/>
      <c r="O4" s="237"/>
      <c r="P4" s="239"/>
      <c r="Q4" s="2"/>
      <c r="R4" s="241"/>
      <c r="S4" s="2"/>
      <c r="T4" s="235"/>
      <c r="U4" s="237"/>
      <c r="V4" s="237"/>
      <c r="W4" s="237"/>
      <c r="X4" s="237"/>
      <c r="Y4" s="239"/>
      <c r="Z4" s="2"/>
      <c r="AA4" s="235"/>
      <c r="AB4" s="237"/>
      <c r="AC4" s="239"/>
      <c r="AD4" s="1"/>
      <c r="AE4" s="243"/>
      <c r="AF4" s="39"/>
      <c r="AG4" s="235"/>
      <c r="AH4" s="237"/>
      <c r="AI4" s="237"/>
      <c r="AJ4" s="237"/>
      <c r="AK4" s="237"/>
      <c r="AL4" s="239"/>
      <c r="AM4" s="5"/>
      <c r="AN4" s="235"/>
      <c r="AO4" s="237"/>
      <c r="AP4" s="239"/>
      <c r="AQ4" s="2"/>
      <c r="AR4" s="241"/>
      <c r="AS4" s="2"/>
      <c r="AT4" s="235"/>
      <c r="AU4" s="237"/>
      <c r="AV4" s="237"/>
      <c r="AW4" s="237"/>
      <c r="AX4" s="237"/>
      <c r="AY4" s="239"/>
      <c r="AZ4" s="2"/>
      <c r="BA4" s="235"/>
      <c r="BB4" s="237"/>
      <c r="BC4" s="239"/>
      <c r="BD4" s="1"/>
      <c r="BE4" s="243"/>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82">
        <v>142.82805413650999</v>
      </c>
      <c r="H6" s="183">
        <v>145.26714307534101</v>
      </c>
      <c r="I6" s="183">
        <v>154.612997116912</v>
      </c>
      <c r="J6" s="183">
        <v>159.49098420396899</v>
      </c>
      <c r="K6" s="183">
        <v>161.773443603533</v>
      </c>
      <c r="L6" s="184">
        <v>153.83664511865501</v>
      </c>
      <c r="M6" s="185"/>
      <c r="N6" s="186">
        <v>177.289864395601</v>
      </c>
      <c r="O6" s="187">
        <v>178.40098234289599</v>
      </c>
      <c r="P6" s="188">
        <v>177.85190723802</v>
      </c>
      <c r="Q6" s="185"/>
      <c r="R6" s="189">
        <v>161.98476421197199</v>
      </c>
      <c r="S6" s="168"/>
      <c r="T6" s="160">
        <v>2.04097509610799</v>
      </c>
      <c r="U6" s="161">
        <v>0.188135816876743</v>
      </c>
      <c r="V6" s="161">
        <v>2.0090194292902299</v>
      </c>
      <c r="W6" s="161">
        <v>3.8462423925689802</v>
      </c>
      <c r="X6" s="161">
        <v>5.9282734465015903</v>
      </c>
      <c r="Y6" s="162">
        <v>3.1866696158273</v>
      </c>
      <c r="Z6" s="163"/>
      <c r="AA6" s="164">
        <v>5.6780139820147797</v>
      </c>
      <c r="AB6" s="165">
        <v>4.8107614057503501</v>
      </c>
      <c r="AC6" s="166">
        <v>5.2339707996503799</v>
      </c>
      <c r="AD6" s="163"/>
      <c r="AE6" s="167">
        <v>4.1780760643592503</v>
      </c>
      <c r="AF6" s="29"/>
      <c r="AG6" s="182">
        <v>147.085673577759</v>
      </c>
      <c r="AH6" s="183">
        <v>152.72571661326899</v>
      </c>
      <c r="AI6" s="183">
        <v>159.61836483307101</v>
      </c>
      <c r="AJ6" s="183">
        <v>159.08039555388001</v>
      </c>
      <c r="AK6" s="183">
        <v>157.19874580459901</v>
      </c>
      <c r="AL6" s="184">
        <v>155.611515317754</v>
      </c>
      <c r="AM6" s="185"/>
      <c r="AN6" s="186">
        <v>171.06142656216801</v>
      </c>
      <c r="AO6" s="187">
        <v>172.713735318159</v>
      </c>
      <c r="AP6" s="188">
        <v>171.88864154704299</v>
      </c>
      <c r="AQ6" s="185"/>
      <c r="AR6" s="189">
        <v>160.81120345676601</v>
      </c>
      <c r="AS6" s="168"/>
      <c r="AT6" s="160">
        <v>-1.02669583753321</v>
      </c>
      <c r="AU6" s="161">
        <v>0.54418198186793798</v>
      </c>
      <c r="AV6" s="161">
        <v>2.4231168245408798</v>
      </c>
      <c r="AW6" s="161">
        <v>1.7434176215186501</v>
      </c>
      <c r="AX6" s="161">
        <v>1.4357383212130099</v>
      </c>
      <c r="AY6" s="162">
        <v>1.1649793768799801</v>
      </c>
      <c r="AZ6" s="163"/>
      <c r="BA6" s="164">
        <v>1.7222284290179399</v>
      </c>
      <c r="BB6" s="165">
        <v>1.13183455799414</v>
      </c>
      <c r="BC6" s="166">
        <v>1.4160309129124899</v>
      </c>
      <c r="BD6" s="163"/>
      <c r="BE6" s="167">
        <v>1.2292143034788601</v>
      </c>
    </row>
    <row r="7" spans="1:57" x14ac:dyDescent="0.2">
      <c r="A7" s="20" t="s">
        <v>18</v>
      </c>
      <c r="B7" s="3" t="str">
        <f>TRIM(A7)</f>
        <v>Virginia</v>
      </c>
      <c r="C7" s="10"/>
      <c r="D7" s="24" t="s">
        <v>16</v>
      </c>
      <c r="E7" s="27" t="s">
        <v>17</v>
      </c>
      <c r="F7" s="3"/>
      <c r="G7" s="190">
        <v>110.64628165216099</v>
      </c>
      <c r="H7" s="185">
        <v>126.325259083329</v>
      </c>
      <c r="I7" s="185">
        <v>139.091182791215</v>
      </c>
      <c r="J7" s="185">
        <v>142.04718440417301</v>
      </c>
      <c r="K7" s="185">
        <v>136.06001330477699</v>
      </c>
      <c r="L7" s="191">
        <v>132.64751053366999</v>
      </c>
      <c r="M7" s="185"/>
      <c r="N7" s="192">
        <v>146.30592923857699</v>
      </c>
      <c r="O7" s="193">
        <v>145.77774228776701</v>
      </c>
      <c r="P7" s="194">
        <v>146.04004472240501</v>
      </c>
      <c r="Q7" s="185"/>
      <c r="R7" s="195">
        <v>137.11195480846499</v>
      </c>
      <c r="S7" s="168"/>
      <c r="T7" s="169">
        <v>-8.4958057878733406</v>
      </c>
      <c r="U7" s="163">
        <v>-5.22329383016511</v>
      </c>
      <c r="V7" s="163">
        <v>-0.72605141139170903</v>
      </c>
      <c r="W7" s="163">
        <v>1.4918746037836701</v>
      </c>
      <c r="X7" s="163">
        <v>1.7979689487316299</v>
      </c>
      <c r="Y7" s="170">
        <v>-1.2699974599211601</v>
      </c>
      <c r="Z7" s="163"/>
      <c r="AA7" s="171">
        <v>4.6212576423155003</v>
      </c>
      <c r="AB7" s="172">
        <v>3.9598503753684602</v>
      </c>
      <c r="AC7" s="173">
        <v>4.2871598907475601</v>
      </c>
      <c r="AD7" s="163"/>
      <c r="AE7" s="174">
        <v>0.75342257311302496</v>
      </c>
      <c r="AF7" s="30"/>
      <c r="AG7" s="190">
        <v>118.48151317974001</v>
      </c>
      <c r="AH7" s="185">
        <v>130.87907695573099</v>
      </c>
      <c r="AI7" s="185">
        <v>138.440323820636</v>
      </c>
      <c r="AJ7" s="185">
        <v>137.336071806999</v>
      </c>
      <c r="AK7" s="185">
        <v>130.832967443039</v>
      </c>
      <c r="AL7" s="191">
        <v>131.901171893342</v>
      </c>
      <c r="AM7" s="185"/>
      <c r="AN7" s="192">
        <v>141.43811460685899</v>
      </c>
      <c r="AO7" s="193">
        <v>141.63547319409</v>
      </c>
      <c r="AP7" s="194">
        <v>141.536288447663</v>
      </c>
      <c r="AQ7" s="185"/>
      <c r="AR7" s="195">
        <v>134.96800054412799</v>
      </c>
      <c r="AS7" s="168"/>
      <c r="AT7" s="169">
        <v>-0.898347502198517</v>
      </c>
      <c r="AU7" s="163">
        <v>-1.25588347972812</v>
      </c>
      <c r="AV7" s="163">
        <v>-1.16618302135691</v>
      </c>
      <c r="AW7" s="163">
        <v>-2.1691001690102598</v>
      </c>
      <c r="AX7" s="163">
        <v>-2.5815714664515799</v>
      </c>
      <c r="AY7" s="170">
        <v>-1.7095976965538899</v>
      </c>
      <c r="AZ7" s="163"/>
      <c r="BA7" s="171">
        <v>-0.52780387966808795</v>
      </c>
      <c r="BB7" s="172">
        <v>-0.457993807986807</v>
      </c>
      <c r="BC7" s="173">
        <v>-0.49335265025953601</v>
      </c>
      <c r="BD7" s="163"/>
      <c r="BE7" s="174">
        <v>-1.29682801086568</v>
      </c>
    </row>
    <row r="8" spans="1:57" x14ac:dyDescent="0.2">
      <c r="A8" s="21" t="s">
        <v>19</v>
      </c>
      <c r="B8" s="3" t="str">
        <f t="shared" ref="B8:B43" si="0">TRIM(A8)</f>
        <v>Norfolk/Virginia Beach, VA</v>
      </c>
      <c r="C8" s="3"/>
      <c r="D8" s="24" t="s">
        <v>16</v>
      </c>
      <c r="E8" s="27" t="s">
        <v>17</v>
      </c>
      <c r="F8" s="3"/>
      <c r="G8" s="190">
        <v>106.285015765286</v>
      </c>
      <c r="H8" s="185">
        <v>108.936941395414</v>
      </c>
      <c r="I8" s="185">
        <v>115.887282024454</v>
      </c>
      <c r="J8" s="185">
        <v>117.950283037825</v>
      </c>
      <c r="K8" s="185">
        <v>129.83506452346199</v>
      </c>
      <c r="L8" s="191">
        <v>116.97291704806101</v>
      </c>
      <c r="M8" s="185"/>
      <c r="N8" s="192">
        <v>160.30847992504599</v>
      </c>
      <c r="O8" s="193">
        <v>161.30401410693901</v>
      </c>
      <c r="P8" s="194">
        <v>160.81012624141999</v>
      </c>
      <c r="Q8" s="185"/>
      <c r="R8" s="195">
        <v>132.612309206584</v>
      </c>
      <c r="S8" s="168"/>
      <c r="T8" s="169">
        <v>-2.33211185750441</v>
      </c>
      <c r="U8" s="163">
        <v>-0.66245494099131197</v>
      </c>
      <c r="V8" s="163">
        <v>1.90123262593509</v>
      </c>
      <c r="W8" s="163">
        <v>0.48513461274488201</v>
      </c>
      <c r="X8" s="163">
        <v>9.4702093829986396</v>
      </c>
      <c r="Y8" s="170">
        <v>2.68920551184162</v>
      </c>
      <c r="Z8" s="163"/>
      <c r="AA8" s="171">
        <v>12.8887841620007</v>
      </c>
      <c r="AB8" s="172">
        <v>14.060929536863499</v>
      </c>
      <c r="AC8" s="173">
        <v>13.4758693795743</v>
      </c>
      <c r="AD8" s="163"/>
      <c r="AE8" s="174">
        <v>8.3027037286666108</v>
      </c>
      <c r="AF8" s="30"/>
      <c r="AG8" s="190">
        <v>107.85971354398001</v>
      </c>
      <c r="AH8" s="185">
        <v>111.398417745904</v>
      </c>
      <c r="AI8" s="185">
        <v>115.873238575012</v>
      </c>
      <c r="AJ8" s="185">
        <v>117.528523670917</v>
      </c>
      <c r="AK8" s="185">
        <v>121.24753147869301</v>
      </c>
      <c r="AL8" s="191">
        <v>115.197608913633</v>
      </c>
      <c r="AM8" s="185"/>
      <c r="AN8" s="192">
        <v>146.239156493194</v>
      </c>
      <c r="AO8" s="193">
        <v>147.670722296311</v>
      </c>
      <c r="AP8" s="194">
        <v>146.95211781566201</v>
      </c>
      <c r="AQ8" s="185"/>
      <c r="AR8" s="195">
        <v>125.875652805328</v>
      </c>
      <c r="AS8" s="168"/>
      <c r="AT8" s="169">
        <v>1.0832430349777</v>
      </c>
      <c r="AU8" s="163">
        <v>2.0893714606102098</v>
      </c>
      <c r="AV8" s="163">
        <v>2.77134916668571</v>
      </c>
      <c r="AW8" s="163">
        <v>1.9680917532812701</v>
      </c>
      <c r="AX8" s="163">
        <v>0.33282820291238002</v>
      </c>
      <c r="AY8" s="170">
        <v>1.60404157990457</v>
      </c>
      <c r="AZ8" s="163"/>
      <c r="BA8" s="171">
        <v>-0.35846790585475702</v>
      </c>
      <c r="BB8" s="172">
        <v>-0.354411157880196</v>
      </c>
      <c r="BC8" s="173">
        <v>-0.36016775644704602</v>
      </c>
      <c r="BD8" s="163"/>
      <c r="BE8" s="174">
        <v>0.82652367310774499</v>
      </c>
    </row>
    <row r="9" spans="1:57" ht="14.25" x14ac:dyDescent="0.25">
      <c r="A9" s="21" t="s">
        <v>20</v>
      </c>
      <c r="B9" s="46" t="s">
        <v>71</v>
      </c>
      <c r="C9" s="3"/>
      <c r="D9" s="24" t="s">
        <v>16</v>
      </c>
      <c r="E9" s="27" t="s">
        <v>17</v>
      </c>
      <c r="F9" s="3"/>
      <c r="G9" s="190">
        <v>95.353979427359405</v>
      </c>
      <c r="H9" s="185">
        <v>108.12744801826101</v>
      </c>
      <c r="I9" s="185">
        <v>113.11592742297</v>
      </c>
      <c r="J9" s="185">
        <v>112.076973484752</v>
      </c>
      <c r="K9" s="185">
        <v>111.718198549229</v>
      </c>
      <c r="L9" s="191">
        <v>109.01226757065599</v>
      </c>
      <c r="M9" s="185"/>
      <c r="N9" s="192">
        <v>125.715919447066</v>
      </c>
      <c r="O9" s="193">
        <v>124.05115208549699</v>
      </c>
      <c r="P9" s="194">
        <v>124.877116236985</v>
      </c>
      <c r="Q9" s="185"/>
      <c r="R9" s="195">
        <v>114.34244094963999</v>
      </c>
      <c r="S9" s="168"/>
      <c r="T9" s="169">
        <v>-7.3078028219619497</v>
      </c>
      <c r="U9" s="163">
        <v>-5.3161221104838097</v>
      </c>
      <c r="V9" s="163">
        <v>-4.5758219901432904</v>
      </c>
      <c r="W9" s="163">
        <v>-3.3154264443025001</v>
      </c>
      <c r="X9" s="163">
        <v>0.62692325447209796</v>
      </c>
      <c r="Y9" s="170">
        <v>-3.63463018658376</v>
      </c>
      <c r="Z9" s="163"/>
      <c r="AA9" s="171">
        <v>3.5189096019546202</v>
      </c>
      <c r="AB9" s="172">
        <v>-0.47369361980943703</v>
      </c>
      <c r="AC9" s="173">
        <v>1.43123168972848</v>
      </c>
      <c r="AD9" s="163"/>
      <c r="AE9" s="174">
        <v>-1.65254639619997</v>
      </c>
      <c r="AF9" s="30"/>
      <c r="AG9" s="190">
        <v>99.164036632632701</v>
      </c>
      <c r="AH9" s="185">
        <v>109.289837995914</v>
      </c>
      <c r="AI9" s="185">
        <v>113.26749452946</v>
      </c>
      <c r="AJ9" s="185">
        <v>112.46594248886601</v>
      </c>
      <c r="AK9" s="185">
        <v>111.009764653644</v>
      </c>
      <c r="AL9" s="191">
        <v>109.621026898691</v>
      </c>
      <c r="AM9" s="185"/>
      <c r="AN9" s="192">
        <v>122.463754419342</v>
      </c>
      <c r="AO9" s="193">
        <v>122.331281723985</v>
      </c>
      <c r="AP9" s="194">
        <v>122.397557474607</v>
      </c>
      <c r="AQ9" s="185"/>
      <c r="AR9" s="195">
        <v>113.714819091097</v>
      </c>
      <c r="AS9" s="168"/>
      <c r="AT9" s="169">
        <v>-3.3216515493313401</v>
      </c>
      <c r="AU9" s="163">
        <v>0.61881564765467501</v>
      </c>
      <c r="AV9" s="163">
        <v>4.2402510031993301E-2</v>
      </c>
      <c r="AW9" s="163">
        <v>-0.90094169488239495</v>
      </c>
      <c r="AX9" s="163">
        <v>-1.15930867122556</v>
      </c>
      <c r="AY9" s="170">
        <v>-0.76462614588595201</v>
      </c>
      <c r="AZ9" s="163"/>
      <c r="BA9" s="171">
        <v>-1.64991696571378</v>
      </c>
      <c r="BB9" s="172">
        <v>-1.7605592605434901</v>
      </c>
      <c r="BC9" s="173">
        <v>-1.7052305765514</v>
      </c>
      <c r="BD9" s="163"/>
      <c r="BE9" s="174">
        <v>-1.13846661223475</v>
      </c>
    </row>
    <row r="10" spans="1:57" x14ac:dyDescent="0.2">
      <c r="A10" s="21" t="s">
        <v>21</v>
      </c>
      <c r="B10" s="3" t="str">
        <f t="shared" si="0"/>
        <v>Virginia Area</v>
      </c>
      <c r="C10" s="3"/>
      <c r="D10" s="24" t="s">
        <v>16</v>
      </c>
      <c r="E10" s="27" t="s">
        <v>17</v>
      </c>
      <c r="F10" s="3"/>
      <c r="G10" s="190">
        <v>103.168635824436</v>
      </c>
      <c r="H10" s="185">
        <v>107.61345685840701</v>
      </c>
      <c r="I10" s="185">
        <v>111.891180005358</v>
      </c>
      <c r="J10" s="185">
        <v>112.631219764775</v>
      </c>
      <c r="K10" s="185">
        <v>115.315490921445</v>
      </c>
      <c r="L10" s="191">
        <v>110.697794196735</v>
      </c>
      <c r="M10" s="185"/>
      <c r="N10" s="192">
        <v>142.00964548964501</v>
      </c>
      <c r="O10" s="193">
        <v>142.87865313365899</v>
      </c>
      <c r="P10" s="194">
        <v>142.44949005641499</v>
      </c>
      <c r="Q10" s="185"/>
      <c r="R10" s="195">
        <v>121.629262211034</v>
      </c>
      <c r="S10" s="168"/>
      <c r="T10" s="169">
        <v>-4.9954884414243397</v>
      </c>
      <c r="U10" s="163">
        <v>-3.3955014047526499</v>
      </c>
      <c r="V10" s="163">
        <v>-0.90762667224662197</v>
      </c>
      <c r="W10" s="163">
        <v>-1.39210609038777</v>
      </c>
      <c r="X10" s="163">
        <v>-1.6098517077648999</v>
      </c>
      <c r="Y10" s="170">
        <v>-2.13358468055337</v>
      </c>
      <c r="Z10" s="163"/>
      <c r="AA10" s="171">
        <v>-1.4878796168544099</v>
      </c>
      <c r="AB10" s="172">
        <v>-1.7206830141731599</v>
      </c>
      <c r="AC10" s="173">
        <v>-1.6054025737173301</v>
      </c>
      <c r="AD10" s="163"/>
      <c r="AE10" s="174">
        <v>-1.3692581667186301</v>
      </c>
      <c r="AF10" s="30"/>
      <c r="AG10" s="190">
        <v>106.048105624418</v>
      </c>
      <c r="AH10" s="185">
        <v>108.791806812487</v>
      </c>
      <c r="AI10" s="185">
        <v>111.885667675685</v>
      </c>
      <c r="AJ10" s="185">
        <v>111.07066110302</v>
      </c>
      <c r="AK10" s="185">
        <v>116.643762924359</v>
      </c>
      <c r="AL10" s="191">
        <v>111.203000310207</v>
      </c>
      <c r="AM10" s="185"/>
      <c r="AN10" s="192">
        <v>145.51697526939901</v>
      </c>
      <c r="AO10" s="193">
        <v>146.11297051952499</v>
      </c>
      <c r="AP10" s="194">
        <v>145.81057748823201</v>
      </c>
      <c r="AQ10" s="185"/>
      <c r="AR10" s="195">
        <v>122.77848576227299</v>
      </c>
      <c r="AS10" s="168"/>
      <c r="AT10" s="169">
        <v>0.92219524085332005</v>
      </c>
      <c r="AU10" s="163">
        <v>0.83091464474566801</v>
      </c>
      <c r="AV10" s="163">
        <v>1.6859110394788199</v>
      </c>
      <c r="AW10" s="163">
        <v>0.156075871558782</v>
      </c>
      <c r="AX10" s="163">
        <v>-0.87056869089501399</v>
      </c>
      <c r="AY10" s="170">
        <v>0.45742460103719401</v>
      </c>
      <c r="AZ10" s="163"/>
      <c r="BA10" s="171">
        <v>-0.34486105904741599</v>
      </c>
      <c r="BB10" s="172">
        <v>-0.33449053518655802</v>
      </c>
      <c r="BC10" s="173">
        <v>-0.34248002994128302</v>
      </c>
      <c r="BD10" s="163"/>
      <c r="BE10" s="174">
        <v>0.17368184495563299</v>
      </c>
    </row>
    <row r="11" spans="1:57" x14ac:dyDescent="0.2">
      <c r="A11" s="34" t="s">
        <v>22</v>
      </c>
      <c r="B11" s="3" t="str">
        <f t="shared" si="0"/>
        <v>Washington, DC</v>
      </c>
      <c r="C11" s="3"/>
      <c r="D11" s="24" t="s">
        <v>16</v>
      </c>
      <c r="E11" s="27" t="s">
        <v>17</v>
      </c>
      <c r="F11" s="3"/>
      <c r="G11" s="190">
        <v>162.649973074851</v>
      </c>
      <c r="H11" s="185">
        <v>206.03279986343401</v>
      </c>
      <c r="I11" s="185">
        <v>246.828052026618</v>
      </c>
      <c r="J11" s="185">
        <v>255.94379861160601</v>
      </c>
      <c r="K11" s="185">
        <v>225.065212127786</v>
      </c>
      <c r="L11" s="191">
        <v>225.68447500104</v>
      </c>
      <c r="M11" s="185"/>
      <c r="N11" s="192">
        <v>190.636819546456</v>
      </c>
      <c r="O11" s="193">
        <v>184.54068910737001</v>
      </c>
      <c r="P11" s="194">
        <v>187.59301494325501</v>
      </c>
      <c r="Q11" s="185"/>
      <c r="R11" s="195">
        <v>214.01664798261501</v>
      </c>
      <c r="S11" s="168"/>
      <c r="T11" s="169">
        <v>-11.582494487424601</v>
      </c>
      <c r="U11" s="163">
        <v>0.67351516674731804</v>
      </c>
      <c r="V11" s="163">
        <v>13.3992365940013</v>
      </c>
      <c r="W11" s="163">
        <v>15.614663995390099</v>
      </c>
      <c r="X11" s="163">
        <v>10.1975794805518</v>
      </c>
      <c r="Y11" s="170">
        <v>8.5396180812612705</v>
      </c>
      <c r="Z11" s="163"/>
      <c r="AA11" s="171">
        <v>3.1737264082196099</v>
      </c>
      <c r="AB11" s="172">
        <v>0.79816409460382098</v>
      </c>
      <c r="AC11" s="173">
        <v>1.99837498255568</v>
      </c>
      <c r="AD11" s="163"/>
      <c r="AE11" s="174">
        <v>6.55574289048797</v>
      </c>
      <c r="AF11" s="30"/>
      <c r="AG11" s="190">
        <v>181.795240031464</v>
      </c>
      <c r="AH11" s="185">
        <v>214.07950208061601</v>
      </c>
      <c r="AI11" s="185">
        <v>236.68712831534</v>
      </c>
      <c r="AJ11" s="185">
        <v>231.313881911761</v>
      </c>
      <c r="AK11" s="185">
        <v>202.43208759123999</v>
      </c>
      <c r="AL11" s="191">
        <v>215.28730402922301</v>
      </c>
      <c r="AM11" s="185"/>
      <c r="AN11" s="192">
        <v>181.06661277027101</v>
      </c>
      <c r="AO11" s="193">
        <v>179.41100202493899</v>
      </c>
      <c r="AP11" s="194">
        <v>180.23464481084</v>
      </c>
      <c r="AQ11" s="185"/>
      <c r="AR11" s="195">
        <v>204.93686912588399</v>
      </c>
      <c r="AS11" s="168"/>
      <c r="AT11" s="169">
        <v>-2.7838350052876302</v>
      </c>
      <c r="AU11" s="163">
        <v>-2.1598016094378001</v>
      </c>
      <c r="AV11" s="163">
        <v>-1.5029010371104199</v>
      </c>
      <c r="AW11" s="163">
        <v>-3.7412424899963201</v>
      </c>
      <c r="AX11" s="163">
        <v>-5.24644254764035</v>
      </c>
      <c r="AY11" s="170">
        <v>-3.23924344985591</v>
      </c>
      <c r="AZ11" s="163"/>
      <c r="BA11" s="171">
        <v>-3.8021234220185698</v>
      </c>
      <c r="BB11" s="172">
        <v>-3.0089433260602401</v>
      </c>
      <c r="BC11" s="173">
        <v>-3.40667349605287</v>
      </c>
      <c r="BD11" s="163"/>
      <c r="BE11" s="174">
        <v>-3.3850526701835202</v>
      </c>
    </row>
    <row r="12" spans="1:57" x14ac:dyDescent="0.2">
      <c r="A12" s="21" t="s">
        <v>23</v>
      </c>
      <c r="B12" s="3" t="str">
        <f t="shared" si="0"/>
        <v>Arlington, VA</v>
      </c>
      <c r="C12" s="3"/>
      <c r="D12" s="24" t="s">
        <v>16</v>
      </c>
      <c r="E12" s="27" t="s">
        <v>17</v>
      </c>
      <c r="F12" s="3"/>
      <c r="G12" s="190">
        <v>163.16565343443301</v>
      </c>
      <c r="H12" s="185">
        <v>212.070043090181</v>
      </c>
      <c r="I12" s="185">
        <v>240.36971853490601</v>
      </c>
      <c r="J12" s="185">
        <v>253.73430456171701</v>
      </c>
      <c r="K12" s="185">
        <v>217.151520397046</v>
      </c>
      <c r="L12" s="191">
        <v>223.786644550284</v>
      </c>
      <c r="M12" s="185"/>
      <c r="N12" s="192">
        <v>178.36840450845301</v>
      </c>
      <c r="O12" s="193">
        <v>174.27660586734601</v>
      </c>
      <c r="P12" s="194">
        <v>176.34125118483399</v>
      </c>
      <c r="Q12" s="185"/>
      <c r="R12" s="195">
        <v>209.388712702308</v>
      </c>
      <c r="S12" s="168"/>
      <c r="T12" s="169">
        <v>-19.056727603261098</v>
      </c>
      <c r="U12" s="163">
        <v>-7.8304105107193198</v>
      </c>
      <c r="V12" s="163">
        <v>-2.0655030428474799</v>
      </c>
      <c r="W12" s="163">
        <v>2.8427499350023702</v>
      </c>
      <c r="X12" s="163">
        <v>-1.04792570764963</v>
      </c>
      <c r="Y12" s="170">
        <v>-2.9221122460842399</v>
      </c>
      <c r="Z12" s="163"/>
      <c r="AA12" s="171">
        <v>3.7054360279624299</v>
      </c>
      <c r="AB12" s="172">
        <v>3.2465416210135398</v>
      </c>
      <c r="AC12" s="173">
        <v>3.4840007090253202</v>
      </c>
      <c r="AD12" s="163"/>
      <c r="AE12" s="174">
        <v>-1.9692832257711299</v>
      </c>
      <c r="AF12" s="30"/>
      <c r="AG12" s="190">
        <v>195.05630832150899</v>
      </c>
      <c r="AH12" s="185">
        <v>232.53450884186799</v>
      </c>
      <c r="AI12" s="185">
        <v>249.73739840157901</v>
      </c>
      <c r="AJ12" s="185">
        <v>245.327621638235</v>
      </c>
      <c r="AK12" s="185">
        <v>210.31281157393499</v>
      </c>
      <c r="AL12" s="191">
        <v>228.544119269519</v>
      </c>
      <c r="AM12" s="185"/>
      <c r="AN12" s="192">
        <v>174.96003942314101</v>
      </c>
      <c r="AO12" s="193">
        <v>171.94858091848801</v>
      </c>
      <c r="AP12" s="194">
        <v>173.45871162327001</v>
      </c>
      <c r="AQ12" s="185"/>
      <c r="AR12" s="195">
        <v>212.830351522396</v>
      </c>
      <c r="AS12" s="168"/>
      <c r="AT12" s="169">
        <v>-3.5795937275098</v>
      </c>
      <c r="AU12" s="163">
        <v>-1.7021905522659799</v>
      </c>
      <c r="AV12" s="163">
        <v>-1.9093169962137899</v>
      </c>
      <c r="AW12" s="163">
        <v>-3.5490348143963</v>
      </c>
      <c r="AX12" s="163">
        <v>-4.7690260228664902</v>
      </c>
      <c r="AY12" s="170">
        <v>-3.2083005255427599</v>
      </c>
      <c r="AZ12" s="163"/>
      <c r="BA12" s="171">
        <v>-1.15375297527807</v>
      </c>
      <c r="BB12" s="172">
        <v>-1.4095103875196699</v>
      </c>
      <c r="BC12" s="173">
        <v>-1.28779244142377</v>
      </c>
      <c r="BD12" s="163"/>
      <c r="BE12" s="174">
        <v>-3.0044292389446499</v>
      </c>
    </row>
    <row r="13" spans="1:57" x14ac:dyDescent="0.2">
      <c r="A13" s="21" t="s">
        <v>24</v>
      </c>
      <c r="B13" s="3" t="str">
        <f t="shared" si="0"/>
        <v>Suburban Virginia Area</v>
      </c>
      <c r="C13" s="3"/>
      <c r="D13" s="24" t="s">
        <v>16</v>
      </c>
      <c r="E13" s="27" t="s">
        <v>17</v>
      </c>
      <c r="F13" s="3"/>
      <c r="G13" s="190">
        <v>126.103212098009</v>
      </c>
      <c r="H13" s="185">
        <v>142.05159661572</v>
      </c>
      <c r="I13" s="185">
        <v>164.55621544536999</v>
      </c>
      <c r="J13" s="185">
        <v>169.96391033891001</v>
      </c>
      <c r="K13" s="185">
        <v>155.18437469226899</v>
      </c>
      <c r="L13" s="191">
        <v>154.54732334594499</v>
      </c>
      <c r="M13" s="185"/>
      <c r="N13" s="192">
        <v>172.882586058519</v>
      </c>
      <c r="O13" s="193">
        <v>175.13392990460301</v>
      </c>
      <c r="P13" s="194">
        <v>174.028940865892</v>
      </c>
      <c r="Q13" s="185"/>
      <c r="R13" s="195">
        <v>160.90294267603599</v>
      </c>
      <c r="S13" s="168"/>
      <c r="T13" s="169">
        <v>-4.7387579117753598</v>
      </c>
      <c r="U13" s="163">
        <v>-9.4155808186875703E-2</v>
      </c>
      <c r="V13" s="163">
        <v>8.6654932066845802</v>
      </c>
      <c r="W13" s="163">
        <v>12.426786046978799</v>
      </c>
      <c r="X13" s="163">
        <v>2.8602521458516401</v>
      </c>
      <c r="Y13" s="170">
        <v>5.3444450418578198</v>
      </c>
      <c r="Z13" s="163"/>
      <c r="AA13" s="171">
        <v>3.7295200620900801</v>
      </c>
      <c r="AB13" s="172">
        <v>6.2803377745250497</v>
      </c>
      <c r="AC13" s="173">
        <v>5.0211983985177104</v>
      </c>
      <c r="AD13" s="163"/>
      <c r="AE13" s="174">
        <v>5.7113507389894203</v>
      </c>
      <c r="AF13" s="30"/>
      <c r="AG13" s="190">
        <v>137.817867115637</v>
      </c>
      <c r="AH13" s="185">
        <v>152.316627506065</v>
      </c>
      <c r="AI13" s="185">
        <v>158.452486569021</v>
      </c>
      <c r="AJ13" s="185">
        <v>158.43017633487099</v>
      </c>
      <c r="AK13" s="185">
        <v>151.80804493962401</v>
      </c>
      <c r="AL13" s="191">
        <v>152.756321765612</v>
      </c>
      <c r="AM13" s="185"/>
      <c r="AN13" s="192">
        <v>162.59514716312</v>
      </c>
      <c r="AO13" s="193">
        <v>164.213560090702</v>
      </c>
      <c r="AP13" s="194">
        <v>163.41097072012599</v>
      </c>
      <c r="AQ13" s="185"/>
      <c r="AR13" s="195">
        <v>155.94766552541401</v>
      </c>
      <c r="AS13" s="168"/>
      <c r="AT13" s="169">
        <v>4.8156706879430198</v>
      </c>
      <c r="AU13" s="163">
        <v>3.6456103724388198</v>
      </c>
      <c r="AV13" s="163">
        <v>0.29590999148701502</v>
      </c>
      <c r="AW13" s="163">
        <v>-0.178258558203822</v>
      </c>
      <c r="AX13" s="163">
        <v>-0.36962426769487</v>
      </c>
      <c r="AY13" s="170">
        <v>1.21148189305746</v>
      </c>
      <c r="AZ13" s="163"/>
      <c r="BA13" s="171">
        <v>2.2349322134003802</v>
      </c>
      <c r="BB13" s="172">
        <v>2.1525307821827</v>
      </c>
      <c r="BC13" s="173">
        <v>2.18467438345531</v>
      </c>
      <c r="BD13" s="163"/>
      <c r="BE13" s="174">
        <v>1.49743858882685</v>
      </c>
    </row>
    <row r="14" spans="1:57" x14ac:dyDescent="0.2">
      <c r="A14" s="21" t="s">
        <v>25</v>
      </c>
      <c r="B14" s="3" t="str">
        <f t="shared" si="0"/>
        <v>Alexandria, VA</v>
      </c>
      <c r="C14" s="3"/>
      <c r="D14" s="24" t="s">
        <v>16</v>
      </c>
      <c r="E14" s="27" t="s">
        <v>17</v>
      </c>
      <c r="F14" s="3"/>
      <c r="G14" s="190">
        <v>130.84452984883399</v>
      </c>
      <c r="H14" s="185">
        <v>167.46502669858199</v>
      </c>
      <c r="I14" s="185">
        <v>179.149631243192</v>
      </c>
      <c r="J14" s="185">
        <v>181.93398437499999</v>
      </c>
      <c r="K14" s="185">
        <v>171.37205387665799</v>
      </c>
      <c r="L14" s="191">
        <v>169.699821955538</v>
      </c>
      <c r="M14" s="185"/>
      <c r="N14" s="192">
        <v>155.60429279279199</v>
      </c>
      <c r="O14" s="193">
        <v>152.95399337449101</v>
      </c>
      <c r="P14" s="194">
        <v>154.281036012329</v>
      </c>
      <c r="Q14" s="185"/>
      <c r="R14" s="195">
        <v>165.01740290874201</v>
      </c>
      <c r="S14" s="168"/>
      <c r="T14" s="169">
        <v>-15.516139776237999</v>
      </c>
      <c r="U14" s="163">
        <v>-6.0786899135474197</v>
      </c>
      <c r="V14" s="163">
        <v>-5.8399458126898702</v>
      </c>
      <c r="W14" s="163">
        <v>-2.5065952558864799</v>
      </c>
      <c r="X14" s="163">
        <v>-0.12519431468445999</v>
      </c>
      <c r="Y14" s="170">
        <v>-4.51692802311688</v>
      </c>
      <c r="Z14" s="163"/>
      <c r="AA14" s="171">
        <v>2.1193039392495199</v>
      </c>
      <c r="AB14" s="172">
        <v>-0.88502479083341101</v>
      </c>
      <c r="AC14" s="173">
        <v>0.59701853566379404</v>
      </c>
      <c r="AD14" s="163"/>
      <c r="AE14" s="174">
        <v>-3.4526783691704601</v>
      </c>
      <c r="AF14" s="30"/>
      <c r="AG14" s="190">
        <v>151.12327494928499</v>
      </c>
      <c r="AH14" s="185">
        <v>175.91309420410801</v>
      </c>
      <c r="AI14" s="185">
        <v>182.86230421686699</v>
      </c>
      <c r="AJ14" s="185">
        <v>174.91297391237899</v>
      </c>
      <c r="AK14" s="185">
        <v>164.171618210411</v>
      </c>
      <c r="AL14" s="191">
        <v>170.638328169537</v>
      </c>
      <c r="AM14" s="185"/>
      <c r="AN14" s="192">
        <v>151.51375929090901</v>
      </c>
      <c r="AO14" s="193">
        <v>151.40867583967801</v>
      </c>
      <c r="AP14" s="194">
        <v>151.46048244238901</v>
      </c>
      <c r="AQ14" s="185"/>
      <c r="AR14" s="195">
        <v>164.950521541027</v>
      </c>
      <c r="AS14" s="168"/>
      <c r="AT14" s="169">
        <v>-6.9019597466312499</v>
      </c>
      <c r="AU14" s="163">
        <v>-6.24331603823462</v>
      </c>
      <c r="AV14" s="163">
        <v>-7.0679030917872199</v>
      </c>
      <c r="AW14" s="163">
        <v>-9.2883686525961497</v>
      </c>
      <c r="AX14" s="163">
        <v>-7.1242623010359702</v>
      </c>
      <c r="AY14" s="170">
        <v>-7.5924749488834502</v>
      </c>
      <c r="AZ14" s="163"/>
      <c r="BA14" s="171">
        <v>-4.3131396410854199</v>
      </c>
      <c r="BB14" s="172">
        <v>-3.0306175921789298</v>
      </c>
      <c r="BC14" s="173">
        <v>-3.67646082020971</v>
      </c>
      <c r="BD14" s="163"/>
      <c r="BE14" s="174">
        <v>-6.8390157097784501</v>
      </c>
    </row>
    <row r="15" spans="1:57" x14ac:dyDescent="0.2">
      <c r="A15" s="21" t="s">
        <v>26</v>
      </c>
      <c r="B15" s="3" t="str">
        <f t="shared" si="0"/>
        <v>Fairfax/Tysons Corner, VA</v>
      </c>
      <c r="C15" s="3"/>
      <c r="D15" s="24" t="s">
        <v>16</v>
      </c>
      <c r="E15" s="27" t="s">
        <v>17</v>
      </c>
      <c r="F15" s="3"/>
      <c r="G15" s="190">
        <v>136.39601279842401</v>
      </c>
      <c r="H15" s="185">
        <v>174.56193586900901</v>
      </c>
      <c r="I15" s="185">
        <v>205.23897613762401</v>
      </c>
      <c r="J15" s="185">
        <v>204.606982256355</v>
      </c>
      <c r="K15" s="185">
        <v>175.34261370016799</v>
      </c>
      <c r="L15" s="191">
        <v>183.94620811065701</v>
      </c>
      <c r="M15" s="185"/>
      <c r="N15" s="192">
        <v>148.65728736641699</v>
      </c>
      <c r="O15" s="193">
        <v>147.98588873812699</v>
      </c>
      <c r="P15" s="194">
        <v>148.326524806892</v>
      </c>
      <c r="Q15" s="185"/>
      <c r="R15" s="195">
        <v>173.35329791933501</v>
      </c>
      <c r="S15" s="168"/>
      <c r="T15" s="169">
        <v>-11.289081333389399</v>
      </c>
      <c r="U15" s="163">
        <v>-7.3529054897743702</v>
      </c>
      <c r="V15" s="163">
        <v>2.0010113660458302</v>
      </c>
      <c r="W15" s="163">
        <v>4.22954669993611</v>
      </c>
      <c r="X15" s="163">
        <v>4.0922707514179999</v>
      </c>
      <c r="Y15" s="170">
        <v>-0.169737508243896</v>
      </c>
      <c r="Z15" s="163"/>
      <c r="AA15" s="171">
        <v>6.3111024680228196</v>
      </c>
      <c r="AB15" s="172">
        <v>5.9530071967826297</v>
      </c>
      <c r="AC15" s="173">
        <v>6.1364046830179904</v>
      </c>
      <c r="AD15" s="163"/>
      <c r="AE15" s="174">
        <v>0.81158980779049505</v>
      </c>
      <c r="AF15" s="30"/>
      <c r="AG15" s="190">
        <v>143.40708799826899</v>
      </c>
      <c r="AH15" s="185">
        <v>178.09149214006399</v>
      </c>
      <c r="AI15" s="185">
        <v>201.44581132894399</v>
      </c>
      <c r="AJ15" s="185">
        <v>198.58731275779701</v>
      </c>
      <c r="AK15" s="185">
        <v>163.567655535597</v>
      </c>
      <c r="AL15" s="191">
        <v>179.849748681682</v>
      </c>
      <c r="AM15" s="185"/>
      <c r="AN15" s="192">
        <v>140.263031756266</v>
      </c>
      <c r="AO15" s="193">
        <v>139.507930415353</v>
      </c>
      <c r="AP15" s="194">
        <v>139.88359624676701</v>
      </c>
      <c r="AQ15" s="185"/>
      <c r="AR15" s="195">
        <v>168.27318423620099</v>
      </c>
      <c r="AS15" s="168"/>
      <c r="AT15" s="169">
        <v>-3.11566517778191</v>
      </c>
      <c r="AU15" s="163">
        <v>-2.56701398238136</v>
      </c>
      <c r="AV15" s="163">
        <v>0.74389821425375202</v>
      </c>
      <c r="AW15" s="163">
        <v>-1.2211590007942801E-2</v>
      </c>
      <c r="AX15" s="163">
        <v>-4.2287138366514903</v>
      </c>
      <c r="AY15" s="170">
        <v>-1.7290964252435399</v>
      </c>
      <c r="AZ15" s="163"/>
      <c r="BA15" s="171">
        <v>-1.96406943383938</v>
      </c>
      <c r="BB15" s="172">
        <v>-0.69276583908103495</v>
      </c>
      <c r="BC15" s="173">
        <v>-1.3332114295361099</v>
      </c>
      <c r="BD15" s="163"/>
      <c r="BE15" s="174">
        <v>-1.8526313892855699</v>
      </c>
    </row>
    <row r="16" spans="1:57" x14ac:dyDescent="0.2">
      <c r="A16" s="21" t="s">
        <v>27</v>
      </c>
      <c r="B16" s="3" t="str">
        <f t="shared" si="0"/>
        <v>I-95 Fredericksburg, VA</v>
      </c>
      <c r="C16" s="3"/>
      <c r="D16" s="24" t="s">
        <v>16</v>
      </c>
      <c r="E16" s="27" t="s">
        <v>17</v>
      </c>
      <c r="F16" s="3"/>
      <c r="G16" s="190">
        <v>90.532396280400505</v>
      </c>
      <c r="H16" s="185">
        <v>96.172841413946301</v>
      </c>
      <c r="I16" s="185">
        <v>99.525637220670305</v>
      </c>
      <c r="J16" s="185">
        <v>103.69656502097401</v>
      </c>
      <c r="K16" s="185">
        <v>103.647917687408</v>
      </c>
      <c r="L16" s="191">
        <v>99.3803803792851</v>
      </c>
      <c r="M16" s="185"/>
      <c r="N16" s="192">
        <v>119.010312635692</v>
      </c>
      <c r="O16" s="193">
        <v>119.67832865168501</v>
      </c>
      <c r="P16" s="194">
        <v>119.349344215553</v>
      </c>
      <c r="Q16" s="185"/>
      <c r="R16" s="195">
        <v>106.139158483919</v>
      </c>
      <c r="S16" s="168"/>
      <c r="T16" s="169">
        <v>-6.3327819638457203</v>
      </c>
      <c r="U16" s="163">
        <v>-4.45493100413122</v>
      </c>
      <c r="V16" s="163">
        <v>-2.9100645057660901</v>
      </c>
      <c r="W16" s="163">
        <v>0.36459824633111898</v>
      </c>
      <c r="X16" s="163">
        <v>1.1542229674898099</v>
      </c>
      <c r="Y16" s="170">
        <v>-1.90651384448254</v>
      </c>
      <c r="Z16" s="163"/>
      <c r="AA16" s="171">
        <v>2.2655583935701</v>
      </c>
      <c r="AB16" s="172">
        <v>-0.79563660124417701</v>
      </c>
      <c r="AC16" s="173">
        <v>0.65722847541565399</v>
      </c>
      <c r="AD16" s="163"/>
      <c r="AE16" s="174">
        <v>-0.85356135260178101</v>
      </c>
      <c r="AF16" s="30"/>
      <c r="AG16" s="190">
        <v>94.727056621932306</v>
      </c>
      <c r="AH16" s="185">
        <v>98.476127464593105</v>
      </c>
      <c r="AI16" s="185">
        <v>101.415813460968</v>
      </c>
      <c r="AJ16" s="185">
        <v>102.55818576994</v>
      </c>
      <c r="AK16" s="185">
        <v>102.01434538389999</v>
      </c>
      <c r="AL16" s="191">
        <v>100.106788830247</v>
      </c>
      <c r="AM16" s="185"/>
      <c r="AN16" s="192">
        <v>113.335355189195</v>
      </c>
      <c r="AO16" s="193">
        <v>112.846574905935</v>
      </c>
      <c r="AP16" s="194">
        <v>113.09310886153</v>
      </c>
      <c r="AQ16" s="185"/>
      <c r="AR16" s="195">
        <v>104.254685779231</v>
      </c>
      <c r="AS16" s="168"/>
      <c r="AT16" s="169">
        <v>-0.53431009641329896</v>
      </c>
      <c r="AU16" s="163">
        <v>-1.3500421340100299</v>
      </c>
      <c r="AV16" s="163">
        <v>-1.8863721435852501</v>
      </c>
      <c r="AW16" s="163">
        <v>-1.5661983753044399</v>
      </c>
      <c r="AX16" s="163">
        <v>-0.94569781907250605</v>
      </c>
      <c r="AY16" s="170">
        <v>-1.31762516484012</v>
      </c>
      <c r="AZ16" s="163"/>
      <c r="BA16" s="171">
        <v>-1.69346809986639</v>
      </c>
      <c r="BB16" s="172">
        <v>-4.0016530739774803</v>
      </c>
      <c r="BC16" s="173">
        <v>-2.87123391773634</v>
      </c>
      <c r="BD16" s="163"/>
      <c r="BE16" s="174">
        <v>-1.93846164620794</v>
      </c>
    </row>
    <row r="17" spans="1:57" x14ac:dyDescent="0.2">
      <c r="A17" s="21" t="s">
        <v>28</v>
      </c>
      <c r="B17" s="3" t="str">
        <f t="shared" si="0"/>
        <v>Dulles Airport Area, VA</v>
      </c>
      <c r="C17" s="3"/>
      <c r="D17" s="24" t="s">
        <v>16</v>
      </c>
      <c r="E17" s="27" t="s">
        <v>17</v>
      </c>
      <c r="F17" s="3"/>
      <c r="G17" s="190">
        <v>110.365464228295</v>
      </c>
      <c r="H17" s="185">
        <v>143.42833531039901</v>
      </c>
      <c r="I17" s="185">
        <v>165.771466090074</v>
      </c>
      <c r="J17" s="185">
        <v>166.74120336467001</v>
      </c>
      <c r="K17" s="185">
        <v>140.826890080428</v>
      </c>
      <c r="L17" s="191">
        <v>149.74455074085699</v>
      </c>
      <c r="M17" s="185"/>
      <c r="N17" s="192">
        <v>124.90428245493899</v>
      </c>
      <c r="O17" s="193">
        <v>118.339131167809</v>
      </c>
      <c r="P17" s="194">
        <v>121.59736115042701</v>
      </c>
      <c r="Q17" s="185"/>
      <c r="R17" s="195">
        <v>141.284204104553</v>
      </c>
      <c r="S17" s="168"/>
      <c r="T17" s="169">
        <v>-8.9557054753466492</v>
      </c>
      <c r="U17" s="163">
        <v>-4.1652221263049096</v>
      </c>
      <c r="V17" s="163">
        <v>2.8668077321729899</v>
      </c>
      <c r="W17" s="163">
        <v>3.98424553519967</v>
      </c>
      <c r="X17" s="163">
        <v>0.83541200433667495</v>
      </c>
      <c r="Y17" s="170">
        <v>0.91752821108111104</v>
      </c>
      <c r="Z17" s="163"/>
      <c r="AA17" s="171">
        <v>3.5713219301264201</v>
      </c>
      <c r="AB17" s="172">
        <v>-1.0214362116248701</v>
      </c>
      <c r="AC17" s="173">
        <v>1.2653811867396201</v>
      </c>
      <c r="AD17" s="163"/>
      <c r="AE17" s="174">
        <v>0.56380468529860195</v>
      </c>
      <c r="AF17" s="30"/>
      <c r="AG17" s="190">
        <v>114.218663661834</v>
      </c>
      <c r="AH17" s="185">
        <v>144.79660020793801</v>
      </c>
      <c r="AI17" s="185">
        <v>159.72517567312099</v>
      </c>
      <c r="AJ17" s="185">
        <v>157.41926179065399</v>
      </c>
      <c r="AK17" s="185">
        <v>133.961259311486</v>
      </c>
      <c r="AL17" s="191">
        <v>144.24586104103099</v>
      </c>
      <c r="AM17" s="185"/>
      <c r="AN17" s="192">
        <v>119.520979648904</v>
      </c>
      <c r="AO17" s="193">
        <v>115.546400416246</v>
      </c>
      <c r="AP17" s="194">
        <v>117.54840102039201</v>
      </c>
      <c r="AQ17" s="185"/>
      <c r="AR17" s="195">
        <v>136.750748550087</v>
      </c>
      <c r="AS17" s="168"/>
      <c r="AT17" s="169">
        <v>-1.8883763007349399</v>
      </c>
      <c r="AU17" s="163">
        <v>1.2711513778114001</v>
      </c>
      <c r="AV17" s="163">
        <v>2.4879745714876198</v>
      </c>
      <c r="AW17" s="163">
        <v>2.1633127636214899</v>
      </c>
      <c r="AX17" s="163">
        <v>-0.69126396188686601</v>
      </c>
      <c r="AY17" s="170">
        <v>0.97336668536641202</v>
      </c>
      <c r="AZ17" s="163"/>
      <c r="BA17" s="171">
        <v>2.0786993248163501</v>
      </c>
      <c r="BB17" s="172">
        <v>-0.74885266037951304</v>
      </c>
      <c r="BC17" s="173">
        <v>0.68274724840387502</v>
      </c>
      <c r="BD17" s="163"/>
      <c r="BE17" s="174">
        <v>1.01331794454806</v>
      </c>
    </row>
    <row r="18" spans="1:57" x14ac:dyDescent="0.2">
      <c r="A18" s="21" t="s">
        <v>29</v>
      </c>
      <c r="B18" s="3" t="str">
        <f t="shared" si="0"/>
        <v>Williamsburg, VA</v>
      </c>
      <c r="C18" s="3"/>
      <c r="D18" s="24" t="s">
        <v>16</v>
      </c>
      <c r="E18" s="27" t="s">
        <v>17</v>
      </c>
      <c r="F18" s="3"/>
      <c r="G18" s="190">
        <v>138.645782038345</v>
      </c>
      <c r="H18" s="185">
        <v>137.41882284040901</v>
      </c>
      <c r="I18" s="185">
        <v>141.90271890612601</v>
      </c>
      <c r="J18" s="185">
        <v>140.67229703915899</v>
      </c>
      <c r="K18" s="185">
        <v>151.65200651863901</v>
      </c>
      <c r="L18" s="191">
        <v>142.82095136872601</v>
      </c>
      <c r="M18" s="185"/>
      <c r="N18" s="192">
        <v>187.33511892626501</v>
      </c>
      <c r="O18" s="193">
        <v>187.313982285208</v>
      </c>
      <c r="P18" s="194">
        <v>187.32477148556001</v>
      </c>
      <c r="Q18" s="185"/>
      <c r="R18" s="195">
        <v>159.472158408773</v>
      </c>
      <c r="S18" s="168"/>
      <c r="T18" s="169">
        <v>9.8638537957340304</v>
      </c>
      <c r="U18" s="163">
        <v>15.1625199695038</v>
      </c>
      <c r="V18" s="163">
        <v>19.4962182420829</v>
      </c>
      <c r="W18" s="163">
        <v>12.626341633136301</v>
      </c>
      <c r="X18" s="163">
        <v>14.7332270617565</v>
      </c>
      <c r="Y18" s="170">
        <v>14.498811447264501</v>
      </c>
      <c r="Z18" s="163"/>
      <c r="AA18" s="171">
        <v>19.1285191810057</v>
      </c>
      <c r="AB18" s="172">
        <v>17.7326553406097</v>
      </c>
      <c r="AC18" s="173">
        <v>18.429017499437801</v>
      </c>
      <c r="AD18" s="163"/>
      <c r="AE18" s="174">
        <v>16.756060793575699</v>
      </c>
      <c r="AF18" s="30"/>
      <c r="AG18" s="190">
        <v>140.111944982853</v>
      </c>
      <c r="AH18" s="185">
        <v>143.91770527140801</v>
      </c>
      <c r="AI18" s="185">
        <v>146.032662468513</v>
      </c>
      <c r="AJ18" s="185">
        <v>146.52032641836499</v>
      </c>
      <c r="AK18" s="185">
        <v>153.35726387009399</v>
      </c>
      <c r="AL18" s="191">
        <v>146.42963987218801</v>
      </c>
      <c r="AM18" s="185"/>
      <c r="AN18" s="192">
        <v>182.32679672222699</v>
      </c>
      <c r="AO18" s="193">
        <v>187.46766493480999</v>
      </c>
      <c r="AP18" s="194">
        <v>184.831190066857</v>
      </c>
      <c r="AQ18" s="185"/>
      <c r="AR18" s="195">
        <v>159.64619838106501</v>
      </c>
      <c r="AS18" s="168"/>
      <c r="AT18" s="169">
        <v>6.8096803166213</v>
      </c>
      <c r="AU18" s="163">
        <v>10.6440412074961</v>
      </c>
      <c r="AV18" s="163">
        <v>10.493613789119101</v>
      </c>
      <c r="AW18" s="163">
        <v>8.8116234430419809</v>
      </c>
      <c r="AX18" s="163">
        <v>8.9160206754543303</v>
      </c>
      <c r="AY18" s="170">
        <v>9.0828200887795205</v>
      </c>
      <c r="AZ18" s="163"/>
      <c r="BA18" s="171">
        <v>8.0330714150435192</v>
      </c>
      <c r="BB18" s="172">
        <v>9.2376698778880595</v>
      </c>
      <c r="BC18" s="173">
        <v>8.6211951914736993</v>
      </c>
      <c r="BD18" s="163"/>
      <c r="BE18" s="174">
        <v>8.3728257245227695</v>
      </c>
    </row>
    <row r="19" spans="1:57" x14ac:dyDescent="0.2">
      <c r="A19" s="21" t="s">
        <v>30</v>
      </c>
      <c r="B19" s="3" t="str">
        <f t="shared" si="0"/>
        <v>Virginia Beach, VA</v>
      </c>
      <c r="C19" s="3"/>
      <c r="D19" s="24" t="s">
        <v>16</v>
      </c>
      <c r="E19" s="27" t="s">
        <v>17</v>
      </c>
      <c r="F19" s="3"/>
      <c r="G19" s="190">
        <v>120.685582375346</v>
      </c>
      <c r="H19" s="185">
        <v>120.98880176377899</v>
      </c>
      <c r="I19" s="185">
        <v>130.37221658812399</v>
      </c>
      <c r="J19" s="185">
        <v>128.97087566587399</v>
      </c>
      <c r="K19" s="185">
        <v>137.42701037635001</v>
      </c>
      <c r="L19" s="191">
        <v>128.50084976788099</v>
      </c>
      <c r="M19" s="185"/>
      <c r="N19" s="192">
        <v>181.29882650024399</v>
      </c>
      <c r="O19" s="193">
        <v>184.34699297062599</v>
      </c>
      <c r="P19" s="194">
        <v>182.86716689320801</v>
      </c>
      <c r="Q19" s="185"/>
      <c r="R19" s="195">
        <v>148.564723178517</v>
      </c>
      <c r="S19" s="168"/>
      <c r="T19" s="169">
        <v>0.783169644022357</v>
      </c>
      <c r="U19" s="163">
        <v>1.67367079191338</v>
      </c>
      <c r="V19" s="163">
        <v>7.7103351914490901</v>
      </c>
      <c r="W19" s="163">
        <v>3.9246339776315602</v>
      </c>
      <c r="X19" s="163">
        <v>6.7711448632289901</v>
      </c>
      <c r="Y19" s="170">
        <v>4.8141797230587802</v>
      </c>
      <c r="Z19" s="163"/>
      <c r="AA19" s="171">
        <v>5.6665465422734398</v>
      </c>
      <c r="AB19" s="172">
        <v>7.3630571453615303</v>
      </c>
      <c r="AC19" s="173">
        <v>6.5406832412244604</v>
      </c>
      <c r="AD19" s="163"/>
      <c r="AE19" s="174">
        <v>7.8017217719594703</v>
      </c>
      <c r="AF19" s="30"/>
      <c r="AG19" s="190">
        <v>121.81432849885999</v>
      </c>
      <c r="AH19" s="185">
        <v>122.43443745233201</v>
      </c>
      <c r="AI19" s="185">
        <v>128.51951279851599</v>
      </c>
      <c r="AJ19" s="185">
        <v>127.554655701318</v>
      </c>
      <c r="AK19" s="185">
        <v>130.071837708711</v>
      </c>
      <c r="AL19" s="191">
        <v>126.363099443769</v>
      </c>
      <c r="AM19" s="185"/>
      <c r="AN19" s="192">
        <v>169.38273033100799</v>
      </c>
      <c r="AO19" s="193">
        <v>172.54503396745099</v>
      </c>
      <c r="AP19" s="194">
        <v>170.98979943740301</v>
      </c>
      <c r="AQ19" s="185"/>
      <c r="AR19" s="195">
        <v>142.20747834197701</v>
      </c>
      <c r="AS19" s="168"/>
      <c r="AT19" s="169">
        <v>5.0100887826833702</v>
      </c>
      <c r="AU19" s="163">
        <v>4.4062139142761803</v>
      </c>
      <c r="AV19" s="163">
        <v>7.3582539866290499</v>
      </c>
      <c r="AW19" s="163">
        <v>4.7223295383299</v>
      </c>
      <c r="AX19" s="163">
        <v>1.4477502818899199</v>
      </c>
      <c r="AY19" s="170">
        <v>4.4389334272298404</v>
      </c>
      <c r="AZ19" s="163"/>
      <c r="BA19" s="171">
        <v>1.52611970052673</v>
      </c>
      <c r="BB19" s="172">
        <v>1.56096094606226</v>
      </c>
      <c r="BC19" s="173">
        <v>1.54243968063169</v>
      </c>
      <c r="BD19" s="163"/>
      <c r="BE19" s="174">
        <v>3.3236522950978902</v>
      </c>
    </row>
    <row r="20" spans="1:57" x14ac:dyDescent="0.2">
      <c r="A20" s="34" t="s">
        <v>31</v>
      </c>
      <c r="B20" s="3" t="str">
        <f t="shared" si="0"/>
        <v>Norfolk/Portsmouth, VA</v>
      </c>
      <c r="C20" s="3"/>
      <c r="D20" s="24" t="s">
        <v>16</v>
      </c>
      <c r="E20" s="27" t="s">
        <v>17</v>
      </c>
      <c r="F20" s="3"/>
      <c r="G20" s="190">
        <v>100.00355015162999</v>
      </c>
      <c r="H20" s="185">
        <v>108.915700813008</v>
      </c>
      <c r="I20" s="185">
        <v>117.73322670394001</v>
      </c>
      <c r="J20" s="185">
        <v>129.53298223179999</v>
      </c>
      <c r="K20" s="185">
        <v>136.38855136062099</v>
      </c>
      <c r="L20" s="191">
        <v>120.733753619141</v>
      </c>
      <c r="M20" s="185"/>
      <c r="N20" s="192">
        <v>145.21990075371301</v>
      </c>
      <c r="O20" s="193">
        <v>146.827572855917</v>
      </c>
      <c r="P20" s="194">
        <v>146.037141373297</v>
      </c>
      <c r="Q20" s="185"/>
      <c r="R20" s="195">
        <v>129.19465170742299</v>
      </c>
      <c r="S20" s="168"/>
      <c r="T20" s="169">
        <v>-9.4402637787710493</v>
      </c>
      <c r="U20" s="163">
        <v>-4.2046219454537503</v>
      </c>
      <c r="V20" s="163">
        <v>-7.3897359742035604</v>
      </c>
      <c r="W20" s="163">
        <v>-5.0789535105049604</v>
      </c>
      <c r="X20" s="163">
        <v>2.91162369068996</v>
      </c>
      <c r="Y20" s="170">
        <v>-3.3883250158896199</v>
      </c>
      <c r="Z20" s="163"/>
      <c r="AA20" s="171">
        <v>4.1148588159238004</v>
      </c>
      <c r="AB20" s="172">
        <v>9.1870569661332002</v>
      </c>
      <c r="AC20" s="173">
        <v>6.5728450301404804</v>
      </c>
      <c r="AD20" s="163"/>
      <c r="AE20" s="174">
        <v>0.56403017702345404</v>
      </c>
      <c r="AF20" s="30"/>
      <c r="AG20" s="190">
        <v>104.163549462793</v>
      </c>
      <c r="AH20" s="185">
        <v>110.95648211048101</v>
      </c>
      <c r="AI20" s="185">
        <v>118.18157881981</v>
      </c>
      <c r="AJ20" s="185">
        <v>127.7658591105</v>
      </c>
      <c r="AK20" s="185">
        <v>126.640707868568</v>
      </c>
      <c r="AL20" s="191">
        <v>118.346851703141</v>
      </c>
      <c r="AM20" s="185"/>
      <c r="AN20" s="192">
        <v>134.482808888888</v>
      </c>
      <c r="AO20" s="193">
        <v>130.524373937642</v>
      </c>
      <c r="AP20" s="194">
        <v>132.54505473349201</v>
      </c>
      <c r="AQ20" s="185"/>
      <c r="AR20" s="195">
        <v>122.80830652729399</v>
      </c>
      <c r="AS20" s="168"/>
      <c r="AT20" s="169">
        <v>-2.5699653435175702</v>
      </c>
      <c r="AU20" s="163">
        <v>0.13441043941316499</v>
      </c>
      <c r="AV20" s="163">
        <v>-0.89982443486947095</v>
      </c>
      <c r="AW20" s="163">
        <v>2.40305013109678</v>
      </c>
      <c r="AX20" s="163">
        <v>0.29995692396658402</v>
      </c>
      <c r="AY20" s="170">
        <v>0.187388997500265</v>
      </c>
      <c r="AZ20" s="163"/>
      <c r="BA20" s="171">
        <v>-5.0069413304071899</v>
      </c>
      <c r="BB20" s="172">
        <v>-6.3065224591654001</v>
      </c>
      <c r="BC20" s="173">
        <v>-5.6204462064731198</v>
      </c>
      <c r="BD20" s="163"/>
      <c r="BE20" s="174">
        <v>-1.8914141816477299</v>
      </c>
    </row>
    <row r="21" spans="1:57" x14ac:dyDescent="0.2">
      <c r="A21" s="35" t="s">
        <v>32</v>
      </c>
      <c r="B21" s="3" t="str">
        <f t="shared" si="0"/>
        <v>Newport News/Hampton, VA</v>
      </c>
      <c r="C21" s="3"/>
      <c r="D21" s="24" t="s">
        <v>16</v>
      </c>
      <c r="E21" s="27" t="s">
        <v>17</v>
      </c>
      <c r="F21" s="3"/>
      <c r="G21" s="190">
        <v>76.841363083284094</v>
      </c>
      <c r="H21" s="185">
        <v>83.055523824527299</v>
      </c>
      <c r="I21" s="185">
        <v>86.747929899497393</v>
      </c>
      <c r="J21" s="185">
        <v>87.727515362057204</v>
      </c>
      <c r="K21" s="185">
        <v>121.04630699912499</v>
      </c>
      <c r="L21" s="191">
        <v>93.6260143343316</v>
      </c>
      <c r="M21" s="185"/>
      <c r="N21" s="192">
        <v>144.32344715083701</v>
      </c>
      <c r="O21" s="193">
        <v>140.452272693428</v>
      </c>
      <c r="P21" s="194">
        <v>142.40139332154601</v>
      </c>
      <c r="Q21" s="185"/>
      <c r="R21" s="195">
        <v>111.22736118442</v>
      </c>
      <c r="S21" s="168"/>
      <c r="T21" s="169">
        <v>-12.9285493932368</v>
      </c>
      <c r="U21" s="163">
        <v>-11.411641914673501</v>
      </c>
      <c r="V21" s="163">
        <v>-9.0948376312747303</v>
      </c>
      <c r="W21" s="163">
        <v>-7.8522024475592902</v>
      </c>
      <c r="X21" s="163">
        <v>30.350395727038499</v>
      </c>
      <c r="Y21" s="170">
        <v>0.30462695452613298</v>
      </c>
      <c r="Z21" s="163"/>
      <c r="AA21" s="171">
        <v>45.328909792797397</v>
      </c>
      <c r="AB21" s="172">
        <v>41.791262054311801</v>
      </c>
      <c r="AC21" s="173">
        <v>43.5770035570836</v>
      </c>
      <c r="AD21" s="163"/>
      <c r="AE21" s="174">
        <v>17.081229694228501</v>
      </c>
      <c r="AF21" s="30"/>
      <c r="AG21" s="190">
        <v>76.315343886341495</v>
      </c>
      <c r="AH21" s="185">
        <v>82.181870272869304</v>
      </c>
      <c r="AI21" s="185">
        <v>85.2853894348615</v>
      </c>
      <c r="AJ21" s="185">
        <v>85.467441740463201</v>
      </c>
      <c r="AK21" s="185">
        <v>95.8122325697625</v>
      </c>
      <c r="AL21" s="191">
        <v>85.573824728591404</v>
      </c>
      <c r="AM21" s="185"/>
      <c r="AN21" s="192">
        <v>111.48053062116</v>
      </c>
      <c r="AO21" s="193">
        <v>109.823009987486</v>
      </c>
      <c r="AP21" s="194">
        <v>110.659343931392</v>
      </c>
      <c r="AQ21" s="185"/>
      <c r="AR21" s="195">
        <v>94.040906788238502</v>
      </c>
      <c r="AS21" s="168"/>
      <c r="AT21" s="169">
        <v>-9.3171440947718303</v>
      </c>
      <c r="AU21" s="163">
        <v>-8.0551619625051494</v>
      </c>
      <c r="AV21" s="163">
        <v>-7.3441286967058304</v>
      </c>
      <c r="AW21" s="163">
        <v>-9.10006932536586</v>
      </c>
      <c r="AX21" s="163">
        <v>-8.2274215147616694</v>
      </c>
      <c r="AY21" s="170">
        <v>-8.3968817766688506</v>
      </c>
      <c r="AZ21" s="163"/>
      <c r="BA21" s="171">
        <v>-7.5671127464872097</v>
      </c>
      <c r="BB21" s="172">
        <v>-9.2415546279510092</v>
      </c>
      <c r="BC21" s="173">
        <v>-8.3999424506921692</v>
      </c>
      <c r="BD21" s="163"/>
      <c r="BE21" s="174">
        <v>-8.0775246050113303</v>
      </c>
    </row>
    <row r="22" spans="1:57" x14ac:dyDescent="0.2">
      <c r="A22" s="36" t="s">
        <v>33</v>
      </c>
      <c r="B22" s="3" t="str">
        <f t="shared" si="0"/>
        <v>Chesapeake/Suffolk, VA</v>
      </c>
      <c r="C22" s="3"/>
      <c r="D22" s="25" t="s">
        <v>16</v>
      </c>
      <c r="E22" s="28" t="s">
        <v>17</v>
      </c>
      <c r="F22" s="3"/>
      <c r="G22" s="196">
        <v>85.724912638436393</v>
      </c>
      <c r="H22" s="197">
        <v>92.143747817360705</v>
      </c>
      <c r="I22" s="197">
        <v>96.523674340473505</v>
      </c>
      <c r="J22" s="197">
        <v>96.6499566942869</v>
      </c>
      <c r="K22" s="197">
        <v>98.239846417247904</v>
      </c>
      <c r="L22" s="198">
        <v>94.509437288542799</v>
      </c>
      <c r="M22" s="185"/>
      <c r="N22" s="199">
        <v>120.39318215049499</v>
      </c>
      <c r="O22" s="200">
        <v>122.92601428023001</v>
      </c>
      <c r="P22" s="201">
        <v>121.667793895489</v>
      </c>
      <c r="Q22" s="185"/>
      <c r="R22" s="202">
        <v>103.532590138313</v>
      </c>
      <c r="S22" s="168"/>
      <c r="T22" s="175">
        <v>-8.9432483186125395</v>
      </c>
      <c r="U22" s="176">
        <v>-8.6481407128085905</v>
      </c>
      <c r="V22" s="176">
        <v>-7.6208895826005696</v>
      </c>
      <c r="W22" s="176">
        <v>-8.2655625322619297</v>
      </c>
      <c r="X22" s="176">
        <v>-2.6647902112148998</v>
      </c>
      <c r="Y22" s="177">
        <v>-6.8758588897649098</v>
      </c>
      <c r="Z22" s="163"/>
      <c r="AA22" s="178">
        <v>3.73493643849705</v>
      </c>
      <c r="AB22" s="179">
        <v>7.3464888658097198</v>
      </c>
      <c r="AC22" s="180">
        <v>5.5316691246626899</v>
      </c>
      <c r="AD22" s="163"/>
      <c r="AE22" s="181">
        <v>-1.9308213575077999</v>
      </c>
      <c r="AF22" s="31"/>
      <c r="AG22" s="196">
        <v>86.886595962385201</v>
      </c>
      <c r="AH22" s="197">
        <v>92.781782213582702</v>
      </c>
      <c r="AI22" s="197">
        <v>95.588626602217701</v>
      </c>
      <c r="AJ22" s="197">
        <v>95.064087409379198</v>
      </c>
      <c r="AK22" s="197">
        <v>93.504831820043194</v>
      </c>
      <c r="AL22" s="198">
        <v>93.061899318693307</v>
      </c>
      <c r="AM22" s="185"/>
      <c r="AN22" s="199">
        <v>107.540553375255</v>
      </c>
      <c r="AO22" s="200">
        <v>108.640184830672</v>
      </c>
      <c r="AP22" s="201">
        <v>108.08945151009399</v>
      </c>
      <c r="AQ22" s="185"/>
      <c r="AR22" s="202">
        <v>97.7397120792659</v>
      </c>
      <c r="AS22" s="168"/>
      <c r="AT22" s="175">
        <v>-3.93582253112125</v>
      </c>
      <c r="AU22" s="176">
        <v>-4.4945752346888099</v>
      </c>
      <c r="AV22" s="176">
        <v>-4.65942647848465</v>
      </c>
      <c r="AW22" s="176">
        <v>-5.5891602395302797</v>
      </c>
      <c r="AX22" s="176">
        <v>-5.4562356043964</v>
      </c>
      <c r="AY22" s="177">
        <v>-4.8772329764986697</v>
      </c>
      <c r="AZ22" s="163"/>
      <c r="BA22" s="178">
        <v>-4.9080328352068996</v>
      </c>
      <c r="BB22" s="179">
        <v>-4.84696875824402</v>
      </c>
      <c r="BC22" s="180">
        <v>-4.8805028179172396</v>
      </c>
      <c r="BD22" s="163"/>
      <c r="BE22" s="181">
        <v>-4.8838964866087302</v>
      </c>
    </row>
    <row r="23" spans="1:57" x14ac:dyDescent="0.2">
      <c r="A23" s="35" t="s">
        <v>105</v>
      </c>
      <c r="B23" s="3" t="s">
        <v>105</v>
      </c>
      <c r="C23" s="9"/>
      <c r="D23" s="23" t="s">
        <v>16</v>
      </c>
      <c r="E23" s="26" t="s">
        <v>17</v>
      </c>
      <c r="F23" s="3"/>
      <c r="G23" s="182">
        <v>156.39982000000001</v>
      </c>
      <c r="H23" s="183">
        <v>162.693857519788</v>
      </c>
      <c r="I23" s="183">
        <v>172.72368611488</v>
      </c>
      <c r="J23" s="183">
        <v>171.63058625660699</v>
      </c>
      <c r="K23" s="183">
        <v>177.76661728395001</v>
      </c>
      <c r="L23" s="184">
        <v>170.08764479567401</v>
      </c>
      <c r="M23" s="185"/>
      <c r="N23" s="186">
        <v>198.22906934962199</v>
      </c>
      <c r="O23" s="187">
        <v>184.92580313014801</v>
      </c>
      <c r="P23" s="188">
        <v>192.03057954327301</v>
      </c>
      <c r="Q23" s="185"/>
      <c r="R23" s="189">
        <v>177.79904437550499</v>
      </c>
      <c r="S23" s="168"/>
      <c r="T23" s="160">
        <v>-6.8504979307844902</v>
      </c>
      <c r="U23" s="161">
        <v>-13.836366485931499</v>
      </c>
      <c r="V23" s="161">
        <v>-11.331676567043299</v>
      </c>
      <c r="W23" s="161">
        <v>-10.4515512254735</v>
      </c>
      <c r="X23" s="161">
        <v>-2.6405351707613298</v>
      </c>
      <c r="Y23" s="162">
        <v>-8.9379898981274497</v>
      </c>
      <c r="Z23" s="163"/>
      <c r="AA23" s="164">
        <v>4.0002324852395299</v>
      </c>
      <c r="AB23" s="165">
        <v>-10.4678327221598</v>
      </c>
      <c r="AC23" s="166">
        <v>-3.3127117044694301</v>
      </c>
      <c r="AD23" s="163"/>
      <c r="AE23" s="167">
        <v>-6.6418690219384198</v>
      </c>
      <c r="AF23" s="29"/>
      <c r="AG23" s="182">
        <v>165.183611165332</v>
      </c>
      <c r="AH23" s="183">
        <v>173.407812667022</v>
      </c>
      <c r="AI23" s="183">
        <v>180.84867496769601</v>
      </c>
      <c r="AJ23" s="183">
        <v>179.586179640718</v>
      </c>
      <c r="AK23" s="183">
        <v>184.35675903320299</v>
      </c>
      <c r="AL23" s="184">
        <v>177.72236339015399</v>
      </c>
      <c r="AM23" s="185"/>
      <c r="AN23" s="186">
        <v>197.17402162926999</v>
      </c>
      <c r="AO23" s="187">
        <v>193.31986041555601</v>
      </c>
      <c r="AP23" s="188">
        <v>195.29781938897199</v>
      </c>
      <c r="AQ23" s="185"/>
      <c r="AR23" s="189">
        <v>183.67303542262999</v>
      </c>
      <c r="AS23" s="168"/>
      <c r="AT23" s="160">
        <v>1.53736278239275</v>
      </c>
      <c r="AU23" s="161">
        <v>-0.21739482632326099</v>
      </c>
      <c r="AV23" s="161">
        <v>-0.32021408863074202</v>
      </c>
      <c r="AW23" s="161">
        <v>-2.5945318172390599</v>
      </c>
      <c r="AX23" s="161">
        <v>2.7423863091760898</v>
      </c>
      <c r="AY23" s="162">
        <v>0.128491990913909</v>
      </c>
      <c r="AZ23" s="163"/>
      <c r="BA23" s="164">
        <v>7.2727674637619394E-2</v>
      </c>
      <c r="BB23" s="165">
        <v>-3.8573135655580399</v>
      </c>
      <c r="BC23" s="166">
        <v>-1.8679200243454599</v>
      </c>
      <c r="BD23" s="163"/>
      <c r="BE23" s="167">
        <v>-0.63023906854256095</v>
      </c>
    </row>
    <row r="24" spans="1:57" x14ac:dyDescent="0.2">
      <c r="A24" s="35" t="s">
        <v>43</v>
      </c>
      <c r="B24" s="3" t="str">
        <f t="shared" si="0"/>
        <v>Richmond North/Glen Allen, VA</v>
      </c>
      <c r="C24" s="10"/>
      <c r="D24" s="24" t="s">
        <v>16</v>
      </c>
      <c r="E24" s="27" t="s">
        <v>17</v>
      </c>
      <c r="F24" s="3"/>
      <c r="G24" s="190">
        <v>89.710768814293402</v>
      </c>
      <c r="H24" s="185">
        <v>104.98319237304101</v>
      </c>
      <c r="I24" s="185">
        <v>110.75716574776</v>
      </c>
      <c r="J24" s="185">
        <v>110.93443040079801</v>
      </c>
      <c r="K24" s="185">
        <v>105.219290453372</v>
      </c>
      <c r="L24" s="191">
        <v>105.52301364641301</v>
      </c>
      <c r="M24" s="185"/>
      <c r="N24" s="192">
        <v>122.855412735849</v>
      </c>
      <c r="O24" s="193">
        <v>125.81532868662001</v>
      </c>
      <c r="P24" s="194">
        <v>124.39131125452001</v>
      </c>
      <c r="Q24" s="185"/>
      <c r="R24" s="195">
        <v>112.119316226602</v>
      </c>
      <c r="S24" s="168"/>
      <c r="T24" s="169">
        <v>-8.7702635516894301</v>
      </c>
      <c r="U24" s="163">
        <v>-3.6698924057180902</v>
      </c>
      <c r="V24" s="163">
        <v>-1.35113426645457</v>
      </c>
      <c r="W24" s="163">
        <v>0.36712210503288401</v>
      </c>
      <c r="X24" s="163">
        <v>0.83344872043981599</v>
      </c>
      <c r="Y24" s="170">
        <v>-1.8808961198590299</v>
      </c>
      <c r="Z24" s="163"/>
      <c r="AA24" s="171">
        <v>4.7947768123230103</v>
      </c>
      <c r="AB24" s="172">
        <v>4.3857869560821596</v>
      </c>
      <c r="AC24" s="173">
        <v>4.5307697685211998</v>
      </c>
      <c r="AD24" s="163"/>
      <c r="AE24" s="174">
        <v>0.74588578554350704</v>
      </c>
      <c r="AF24" s="30"/>
      <c r="AG24" s="190">
        <v>92.136376008064502</v>
      </c>
      <c r="AH24" s="185">
        <v>104.155099712368</v>
      </c>
      <c r="AI24" s="185">
        <v>109.651350630351</v>
      </c>
      <c r="AJ24" s="185">
        <v>108.560640882554</v>
      </c>
      <c r="AK24" s="185">
        <v>104.837500228373</v>
      </c>
      <c r="AL24" s="191">
        <v>104.673810180386</v>
      </c>
      <c r="AM24" s="185"/>
      <c r="AN24" s="192">
        <v>119.155348206677</v>
      </c>
      <c r="AO24" s="193">
        <v>120.43126685253699</v>
      </c>
      <c r="AP24" s="194">
        <v>119.797785427203</v>
      </c>
      <c r="AQ24" s="185"/>
      <c r="AR24" s="195">
        <v>109.677894046982</v>
      </c>
      <c r="AS24" s="168"/>
      <c r="AT24" s="169">
        <v>-7.6608055316266999</v>
      </c>
      <c r="AU24" s="163">
        <v>-1.21840394813773</v>
      </c>
      <c r="AV24" s="163">
        <v>-7.5111109967770096E-2</v>
      </c>
      <c r="AW24" s="163">
        <v>-1.19830646475076</v>
      </c>
      <c r="AX24" s="163">
        <v>-3.5889062366822602</v>
      </c>
      <c r="AY24" s="170">
        <v>-2.3116961925726298</v>
      </c>
      <c r="AZ24" s="163"/>
      <c r="BA24" s="171">
        <v>-3.0049002173414201</v>
      </c>
      <c r="BB24" s="172">
        <v>-2.2833793343125</v>
      </c>
      <c r="BC24" s="173">
        <v>-2.64402363169904</v>
      </c>
      <c r="BD24" s="163"/>
      <c r="BE24" s="174">
        <v>-2.5020364539266402</v>
      </c>
    </row>
    <row r="25" spans="1:57" x14ac:dyDescent="0.2">
      <c r="A25" s="35" t="s">
        <v>44</v>
      </c>
      <c r="B25" s="3" t="str">
        <f t="shared" si="0"/>
        <v>Richmond West/Midlothian, VA</v>
      </c>
      <c r="C25" s="3"/>
      <c r="D25" s="24" t="s">
        <v>16</v>
      </c>
      <c r="E25" s="27" t="s">
        <v>17</v>
      </c>
      <c r="F25" s="3"/>
      <c r="G25" s="190">
        <v>82.665497642679895</v>
      </c>
      <c r="H25" s="185">
        <v>89.472145553359596</v>
      </c>
      <c r="I25" s="185">
        <v>88.903876492712698</v>
      </c>
      <c r="J25" s="185">
        <v>88.879754664791307</v>
      </c>
      <c r="K25" s="185">
        <v>89.237163972602701</v>
      </c>
      <c r="L25" s="191">
        <v>88.088127691850005</v>
      </c>
      <c r="M25" s="185"/>
      <c r="N25" s="192">
        <v>109.133819824433</v>
      </c>
      <c r="O25" s="193">
        <v>110.99297054347799</v>
      </c>
      <c r="P25" s="194">
        <v>110.067794339279</v>
      </c>
      <c r="Q25" s="185"/>
      <c r="R25" s="195">
        <v>95.838852246469799</v>
      </c>
      <c r="S25" s="168"/>
      <c r="T25" s="169">
        <v>-1.93706682441386</v>
      </c>
      <c r="U25" s="163">
        <v>-0.60209012458559896</v>
      </c>
      <c r="V25" s="163">
        <v>-2.1060853508667199</v>
      </c>
      <c r="W25" s="163">
        <v>-1.87505883741345</v>
      </c>
      <c r="X25" s="163">
        <v>-2.0895722264079999</v>
      </c>
      <c r="Y25" s="170">
        <v>-1.71537912944168</v>
      </c>
      <c r="Z25" s="163"/>
      <c r="AA25" s="171">
        <v>4.7805600423145904</v>
      </c>
      <c r="AB25" s="172">
        <v>3.4629638654902002</v>
      </c>
      <c r="AC25" s="173">
        <v>4.0364654995666802</v>
      </c>
      <c r="AD25" s="163"/>
      <c r="AE25" s="174">
        <v>0.93087220887072697</v>
      </c>
      <c r="AF25" s="30"/>
      <c r="AG25" s="190">
        <v>81.950518101343107</v>
      </c>
      <c r="AH25" s="185">
        <v>87.826012317585906</v>
      </c>
      <c r="AI25" s="185">
        <v>88.634044774554297</v>
      </c>
      <c r="AJ25" s="185">
        <v>88.5193912997903</v>
      </c>
      <c r="AK25" s="185">
        <v>90.594769714802993</v>
      </c>
      <c r="AL25" s="191">
        <v>87.797894235169593</v>
      </c>
      <c r="AM25" s="185"/>
      <c r="AN25" s="192">
        <v>105.025180592073</v>
      </c>
      <c r="AO25" s="193">
        <v>107.468260613428</v>
      </c>
      <c r="AP25" s="194">
        <v>106.271485879883</v>
      </c>
      <c r="AQ25" s="185"/>
      <c r="AR25" s="195">
        <v>94.084001134629702</v>
      </c>
      <c r="AS25" s="168"/>
      <c r="AT25" s="169">
        <v>-4.1299291916549201</v>
      </c>
      <c r="AU25" s="163">
        <v>-1.87249652972778</v>
      </c>
      <c r="AV25" s="163">
        <v>-2.2881403401404601</v>
      </c>
      <c r="AW25" s="163">
        <v>-0.85504162431723596</v>
      </c>
      <c r="AX25" s="163">
        <v>2.1055709673854799</v>
      </c>
      <c r="AY25" s="170">
        <v>-1.22034225021203</v>
      </c>
      <c r="AZ25" s="163"/>
      <c r="BA25" s="171">
        <v>-0.343761663988988</v>
      </c>
      <c r="BB25" s="172">
        <v>0.96947236304201101</v>
      </c>
      <c r="BC25" s="173">
        <v>0.32859900359166799</v>
      </c>
      <c r="BD25" s="163"/>
      <c r="BE25" s="174">
        <v>-0.58383733260537096</v>
      </c>
    </row>
    <row r="26" spans="1:57" x14ac:dyDescent="0.2">
      <c r="A26" s="35" t="s">
        <v>45</v>
      </c>
      <c r="B26" s="3" t="str">
        <f t="shared" si="0"/>
        <v>Petersburg/Chester, VA</v>
      </c>
      <c r="C26" s="3"/>
      <c r="D26" s="24" t="s">
        <v>16</v>
      </c>
      <c r="E26" s="27" t="s">
        <v>17</v>
      </c>
      <c r="F26" s="3"/>
      <c r="G26" s="190">
        <v>89.313871064897796</v>
      </c>
      <c r="H26" s="185">
        <v>97.094999535558699</v>
      </c>
      <c r="I26" s="185">
        <v>98.725808426651696</v>
      </c>
      <c r="J26" s="185">
        <v>97.860094486899499</v>
      </c>
      <c r="K26" s="185">
        <v>95.643513298020594</v>
      </c>
      <c r="L26" s="191">
        <v>96.023328598229398</v>
      </c>
      <c r="M26" s="185"/>
      <c r="N26" s="192">
        <v>99.011557688113399</v>
      </c>
      <c r="O26" s="193">
        <v>99.651470803500303</v>
      </c>
      <c r="P26" s="194">
        <v>99.335944347358506</v>
      </c>
      <c r="Q26" s="185"/>
      <c r="R26" s="195">
        <v>97.029311148758893</v>
      </c>
      <c r="S26" s="168"/>
      <c r="T26" s="169">
        <v>-0.98085287176262703</v>
      </c>
      <c r="U26" s="163">
        <v>3.5523551149370198</v>
      </c>
      <c r="V26" s="163">
        <v>3.09594298869064</v>
      </c>
      <c r="W26" s="163">
        <v>2.3062342236893301</v>
      </c>
      <c r="X26" s="163">
        <v>9.2395920373773199E-2</v>
      </c>
      <c r="Y26" s="170">
        <v>1.8118616476629901</v>
      </c>
      <c r="Z26" s="163"/>
      <c r="AA26" s="171">
        <v>-3.9693525721326601</v>
      </c>
      <c r="AB26" s="172">
        <v>-3.5111985746204799</v>
      </c>
      <c r="AC26" s="173">
        <v>-3.73768274251315</v>
      </c>
      <c r="AD26" s="163"/>
      <c r="AE26" s="174">
        <v>1.1008329335802799E-2</v>
      </c>
      <c r="AF26" s="30"/>
      <c r="AG26" s="190">
        <v>90.255691575091504</v>
      </c>
      <c r="AH26" s="185">
        <v>96.569965978938299</v>
      </c>
      <c r="AI26" s="185">
        <v>98.130351902525305</v>
      </c>
      <c r="AJ26" s="185">
        <v>97.892443458584694</v>
      </c>
      <c r="AK26" s="185">
        <v>94.473694180351401</v>
      </c>
      <c r="AL26" s="191">
        <v>95.683821306475707</v>
      </c>
      <c r="AM26" s="185"/>
      <c r="AN26" s="192">
        <v>98.7075109151276</v>
      </c>
      <c r="AO26" s="193">
        <v>98.187817981227198</v>
      </c>
      <c r="AP26" s="194">
        <v>98.449301319040799</v>
      </c>
      <c r="AQ26" s="185"/>
      <c r="AR26" s="195">
        <v>96.498049579874902</v>
      </c>
      <c r="AS26" s="168"/>
      <c r="AT26" s="169">
        <v>0.54814355693337302</v>
      </c>
      <c r="AU26" s="163">
        <v>2.3116318130453202</v>
      </c>
      <c r="AV26" s="163">
        <v>1.68712004368833</v>
      </c>
      <c r="AW26" s="163">
        <v>-0.18827618674472199</v>
      </c>
      <c r="AX26" s="163">
        <v>-2.85625181186635</v>
      </c>
      <c r="AY26" s="170">
        <v>0.28519715159142001</v>
      </c>
      <c r="AZ26" s="163"/>
      <c r="BA26" s="171">
        <v>-3.6557287962602998</v>
      </c>
      <c r="BB26" s="172">
        <v>-2.3382685113098698</v>
      </c>
      <c r="BC26" s="173">
        <v>-3.0069843704161401</v>
      </c>
      <c r="BD26" s="163"/>
      <c r="BE26" s="174">
        <v>-0.75531841266641697</v>
      </c>
    </row>
    <row r="27" spans="1:57" x14ac:dyDescent="0.2">
      <c r="A27" s="35" t="s">
        <v>93</v>
      </c>
      <c r="B27" s="3" t="s">
        <v>70</v>
      </c>
      <c r="C27" s="3"/>
      <c r="D27" s="24" t="s">
        <v>16</v>
      </c>
      <c r="E27" s="27" t="s">
        <v>17</v>
      </c>
      <c r="F27" s="3"/>
      <c r="G27" s="190">
        <v>101.416093872229</v>
      </c>
      <c r="H27" s="185">
        <v>105.559059623849</v>
      </c>
      <c r="I27" s="185">
        <v>108.425291430659</v>
      </c>
      <c r="J27" s="185">
        <v>109.39499822190599</v>
      </c>
      <c r="K27" s="185">
        <v>105.549075520833</v>
      </c>
      <c r="L27" s="191">
        <v>106.401478700703</v>
      </c>
      <c r="M27" s="185"/>
      <c r="N27" s="192">
        <v>123.702530300514</v>
      </c>
      <c r="O27" s="193">
        <v>124.310486055776</v>
      </c>
      <c r="P27" s="194">
        <v>124.012737030411</v>
      </c>
      <c r="Q27" s="185"/>
      <c r="R27" s="195">
        <v>112.161058929901</v>
      </c>
      <c r="S27" s="168"/>
      <c r="T27" s="169">
        <v>-0.62194154163392101</v>
      </c>
      <c r="U27" s="163">
        <v>3.05092622364007</v>
      </c>
      <c r="V27" s="163">
        <v>3.3345136873321399</v>
      </c>
      <c r="W27" s="163">
        <v>5.2075356499615202</v>
      </c>
      <c r="X27" s="163">
        <v>-1.1483008452152299</v>
      </c>
      <c r="Y27" s="170">
        <v>2.1589796177635301</v>
      </c>
      <c r="Z27" s="163"/>
      <c r="AA27" s="171">
        <v>-6.8693096433446899</v>
      </c>
      <c r="AB27" s="172">
        <v>-8.1905301388846699</v>
      </c>
      <c r="AC27" s="173">
        <v>-7.5424860026926197</v>
      </c>
      <c r="AD27" s="163"/>
      <c r="AE27" s="174">
        <v>-1.5053108214753901</v>
      </c>
      <c r="AF27" s="30"/>
      <c r="AG27" s="190">
        <v>100.915175625494</v>
      </c>
      <c r="AH27" s="185">
        <v>104.557649072328</v>
      </c>
      <c r="AI27" s="185">
        <v>105.763114940956</v>
      </c>
      <c r="AJ27" s="185">
        <v>106.316535663631</v>
      </c>
      <c r="AK27" s="185">
        <v>106.82665395614799</v>
      </c>
      <c r="AL27" s="191">
        <v>105.07713284988399</v>
      </c>
      <c r="AM27" s="185"/>
      <c r="AN27" s="192">
        <v>128.696238607439</v>
      </c>
      <c r="AO27" s="193">
        <v>129.185682112564</v>
      </c>
      <c r="AP27" s="194">
        <v>128.93880660992701</v>
      </c>
      <c r="AQ27" s="185"/>
      <c r="AR27" s="195">
        <v>112.777332571535</v>
      </c>
      <c r="AS27" s="168"/>
      <c r="AT27" s="169">
        <v>2.6429226556580701</v>
      </c>
      <c r="AU27" s="163">
        <v>4.00665736242187</v>
      </c>
      <c r="AV27" s="163">
        <v>3.9578165920249102</v>
      </c>
      <c r="AW27" s="163">
        <v>4.0112489742564996</v>
      </c>
      <c r="AX27" s="163">
        <v>1.21511644153965</v>
      </c>
      <c r="AY27" s="170">
        <v>3.1448156623846</v>
      </c>
      <c r="AZ27" s="163"/>
      <c r="BA27" s="171">
        <v>1.7926722994508799</v>
      </c>
      <c r="BB27" s="172">
        <v>0.53718699702644901</v>
      </c>
      <c r="BC27" s="173">
        <v>1.1532686261754299</v>
      </c>
      <c r="BD27" s="163"/>
      <c r="BE27" s="174">
        <v>2.3275963117307001</v>
      </c>
    </row>
    <row r="28" spans="1:57" x14ac:dyDescent="0.2">
      <c r="A28" s="35" t="s">
        <v>47</v>
      </c>
      <c r="B28" s="3" t="str">
        <f t="shared" si="0"/>
        <v>Roanoke, VA</v>
      </c>
      <c r="C28" s="3"/>
      <c r="D28" s="24" t="s">
        <v>16</v>
      </c>
      <c r="E28" s="27" t="s">
        <v>17</v>
      </c>
      <c r="F28" s="3"/>
      <c r="G28" s="190">
        <v>91.366025360734497</v>
      </c>
      <c r="H28" s="185">
        <v>100.716396135265</v>
      </c>
      <c r="I28" s="185">
        <v>107.633165857836</v>
      </c>
      <c r="J28" s="185">
        <v>111.891928960331</v>
      </c>
      <c r="K28" s="185">
        <v>103.382738379022</v>
      </c>
      <c r="L28" s="191">
        <v>104.124480382418</v>
      </c>
      <c r="M28" s="185"/>
      <c r="N28" s="192">
        <v>105.934805049088</v>
      </c>
      <c r="O28" s="193">
        <v>108.491255017393</v>
      </c>
      <c r="P28" s="194">
        <v>107.243138866064</v>
      </c>
      <c r="Q28" s="185"/>
      <c r="R28" s="195">
        <v>105.097246048697</v>
      </c>
      <c r="S28" s="168"/>
      <c r="T28" s="169">
        <v>-14.096416900544501</v>
      </c>
      <c r="U28" s="163">
        <v>-12.4556730784889</v>
      </c>
      <c r="V28" s="163">
        <v>-4.0756255650590996</v>
      </c>
      <c r="W28" s="163">
        <v>-2.7608353608988199</v>
      </c>
      <c r="X28" s="163">
        <v>-5.5839202607988296</v>
      </c>
      <c r="Y28" s="170">
        <v>-6.9742487031626199</v>
      </c>
      <c r="Z28" s="163"/>
      <c r="AA28" s="171">
        <v>-4.9790146020570099</v>
      </c>
      <c r="AB28" s="172">
        <v>-5.3009374893374996</v>
      </c>
      <c r="AC28" s="173">
        <v>-5.1609806480237399</v>
      </c>
      <c r="AD28" s="163"/>
      <c r="AE28" s="174">
        <v>-6.38163822823965</v>
      </c>
      <c r="AF28" s="30"/>
      <c r="AG28" s="190">
        <v>94.699195773407595</v>
      </c>
      <c r="AH28" s="185">
        <v>104.67270078502401</v>
      </c>
      <c r="AI28" s="185">
        <v>109.849429574072</v>
      </c>
      <c r="AJ28" s="185">
        <v>108.327646978584</v>
      </c>
      <c r="AK28" s="185">
        <v>102.71532776257</v>
      </c>
      <c r="AL28" s="191">
        <v>104.66835452168399</v>
      </c>
      <c r="AM28" s="185"/>
      <c r="AN28" s="192">
        <v>115.400226630635</v>
      </c>
      <c r="AO28" s="193">
        <v>116.359716945527</v>
      </c>
      <c r="AP28" s="194">
        <v>115.87424704785499</v>
      </c>
      <c r="AQ28" s="185"/>
      <c r="AR28" s="195">
        <v>108.320944735935</v>
      </c>
      <c r="AS28" s="168"/>
      <c r="AT28" s="169">
        <v>-2.3238468719146899</v>
      </c>
      <c r="AU28" s="163">
        <v>-1.61156667769166</v>
      </c>
      <c r="AV28" s="163">
        <v>2.26428754194627</v>
      </c>
      <c r="AW28" s="163">
        <v>0.83906417366619401</v>
      </c>
      <c r="AX28" s="163">
        <v>-3.6021236212566898</v>
      </c>
      <c r="AY28" s="170">
        <v>-0.66331946536483299</v>
      </c>
      <c r="AZ28" s="163"/>
      <c r="BA28" s="171">
        <v>-2.1206754765178801</v>
      </c>
      <c r="BB28" s="172">
        <v>-1.24425470602142</v>
      </c>
      <c r="BC28" s="173">
        <v>-1.68697909803649</v>
      </c>
      <c r="BD28" s="163"/>
      <c r="BE28" s="174">
        <v>-0.99891463368873101</v>
      </c>
    </row>
    <row r="29" spans="1:57" x14ac:dyDescent="0.2">
      <c r="A29" s="35" t="s">
        <v>48</v>
      </c>
      <c r="B29" s="3" t="str">
        <f t="shared" si="0"/>
        <v>Charlottesville, VA</v>
      </c>
      <c r="C29" s="3"/>
      <c r="D29" s="24" t="s">
        <v>16</v>
      </c>
      <c r="E29" s="27" t="s">
        <v>17</v>
      </c>
      <c r="F29" s="3"/>
      <c r="G29" s="190">
        <v>147.412929340196</v>
      </c>
      <c r="H29" s="185">
        <v>150.06229840142001</v>
      </c>
      <c r="I29" s="185">
        <v>152.56285629276999</v>
      </c>
      <c r="J29" s="185">
        <v>154.65999077490699</v>
      </c>
      <c r="K29" s="185">
        <v>177.022693565976</v>
      </c>
      <c r="L29" s="191">
        <v>157.715754611698</v>
      </c>
      <c r="M29" s="185"/>
      <c r="N29" s="192">
        <v>251.69150046598301</v>
      </c>
      <c r="O29" s="193">
        <v>256.49187514292203</v>
      </c>
      <c r="P29" s="194">
        <v>254.11412463935301</v>
      </c>
      <c r="Q29" s="185"/>
      <c r="R29" s="195">
        <v>192.66813038748001</v>
      </c>
      <c r="S29" s="168"/>
      <c r="T29" s="169">
        <v>-8.1439505768243894</v>
      </c>
      <c r="U29" s="163">
        <v>-3.0922288456321101</v>
      </c>
      <c r="V29" s="163">
        <v>-3.50722474211145</v>
      </c>
      <c r="W29" s="163">
        <v>-6.7745946521714897</v>
      </c>
      <c r="X29" s="163">
        <v>-1.2466119036946199</v>
      </c>
      <c r="Y29" s="170">
        <v>-3.8771420352035499</v>
      </c>
      <c r="Z29" s="163"/>
      <c r="AA29" s="171">
        <v>-3.7442103647890601</v>
      </c>
      <c r="AB29" s="172">
        <v>-2.82696156993162</v>
      </c>
      <c r="AC29" s="173">
        <v>-3.2790120943666601</v>
      </c>
      <c r="AD29" s="163"/>
      <c r="AE29" s="174">
        <v>-2.1376334164573798</v>
      </c>
      <c r="AF29" s="30"/>
      <c r="AG29" s="190">
        <v>150.96725571524999</v>
      </c>
      <c r="AH29" s="185">
        <v>148.442512970168</v>
      </c>
      <c r="AI29" s="185">
        <v>151.55757285683799</v>
      </c>
      <c r="AJ29" s="185">
        <v>151.42734171393499</v>
      </c>
      <c r="AK29" s="185">
        <v>175.20313966554201</v>
      </c>
      <c r="AL29" s="191">
        <v>156.35109078038101</v>
      </c>
      <c r="AM29" s="185"/>
      <c r="AN29" s="192">
        <v>248.72412982495501</v>
      </c>
      <c r="AO29" s="193">
        <v>251.021056469391</v>
      </c>
      <c r="AP29" s="194">
        <v>249.868292270871</v>
      </c>
      <c r="AQ29" s="185"/>
      <c r="AR29" s="195">
        <v>189.39980327575199</v>
      </c>
      <c r="AS29" s="168"/>
      <c r="AT29" s="169">
        <v>2.8988966604961801</v>
      </c>
      <c r="AU29" s="163">
        <v>1.41381739600609</v>
      </c>
      <c r="AV29" s="163">
        <v>0.39241871194645001</v>
      </c>
      <c r="AW29" s="163">
        <v>-1.9765111878258199</v>
      </c>
      <c r="AX29" s="163">
        <v>-1.7155538195795099</v>
      </c>
      <c r="AY29" s="170">
        <v>-0.158017273885983</v>
      </c>
      <c r="AZ29" s="163"/>
      <c r="BA29" s="171">
        <v>-3.7808280705531501</v>
      </c>
      <c r="BB29" s="172">
        <v>-3.2419292933956698</v>
      </c>
      <c r="BC29" s="173">
        <v>-3.5108208270010399</v>
      </c>
      <c r="BD29" s="163"/>
      <c r="BE29" s="174">
        <v>-1.29800297136763</v>
      </c>
    </row>
    <row r="30" spans="1:57" x14ac:dyDescent="0.2">
      <c r="A30" s="21" t="s">
        <v>49</v>
      </c>
      <c r="B30" t="s">
        <v>72</v>
      </c>
      <c r="C30" s="3"/>
      <c r="D30" s="24" t="s">
        <v>16</v>
      </c>
      <c r="E30" s="27" t="s">
        <v>17</v>
      </c>
      <c r="F30" s="3"/>
      <c r="G30" s="190">
        <v>100.453140495867</v>
      </c>
      <c r="H30" s="185">
        <v>110.709423167848</v>
      </c>
      <c r="I30" s="185">
        <v>117.662155800874</v>
      </c>
      <c r="J30" s="185">
        <v>118.158622668579</v>
      </c>
      <c r="K30" s="185">
        <v>114.2570513089</v>
      </c>
      <c r="L30" s="191">
        <v>113.344116448191</v>
      </c>
      <c r="M30" s="185"/>
      <c r="N30" s="192">
        <v>119.09635373009201</v>
      </c>
      <c r="O30" s="193">
        <v>122.319836888331</v>
      </c>
      <c r="P30" s="194">
        <v>120.70978229014</v>
      </c>
      <c r="Q30" s="185"/>
      <c r="R30" s="195">
        <v>115.603743698423</v>
      </c>
      <c r="S30" s="168"/>
      <c r="T30" s="169">
        <v>3.4911623100920299</v>
      </c>
      <c r="U30" s="163">
        <v>3.6981086309851601</v>
      </c>
      <c r="V30" s="163">
        <v>6.5779102433183398</v>
      </c>
      <c r="W30" s="163">
        <v>8.55008891249817</v>
      </c>
      <c r="X30" s="163">
        <v>8.1643721374054596</v>
      </c>
      <c r="Y30" s="170">
        <v>6.6035969642308396</v>
      </c>
      <c r="Z30" s="163"/>
      <c r="AA30" s="171">
        <v>4.6347502269427396</v>
      </c>
      <c r="AB30" s="172">
        <v>9.5683216420012798</v>
      </c>
      <c r="AC30" s="173">
        <v>7.04049254901535</v>
      </c>
      <c r="AD30" s="163"/>
      <c r="AE30" s="174">
        <v>6.7522071902287104</v>
      </c>
      <c r="AF30" s="30"/>
      <c r="AG30" s="190">
        <v>118.44246310331</v>
      </c>
      <c r="AH30" s="185">
        <v>109.18153184949</v>
      </c>
      <c r="AI30" s="185">
        <v>113.02959968561601</v>
      </c>
      <c r="AJ30" s="185">
        <v>114.64225091098299</v>
      </c>
      <c r="AK30" s="185">
        <v>116.53149515993201</v>
      </c>
      <c r="AL30" s="191">
        <v>114.26819234362399</v>
      </c>
      <c r="AM30" s="185"/>
      <c r="AN30" s="192">
        <v>139.10577695716299</v>
      </c>
      <c r="AO30" s="193">
        <v>145.28914844824899</v>
      </c>
      <c r="AP30" s="194">
        <v>142.144273908797</v>
      </c>
      <c r="AQ30" s="185"/>
      <c r="AR30" s="195">
        <v>122.841303092148</v>
      </c>
      <c r="AS30" s="168"/>
      <c r="AT30" s="169">
        <v>28.541830284032098</v>
      </c>
      <c r="AU30" s="163">
        <v>7.2302361365309302</v>
      </c>
      <c r="AV30" s="163">
        <v>7.1248684581859099</v>
      </c>
      <c r="AW30" s="163">
        <v>8.1912365490141994</v>
      </c>
      <c r="AX30" s="163">
        <v>12.0142231350864</v>
      </c>
      <c r="AY30" s="170">
        <v>11.3574790923442</v>
      </c>
      <c r="AZ30" s="163"/>
      <c r="BA30" s="171">
        <v>23.469312713918001</v>
      </c>
      <c r="BB30" s="172">
        <v>29.769727837868899</v>
      </c>
      <c r="BC30" s="173">
        <v>26.554028827292299</v>
      </c>
      <c r="BD30" s="163"/>
      <c r="BE30" s="174">
        <v>16.214901882260101</v>
      </c>
    </row>
    <row r="31" spans="1:57" x14ac:dyDescent="0.2">
      <c r="A31" s="21" t="s">
        <v>50</v>
      </c>
      <c r="B31" s="3" t="str">
        <f t="shared" si="0"/>
        <v>Staunton &amp; Harrisonburg, VA</v>
      </c>
      <c r="C31" s="3"/>
      <c r="D31" s="24" t="s">
        <v>16</v>
      </c>
      <c r="E31" s="27" t="s">
        <v>17</v>
      </c>
      <c r="F31" s="3"/>
      <c r="G31" s="190">
        <v>93.861314475873499</v>
      </c>
      <c r="H31" s="185">
        <v>94.734844501442694</v>
      </c>
      <c r="I31" s="185">
        <v>96.204964349376098</v>
      </c>
      <c r="J31" s="185">
        <v>98.026452168916904</v>
      </c>
      <c r="K31" s="185">
        <v>98.619410256410205</v>
      </c>
      <c r="L31" s="191">
        <v>96.494376574307296</v>
      </c>
      <c r="M31" s="185"/>
      <c r="N31" s="192">
        <v>127.81623959000601</v>
      </c>
      <c r="O31" s="193">
        <v>124.177662308885</v>
      </c>
      <c r="P31" s="194">
        <v>126.03058286211299</v>
      </c>
      <c r="Q31" s="185"/>
      <c r="R31" s="195">
        <v>107.32604641888599</v>
      </c>
      <c r="S31" s="168"/>
      <c r="T31" s="169">
        <v>1.8021869419172101</v>
      </c>
      <c r="U31" s="163">
        <v>-1.9090710034738301</v>
      </c>
      <c r="V31" s="163">
        <v>0.413142212489438</v>
      </c>
      <c r="W31" s="163">
        <v>1.2866558981418601</v>
      </c>
      <c r="X31" s="163">
        <v>0.35715484679821102</v>
      </c>
      <c r="Y31" s="170">
        <v>0.39345294240255801</v>
      </c>
      <c r="Z31" s="163"/>
      <c r="AA31" s="171">
        <v>11.4666592040442</v>
      </c>
      <c r="AB31" s="172">
        <v>7.6391513950317202</v>
      </c>
      <c r="AC31" s="173">
        <v>9.58285989898528</v>
      </c>
      <c r="AD31" s="163"/>
      <c r="AE31" s="174">
        <v>4.6178174843370803</v>
      </c>
      <c r="AF31" s="30"/>
      <c r="AG31" s="190">
        <v>93.843254606036794</v>
      </c>
      <c r="AH31" s="185">
        <v>95.928388111338194</v>
      </c>
      <c r="AI31" s="185">
        <v>97.516094011496705</v>
      </c>
      <c r="AJ31" s="185">
        <v>98.235150998365597</v>
      </c>
      <c r="AK31" s="185">
        <v>104.25786800669999</v>
      </c>
      <c r="AL31" s="191">
        <v>98.3243143018138</v>
      </c>
      <c r="AM31" s="185"/>
      <c r="AN31" s="192">
        <v>122.198484031878</v>
      </c>
      <c r="AO31" s="193">
        <v>120.322788274012</v>
      </c>
      <c r="AP31" s="194">
        <v>121.289257289727</v>
      </c>
      <c r="AQ31" s="185"/>
      <c r="AR31" s="195">
        <v>106.13583808987801</v>
      </c>
      <c r="AS31" s="168"/>
      <c r="AT31" s="169">
        <v>-1.30156448957033</v>
      </c>
      <c r="AU31" s="163">
        <v>-0.42444282858185101</v>
      </c>
      <c r="AV31" s="163">
        <v>0.95487574802601605</v>
      </c>
      <c r="AW31" s="163">
        <v>-0.113472053193411</v>
      </c>
      <c r="AX31" s="163">
        <v>-0.98824097342894202</v>
      </c>
      <c r="AY31" s="170">
        <v>-0.40874107135332199</v>
      </c>
      <c r="AZ31" s="163"/>
      <c r="BA31" s="171">
        <v>1.4554343922211399</v>
      </c>
      <c r="BB31" s="172">
        <v>1.37632738476051</v>
      </c>
      <c r="BC31" s="173">
        <v>1.43020853052589</v>
      </c>
      <c r="BD31" s="163"/>
      <c r="BE31" s="174">
        <v>8.34884006336227E-2</v>
      </c>
    </row>
    <row r="32" spans="1:57" x14ac:dyDescent="0.2">
      <c r="A32" s="21" t="s">
        <v>51</v>
      </c>
      <c r="B32" s="3" t="str">
        <f t="shared" si="0"/>
        <v>Blacksburg &amp; Wytheville, VA</v>
      </c>
      <c r="C32" s="3"/>
      <c r="D32" s="24" t="s">
        <v>16</v>
      </c>
      <c r="E32" s="27" t="s">
        <v>17</v>
      </c>
      <c r="F32" s="3"/>
      <c r="G32" s="190">
        <v>96.727885181550505</v>
      </c>
      <c r="H32" s="185">
        <v>99.019521943573594</v>
      </c>
      <c r="I32" s="185">
        <v>100.47775085195001</v>
      </c>
      <c r="J32" s="185">
        <v>99.9322613596336</v>
      </c>
      <c r="K32" s="185">
        <v>100.235146176911</v>
      </c>
      <c r="L32" s="191">
        <v>99.413255613125997</v>
      </c>
      <c r="M32" s="185"/>
      <c r="N32" s="192">
        <v>122.251981981981</v>
      </c>
      <c r="O32" s="193">
        <v>122.377765187283</v>
      </c>
      <c r="P32" s="194">
        <v>122.316707159054</v>
      </c>
      <c r="Q32" s="185"/>
      <c r="R32" s="195">
        <v>106.890302453468</v>
      </c>
      <c r="S32" s="168"/>
      <c r="T32" s="169">
        <v>0.58733477461156303</v>
      </c>
      <c r="U32" s="163">
        <v>-0.72369044242522695</v>
      </c>
      <c r="V32" s="163">
        <v>-1.1112783960982999</v>
      </c>
      <c r="W32" s="163">
        <v>-0.54963048239693901</v>
      </c>
      <c r="X32" s="163">
        <v>-3.9562138841630099</v>
      </c>
      <c r="Y32" s="170">
        <v>-1.2944765855575899</v>
      </c>
      <c r="Z32" s="163"/>
      <c r="AA32" s="171">
        <v>-3.8465975108858799</v>
      </c>
      <c r="AB32" s="172">
        <v>0.34117319616663999</v>
      </c>
      <c r="AC32" s="173">
        <v>-1.8236166462788499</v>
      </c>
      <c r="AD32" s="163"/>
      <c r="AE32" s="174">
        <v>-1.32979521711619</v>
      </c>
      <c r="AF32" s="30"/>
      <c r="AG32" s="190">
        <v>98.891665288401896</v>
      </c>
      <c r="AH32" s="185">
        <v>98.486819952494002</v>
      </c>
      <c r="AI32" s="185">
        <v>102.810750177556</v>
      </c>
      <c r="AJ32" s="185">
        <v>103.08176701013301</v>
      </c>
      <c r="AK32" s="185">
        <v>107.509014502586</v>
      </c>
      <c r="AL32" s="191">
        <v>102.359038129352</v>
      </c>
      <c r="AM32" s="185"/>
      <c r="AN32" s="192">
        <v>152.94532994226</v>
      </c>
      <c r="AO32" s="193">
        <v>154.04642132879499</v>
      </c>
      <c r="AP32" s="194">
        <v>153.487324700708</v>
      </c>
      <c r="AQ32" s="185"/>
      <c r="AR32" s="195">
        <v>119.871429801071</v>
      </c>
      <c r="AS32" s="168"/>
      <c r="AT32" s="169">
        <v>2.2738936195167101</v>
      </c>
      <c r="AU32" s="163">
        <v>-0.91857778968254999</v>
      </c>
      <c r="AV32" s="163">
        <v>2.8678132690781002</v>
      </c>
      <c r="AW32" s="163">
        <v>2.0341279049806098</v>
      </c>
      <c r="AX32" s="163">
        <v>1.8335246423521201</v>
      </c>
      <c r="AY32" s="170">
        <v>1.6029896480252701</v>
      </c>
      <c r="AZ32" s="163"/>
      <c r="BA32" s="171">
        <v>1.8327235347942199</v>
      </c>
      <c r="BB32" s="172">
        <v>0.82500459189611397</v>
      </c>
      <c r="BC32" s="173">
        <v>1.3169692415708301</v>
      </c>
      <c r="BD32" s="163"/>
      <c r="BE32" s="174">
        <v>1.30446095208767</v>
      </c>
    </row>
    <row r="33" spans="1:64" x14ac:dyDescent="0.2">
      <c r="A33" s="21" t="s">
        <v>52</v>
      </c>
      <c r="B33" s="3" t="str">
        <f t="shared" si="0"/>
        <v>Lynchburg, VA</v>
      </c>
      <c r="C33" s="3"/>
      <c r="D33" s="24" t="s">
        <v>16</v>
      </c>
      <c r="E33" s="27" t="s">
        <v>17</v>
      </c>
      <c r="F33" s="3"/>
      <c r="G33" s="190">
        <v>93.6098919891989</v>
      </c>
      <c r="H33" s="185">
        <v>102.362612446087</v>
      </c>
      <c r="I33" s="185">
        <v>109.076394666666</v>
      </c>
      <c r="J33" s="185">
        <v>107.259002624671</v>
      </c>
      <c r="K33" s="185">
        <v>109.27612353567601</v>
      </c>
      <c r="L33" s="191">
        <v>105.36252502383201</v>
      </c>
      <c r="M33" s="185"/>
      <c r="N33" s="192">
        <v>135.844987394957</v>
      </c>
      <c r="O33" s="193">
        <v>140.65198593297399</v>
      </c>
      <c r="P33" s="194">
        <v>138.26702522409801</v>
      </c>
      <c r="Q33" s="185"/>
      <c r="R33" s="195">
        <v>117.330292668132</v>
      </c>
      <c r="S33" s="168"/>
      <c r="T33" s="169">
        <v>-9.3034719422683594</v>
      </c>
      <c r="U33" s="163">
        <v>-5.9045531771141704</v>
      </c>
      <c r="V33" s="163">
        <v>-2.3665388120495101</v>
      </c>
      <c r="W33" s="163">
        <v>-2.4430904829980302</v>
      </c>
      <c r="X33" s="163">
        <v>-1.7666118594634199</v>
      </c>
      <c r="Y33" s="170">
        <v>-3.6722964092289399</v>
      </c>
      <c r="Z33" s="163"/>
      <c r="AA33" s="171">
        <v>0.33497899382537499</v>
      </c>
      <c r="AB33" s="172">
        <v>2.2954324629494098</v>
      </c>
      <c r="AC33" s="173">
        <v>1.3314261251609301</v>
      </c>
      <c r="AD33" s="163"/>
      <c r="AE33" s="174">
        <v>-0.205849921820278</v>
      </c>
      <c r="AF33" s="30"/>
      <c r="AG33" s="190">
        <v>99.579824732229696</v>
      </c>
      <c r="AH33" s="185">
        <v>105.56428834182201</v>
      </c>
      <c r="AI33" s="185">
        <v>108.460092183356</v>
      </c>
      <c r="AJ33" s="185">
        <v>107.012116032116</v>
      </c>
      <c r="AK33" s="185">
        <v>116.61475726911701</v>
      </c>
      <c r="AL33" s="191">
        <v>108.079022467812</v>
      </c>
      <c r="AM33" s="185"/>
      <c r="AN33" s="192">
        <v>137.32827809564901</v>
      </c>
      <c r="AO33" s="193">
        <v>134.55981528223899</v>
      </c>
      <c r="AP33" s="194">
        <v>135.98616107681099</v>
      </c>
      <c r="AQ33" s="185"/>
      <c r="AR33" s="195">
        <v>117.43465261980199</v>
      </c>
      <c r="AS33" s="168"/>
      <c r="AT33" s="169">
        <v>1.76940333577898</v>
      </c>
      <c r="AU33" s="163">
        <v>2.1355059829526599</v>
      </c>
      <c r="AV33" s="163">
        <v>0.92458682777175105</v>
      </c>
      <c r="AW33" s="163">
        <v>-0.25672648435331102</v>
      </c>
      <c r="AX33" s="163">
        <v>1.28322056535877</v>
      </c>
      <c r="AY33" s="170">
        <v>1.02805232097906</v>
      </c>
      <c r="AZ33" s="163"/>
      <c r="BA33" s="171">
        <v>0.49795921758394301</v>
      </c>
      <c r="BB33" s="172">
        <v>-0.33118908326163399</v>
      </c>
      <c r="BC33" s="173">
        <v>9.5976189614495E-2</v>
      </c>
      <c r="BD33" s="163"/>
      <c r="BE33" s="174">
        <v>1.1685867031962101</v>
      </c>
    </row>
    <row r="34" spans="1:64" x14ac:dyDescent="0.2">
      <c r="A34" s="21" t="s">
        <v>73</v>
      </c>
      <c r="B34" s="3" t="str">
        <f t="shared" si="0"/>
        <v>Central Virginia</v>
      </c>
      <c r="C34" s="3"/>
      <c r="D34" s="24" t="s">
        <v>16</v>
      </c>
      <c r="E34" s="27" t="s">
        <v>17</v>
      </c>
      <c r="F34" s="3"/>
      <c r="G34" s="190">
        <v>103.57503705272001</v>
      </c>
      <c r="H34" s="185">
        <v>113.860004586922</v>
      </c>
      <c r="I34" s="185">
        <v>118.611050034586</v>
      </c>
      <c r="J34" s="185">
        <v>118.006680115538</v>
      </c>
      <c r="K34" s="185">
        <v>121.962004943696</v>
      </c>
      <c r="L34" s="191">
        <v>116.127064217407</v>
      </c>
      <c r="M34" s="185"/>
      <c r="N34" s="192">
        <v>147.49539402705</v>
      </c>
      <c r="O34" s="193">
        <v>147.591305347901</v>
      </c>
      <c r="P34" s="194">
        <v>147.54381655602199</v>
      </c>
      <c r="Q34" s="185"/>
      <c r="R34" s="195">
        <v>126.89112328330999</v>
      </c>
      <c r="S34" s="168"/>
      <c r="T34" s="169">
        <v>-7.67789276014744</v>
      </c>
      <c r="U34" s="163">
        <v>-4.6446456683077502</v>
      </c>
      <c r="V34" s="163">
        <v>-3.82389028629856</v>
      </c>
      <c r="W34" s="163">
        <v>-3.8280145520658602</v>
      </c>
      <c r="X34" s="163">
        <v>-0.38239923865348102</v>
      </c>
      <c r="Y34" s="170">
        <v>-3.6092115653524002</v>
      </c>
      <c r="Z34" s="163"/>
      <c r="AA34" s="171">
        <v>-4.4425923718275501E-2</v>
      </c>
      <c r="AB34" s="172">
        <v>-1.15581460168603</v>
      </c>
      <c r="AC34" s="173">
        <v>-0.62365969700772605</v>
      </c>
      <c r="AD34" s="163"/>
      <c r="AE34" s="174">
        <v>-1.9081332123006201</v>
      </c>
      <c r="AF34" s="30"/>
      <c r="AG34" s="190">
        <v>107.834967484457</v>
      </c>
      <c r="AH34" s="185">
        <v>114.966254382134</v>
      </c>
      <c r="AI34" s="185">
        <v>118.735761973381</v>
      </c>
      <c r="AJ34" s="185">
        <v>117.757374104874</v>
      </c>
      <c r="AK34" s="185">
        <v>122.465868940587</v>
      </c>
      <c r="AL34" s="191">
        <v>116.878462975749</v>
      </c>
      <c r="AM34" s="185"/>
      <c r="AN34" s="192">
        <v>146.554232545915</v>
      </c>
      <c r="AO34" s="193">
        <v>146.548223926036</v>
      </c>
      <c r="AP34" s="194">
        <v>146.55123920828601</v>
      </c>
      <c r="AQ34" s="185"/>
      <c r="AR34" s="195">
        <v>126.608344053292</v>
      </c>
      <c r="AS34" s="168"/>
      <c r="AT34" s="169">
        <v>-0.92811928684126499</v>
      </c>
      <c r="AU34" s="163">
        <v>1.1594477033303101</v>
      </c>
      <c r="AV34" s="163">
        <v>0.65169106873106597</v>
      </c>
      <c r="AW34" s="163">
        <v>-0.94252637983867205</v>
      </c>
      <c r="AX34" s="163">
        <v>-0.98381803796009104</v>
      </c>
      <c r="AY34" s="170">
        <v>-0.20824575476278701</v>
      </c>
      <c r="AZ34" s="163"/>
      <c r="BA34" s="171">
        <v>-1.6685630162552501</v>
      </c>
      <c r="BB34" s="172">
        <v>-1.26538411937857</v>
      </c>
      <c r="BC34" s="173">
        <v>-1.466734327662</v>
      </c>
      <c r="BD34" s="163"/>
      <c r="BE34" s="174">
        <v>-0.67310448474447304</v>
      </c>
    </row>
    <row r="35" spans="1:64" x14ac:dyDescent="0.2">
      <c r="A35" s="21" t="s">
        <v>74</v>
      </c>
      <c r="B35" s="3" t="str">
        <f t="shared" si="0"/>
        <v>Chesapeake Bay</v>
      </c>
      <c r="C35" s="3"/>
      <c r="D35" s="24" t="s">
        <v>16</v>
      </c>
      <c r="E35" s="27" t="s">
        <v>17</v>
      </c>
      <c r="F35" s="3"/>
      <c r="G35" s="190">
        <v>101.267775665399</v>
      </c>
      <c r="H35" s="185">
        <v>104.84315638450499</v>
      </c>
      <c r="I35" s="185">
        <v>108.04763702801399</v>
      </c>
      <c r="J35" s="185">
        <v>112.27255065554201</v>
      </c>
      <c r="K35" s="185">
        <v>110.86908977556099</v>
      </c>
      <c r="L35" s="191">
        <v>108.049747625508</v>
      </c>
      <c r="M35" s="185"/>
      <c r="N35" s="192">
        <v>138.00203925845099</v>
      </c>
      <c r="O35" s="193">
        <v>136.96993736951899</v>
      </c>
      <c r="P35" s="194">
        <v>137.474704</v>
      </c>
      <c r="Q35" s="185"/>
      <c r="R35" s="195">
        <v>117.972732014388</v>
      </c>
      <c r="S35" s="168"/>
      <c r="T35" s="169">
        <v>-3.9111081223519801</v>
      </c>
      <c r="U35" s="163">
        <v>-4.3820726311301303</v>
      </c>
      <c r="V35" s="163">
        <v>-1.41282148470584</v>
      </c>
      <c r="W35" s="163">
        <v>5.4454735863161599</v>
      </c>
      <c r="X35" s="163">
        <v>-0.88047697739103203</v>
      </c>
      <c r="Y35" s="170">
        <v>-0.63341472590001302</v>
      </c>
      <c r="Z35" s="163"/>
      <c r="AA35" s="171">
        <v>8.90809171611685</v>
      </c>
      <c r="AB35" s="172">
        <v>2.1769493583898201</v>
      </c>
      <c r="AC35" s="173">
        <v>5.4428412728253202</v>
      </c>
      <c r="AD35" s="163"/>
      <c r="AE35" s="174">
        <v>2.7276147852960699</v>
      </c>
      <c r="AF35" s="30"/>
      <c r="AG35" s="190">
        <v>103.681183206106</v>
      </c>
      <c r="AH35" s="185">
        <v>104.75295769993301</v>
      </c>
      <c r="AI35" s="185">
        <v>106.701268072289</v>
      </c>
      <c r="AJ35" s="185">
        <v>108.107021866338</v>
      </c>
      <c r="AK35" s="185">
        <v>108.58663126451999</v>
      </c>
      <c r="AL35" s="191">
        <v>106.51603247794699</v>
      </c>
      <c r="AM35" s="185"/>
      <c r="AN35" s="192">
        <v>134.11761577532101</v>
      </c>
      <c r="AO35" s="193">
        <v>134.01405260011899</v>
      </c>
      <c r="AP35" s="194">
        <v>134.065841924398</v>
      </c>
      <c r="AQ35" s="185"/>
      <c r="AR35" s="195">
        <v>115.030179156854</v>
      </c>
      <c r="AS35" s="168"/>
      <c r="AT35" s="169">
        <v>3.1018550826997799</v>
      </c>
      <c r="AU35" s="163">
        <v>-0.61050701689942999</v>
      </c>
      <c r="AV35" s="163">
        <v>1.6073968538897401</v>
      </c>
      <c r="AW35" s="163">
        <v>5.42907223772034</v>
      </c>
      <c r="AX35" s="163">
        <v>-1.5324296869273</v>
      </c>
      <c r="AY35" s="170">
        <v>1.4603327362987799</v>
      </c>
      <c r="AZ35" s="163"/>
      <c r="BA35" s="171">
        <v>3.5168064919648501</v>
      </c>
      <c r="BB35" s="172">
        <v>0.954627703246404</v>
      </c>
      <c r="BC35" s="173">
        <v>2.2295177921307801</v>
      </c>
      <c r="BD35" s="163"/>
      <c r="BE35" s="174">
        <v>1.8087560268133001</v>
      </c>
    </row>
    <row r="36" spans="1:64" x14ac:dyDescent="0.2">
      <c r="A36" s="21" t="s">
        <v>75</v>
      </c>
      <c r="B36" s="3" t="str">
        <f t="shared" si="0"/>
        <v>Coastal Virginia - Eastern Shore</v>
      </c>
      <c r="C36" s="3"/>
      <c r="D36" s="24" t="s">
        <v>16</v>
      </c>
      <c r="E36" s="27" t="s">
        <v>17</v>
      </c>
      <c r="F36" s="3"/>
      <c r="G36" s="190">
        <v>100.077984496124</v>
      </c>
      <c r="H36" s="185">
        <v>105.946323943661</v>
      </c>
      <c r="I36" s="185">
        <v>106.525617834394</v>
      </c>
      <c r="J36" s="185">
        <v>109.58410975609701</v>
      </c>
      <c r="K36" s="185">
        <v>110.097041062801</v>
      </c>
      <c r="L36" s="191">
        <v>106.99755670948301</v>
      </c>
      <c r="M36" s="185"/>
      <c r="N36" s="192">
        <v>126.017533129459</v>
      </c>
      <c r="O36" s="193">
        <v>125.710707692307</v>
      </c>
      <c r="P36" s="194">
        <v>125.86459100204399</v>
      </c>
      <c r="Q36" s="185"/>
      <c r="R36" s="195">
        <v>113.569937666963</v>
      </c>
      <c r="S36" s="168"/>
      <c r="T36" s="169">
        <v>0.77635802722917402</v>
      </c>
      <c r="U36" s="163">
        <v>3.4444105424906999</v>
      </c>
      <c r="V36" s="163">
        <v>0.70570765968598903</v>
      </c>
      <c r="W36" s="163">
        <v>4.9677633639844601</v>
      </c>
      <c r="X36" s="163">
        <v>3.2159451303645099</v>
      </c>
      <c r="Y36" s="170">
        <v>2.8873581697335</v>
      </c>
      <c r="Z36" s="163"/>
      <c r="AA36" s="171">
        <v>-0.61430901652566705</v>
      </c>
      <c r="AB36" s="172">
        <v>-2.6561012133063602</v>
      </c>
      <c r="AC36" s="173">
        <v>-1.6536145714066799</v>
      </c>
      <c r="AD36" s="163"/>
      <c r="AE36" s="174">
        <v>1.3634213361230101</v>
      </c>
      <c r="AF36" s="30"/>
      <c r="AG36" s="190">
        <v>100.840113636363</v>
      </c>
      <c r="AH36" s="185">
        <v>102.986910334893</v>
      </c>
      <c r="AI36" s="185">
        <v>103.877185332011</v>
      </c>
      <c r="AJ36" s="185">
        <v>106.290105397636</v>
      </c>
      <c r="AK36" s="185">
        <v>106.733566591422</v>
      </c>
      <c r="AL36" s="191">
        <v>104.409126378286</v>
      </c>
      <c r="AM36" s="185"/>
      <c r="AN36" s="192">
        <v>123.46280464739201</v>
      </c>
      <c r="AO36" s="193">
        <v>123.93422547332101</v>
      </c>
      <c r="AP36" s="194">
        <v>123.691463754</v>
      </c>
      <c r="AQ36" s="185"/>
      <c r="AR36" s="195">
        <v>110.904657604874</v>
      </c>
      <c r="AS36" s="168"/>
      <c r="AT36" s="169">
        <v>-1.3187261862445301</v>
      </c>
      <c r="AU36" s="163">
        <v>0.35765252772225797</v>
      </c>
      <c r="AV36" s="163">
        <v>0.47081715206130098</v>
      </c>
      <c r="AW36" s="163">
        <v>2.1018514441687799</v>
      </c>
      <c r="AX36" s="163">
        <v>0.896517133053093</v>
      </c>
      <c r="AY36" s="170">
        <v>0.67219964955129696</v>
      </c>
      <c r="AZ36" s="163"/>
      <c r="BA36" s="171">
        <v>-1.3001226464607201</v>
      </c>
      <c r="BB36" s="172">
        <v>-2.2555749419717301</v>
      </c>
      <c r="BC36" s="173">
        <v>-1.7916387839877299</v>
      </c>
      <c r="BD36" s="163"/>
      <c r="BE36" s="174">
        <v>-0.21194861349615099</v>
      </c>
    </row>
    <row r="37" spans="1:64" x14ac:dyDescent="0.2">
      <c r="A37" s="21" t="s">
        <v>76</v>
      </c>
      <c r="B37" s="3" t="str">
        <f t="shared" si="0"/>
        <v>Coastal Virginia - Hampton Roads</v>
      </c>
      <c r="C37" s="3"/>
      <c r="D37" s="24" t="s">
        <v>16</v>
      </c>
      <c r="E37" s="27" t="s">
        <v>17</v>
      </c>
      <c r="F37" s="3"/>
      <c r="G37" s="190">
        <v>106.025654119357</v>
      </c>
      <c r="H37" s="185">
        <v>108.64716621125</v>
      </c>
      <c r="I37" s="185">
        <v>115.604732045359</v>
      </c>
      <c r="J37" s="185">
        <v>117.70141196864</v>
      </c>
      <c r="K37" s="185">
        <v>129.588759948834</v>
      </c>
      <c r="L37" s="191">
        <v>116.70262525549199</v>
      </c>
      <c r="M37" s="185"/>
      <c r="N37" s="192">
        <v>160.041606172299</v>
      </c>
      <c r="O37" s="193">
        <v>160.99395127346401</v>
      </c>
      <c r="P37" s="194">
        <v>160.52172451713801</v>
      </c>
      <c r="Q37" s="185"/>
      <c r="R37" s="195">
        <v>132.33253882489399</v>
      </c>
      <c r="S37" s="168"/>
      <c r="T37" s="169">
        <v>-2.3317131086449501</v>
      </c>
      <c r="U37" s="163">
        <v>-0.56970300695426601</v>
      </c>
      <c r="V37" s="163">
        <v>1.9447465608850301</v>
      </c>
      <c r="W37" s="163">
        <v>0.52540288986800299</v>
      </c>
      <c r="X37" s="163">
        <v>9.5552566199032505</v>
      </c>
      <c r="Y37" s="170">
        <v>2.74024267467184</v>
      </c>
      <c r="Z37" s="163"/>
      <c r="AA37" s="171">
        <v>12.9490443046723</v>
      </c>
      <c r="AB37" s="172">
        <v>14.149950926541401</v>
      </c>
      <c r="AC37" s="173">
        <v>13.5504605646548</v>
      </c>
      <c r="AD37" s="163"/>
      <c r="AE37" s="174">
        <v>8.3571288736391907</v>
      </c>
      <c r="AF37" s="30"/>
      <c r="AG37" s="190">
        <v>107.601068917018</v>
      </c>
      <c r="AH37" s="185">
        <v>111.124802007746</v>
      </c>
      <c r="AI37" s="185">
        <v>115.572664034651</v>
      </c>
      <c r="AJ37" s="185">
        <v>117.246908519257</v>
      </c>
      <c r="AK37" s="185">
        <v>121.018474507138</v>
      </c>
      <c r="AL37" s="191">
        <v>114.926908430503</v>
      </c>
      <c r="AM37" s="185"/>
      <c r="AN37" s="192">
        <v>145.95602828347401</v>
      </c>
      <c r="AO37" s="193">
        <v>147.35990233646399</v>
      </c>
      <c r="AP37" s="194">
        <v>146.655262177819</v>
      </c>
      <c r="AQ37" s="185"/>
      <c r="AR37" s="195">
        <v>125.595632417773</v>
      </c>
      <c r="AS37" s="168"/>
      <c r="AT37" s="169">
        <v>1.11400990838543</v>
      </c>
      <c r="AU37" s="163">
        <v>2.16009406725412</v>
      </c>
      <c r="AV37" s="163">
        <v>2.79632743922045</v>
      </c>
      <c r="AW37" s="163">
        <v>1.9738481013861899</v>
      </c>
      <c r="AX37" s="163">
        <v>0.383803401882155</v>
      </c>
      <c r="AY37" s="170">
        <v>1.63870375970778</v>
      </c>
      <c r="AZ37" s="163"/>
      <c r="BA37" s="171">
        <v>-0.33560631011548803</v>
      </c>
      <c r="BB37" s="172">
        <v>-0.35724187924677397</v>
      </c>
      <c r="BC37" s="173">
        <v>-0.35023982136533499</v>
      </c>
      <c r="BD37" s="163"/>
      <c r="BE37" s="174">
        <v>0.85017136842164198</v>
      </c>
    </row>
    <row r="38" spans="1:64" x14ac:dyDescent="0.2">
      <c r="A38" s="20" t="s">
        <v>77</v>
      </c>
      <c r="B38" s="3" t="str">
        <f t="shared" si="0"/>
        <v>Northern Virginia</v>
      </c>
      <c r="C38" s="3"/>
      <c r="D38" s="24" t="s">
        <v>16</v>
      </c>
      <c r="E38" s="27" t="s">
        <v>17</v>
      </c>
      <c r="F38" s="3"/>
      <c r="G38" s="190">
        <v>125.50517913442199</v>
      </c>
      <c r="H38" s="185">
        <v>157.693419508511</v>
      </c>
      <c r="I38" s="185">
        <v>179.40395525426899</v>
      </c>
      <c r="J38" s="185">
        <v>183.98331958488501</v>
      </c>
      <c r="K38" s="185">
        <v>162.58860263151601</v>
      </c>
      <c r="L38" s="191">
        <v>165.74539731836001</v>
      </c>
      <c r="M38" s="185"/>
      <c r="N38" s="192">
        <v>147.80210199419301</v>
      </c>
      <c r="O38" s="193">
        <v>145.22209997630799</v>
      </c>
      <c r="P38" s="194">
        <v>146.50922179219199</v>
      </c>
      <c r="Q38" s="185"/>
      <c r="R38" s="195">
        <v>159.78737686291299</v>
      </c>
      <c r="S38" s="168"/>
      <c r="T38" s="169">
        <v>-13.227540420388401</v>
      </c>
      <c r="U38" s="163">
        <v>-6.8327014420505101</v>
      </c>
      <c r="V38" s="163">
        <v>-0.60378238224722103</v>
      </c>
      <c r="W38" s="163">
        <v>3.1210594678798702</v>
      </c>
      <c r="X38" s="163">
        <v>0.49206260299118698</v>
      </c>
      <c r="Y38" s="170">
        <v>-1.64977445996831</v>
      </c>
      <c r="Z38" s="163"/>
      <c r="AA38" s="171">
        <v>3.6951322679326402</v>
      </c>
      <c r="AB38" s="172">
        <v>2.0717318020374802</v>
      </c>
      <c r="AC38" s="173">
        <v>2.8832267444096802</v>
      </c>
      <c r="AD38" s="163"/>
      <c r="AE38" s="174">
        <v>-0.75097517860379703</v>
      </c>
      <c r="AF38" s="30"/>
      <c r="AG38" s="190">
        <v>140.26876812873601</v>
      </c>
      <c r="AH38" s="185">
        <v>166.152139260159</v>
      </c>
      <c r="AI38" s="185">
        <v>178.98749218787799</v>
      </c>
      <c r="AJ38" s="185">
        <v>175.72769005338699</v>
      </c>
      <c r="AK38" s="185">
        <v>155.16321223684201</v>
      </c>
      <c r="AL38" s="191">
        <v>164.76688870963201</v>
      </c>
      <c r="AM38" s="185"/>
      <c r="AN38" s="192">
        <v>141.75461262287499</v>
      </c>
      <c r="AO38" s="193">
        <v>140.52509744494699</v>
      </c>
      <c r="AP38" s="194">
        <v>141.13957975640599</v>
      </c>
      <c r="AQ38" s="185"/>
      <c r="AR38" s="195">
        <v>157.82346868088499</v>
      </c>
      <c r="AS38" s="168"/>
      <c r="AT38" s="169">
        <v>-3.0485482278455498</v>
      </c>
      <c r="AU38" s="163">
        <v>-2.70960299527473</v>
      </c>
      <c r="AV38" s="163">
        <v>-2.3479151609765401</v>
      </c>
      <c r="AW38" s="163">
        <v>-3.36724902948071</v>
      </c>
      <c r="AX38" s="163">
        <v>-4.6007216656579697</v>
      </c>
      <c r="AY38" s="170">
        <v>-3.33212437873103</v>
      </c>
      <c r="AZ38" s="163"/>
      <c r="BA38" s="171">
        <v>-1.2015205221985701</v>
      </c>
      <c r="BB38" s="172">
        <v>-1.3083544094161199</v>
      </c>
      <c r="BC38" s="173">
        <v>-1.25343407176062</v>
      </c>
      <c r="BD38" s="163"/>
      <c r="BE38" s="174">
        <v>-2.86729376131998</v>
      </c>
    </row>
    <row r="39" spans="1:64" x14ac:dyDescent="0.2">
      <c r="A39" s="22" t="s">
        <v>78</v>
      </c>
      <c r="B39" s="3" t="str">
        <f t="shared" si="0"/>
        <v>Shenandoah Valley</v>
      </c>
      <c r="C39" s="3"/>
      <c r="D39" s="25" t="s">
        <v>16</v>
      </c>
      <c r="E39" s="28" t="s">
        <v>17</v>
      </c>
      <c r="F39" s="3"/>
      <c r="G39" s="196">
        <v>92.734716202270306</v>
      </c>
      <c r="H39" s="197">
        <v>94.886688425409901</v>
      </c>
      <c r="I39" s="197">
        <v>96.896679676206901</v>
      </c>
      <c r="J39" s="197">
        <v>98.964895601336295</v>
      </c>
      <c r="K39" s="197">
        <v>100.804721129054</v>
      </c>
      <c r="L39" s="198">
        <v>97.230052458815194</v>
      </c>
      <c r="M39" s="185"/>
      <c r="N39" s="199">
        <v>125.318121535404</v>
      </c>
      <c r="O39" s="200">
        <v>123.621885159383</v>
      </c>
      <c r="P39" s="201">
        <v>124.473879695298</v>
      </c>
      <c r="Q39" s="185"/>
      <c r="R39" s="202">
        <v>107.273944840409</v>
      </c>
      <c r="S39" s="168"/>
      <c r="T39" s="175">
        <v>-2.2854259876311902</v>
      </c>
      <c r="U39" s="176">
        <v>-4.0461738338565096</v>
      </c>
      <c r="V39" s="176">
        <v>-2.0527696275664402</v>
      </c>
      <c r="W39" s="176">
        <v>-1.37648913056889</v>
      </c>
      <c r="X39" s="176">
        <v>-2.4204873097855</v>
      </c>
      <c r="Y39" s="177">
        <v>-2.3242610466782399</v>
      </c>
      <c r="Z39" s="163"/>
      <c r="AA39" s="178">
        <v>3.3349672917763602</v>
      </c>
      <c r="AB39" s="179">
        <v>0.376539228893155</v>
      </c>
      <c r="AC39" s="180">
        <v>1.84050744605859</v>
      </c>
      <c r="AD39" s="163"/>
      <c r="AE39" s="181">
        <v>-0.121063511852703</v>
      </c>
      <c r="AF39" s="31"/>
      <c r="AG39" s="196">
        <v>93.3493125148986</v>
      </c>
      <c r="AH39" s="197">
        <v>96.311088792868503</v>
      </c>
      <c r="AI39" s="197">
        <v>98.513067995727994</v>
      </c>
      <c r="AJ39" s="197">
        <v>99.012822600285205</v>
      </c>
      <c r="AK39" s="197">
        <v>102.09175641111899</v>
      </c>
      <c r="AL39" s="198">
        <v>98.181452582744598</v>
      </c>
      <c r="AM39" s="185"/>
      <c r="AN39" s="199">
        <v>119.894200951581</v>
      </c>
      <c r="AO39" s="200">
        <v>118.54653249674401</v>
      </c>
      <c r="AP39" s="201">
        <v>119.23919042550099</v>
      </c>
      <c r="AQ39" s="185"/>
      <c r="AR39" s="202">
        <v>105.40238209629599</v>
      </c>
      <c r="AS39" s="168"/>
      <c r="AT39" s="175">
        <v>-1.7652207791633401</v>
      </c>
      <c r="AU39" s="176">
        <v>-0.954127155533115</v>
      </c>
      <c r="AV39" s="176">
        <v>-8.4027910048666998E-2</v>
      </c>
      <c r="AW39" s="176">
        <v>-0.68998810028282098</v>
      </c>
      <c r="AX39" s="176">
        <v>-1.5586801061226701</v>
      </c>
      <c r="AY39" s="177">
        <v>-0.99235336698035903</v>
      </c>
      <c r="AZ39" s="163"/>
      <c r="BA39" s="178">
        <v>0.32094450199098701</v>
      </c>
      <c r="BB39" s="179">
        <v>-0.86842545352440004</v>
      </c>
      <c r="BC39" s="180">
        <v>-0.257929099415871</v>
      </c>
      <c r="BD39" s="163"/>
      <c r="BE39" s="181">
        <v>-0.76588785764824097</v>
      </c>
    </row>
    <row r="40" spans="1:64" x14ac:dyDescent="0.2">
      <c r="A40" s="19" t="s">
        <v>79</v>
      </c>
      <c r="B40" s="3" t="str">
        <f t="shared" si="0"/>
        <v>Southern Virginia</v>
      </c>
      <c r="C40" s="9"/>
      <c r="D40" s="23" t="s">
        <v>16</v>
      </c>
      <c r="E40" s="26" t="s">
        <v>17</v>
      </c>
      <c r="F40" s="3"/>
      <c r="G40" s="182">
        <v>93.381993586317407</v>
      </c>
      <c r="H40" s="183">
        <v>106.18551067073101</v>
      </c>
      <c r="I40" s="183">
        <v>110.68419817927099</v>
      </c>
      <c r="J40" s="183">
        <v>109.258090940645</v>
      </c>
      <c r="K40" s="183">
        <v>106.85447202667601</v>
      </c>
      <c r="L40" s="184">
        <v>106.150749361998</v>
      </c>
      <c r="M40" s="185"/>
      <c r="N40" s="186">
        <v>115.98424028268499</v>
      </c>
      <c r="O40" s="187">
        <v>119.528934302149</v>
      </c>
      <c r="P40" s="188">
        <v>117.809072630922</v>
      </c>
      <c r="Q40" s="185"/>
      <c r="R40" s="189">
        <v>110.016971623507</v>
      </c>
      <c r="S40" s="168"/>
      <c r="T40" s="160">
        <v>-4.4655543327951799</v>
      </c>
      <c r="U40" s="161">
        <v>-0.31792850449135701</v>
      </c>
      <c r="V40" s="161">
        <v>1.95259578496749</v>
      </c>
      <c r="W40" s="161">
        <v>1.4292033626385301</v>
      </c>
      <c r="X40" s="161">
        <v>2.5190952103706801</v>
      </c>
      <c r="Y40" s="162">
        <v>0.72105494051040098</v>
      </c>
      <c r="Z40" s="163"/>
      <c r="AA40" s="164">
        <v>6.2173874907670301</v>
      </c>
      <c r="AB40" s="165">
        <v>7.8322348092469696</v>
      </c>
      <c r="AC40" s="166">
        <v>7.0543616819221002</v>
      </c>
      <c r="AD40" s="163"/>
      <c r="AE40" s="167">
        <v>3.0021494981865402</v>
      </c>
      <c r="AF40" s="29"/>
      <c r="AG40" s="182">
        <v>104.123904593639</v>
      </c>
      <c r="AH40" s="183">
        <v>106.47158500093499</v>
      </c>
      <c r="AI40" s="183">
        <v>109.598132976888</v>
      </c>
      <c r="AJ40" s="183">
        <v>108.219787568843</v>
      </c>
      <c r="AK40" s="183">
        <v>106.56498827062001</v>
      </c>
      <c r="AL40" s="184">
        <v>107.17732544065299</v>
      </c>
      <c r="AM40" s="185"/>
      <c r="AN40" s="186">
        <v>115.463830092983</v>
      </c>
      <c r="AO40" s="187">
        <v>116.831853455453</v>
      </c>
      <c r="AP40" s="188">
        <v>116.153006291946</v>
      </c>
      <c r="AQ40" s="185"/>
      <c r="AR40" s="189">
        <v>109.966577115595</v>
      </c>
      <c r="AS40" s="168"/>
      <c r="AT40" s="160">
        <v>-1.06463845571463</v>
      </c>
      <c r="AU40" s="161">
        <v>0.87683981595661797</v>
      </c>
      <c r="AV40" s="161">
        <v>0.57007986330432203</v>
      </c>
      <c r="AW40" s="161">
        <v>-0.63238015683633697</v>
      </c>
      <c r="AX40" s="161">
        <v>-1.1973405863290101</v>
      </c>
      <c r="AY40" s="162">
        <v>-0.24095767594571799</v>
      </c>
      <c r="AZ40" s="163"/>
      <c r="BA40" s="164">
        <v>-1.2181260661439099</v>
      </c>
      <c r="BB40" s="165">
        <v>-3.3354476347486499</v>
      </c>
      <c r="BC40" s="166">
        <v>-2.3338562117541302</v>
      </c>
      <c r="BD40" s="163"/>
      <c r="BE40" s="167">
        <v>-0.94768816564445302</v>
      </c>
      <c r="BF40" s="41"/>
      <c r="BG40" s="41"/>
      <c r="BH40" s="41"/>
      <c r="BI40" s="41"/>
      <c r="BJ40" s="41"/>
      <c r="BK40" s="41"/>
      <c r="BL40" s="41"/>
    </row>
    <row r="41" spans="1:64" x14ac:dyDescent="0.2">
      <c r="A41" s="20" t="s">
        <v>80</v>
      </c>
      <c r="B41" s="3" t="str">
        <f t="shared" si="0"/>
        <v>Southwest Virginia - Blue Ridge Highlands</v>
      </c>
      <c r="C41" s="10"/>
      <c r="D41" s="24" t="s">
        <v>16</v>
      </c>
      <c r="E41" s="27" t="s">
        <v>17</v>
      </c>
      <c r="F41" s="3"/>
      <c r="G41" s="190">
        <v>104.979775403998</v>
      </c>
      <c r="H41" s="185">
        <v>104.626094674556</v>
      </c>
      <c r="I41" s="185">
        <v>111.441338214358</v>
      </c>
      <c r="J41" s="185">
        <v>111.794224270353</v>
      </c>
      <c r="K41" s="185">
        <v>112.909294947121</v>
      </c>
      <c r="L41" s="191">
        <v>109.50677201962</v>
      </c>
      <c r="M41" s="185"/>
      <c r="N41" s="192">
        <v>134.88595007183901</v>
      </c>
      <c r="O41" s="193">
        <v>134.71767720639301</v>
      </c>
      <c r="P41" s="194">
        <v>134.800416813846</v>
      </c>
      <c r="Q41" s="185"/>
      <c r="R41" s="195">
        <v>117.74472058442799</v>
      </c>
      <c r="S41" s="168"/>
      <c r="T41" s="169">
        <v>3.4171099777318101</v>
      </c>
      <c r="U41" s="163">
        <v>-4.55213127431085E-2</v>
      </c>
      <c r="V41" s="163">
        <v>3.9190140672637299</v>
      </c>
      <c r="W41" s="163">
        <v>4.6487648046816004</v>
      </c>
      <c r="X41" s="163">
        <v>2.7507130230011199</v>
      </c>
      <c r="Y41" s="170">
        <v>3.0058802792139798</v>
      </c>
      <c r="Z41" s="163"/>
      <c r="AA41" s="171">
        <v>1.4116215751763399</v>
      </c>
      <c r="AB41" s="172">
        <v>4.4257425439791103</v>
      </c>
      <c r="AC41" s="173">
        <v>2.8517603457007601</v>
      </c>
      <c r="AD41" s="163"/>
      <c r="AE41" s="174">
        <v>3.1763661059286799</v>
      </c>
      <c r="AF41" s="30"/>
      <c r="AG41" s="190">
        <v>111.557309132814</v>
      </c>
      <c r="AH41" s="185">
        <v>104.810834443437</v>
      </c>
      <c r="AI41" s="185">
        <v>108.856001879606</v>
      </c>
      <c r="AJ41" s="185">
        <v>109.664774877573</v>
      </c>
      <c r="AK41" s="185">
        <v>115.391444552754</v>
      </c>
      <c r="AL41" s="191">
        <v>110.15782156396899</v>
      </c>
      <c r="AM41" s="185"/>
      <c r="AN41" s="192">
        <v>154.90138016921</v>
      </c>
      <c r="AO41" s="193">
        <v>158.12284873743499</v>
      </c>
      <c r="AP41" s="194">
        <v>156.48557526924901</v>
      </c>
      <c r="AQ41" s="185"/>
      <c r="AR41" s="195">
        <v>125.66490473019699</v>
      </c>
      <c r="AS41" s="168"/>
      <c r="AT41" s="169">
        <v>10.532165217520999</v>
      </c>
      <c r="AU41" s="163">
        <v>1.1024728380668301</v>
      </c>
      <c r="AV41" s="163">
        <v>3.21793333414255</v>
      </c>
      <c r="AW41" s="163">
        <v>3.4230322776120699</v>
      </c>
      <c r="AX41" s="163">
        <v>3.8588565844756699</v>
      </c>
      <c r="AY41" s="170">
        <v>4.2068724015296999</v>
      </c>
      <c r="AZ41" s="163"/>
      <c r="BA41" s="171">
        <v>6.3196172445037302</v>
      </c>
      <c r="BB41" s="172">
        <v>7.9717403701668497</v>
      </c>
      <c r="BC41" s="173">
        <v>7.1307460420460096</v>
      </c>
      <c r="BD41" s="163"/>
      <c r="BE41" s="174">
        <v>5.2634713197574499</v>
      </c>
      <c r="BF41" s="41"/>
      <c r="BG41" s="41"/>
      <c r="BH41" s="41"/>
      <c r="BI41" s="41"/>
      <c r="BJ41" s="41"/>
      <c r="BK41" s="41"/>
      <c r="BL41" s="41"/>
    </row>
    <row r="42" spans="1:64" x14ac:dyDescent="0.2">
      <c r="A42" s="21" t="s">
        <v>81</v>
      </c>
      <c r="B42" s="3" t="str">
        <f t="shared" si="0"/>
        <v>Southwest Virginia - Heart of Appalachia</v>
      </c>
      <c r="C42" s="3"/>
      <c r="D42" s="24" t="s">
        <v>16</v>
      </c>
      <c r="E42" s="27" t="s">
        <v>17</v>
      </c>
      <c r="F42" s="3"/>
      <c r="G42" s="190">
        <v>81.049657422512198</v>
      </c>
      <c r="H42" s="185">
        <v>89.401017341040401</v>
      </c>
      <c r="I42" s="185">
        <v>89.504836895387996</v>
      </c>
      <c r="J42" s="185">
        <v>90.468569926393201</v>
      </c>
      <c r="K42" s="185">
        <v>88.691636771300395</v>
      </c>
      <c r="L42" s="191">
        <v>88.297783847980895</v>
      </c>
      <c r="M42" s="185"/>
      <c r="N42" s="192">
        <v>91.629793702497196</v>
      </c>
      <c r="O42" s="193">
        <v>93.251338495575197</v>
      </c>
      <c r="P42" s="194">
        <v>92.433013698630106</v>
      </c>
      <c r="Q42" s="185"/>
      <c r="R42" s="195">
        <v>89.548288318144103</v>
      </c>
      <c r="S42" s="168"/>
      <c r="T42" s="169">
        <v>-3.6351161051002001</v>
      </c>
      <c r="U42" s="163">
        <v>2.0095528256128699</v>
      </c>
      <c r="V42" s="163">
        <v>-1.73945021398379</v>
      </c>
      <c r="W42" s="163">
        <v>1.7192953042035</v>
      </c>
      <c r="X42" s="163">
        <v>1.49672743008779</v>
      </c>
      <c r="Y42" s="170">
        <v>0.22507379016680901</v>
      </c>
      <c r="Z42" s="163"/>
      <c r="AA42" s="171">
        <v>-4.8374161510694096</v>
      </c>
      <c r="AB42" s="172">
        <v>-0.6997786917262</v>
      </c>
      <c r="AC42" s="173">
        <v>-2.8310602462999799</v>
      </c>
      <c r="AD42" s="163"/>
      <c r="AE42" s="174">
        <v>-0.72264175915575901</v>
      </c>
      <c r="AF42" s="30"/>
      <c r="AG42" s="190">
        <v>84.9558957528957</v>
      </c>
      <c r="AH42" s="185">
        <v>88.597218383899005</v>
      </c>
      <c r="AI42" s="185">
        <v>89.438669254227804</v>
      </c>
      <c r="AJ42" s="185">
        <v>89.345748185371306</v>
      </c>
      <c r="AK42" s="185">
        <v>88.008698044009705</v>
      </c>
      <c r="AL42" s="191">
        <v>88.252876678876603</v>
      </c>
      <c r="AM42" s="185"/>
      <c r="AN42" s="192">
        <v>95.121600000000001</v>
      </c>
      <c r="AO42" s="193">
        <v>95.409536713286698</v>
      </c>
      <c r="AP42" s="194">
        <v>95.262630226915903</v>
      </c>
      <c r="AQ42" s="185"/>
      <c r="AR42" s="195">
        <v>90.353075212725003</v>
      </c>
      <c r="AS42" s="168"/>
      <c r="AT42" s="169">
        <v>0.75239948972151505</v>
      </c>
      <c r="AU42" s="163">
        <v>0.54929661611893599</v>
      </c>
      <c r="AV42" s="163">
        <v>-1.0394253598927199</v>
      </c>
      <c r="AW42" s="163">
        <v>-0.78821973423338998</v>
      </c>
      <c r="AX42" s="163">
        <v>3.6611014374826403E-2</v>
      </c>
      <c r="AY42" s="170">
        <v>-0.192501646401945</v>
      </c>
      <c r="AZ42" s="163"/>
      <c r="BA42" s="171">
        <v>0.64246860714079002</v>
      </c>
      <c r="BB42" s="172">
        <v>0.85932013437399402</v>
      </c>
      <c r="BC42" s="173">
        <v>0.747847381994862</v>
      </c>
      <c r="BD42" s="163"/>
      <c r="BE42" s="174">
        <v>0.122994632357949</v>
      </c>
      <c r="BF42" s="41"/>
      <c r="BG42" s="41"/>
      <c r="BH42" s="41"/>
      <c r="BI42" s="41"/>
      <c r="BJ42" s="41"/>
      <c r="BK42" s="41"/>
      <c r="BL42" s="41"/>
    </row>
    <row r="43" spans="1:64" x14ac:dyDescent="0.2">
      <c r="A43" s="22" t="s">
        <v>82</v>
      </c>
      <c r="B43" s="3" t="str">
        <f t="shared" si="0"/>
        <v>Virginia Mountains</v>
      </c>
      <c r="C43" s="3"/>
      <c r="D43" s="25" t="s">
        <v>16</v>
      </c>
      <c r="E43" s="28" t="s">
        <v>17</v>
      </c>
      <c r="F43" s="3"/>
      <c r="G43" s="190">
        <v>105.088506355932</v>
      </c>
      <c r="H43" s="185">
        <v>111.934899922017</v>
      </c>
      <c r="I43" s="185">
        <v>119.99949223278399</v>
      </c>
      <c r="J43" s="185">
        <v>121.90130144365401</v>
      </c>
      <c r="K43" s="185">
        <v>114.109532480314</v>
      </c>
      <c r="L43" s="191">
        <v>115.51338274864101</v>
      </c>
      <c r="M43" s="185"/>
      <c r="N43" s="192">
        <v>122.48701819019099</v>
      </c>
      <c r="O43" s="193">
        <v>125.703592061742</v>
      </c>
      <c r="P43" s="194">
        <v>124.130086731245</v>
      </c>
      <c r="Q43" s="185"/>
      <c r="R43" s="195">
        <v>118.19051653543301</v>
      </c>
      <c r="S43" s="168"/>
      <c r="T43" s="169">
        <v>-9.7123998219247305</v>
      </c>
      <c r="U43" s="163">
        <v>-7.6267306532452599</v>
      </c>
      <c r="V43" s="163">
        <v>8.9222099714300507E-2</v>
      </c>
      <c r="W43" s="163">
        <v>-0.331954537306069</v>
      </c>
      <c r="X43" s="163">
        <v>-4.6607583600089297</v>
      </c>
      <c r="Y43" s="170">
        <v>-3.7892894815564402</v>
      </c>
      <c r="Z43" s="163"/>
      <c r="AA43" s="171">
        <v>-13.1468803079688</v>
      </c>
      <c r="AB43" s="172">
        <v>-12.524754293725699</v>
      </c>
      <c r="AC43" s="173">
        <v>-12.8272435438509</v>
      </c>
      <c r="AD43" s="163"/>
      <c r="AE43" s="174">
        <v>-6.7873015487682196</v>
      </c>
      <c r="AF43" s="31"/>
      <c r="AG43" s="190">
        <v>106.426008452688</v>
      </c>
      <c r="AH43" s="185">
        <v>114.672167218746</v>
      </c>
      <c r="AI43" s="185">
        <v>119.381073904293</v>
      </c>
      <c r="AJ43" s="185">
        <v>117.704662686234</v>
      </c>
      <c r="AK43" s="185">
        <v>114.852821819886</v>
      </c>
      <c r="AL43" s="191">
        <v>115.11509730949901</v>
      </c>
      <c r="AM43" s="185"/>
      <c r="AN43" s="192">
        <v>135.11503302972599</v>
      </c>
      <c r="AO43" s="193">
        <v>136.97969802258399</v>
      </c>
      <c r="AP43" s="194">
        <v>136.03767754658301</v>
      </c>
      <c r="AQ43" s="185"/>
      <c r="AR43" s="195">
        <v>121.925766698488</v>
      </c>
      <c r="AS43" s="168"/>
      <c r="AT43" s="169">
        <v>1.1844855518425701</v>
      </c>
      <c r="AU43" s="163">
        <v>1.465678299083</v>
      </c>
      <c r="AV43" s="163">
        <v>4.7971778628240704</v>
      </c>
      <c r="AW43" s="163">
        <v>3.2464650192517599</v>
      </c>
      <c r="AX43" s="163">
        <v>-1.33561704630598</v>
      </c>
      <c r="AY43" s="170">
        <v>1.9559923757377</v>
      </c>
      <c r="AZ43" s="163"/>
      <c r="BA43" s="171">
        <v>-0.43545198202410001</v>
      </c>
      <c r="BB43" s="172">
        <v>0.161779398723113</v>
      </c>
      <c r="BC43" s="173">
        <v>-0.14627737481394801</v>
      </c>
      <c r="BD43" s="163"/>
      <c r="BE43" s="174">
        <v>1.13243006492571</v>
      </c>
      <c r="BF43" s="41"/>
      <c r="BG43" s="41"/>
      <c r="BH43" s="41"/>
      <c r="BI43" s="41"/>
      <c r="BJ43" s="41"/>
      <c r="BK43" s="41"/>
      <c r="BL43" s="41"/>
    </row>
    <row r="44" spans="1:64" x14ac:dyDescent="0.2">
      <c r="A44" s="48" t="s">
        <v>106</v>
      </c>
      <c r="B44" s="3" t="s">
        <v>112</v>
      </c>
      <c r="D44" s="25" t="s">
        <v>16</v>
      </c>
      <c r="E44" s="28" t="s">
        <v>17</v>
      </c>
      <c r="G44" s="190">
        <v>317.31965000000002</v>
      </c>
      <c r="H44" s="185">
        <v>303.64558839932999</v>
      </c>
      <c r="I44" s="185">
        <v>318.04767263427101</v>
      </c>
      <c r="J44" s="185">
        <v>309.70477180114</v>
      </c>
      <c r="K44" s="185">
        <v>322.217057991513</v>
      </c>
      <c r="L44" s="191">
        <v>314.18174803308398</v>
      </c>
      <c r="M44" s="185"/>
      <c r="N44" s="192">
        <v>380.59301928133198</v>
      </c>
      <c r="O44" s="193">
        <v>375.89409033877001</v>
      </c>
      <c r="P44" s="194">
        <v>378.188752407447</v>
      </c>
      <c r="Q44" s="185"/>
      <c r="R44" s="195">
        <v>334.68663124699998</v>
      </c>
      <c r="S44" s="168"/>
      <c r="T44" s="169">
        <v>6.0088662664089796</v>
      </c>
      <c r="U44" s="163">
        <v>1.4780726642022699</v>
      </c>
      <c r="V44" s="163">
        <v>6.8568646080808398</v>
      </c>
      <c r="W44" s="163">
        <v>0.230813349601597</v>
      </c>
      <c r="X44" s="163">
        <v>0.29021858834903602</v>
      </c>
      <c r="Y44" s="170">
        <v>2.6682454141263898</v>
      </c>
      <c r="Z44" s="163"/>
      <c r="AA44" s="171">
        <v>1.11988258116411</v>
      </c>
      <c r="AB44" s="172">
        <v>-6.4984952643799199</v>
      </c>
      <c r="AC44" s="173">
        <v>-2.8134080611058101</v>
      </c>
      <c r="AD44" s="163"/>
      <c r="AE44" s="174">
        <v>1.15568462868447</v>
      </c>
      <c r="AG44" s="190">
        <v>309.27857409133202</v>
      </c>
      <c r="AH44" s="185">
        <v>312.21369112814801</v>
      </c>
      <c r="AI44" s="185">
        <v>312.62822121681103</v>
      </c>
      <c r="AJ44" s="185">
        <v>305.979959952885</v>
      </c>
      <c r="AK44" s="185">
        <v>311.05373010900797</v>
      </c>
      <c r="AL44" s="191">
        <v>310.23049255440998</v>
      </c>
      <c r="AM44" s="185"/>
      <c r="AN44" s="192">
        <v>373.57921873119</v>
      </c>
      <c r="AO44" s="193">
        <v>380.07694314459502</v>
      </c>
      <c r="AP44" s="194">
        <v>376.87453455947701</v>
      </c>
      <c r="AQ44" s="185"/>
      <c r="AR44" s="195">
        <v>330.88139758061499</v>
      </c>
      <c r="AS44" s="168"/>
      <c r="AT44" s="169">
        <v>3.2422359262015799</v>
      </c>
      <c r="AU44" s="163">
        <v>2.99887092756651</v>
      </c>
      <c r="AV44" s="163">
        <v>1.0696680912069501</v>
      </c>
      <c r="AW44" s="163">
        <v>-1.67211103825082</v>
      </c>
      <c r="AX44" s="163">
        <v>-3.7272843585920201</v>
      </c>
      <c r="AY44" s="170">
        <v>-4.5454620791339301E-2</v>
      </c>
      <c r="AZ44" s="163"/>
      <c r="BA44" s="171">
        <v>-1.02612923015024</v>
      </c>
      <c r="BB44" s="172">
        <v>-2.5539157612530801</v>
      </c>
      <c r="BC44" s="173">
        <v>-1.8015325297160401</v>
      </c>
      <c r="BD44" s="163"/>
      <c r="BE44" s="174">
        <v>-0.62373876334785605</v>
      </c>
    </row>
    <row r="45" spans="1:64" x14ac:dyDescent="0.2">
      <c r="A45" s="48" t="s">
        <v>107</v>
      </c>
      <c r="B45" s="3" t="s">
        <v>113</v>
      </c>
      <c r="D45" s="25" t="s">
        <v>16</v>
      </c>
      <c r="E45" s="28" t="s">
        <v>17</v>
      </c>
      <c r="G45" s="190">
        <v>165.60342895086299</v>
      </c>
      <c r="H45" s="185">
        <v>195.154338597384</v>
      </c>
      <c r="I45" s="185">
        <v>218.39672633088199</v>
      </c>
      <c r="J45" s="185">
        <v>220.89255367528</v>
      </c>
      <c r="K45" s="185">
        <v>206.86538289928899</v>
      </c>
      <c r="L45" s="191">
        <v>205.78751079483499</v>
      </c>
      <c r="M45" s="185"/>
      <c r="N45" s="192">
        <v>203.21430642273901</v>
      </c>
      <c r="O45" s="193">
        <v>203.504307740158</v>
      </c>
      <c r="P45" s="194">
        <v>203.35803937545401</v>
      </c>
      <c r="Q45" s="185"/>
      <c r="R45" s="195">
        <v>205.00412810225399</v>
      </c>
      <c r="S45" s="168"/>
      <c r="T45" s="169">
        <v>-9.3113102019522707</v>
      </c>
      <c r="U45" s="163">
        <v>-4.1747231059194103</v>
      </c>
      <c r="V45" s="163">
        <v>2.1402102483931502</v>
      </c>
      <c r="W45" s="163">
        <v>2.8561620147602</v>
      </c>
      <c r="X45" s="163">
        <v>3.18158651344232</v>
      </c>
      <c r="Y45" s="170">
        <v>0.52451852622560102</v>
      </c>
      <c r="Z45" s="163"/>
      <c r="AA45" s="171">
        <v>3.1032090149378799</v>
      </c>
      <c r="AB45" s="172">
        <v>2.4002704766125902</v>
      </c>
      <c r="AC45" s="173">
        <v>2.7485723194937099</v>
      </c>
      <c r="AD45" s="163"/>
      <c r="AE45" s="174">
        <v>1.13601810693937</v>
      </c>
      <c r="AG45" s="190">
        <v>182.19626564427901</v>
      </c>
      <c r="AH45" s="185">
        <v>205.39674007682399</v>
      </c>
      <c r="AI45" s="185">
        <v>218.31194588118001</v>
      </c>
      <c r="AJ45" s="185">
        <v>215.541589365372</v>
      </c>
      <c r="AK45" s="185">
        <v>200.128183194549</v>
      </c>
      <c r="AL45" s="191">
        <v>205.945625049531</v>
      </c>
      <c r="AM45" s="185"/>
      <c r="AN45" s="192">
        <v>202.775421268538</v>
      </c>
      <c r="AO45" s="193">
        <v>203.22513682454201</v>
      </c>
      <c r="AP45" s="194">
        <v>202.999680908409</v>
      </c>
      <c r="AQ45" s="185"/>
      <c r="AR45" s="195">
        <v>205.030159463091</v>
      </c>
      <c r="AS45" s="168"/>
      <c r="AT45" s="169">
        <v>0.114591103728898</v>
      </c>
      <c r="AU45" s="163">
        <v>-0.90809152360668399</v>
      </c>
      <c r="AV45" s="163">
        <v>-0.42288770778972101</v>
      </c>
      <c r="AW45" s="163">
        <v>-1.6050661472793399</v>
      </c>
      <c r="AX45" s="163">
        <v>-0.74641213462811395</v>
      </c>
      <c r="AY45" s="170">
        <v>-0.85590168866162297</v>
      </c>
      <c r="AZ45" s="163"/>
      <c r="BA45" s="171">
        <v>1.2230745962203</v>
      </c>
      <c r="BB45" s="172">
        <v>1.1389590076104401</v>
      </c>
      <c r="BC45" s="173">
        <v>1.1812799042400599</v>
      </c>
      <c r="BD45" s="163"/>
      <c r="BE45" s="174">
        <v>-0.26030214251408301</v>
      </c>
    </row>
    <row r="46" spans="1:64" x14ac:dyDescent="0.2">
      <c r="A46" s="48" t="s">
        <v>108</v>
      </c>
      <c r="B46" s="3" t="s">
        <v>114</v>
      </c>
      <c r="D46" s="25" t="s">
        <v>16</v>
      </c>
      <c r="E46" s="28" t="s">
        <v>17</v>
      </c>
      <c r="G46" s="190">
        <v>130.49458409848299</v>
      </c>
      <c r="H46" s="185">
        <v>146.419176666666</v>
      </c>
      <c r="I46" s="185">
        <v>158.75940762301801</v>
      </c>
      <c r="J46" s="185">
        <v>163.424578556223</v>
      </c>
      <c r="K46" s="185">
        <v>154.90837289565499</v>
      </c>
      <c r="L46" s="191">
        <v>153.05466380066599</v>
      </c>
      <c r="M46" s="185"/>
      <c r="N46" s="192">
        <v>165.633774157825</v>
      </c>
      <c r="O46" s="193">
        <v>163.777802920992</v>
      </c>
      <c r="P46" s="194">
        <v>164.69884608566099</v>
      </c>
      <c r="Q46" s="185"/>
      <c r="R46" s="195">
        <v>156.90954227997199</v>
      </c>
      <c r="S46" s="168"/>
      <c r="T46" s="169">
        <v>-8.6477309523861798</v>
      </c>
      <c r="U46" s="163">
        <v>-6.0314254501318203</v>
      </c>
      <c r="V46" s="163">
        <v>-1.9505389297448601</v>
      </c>
      <c r="W46" s="163">
        <v>1.6481616829088199</v>
      </c>
      <c r="X46" s="163">
        <v>1.40358965455526</v>
      </c>
      <c r="Y46" s="170">
        <v>-1.702897340035</v>
      </c>
      <c r="Z46" s="163"/>
      <c r="AA46" s="171">
        <v>7.3070141924911303</v>
      </c>
      <c r="AB46" s="172">
        <v>6.6651296694584303</v>
      </c>
      <c r="AC46" s="173">
        <v>6.9846407097701499</v>
      </c>
      <c r="AD46" s="163"/>
      <c r="AE46" s="174">
        <v>1.10847912205452</v>
      </c>
      <c r="AG46" s="190">
        <v>138.02659602217099</v>
      </c>
      <c r="AH46" s="185">
        <v>151.39997281557601</v>
      </c>
      <c r="AI46" s="185">
        <v>159.690995567812</v>
      </c>
      <c r="AJ46" s="185">
        <v>158.73303460705799</v>
      </c>
      <c r="AK46" s="185">
        <v>149.10673690081401</v>
      </c>
      <c r="AL46" s="191">
        <v>152.320965432355</v>
      </c>
      <c r="AM46" s="185"/>
      <c r="AN46" s="192">
        <v>157.567525139559</v>
      </c>
      <c r="AO46" s="193">
        <v>156.970836457758</v>
      </c>
      <c r="AP46" s="194">
        <v>157.27104287632599</v>
      </c>
      <c r="AQ46" s="185"/>
      <c r="AR46" s="195">
        <v>153.87662335578099</v>
      </c>
      <c r="AS46" s="168"/>
      <c r="AT46" s="169">
        <v>-2.6730885123494499</v>
      </c>
      <c r="AU46" s="163">
        <v>-2.1221110131461001</v>
      </c>
      <c r="AV46" s="163">
        <v>-1.6407432974281799</v>
      </c>
      <c r="AW46" s="163">
        <v>-2.2650802245095498</v>
      </c>
      <c r="AX46" s="163">
        <v>-3.6227812083980302</v>
      </c>
      <c r="AY46" s="170">
        <v>-2.44667149602274</v>
      </c>
      <c r="AZ46" s="163"/>
      <c r="BA46" s="171">
        <v>-0.73844232916362695</v>
      </c>
      <c r="BB46" s="172">
        <v>-0.83259732905647998</v>
      </c>
      <c r="BC46" s="173">
        <v>-0.78377266870125895</v>
      </c>
      <c r="BD46" s="163"/>
      <c r="BE46" s="174">
        <v>-1.9135366363106601</v>
      </c>
    </row>
    <row r="47" spans="1:64" x14ac:dyDescent="0.2">
      <c r="A47" s="48" t="s">
        <v>109</v>
      </c>
      <c r="B47" s="3" t="s">
        <v>115</v>
      </c>
      <c r="D47" s="25" t="s">
        <v>16</v>
      </c>
      <c r="E47" s="28" t="s">
        <v>17</v>
      </c>
      <c r="G47" s="190">
        <v>106.37437601843</v>
      </c>
      <c r="H47" s="185">
        <v>112.97727958985899</v>
      </c>
      <c r="I47" s="185">
        <v>118.745400683363</v>
      </c>
      <c r="J47" s="185">
        <v>122.62922716936301</v>
      </c>
      <c r="K47" s="185">
        <v>123.177473792122</v>
      </c>
      <c r="L47" s="191">
        <v>117.900132203132</v>
      </c>
      <c r="M47" s="185"/>
      <c r="N47" s="192">
        <v>144.42640667281199</v>
      </c>
      <c r="O47" s="193">
        <v>144.576912930303</v>
      </c>
      <c r="P47" s="194">
        <v>144.50228339722699</v>
      </c>
      <c r="Q47" s="185"/>
      <c r="R47" s="195">
        <v>126.94988086878</v>
      </c>
      <c r="S47" s="168"/>
      <c r="T47" s="169">
        <v>-6.2876056298710399</v>
      </c>
      <c r="U47" s="163">
        <v>-4.9579565179034502</v>
      </c>
      <c r="V47" s="163">
        <v>-2.7922885844810201</v>
      </c>
      <c r="W47" s="163">
        <v>-0.260829698622213</v>
      </c>
      <c r="X47" s="163">
        <v>2.6942006639810301</v>
      </c>
      <c r="Y47" s="170">
        <v>-1.6569778330509599</v>
      </c>
      <c r="Z47" s="163"/>
      <c r="AA47" s="171">
        <v>5.2365136425266003</v>
      </c>
      <c r="AB47" s="172">
        <v>4.6528696618608496</v>
      </c>
      <c r="AC47" s="173">
        <v>4.9386107908189496</v>
      </c>
      <c r="AD47" s="163"/>
      <c r="AE47" s="174">
        <v>1.2411630757875101</v>
      </c>
      <c r="AG47" s="190">
        <v>111.33205751595899</v>
      </c>
      <c r="AH47" s="185">
        <v>117.030388695627</v>
      </c>
      <c r="AI47" s="185">
        <v>121.209684481146</v>
      </c>
      <c r="AJ47" s="185">
        <v>121.171643729189</v>
      </c>
      <c r="AK47" s="185">
        <v>120.38218939118001</v>
      </c>
      <c r="AL47" s="191">
        <v>118.683173220014</v>
      </c>
      <c r="AM47" s="185"/>
      <c r="AN47" s="192">
        <v>138.80815623596399</v>
      </c>
      <c r="AO47" s="193">
        <v>138.678982110345</v>
      </c>
      <c r="AP47" s="194">
        <v>138.744279087791</v>
      </c>
      <c r="AQ47" s="185"/>
      <c r="AR47" s="195">
        <v>125.167522875651</v>
      </c>
      <c r="AS47" s="168"/>
      <c r="AT47" s="169">
        <v>-1.5734921472808201</v>
      </c>
      <c r="AU47" s="163">
        <v>-1.78326963215787</v>
      </c>
      <c r="AV47" s="163">
        <v>-1.4148481749989701</v>
      </c>
      <c r="AW47" s="163">
        <v>-2.2598960372151899</v>
      </c>
      <c r="AX47" s="163">
        <v>-2.0942628834069699</v>
      </c>
      <c r="AY47" s="170">
        <v>-1.8635896111103101</v>
      </c>
      <c r="AZ47" s="163"/>
      <c r="BA47" s="171">
        <v>-1.73769108780922</v>
      </c>
      <c r="BB47" s="172">
        <v>-1.84027469314556</v>
      </c>
      <c r="BC47" s="173">
        <v>-1.78849481494271</v>
      </c>
      <c r="BD47" s="163"/>
      <c r="BE47" s="174">
        <v>-1.8235806251533699</v>
      </c>
    </row>
    <row r="48" spans="1:64" x14ac:dyDescent="0.2">
      <c r="A48" s="48" t="s">
        <v>110</v>
      </c>
      <c r="B48" s="3" t="s">
        <v>116</v>
      </c>
      <c r="D48" s="25" t="s">
        <v>16</v>
      </c>
      <c r="E48" s="28" t="s">
        <v>17</v>
      </c>
      <c r="G48" s="190">
        <v>80.383370435461799</v>
      </c>
      <c r="H48" s="185">
        <v>83.210153908794695</v>
      </c>
      <c r="I48" s="185">
        <v>85.402348576620199</v>
      </c>
      <c r="J48" s="185">
        <v>88.098501108964697</v>
      </c>
      <c r="K48" s="185">
        <v>88.6673238161559</v>
      </c>
      <c r="L48" s="191">
        <v>85.499819095634194</v>
      </c>
      <c r="M48" s="185"/>
      <c r="N48" s="192">
        <v>102.872010221465</v>
      </c>
      <c r="O48" s="193">
        <v>102.816181136251</v>
      </c>
      <c r="P48" s="194">
        <v>102.843734936007</v>
      </c>
      <c r="Q48" s="185"/>
      <c r="R48" s="195">
        <v>91.290681742565994</v>
      </c>
      <c r="S48" s="168"/>
      <c r="T48" s="169">
        <v>-0.45413966129807598</v>
      </c>
      <c r="U48" s="163">
        <v>-1.2633380195445101</v>
      </c>
      <c r="V48" s="163">
        <v>-8.2825573538014702E-2</v>
      </c>
      <c r="W48" s="163">
        <v>1.0551220679836</v>
      </c>
      <c r="X48" s="163">
        <v>2.4350099341051399</v>
      </c>
      <c r="Y48" s="170">
        <v>0.55972736078478302</v>
      </c>
      <c r="Z48" s="163"/>
      <c r="AA48" s="171">
        <v>6.4451397584572199</v>
      </c>
      <c r="AB48" s="172">
        <v>5.3583360965066502</v>
      </c>
      <c r="AC48" s="173">
        <v>5.8907234163087496</v>
      </c>
      <c r="AD48" s="163"/>
      <c r="AE48" s="174">
        <v>2.8145452734174601</v>
      </c>
      <c r="AG48" s="190">
        <v>81.430577811502602</v>
      </c>
      <c r="AH48" s="185">
        <v>83.591276206775802</v>
      </c>
      <c r="AI48" s="185">
        <v>86.184770404411694</v>
      </c>
      <c r="AJ48" s="185">
        <v>86.945686650621496</v>
      </c>
      <c r="AK48" s="185">
        <v>87.030951801981601</v>
      </c>
      <c r="AL48" s="191">
        <v>85.197404020046505</v>
      </c>
      <c r="AM48" s="185"/>
      <c r="AN48" s="192">
        <v>99.404033067274796</v>
      </c>
      <c r="AO48" s="193">
        <v>98.710759886446098</v>
      </c>
      <c r="AP48" s="194">
        <v>99.059675597238794</v>
      </c>
      <c r="AQ48" s="185"/>
      <c r="AR48" s="195">
        <v>89.612611901715496</v>
      </c>
      <c r="AS48" s="168"/>
      <c r="AT48" s="169">
        <v>0.13094391474061001</v>
      </c>
      <c r="AU48" s="163">
        <v>-5.7234901835261497E-2</v>
      </c>
      <c r="AV48" s="163">
        <v>1.2298616211042399</v>
      </c>
      <c r="AW48" s="163">
        <v>0.69820490142463898</v>
      </c>
      <c r="AX48" s="163">
        <v>-0.33204608135796998</v>
      </c>
      <c r="AY48" s="170">
        <v>0.31854122308357002</v>
      </c>
      <c r="AZ48" s="163"/>
      <c r="BA48" s="171">
        <v>0.35168757903130898</v>
      </c>
      <c r="BB48" s="172">
        <v>-1.17531754819476</v>
      </c>
      <c r="BC48" s="173">
        <v>-0.414799261122833</v>
      </c>
      <c r="BD48" s="163"/>
      <c r="BE48" s="174">
        <v>2.6439134926052502E-2</v>
      </c>
    </row>
    <row r="49" spans="1:57" x14ac:dyDescent="0.2">
      <c r="A49" s="49" t="s">
        <v>111</v>
      </c>
      <c r="B49" s="3" t="s">
        <v>117</v>
      </c>
      <c r="D49" s="25" t="s">
        <v>16</v>
      </c>
      <c r="E49" s="28" t="s">
        <v>17</v>
      </c>
      <c r="G49" s="196">
        <v>62.242934131100398</v>
      </c>
      <c r="H49" s="197">
        <v>62.7784411795407</v>
      </c>
      <c r="I49" s="197">
        <v>62.775921403091502</v>
      </c>
      <c r="J49" s="197">
        <v>63.167813276512</v>
      </c>
      <c r="K49" s="197">
        <v>63.6331440559809</v>
      </c>
      <c r="L49" s="198">
        <v>62.945167467610503</v>
      </c>
      <c r="M49" s="185"/>
      <c r="N49" s="199">
        <v>73.220361693910505</v>
      </c>
      <c r="O49" s="200">
        <v>74.873241302541203</v>
      </c>
      <c r="P49" s="201">
        <v>74.057697150517299</v>
      </c>
      <c r="Q49" s="185"/>
      <c r="R49" s="202">
        <v>66.708154157881694</v>
      </c>
      <c r="S49" s="168"/>
      <c r="T49" s="175">
        <v>-1.9390330606853801</v>
      </c>
      <c r="U49" s="176">
        <v>-1.6354379945127899</v>
      </c>
      <c r="V49" s="176">
        <v>-2.3647793694456301</v>
      </c>
      <c r="W49" s="176">
        <v>-1.8106875775632201</v>
      </c>
      <c r="X49" s="176">
        <v>-1.1494625295007299</v>
      </c>
      <c r="Y49" s="177">
        <v>-1.7629567562939299</v>
      </c>
      <c r="Z49" s="163"/>
      <c r="AA49" s="178">
        <v>0.53037638607785698</v>
      </c>
      <c r="AB49" s="179">
        <v>2.6521013644945901</v>
      </c>
      <c r="AC49" s="180">
        <v>1.60561302821705</v>
      </c>
      <c r="AD49" s="163"/>
      <c r="AE49" s="181">
        <v>-0.27228292974199098</v>
      </c>
      <c r="AG49" s="196">
        <v>62.3153681424374</v>
      </c>
      <c r="AH49" s="197">
        <v>62.395694893954598</v>
      </c>
      <c r="AI49" s="197">
        <v>62.770509547504403</v>
      </c>
      <c r="AJ49" s="197">
        <v>62.841944181080997</v>
      </c>
      <c r="AK49" s="197">
        <v>63.372261347673103</v>
      </c>
      <c r="AL49" s="198">
        <v>62.752808786918898</v>
      </c>
      <c r="AM49" s="185"/>
      <c r="AN49" s="199">
        <v>72.251218707719303</v>
      </c>
      <c r="AO49" s="200">
        <v>73.312127746859403</v>
      </c>
      <c r="AP49" s="201">
        <v>72.782532084123602</v>
      </c>
      <c r="AQ49" s="185"/>
      <c r="AR49" s="202">
        <v>66.007971119235194</v>
      </c>
      <c r="AS49" s="168"/>
      <c r="AT49" s="175">
        <v>-1.7611165509995299</v>
      </c>
      <c r="AU49" s="176">
        <v>-1.67317470752819</v>
      </c>
      <c r="AV49" s="176">
        <v>-1.7598264583738299</v>
      </c>
      <c r="AW49" s="176">
        <v>-1.9422521384101501</v>
      </c>
      <c r="AX49" s="176">
        <v>-2.3787403469338</v>
      </c>
      <c r="AY49" s="177">
        <v>-1.91518251255464</v>
      </c>
      <c r="AZ49" s="163"/>
      <c r="BA49" s="178">
        <v>-3.3316137683699001</v>
      </c>
      <c r="BB49" s="179">
        <v>-2.45593450712596</v>
      </c>
      <c r="BC49" s="180">
        <v>-2.89409120241845</v>
      </c>
      <c r="BD49" s="163"/>
      <c r="BE49" s="181">
        <v>-2.2938989607922902</v>
      </c>
    </row>
    <row r="50" spans="1:57" x14ac:dyDescent="0.2">
      <c r="G50" s="87"/>
      <c r="H50" s="87"/>
      <c r="I50" s="87"/>
      <c r="J50" s="87"/>
      <c r="K50" s="87"/>
      <c r="L50" s="87"/>
      <c r="M50" s="87"/>
      <c r="N50" s="87"/>
      <c r="O50" s="87"/>
      <c r="P50" s="87"/>
      <c r="Q50" s="87"/>
      <c r="R50" s="87"/>
      <c r="S50" s="86"/>
      <c r="T50" s="85"/>
      <c r="U50" s="85"/>
      <c r="V50" s="85"/>
      <c r="W50" s="85"/>
      <c r="X50" s="85"/>
      <c r="Y50" s="85"/>
      <c r="Z50" s="85"/>
      <c r="AA50" s="85"/>
      <c r="AB50" s="85"/>
      <c r="AC50" s="85"/>
      <c r="AD50" s="85"/>
      <c r="AE50" s="85"/>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AJ24" activePane="bottomRight" state="frozen"/>
      <selection activeCell="V23" sqref="V23"/>
      <selection pane="topRight" activeCell="V23" sqref="V23"/>
      <selection pane="bottomLeft" activeCell="V23" sqref="V23"/>
      <selection pane="bottomRight" activeCell="V23" sqref="V23"/>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26" t="s">
        <v>5</v>
      </c>
      <c r="E2" s="227"/>
      <c r="G2" s="228" t="s">
        <v>102</v>
      </c>
      <c r="H2" s="229"/>
      <c r="I2" s="229"/>
      <c r="J2" s="229"/>
      <c r="K2" s="229"/>
      <c r="L2" s="229"/>
      <c r="M2" s="229"/>
      <c r="N2" s="229"/>
      <c r="O2" s="229"/>
      <c r="P2" s="229"/>
      <c r="Q2" s="229"/>
      <c r="R2" s="229"/>
      <c r="T2" s="228" t="s">
        <v>40</v>
      </c>
      <c r="U2" s="229"/>
      <c r="V2" s="229"/>
      <c r="W2" s="229"/>
      <c r="X2" s="229"/>
      <c r="Y2" s="229"/>
      <c r="Z2" s="229"/>
      <c r="AA2" s="229"/>
      <c r="AB2" s="229"/>
      <c r="AC2" s="229"/>
      <c r="AD2" s="229"/>
      <c r="AE2" s="229"/>
      <c r="AF2" s="4"/>
      <c r="AG2" s="228" t="s">
        <v>41</v>
      </c>
      <c r="AH2" s="229"/>
      <c r="AI2" s="229"/>
      <c r="AJ2" s="229"/>
      <c r="AK2" s="229"/>
      <c r="AL2" s="229"/>
      <c r="AM2" s="229"/>
      <c r="AN2" s="229"/>
      <c r="AO2" s="229"/>
      <c r="AP2" s="229"/>
      <c r="AQ2" s="229"/>
      <c r="AR2" s="229"/>
      <c r="AT2" s="228" t="s">
        <v>42</v>
      </c>
      <c r="AU2" s="229"/>
      <c r="AV2" s="229"/>
      <c r="AW2" s="229"/>
      <c r="AX2" s="229"/>
      <c r="AY2" s="229"/>
      <c r="AZ2" s="229"/>
      <c r="BA2" s="229"/>
      <c r="BB2" s="229"/>
      <c r="BC2" s="229"/>
      <c r="BD2" s="229"/>
      <c r="BE2" s="229"/>
    </row>
    <row r="3" spans="1:57" x14ac:dyDescent="0.2">
      <c r="A3" s="32"/>
      <c r="B3" s="32"/>
      <c r="C3" s="3"/>
      <c r="D3" s="230" t="s">
        <v>8</v>
      </c>
      <c r="E3" s="232" t="s">
        <v>9</v>
      </c>
      <c r="F3" s="5"/>
      <c r="G3" s="234" t="s">
        <v>0</v>
      </c>
      <c r="H3" s="236" t="s">
        <v>1</v>
      </c>
      <c r="I3" s="236" t="s">
        <v>10</v>
      </c>
      <c r="J3" s="236" t="s">
        <v>2</v>
      </c>
      <c r="K3" s="236" t="s">
        <v>11</v>
      </c>
      <c r="L3" s="238" t="s">
        <v>12</v>
      </c>
      <c r="M3" s="5"/>
      <c r="N3" s="234" t="s">
        <v>3</v>
      </c>
      <c r="O3" s="236" t="s">
        <v>4</v>
      </c>
      <c r="P3" s="238" t="s">
        <v>13</v>
      </c>
      <c r="Q3" s="2"/>
      <c r="R3" s="240" t="s">
        <v>14</v>
      </c>
      <c r="S3" s="2"/>
      <c r="T3" s="234" t="s">
        <v>0</v>
      </c>
      <c r="U3" s="236" t="s">
        <v>1</v>
      </c>
      <c r="V3" s="236" t="s">
        <v>10</v>
      </c>
      <c r="W3" s="236" t="s">
        <v>2</v>
      </c>
      <c r="X3" s="236" t="s">
        <v>11</v>
      </c>
      <c r="Y3" s="238" t="s">
        <v>12</v>
      </c>
      <c r="Z3" s="2"/>
      <c r="AA3" s="234" t="s">
        <v>3</v>
      </c>
      <c r="AB3" s="236" t="s">
        <v>4</v>
      </c>
      <c r="AC3" s="238" t="s">
        <v>13</v>
      </c>
      <c r="AD3" s="1"/>
      <c r="AE3" s="242" t="s">
        <v>14</v>
      </c>
      <c r="AF3" s="38"/>
      <c r="AG3" s="234" t="s">
        <v>0</v>
      </c>
      <c r="AH3" s="236" t="s">
        <v>1</v>
      </c>
      <c r="AI3" s="236" t="s">
        <v>10</v>
      </c>
      <c r="AJ3" s="236" t="s">
        <v>2</v>
      </c>
      <c r="AK3" s="236" t="s">
        <v>11</v>
      </c>
      <c r="AL3" s="238" t="s">
        <v>12</v>
      </c>
      <c r="AM3" s="5"/>
      <c r="AN3" s="234" t="s">
        <v>3</v>
      </c>
      <c r="AO3" s="236" t="s">
        <v>4</v>
      </c>
      <c r="AP3" s="238" t="s">
        <v>13</v>
      </c>
      <c r="AQ3" s="2"/>
      <c r="AR3" s="240" t="s">
        <v>14</v>
      </c>
      <c r="AS3" s="2"/>
      <c r="AT3" s="234" t="s">
        <v>0</v>
      </c>
      <c r="AU3" s="236" t="s">
        <v>1</v>
      </c>
      <c r="AV3" s="236" t="s">
        <v>10</v>
      </c>
      <c r="AW3" s="236" t="s">
        <v>2</v>
      </c>
      <c r="AX3" s="236" t="s">
        <v>11</v>
      </c>
      <c r="AY3" s="238" t="s">
        <v>12</v>
      </c>
      <c r="AZ3" s="2"/>
      <c r="BA3" s="234" t="s">
        <v>3</v>
      </c>
      <c r="BB3" s="236" t="s">
        <v>4</v>
      </c>
      <c r="BC3" s="238" t="s">
        <v>13</v>
      </c>
      <c r="BD3" s="1"/>
      <c r="BE3" s="242" t="s">
        <v>14</v>
      </c>
    </row>
    <row r="4" spans="1:57" x14ac:dyDescent="0.2">
      <c r="A4" s="32"/>
      <c r="B4" s="32"/>
      <c r="C4" s="3"/>
      <c r="D4" s="231"/>
      <c r="E4" s="233"/>
      <c r="F4" s="5"/>
      <c r="G4" s="244"/>
      <c r="H4" s="245"/>
      <c r="I4" s="245"/>
      <c r="J4" s="245"/>
      <c r="K4" s="245"/>
      <c r="L4" s="246"/>
      <c r="M4" s="5"/>
      <c r="N4" s="244"/>
      <c r="O4" s="245"/>
      <c r="P4" s="246"/>
      <c r="Q4" s="2"/>
      <c r="R4" s="247"/>
      <c r="S4" s="2"/>
      <c r="T4" s="244"/>
      <c r="U4" s="245"/>
      <c r="V4" s="245"/>
      <c r="W4" s="245"/>
      <c r="X4" s="245"/>
      <c r="Y4" s="246"/>
      <c r="Z4" s="2"/>
      <c r="AA4" s="244"/>
      <c r="AB4" s="245"/>
      <c r="AC4" s="246"/>
      <c r="AD4" s="1"/>
      <c r="AE4" s="248"/>
      <c r="AF4" s="39"/>
      <c r="AG4" s="244"/>
      <c r="AH4" s="245"/>
      <c r="AI4" s="245"/>
      <c r="AJ4" s="245"/>
      <c r="AK4" s="245"/>
      <c r="AL4" s="246"/>
      <c r="AM4" s="5"/>
      <c r="AN4" s="244"/>
      <c r="AO4" s="245"/>
      <c r="AP4" s="246"/>
      <c r="AQ4" s="2"/>
      <c r="AR4" s="247"/>
      <c r="AS4" s="2"/>
      <c r="AT4" s="244"/>
      <c r="AU4" s="245"/>
      <c r="AV4" s="245"/>
      <c r="AW4" s="245"/>
      <c r="AX4" s="245"/>
      <c r="AY4" s="246"/>
      <c r="AZ4" s="2"/>
      <c r="BA4" s="244"/>
      <c r="BB4" s="245"/>
      <c r="BC4" s="246"/>
      <c r="BD4" s="1"/>
      <c r="BE4" s="248"/>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82">
        <v>62.9945942692381</v>
      </c>
      <c r="H6" s="183">
        <v>82.460808051660194</v>
      </c>
      <c r="I6" s="183">
        <v>99.691648692629002</v>
      </c>
      <c r="J6" s="183">
        <v>107.784107121725</v>
      </c>
      <c r="K6" s="183">
        <v>110.027171213343</v>
      </c>
      <c r="L6" s="184">
        <v>92.591525658237103</v>
      </c>
      <c r="M6" s="185"/>
      <c r="N6" s="186">
        <v>135.39235086367501</v>
      </c>
      <c r="O6" s="187">
        <v>139.46150762057701</v>
      </c>
      <c r="P6" s="188">
        <v>137.42690763408299</v>
      </c>
      <c r="Q6" s="185"/>
      <c r="R6" s="189">
        <v>105.401568065978</v>
      </c>
      <c r="S6" s="168"/>
      <c r="T6" s="160">
        <v>-10.7848032849283</v>
      </c>
      <c r="U6" s="161">
        <v>-7.0954696824780399</v>
      </c>
      <c r="V6" s="161">
        <v>-1.2755133159733401</v>
      </c>
      <c r="W6" s="161">
        <v>3.6077588822773001</v>
      </c>
      <c r="X6" s="161">
        <v>9.0048038538311292</v>
      </c>
      <c r="Y6" s="162">
        <v>-0.50703837296029597</v>
      </c>
      <c r="Z6" s="163"/>
      <c r="AA6" s="164">
        <v>10.816170474701099</v>
      </c>
      <c r="AB6" s="165">
        <v>9.2745662332464907</v>
      </c>
      <c r="AC6" s="166">
        <v>10.0285127138681</v>
      </c>
      <c r="AD6" s="163"/>
      <c r="AE6" s="167">
        <v>3.1721318968160102</v>
      </c>
      <c r="AG6" s="182">
        <v>72.586631764477602</v>
      </c>
      <c r="AH6" s="183">
        <v>91.234485997754703</v>
      </c>
      <c r="AI6" s="183">
        <v>104.10127296577799</v>
      </c>
      <c r="AJ6" s="183">
        <v>105.03603722586701</v>
      </c>
      <c r="AK6" s="183">
        <v>101.21887591694301</v>
      </c>
      <c r="AL6" s="184">
        <v>94.840460572064501</v>
      </c>
      <c r="AM6" s="185"/>
      <c r="AN6" s="186">
        <v>122.131813443656</v>
      </c>
      <c r="AO6" s="187">
        <v>123.629905975466</v>
      </c>
      <c r="AP6" s="188">
        <v>122.880855517201</v>
      </c>
      <c r="AQ6" s="185"/>
      <c r="AR6" s="189">
        <v>102.85454332955599</v>
      </c>
      <c r="AS6" s="168"/>
      <c r="AT6" s="160">
        <v>-3.8559697792169598</v>
      </c>
      <c r="AU6" s="161">
        <v>-1.57906973516981</v>
      </c>
      <c r="AV6" s="161">
        <v>0.85053373762429596</v>
      </c>
      <c r="AW6" s="161">
        <v>-0.53161505519090002</v>
      </c>
      <c r="AX6" s="161">
        <v>-1.28146803429912</v>
      </c>
      <c r="AY6" s="162">
        <v>-1.11900243869326</v>
      </c>
      <c r="AZ6" s="163"/>
      <c r="BA6" s="164">
        <v>-0.50254046879575198</v>
      </c>
      <c r="BB6" s="165">
        <v>-3.16569227005593</v>
      </c>
      <c r="BC6" s="166">
        <v>-1.8602999477703099</v>
      </c>
      <c r="BD6" s="163"/>
      <c r="BE6" s="167">
        <v>-1.37230900946343</v>
      </c>
    </row>
    <row r="7" spans="1:57" x14ac:dyDescent="0.2">
      <c r="A7" s="20" t="s">
        <v>18</v>
      </c>
      <c r="B7" s="3" t="str">
        <f>TRIM(A7)</f>
        <v>Virginia</v>
      </c>
      <c r="C7" s="10"/>
      <c r="D7" s="24" t="s">
        <v>16</v>
      </c>
      <c r="E7" s="27" t="s">
        <v>17</v>
      </c>
      <c r="F7" s="3"/>
      <c r="G7" s="190">
        <v>48.703643022027201</v>
      </c>
      <c r="H7" s="185">
        <v>73.9601238821094</v>
      </c>
      <c r="I7" s="185">
        <v>93.373158441100998</v>
      </c>
      <c r="J7" s="185">
        <v>100.68941973122401</v>
      </c>
      <c r="K7" s="185">
        <v>95.582064769995895</v>
      </c>
      <c r="L7" s="191">
        <v>82.461681969291604</v>
      </c>
      <c r="M7" s="185"/>
      <c r="N7" s="192">
        <v>112.929790257344</v>
      </c>
      <c r="O7" s="193">
        <v>114.058732156693</v>
      </c>
      <c r="P7" s="194">
        <v>113.49426120701899</v>
      </c>
      <c r="Q7" s="185"/>
      <c r="R7" s="195">
        <v>91.328133180070793</v>
      </c>
      <c r="S7" s="168"/>
      <c r="T7" s="169">
        <v>-21.540968561397001</v>
      </c>
      <c r="U7" s="163">
        <v>-14.103779019103699</v>
      </c>
      <c r="V7" s="163">
        <v>-5.4682540472569796</v>
      </c>
      <c r="W7" s="163">
        <v>0.856464193209446</v>
      </c>
      <c r="X7" s="163">
        <v>5.64682409307827</v>
      </c>
      <c r="Y7" s="170">
        <v>-5.7086433774487304</v>
      </c>
      <c r="Z7" s="163"/>
      <c r="AA7" s="171">
        <v>14.495234409337399</v>
      </c>
      <c r="AB7" s="172">
        <v>12.654798067232701</v>
      </c>
      <c r="AC7" s="173">
        <v>13.562984081206199</v>
      </c>
      <c r="AD7" s="163"/>
      <c r="AE7" s="174">
        <v>0.33599778033163002</v>
      </c>
      <c r="AG7" s="190">
        <v>59.869555795377202</v>
      </c>
      <c r="AH7" s="185">
        <v>80.549152204282805</v>
      </c>
      <c r="AI7" s="185">
        <v>93.472270687167693</v>
      </c>
      <c r="AJ7" s="185">
        <v>93.561763461027496</v>
      </c>
      <c r="AK7" s="185">
        <v>86.864739771695099</v>
      </c>
      <c r="AL7" s="191">
        <v>82.8645976485669</v>
      </c>
      <c r="AM7" s="185"/>
      <c r="AN7" s="192">
        <v>104.242717567116</v>
      </c>
      <c r="AO7" s="193">
        <v>103.32423505499</v>
      </c>
      <c r="AP7" s="194">
        <v>103.78347631105299</v>
      </c>
      <c r="AQ7" s="185"/>
      <c r="AR7" s="195">
        <v>88.841786801245107</v>
      </c>
      <c r="AS7" s="168"/>
      <c r="AT7" s="169">
        <v>-1.2578005533744101</v>
      </c>
      <c r="AU7" s="163">
        <v>-3.48917932389833</v>
      </c>
      <c r="AV7" s="163">
        <v>-3.0622050115564798</v>
      </c>
      <c r="AW7" s="163">
        <v>-5.0378057757635597</v>
      </c>
      <c r="AX7" s="163">
        <v>-6.46357986253195</v>
      </c>
      <c r="AY7" s="170">
        <v>-4.0754856936594699</v>
      </c>
      <c r="AZ7" s="163"/>
      <c r="BA7" s="171">
        <v>-1.31009314703817</v>
      </c>
      <c r="BB7" s="172">
        <v>-2.8723366522757301</v>
      </c>
      <c r="BC7" s="173">
        <v>-2.0939903715430299</v>
      </c>
      <c r="BD7" s="163"/>
      <c r="BE7" s="174">
        <v>-3.42348774215225</v>
      </c>
    </row>
    <row r="8" spans="1:57" x14ac:dyDescent="0.2">
      <c r="A8" s="21" t="s">
        <v>19</v>
      </c>
      <c r="B8" s="3" t="str">
        <f t="shared" ref="B8:B43" si="0">TRIM(A8)</f>
        <v>Norfolk/Virginia Beach, VA</v>
      </c>
      <c r="C8" s="3"/>
      <c r="D8" s="24" t="s">
        <v>16</v>
      </c>
      <c r="E8" s="27" t="s">
        <v>17</v>
      </c>
      <c r="F8" s="3"/>
      <c r="G8" s="190">
        <v>48.590625850008898</v>
      </c>
      <c r="H8" s="185">
        <v>59.167421243178097</v>
      </c>
      <c r="I8" s="185">
        <v>70.665439158061901</v>
      </c>
      <c r="J8" s="185">
        <v>76.701380601603901</v>
      </c>
      <c r="K8" s="185">
        <v>93.647977181070402</v>
      </c>
      <c r="L8" s="191">
        <v>69.754568806784604</v>
      </c>
      <c r="M8" s="185"/>
      <c r="N8" s="192">
        <v>131.519575884598</v>
      </c>
      <c r="O8" s="193">
        <v>134.41519000743</v>
      </c>
      <c r="P8" s="194">
        <v>132.967382946014</v>
      </c>
      <c r="Q8" s="185"/>
      <c r="R8" s="195">
        <v>87.8153728465646</v>
      </c>
      <c r="S8" s="168"/>
      <c r="T8" s="169">
        <v>-14.2312757026097</v>
      </c>
      <c r="U8" s="163">
        <v>-9.0911116655918303</v>
      </c>
      <c r="V8" s="163">
        <v>-3.5427449355583098</v>
      </c>
      <c r="W8" s="163">
        <v>-1.3339138167537199</v>
      </c>
      <c r="X8" s="163">
        <v>24.014472025516199</v>
      </c>
      <c r="Y8" s="170">
        <v>0.15002880321883599</v>
      </c>
      <c r="Z8" s="163"/>
      <c r="AA8" s="171">
        <v>36.4527501562997</v>
      </c>
      <c r="AB8" s="172">
        <v>40.647414071899099</v>
      </c>
      <c r="AC8" s="173">
        <v>38.541168495197198</v>
      </c>
      <c r="AD8" s="163"/>
      <c r="AE8" s="174">
        <v>13.7917604529157</v>
      </c>
      <c r="AG8" s="190">
        <v>54.423846466729799</v>
      </c>
      <c r="AH8" s="185">
        <v>64.0785653744651</v>
      </c>
      <c r="AI8" s="185">
        <v>71.598017409490296</v>
      </c>
      <c r="AJ8" s="185">
        <v>74.669262729636898</v>
      </c>
      <c r="AK8" s="185">
        <v>79.955367279458798</v>
      </c>
      <c r="AL8" s="191">
        <v>68.945011851956195</v>
      </c>
      <c r="AM8" s="185"/>
      <c r="AN8" s="192">
        <v>111.29242322247499</v>
      </c>
      <c r="AO8" s="193">
        <v>111.499359843962</v>
      </c>
      <c r="AP8" s="194">
        <v>111.39589153321801</v>
      </c>
      <c r="AQ8" s="185"/>
      <c r="AR8" s="195">
        <v>81.073834618031199</v>
      </c>
      <c r="AS8" s="168"/>
      <c r="AT8" s="169">
        <v>0.38353277454368701</v>
      </c>
      <c r="AU8" s="163">
        <v>2.7112825192062799</v>
      </c>
      <c r="AV8" s="163">
        <v>3.4174564646331098</v>
      </c>
      <c r="AW8" s="163">
        <v>2.5553486837308799</v>
      </c>
      <c r="AX8" s="163">
        <v>-1.7157523330678901</v>
      </c>
      <c r="AY8" s="170">
        <v>1.39123653046258</v>
      </c>
      <c r="AZ8" s="163"/>
      <c r="BA8" s="171">
        <v>0.24783157119329899</v>
      </c>
      <c r="BB8" s="172">
        <v>-1.28367368170014</v>
      </c>
      <c r="BC8" s="173">
        <v>-0.52452656389680496</v>
      </c>
      <c r="BD8" s="163"/>
      <c r="BE8" s="174">
        <v>0.63042774114671096</v>
      </c>
    </row>
    <row r="9" spans="1:57" x14ac:dyDescent="0.2">
      <c r="A9" s="21" t="s">
        <v>20</v>
      </c>
      <c r="B9" s="3" t="s">
        <v>71</v>
      </c>
      <c r="C9" s="3"/>
      <c r="D9" s="24" t="s">
        <v>16</v>
      </c>
      <c r="E9" s="27" t="s">
        <v>17</v>
      </c>
      <c r="F9" s="3"/>
      <c r="G9" s="190">
        <v>42.812917309440301</v>
      </c>
      <c r="H9" s="185">
        <v>67.662144137124997</v>
      </c>
      <c r="I9" s="185">
        <v>76.433915205817399</v>
      </c>
      <c r="J9" s="185">
        <v>76.677861875081106</v>
      </c>
      <c r="K9" s="185">
        <v>74.996214400727098</v>
      </c>
      <c r="L9" s="191">
        <v>67.716610585638193</v>
      </c>
      <c r="M9" s="185"/>
      <c r="N9" s="192">
        <v>98.018476258494502</v>
      </c>
      <c r="O9" s="193">
        <v>98.223941700211995</v>
      </c>
      <c r="P9" s="194">
        <v>98.121208979353298</v>
      </c>
      <c r="Q9" s="185"/>
      <c r="R9" s="195">
        <v>76.403638698128205</v>
      </c>
      <c r="S9" s="168"/>
      <c r="T9" s="169">
        <v>-14.8558689325206</v>
      </c>
      <c r="U9" s="163">
        <v>-6.3046056627013796</v>
      </c>
      <c r="V9" s="163">
        <v>-6.8264462201956899</v>
      </c>
      <c r="W9" s="163">
        <v>-2.0849471743220902</v>
      </c>
      <c r="X9" s="163">
        <v>8.7497255997312298</v>
      </c>
      <c r="Y9" s="170">
        <v>-3.7582115465133898</v>
      </c>
      <c r="Z9" s="163"/>
      <c r="AA9" s="171">
        <v>18.6809239401328</v>
      </c>
      <c r="AB9" s="172">
        <v>5.7574944013807601</v>
      </c>
      <c r="AC9" s="173">
        <v>11.8403934276347</v>
      </c>
      <c r="AD9" s="163"/>
      <c r="AE9" s="174">
        <v>1.4327281587727201</v>
      </c>
      <c r="AG9" s="190">
        <v>48.439451899774902</v>
      </c>
      <c r="AH9" s="185">
        <v>68.308513509390593</v>
      </c>
      <c r="AI9" s="185">
        <v>77.051116479461498</v>
      </c>
      <c r="AJ9" s="185">
        <v>76.241764046876995</v>
      </c>
      <c r="AK9" s="185">
        <v>72.503748054365204</v>
      </c>
      <c r="AL9" s="191">
        <v>68.508041504219804</v>
      </c>
      <c r="AM9" s="185"/>
      <c r="AN9" s="192">
        <v>90.273486287495103</v>
      </c>
      <c r="AO9" s="193">
        <v>90.068610229190995</v>
      </c>
      <c r="AP9" s="194">
        <v>90.171048258343006</v>
      </c>
      <c r="AQ9" s="185"/>
      <c r="AR9" s="195">
        <v>74.697089306317196</v>
      </c>
      <c r="AS9" s="168"/>
      <c r="AT9" s="169">
        <v>-4.5076307187728899</v>
      </c>
      <c r="AU9" s="163">
        <v>4.87800255481402</v>
      </c>
      <c r="AV9" s="163">
        <v>3.3686914375216102</v>
      </c>
      <c r="AW9" s="163">
        <v>1.4738266175599299</v>
      </c>
      <c r="AX9" s="163">
        <v>-0.14171374181068999</v>
      </c>
      <c r="AY9" s="170">
        <v>1.29567757157999</v>
      </c>
      <c r="AZ9" s="163"/>
      <c r="BA9" s="171">
        <v>-0.230137449083017</v>
      </c>
      <c r="BB9" s="172">
        <v>-2.58106729094454</v>
      </c>
      <c r="BC9" s="173">
        <v>-1.4182813263023799</v>
      </c>
      <c r="BD9" s="163"/>
      <c r="BE9" s="174">
        <v>0.34082760639216703</v>
      </c>
    </row>
    <row r="10" spans="1:57" x14ac:dyDescent="0.2">
      <c r="A10" s="21" t="s">
        <v>21</v>
      </c>
      <c r="B10" s="3" t="str">
        <f t="shared" si="0"/>
        <v>Virginia Area</v>
      </c>
      <c r="C10" s="3"/>
      <c r="D10" s="24" t="s">
        <v>16</v>
      </c>
      <c r="E10" s="27" t="s">
        <v>17</v>
      </c>
      <c r="F10" s="3"/>
      <c r="G10" s="190">
        <v>41.130376308974199</v>
      </c>
      <c r="H10" s="185">
        <v>56.960853282287999</v>
      </c>
      <c r="I10" s="185">
        <v>65.834497466501503</v>
      </c>
      <c r="J10" s="185">
        <v>68.580631010021307</v>
      </c>
      <c r="K10" s="185">
        <v>68.794565251660799</v>
      </c>
      <c r="L10" s="191">
        <v>60.260184663889198</v>
      </c>
      <c r="M10" s="185"/>
      <c r="N10" s="192">
        <v>100.223854971287</v>
      </c>
      <c r="O10" s="193">
        <v>103.346908231055</v>
      </c>
      <c r="P10" s="194">
        <v>101.785381601171</v>
      </c>
      <c r="Q10" s="185"/>
      <c r="R10" s="195">
        <v>72.124526645969695</v>
      </c>
      <c r="S10" s="168"/>
      <c r="T10" s="169">
        <v>-17.451201752748801</v>
      </c>
      <c r="U10" s="163">
        <v>-12.7699309760012</v>
      </c>
      <c r="V10" s="163">
        <v>-5.5337282788710898</v>
      </c>
      <c r="W10" s="163">
        <v>-4.5274934448243798</v>
      </c>
      <c r="X10" s="163">
        <v>-3.6919914899088901</v>
      </c>
      <c r="Y10" s="170">
        <v>-8.1700095835980306</v>
      </c>
      <c r="Z10" s="163"/>
      <c r="AA10" s="171">
        <v>1.95856676830481</v>
      </c>
      <c r="AB10" s="172">
        <v>2.1102231731372099</v>
      </c>
      <c r="AC10" s="173">
        <v>2.03550193870108</v>
      </c>
      <c r="AD10" s="163"/>
      <c r="AE10" s="174">
        <v>-4.3226611859597401</v>
      </c>
      <c r="AG10" s="190">
        <v>47.5382083504742</v>
      </c>
      <c r="AH10" s="185">
        <v>59.953787693504097</v>
      </c>
      <c r="AI10" s="185">
        <v>67.630923938745596</v>
      </c>
      <c r="AJ10" s="185">
        <v>66.987577412453504</v>
      </c>
      <c r="AK10" s="185">
        <v>70.818301711518899</v>
      </c>
      <c r="AL10" s="191">
        <v>62.589125407485298</v>
      </c>
      <c r="AM10" s="185"/>
      <c r="AN10" s="192">
        <v>104.38438447246899</v>
      </c>
      <c r="AO10" s="193">
        <v>101.764944657133</v>
      </c>
      <c r="AP10" s="194">
        <v>103.074664564801</v>
      </c>
      <c r="AQ10" s="185"/>
      <c r="AR10" s="195">
        <v>74.159567715900593</v>
      </c>
      <c r="AS10" s="168"/>
      <c r="AT10" s="169">
        <v>0.75663829178881203</v>
      </c>
      <c r="AU10" s="163">
        <v>-2.0383428310260201</v>
      </c>
      <c r="AV10" s="163">
        <v>1.8556442967476099</v>
      </c>
      <c r="AW10" s="163">
        <v>-1.2544935833781701</v>
      </c>
      <c r="AX10" s="163">
        <v>-4.3141559465213302</v>
      </c>
      <c r="AY10" s="170">
        <v>-1.1723666570195399</v>
      </c>
      <c r="AZ10" s="163"/>
      <c r="BA10" s="171">
        <v>-4.5432496772576603E-2</v>
      </c>
      <c r="BB10" s="172">
        <v>-2.75551157327518</v>
      </c>
      <c r="BC10" s="173">
        <v>-1.4018765673513101</v>
      </c>
      <c r="BD10" s="163"/>
      <c r="BE10" s="174">
        <v>-1.2656414723202001</v>
      </c>
    </row>
    <row r="11" spans="1:57" x14ac:dyDescent="0.2">
      <c r="A11" s="34" t="s">
        <v>22</v>
      </c>
      <c r="B11" s="3" t="str">
        <f t="shared" si="0"/>
        <v>Washington, DC</v>
      </c>
      <c r="C11" s="3"/>
      <c r="D11" s="24" t="s">
        <v>16</v>
      </c>
      <c r="E11" s="27" t="s">
        <v>17</v>
      </c>
      <c r="F11" s="3"/>
      <c r="G11" s="190">
        <v>76.836339234021594</v>
      </c>
      <c r="H11" s="185">
        <v>132.34224960086999</v>
      </c>
      <c r="I11" s="185">
        <v>196.848824979385</v>
      </c>
      <c r="J11" s="185">
        <v>220.247992947244</v>
      </c>
      <c r="K11" s="185">
        <v>182.00000508780801</v>
      </c>
      <c r="L11" s="191">
        <v>161.65508236986599</v>
      </c>
      <c r="M11" s="185"/>
      <c r="N11" s="192">
        <v>150.951892050737</v>
      </c>
      <c r="O11" s="193">
        <v>145.71685582203099</v>
      </c>
      <c r="P11" s="194">
        <v>148.334373936384</v>
      </c>
      <c r="Q11" s="185"/>
      <c r="R11" s="195">
        <v>157.84916567458501</v>
      </c>
      <c r="S11" s="168"/>
      <c r="T11" s="169">
        <v>-27.537614633623299</v>
      </c>
      <c r="U11" s="163">
        <v>-10.596199319509299</v>
      </c>
      <c r="V11" s="163">
        <v>11.8596247354649</v>
      </c>
      <c r="W11" s="163">
        <v>19.736418867488901</v>
      </c>
      <c r="X11" s="163">
        <v>15.012066032786199</v>
      </c>
      <c r="Y11" s="170">
        <v>4.6676423067256403</v>
      </c>
      <c r="Z11" s="163"/>
      <c r="AA11" s="171">
        <v>6.2832345981367403</v>
      </c>
      <c r="AB11" s="172">
        <v>1.5170151149306199</v>
      </c>
      <c r="AC11" s="173">
        <v>3.8875119623247798</v>
      </c>
      <c r="AD11" s="163"/>
      <c r="AE11" s="174">
        <v>4.45703521619801</v>
      </c>
      <c r="AG11" s="190">
        <v>104.92922711141701</v>
      </c>
      <c r="AH11" s="185">
        <v>151.204101674394</v>
      </c>
      <c r="AI11" s="185">
        <v>186.93546217713299</v>
      </c>
      <c r="AJ11" s="185">
        <v>181.400441740205</v>
      </c>
      <c r="AK11" s="185">
        <v>146.27084769031001</v>
      </c>
      <c r="AL11" s="191">
        <v>154.149554927341</v>
      </c>
      <c r="AM11" s="185"/>
      <c r="AN11" s="192">
        <v>135.11721142462201</v>
      </c>
      <c r="AO11" s="193">
        <v>135.234989100685</v>
      </c>
      <c r="AP11" s="194">
        <v>135.17610026265399</v>
      </c>
      <c r="AQ11" s="185"/>
      <c r="AR11" s="195">
        <v>148.728347087874</v>
      </c>
      <c r="AS11" s="168"/>
      <c r="AT11" s="169">
        <v>-2.9751733839017902</v>
      </c>
      <c r="AU11" s="163">
        <v>-7.2639058011102904</v>
      </c>
      <c r="AV11" s="163">
        <v>-7.36255966467834</v>
      </c>
      <c r="AW11" s="163">
        <v>-11.992836352891601</v>
      </c>
      <c r="AX11" s="163">
        <v>-12.927079300503401</v>
      </c>
      <c r="AY11" s="170">
        <v>-9.01591285296454</v>
      </c>
      <c r="AZ11" s="163"/>
      <c r="BA11" s="171">
        <v>-6.73181856129679</v>
      </c>
      <c r="BB11" s="172">
        <v>-6.0333664072594999</v>
      </c>
      <c r="BC11" s="173">
        <v>-6.3837430843525302</v>
      </c>
      <c r="BD11" s="163"/>
      <c r="BE11" s="174">
        <v>-8.3465790731571694</v>
      </c>
    </row>
    <row r="12" spans="1:57" x14ac:dyDescent="0.2">
      <c r="A12" s="21" t="s">
        <v>23</v>
      </c>
      <c r="B12" s="3" t="str">
        <f t="shared" si="0"/>
        <v>Arlington, VA</v>
      </c>
      <c r="C12" s="3"/>
      <c r="D12" s="24" t="s">
        <v>16</v>
      </c>
      <c r="E12" s="27" t="s">
        <v>17</v>
      </c>
      <c r="F12" s="3"/>
      <c r="G12" s="190">
        <v>77.323482350454398</v>
      </c>
      <c r="H12" s="185">
        <v>145.638463326992</v>
      </c>
      <c r="I12" s="185">
        <v>206.68442506869499</v>
      </c>
      <c r="J12" s="185">
        <v>239.843544705136</v>
      </c>
      <c r="K12" s="185">
        <v>189.58874550834901</v>
      </c>
      <c r="L12" s="191">
        <v>171.81573219192501</v>
      </c>
      <c r="M12" s="185"/>
      <c r="N12" s="192">
        <v>150.52543965334999</v>
      </c>
      <c r="O12" s="193">
        <v>144.401668780384</v>
      </c>
      <c r="P12" s="194">
        <v>147.46355421686701</v>
      </c>
      <c r="Q12" s="185"/>
      <c r="R12" s="195">
        <v>164.85796705619401</v>
      </c>
      <c r="S12" s="168"/>
      <c r="T12" s="169">
        <v>-36.827166517444503</v>
      </c>
      <c r="U12" s="163">
        <v>-22.901049926765701</v>
      </c>
      <c r="V12" s="163">
        <v>-6.1233760764005201</v>
      </c>
      <c r="W12" s="163">
        <v>10.714976712063899</v>
      </c>
      <c r="X12" s="163">
        <v>-1.0969414244629501</v>
      </c>
      <c r="Y12" s="170">
        <v>-8.5879438811765691</v>
      </c>
      <c r="Z12" s="163"/>
      <c r="AA12" s="171">
        <v>8.9692788514140602</v>
      </c>
      <c r="AB12" s="172">
        <v>7.6511127825872203</v>
      </c>
      <c r="AC12" s="173">
        <v>8.3198714114422199</v>
      </c>
      <c r="AD12" s="163"/>
      <c r="AE12" s="174">
        <v>-4.78981697338833</v>
      </c>
      <c r="AG12" s="190">
        <v>123.4923710632</v>
      </c>
      <c r="AH12" s="185">
        <v>180.317461953075</v>
      </c>
      <c r="AI12" s="185">
        <v>213.83533793066999</v>
      </c>
      <c r="AJ12" s="185">
        <v>210.889192823927</v>
      </c>
      <c r="AK12" s="185">
        <v>166.886616730078</v>
      </c>
      <c r="AL12" s="191">
        <v>179.08419610019001</v>
      </c>
      <c r="AM12" s="185"/>
      <c r="AN12" s="192">
        <v>137.192561033608</v>
      </c>
      <c r="AO12" s="193">
        <v>134.045203973789</v>
      </c>
      <c r="AP12" s="194">
        <v>135.61888250369901</v>
      </c>
      <c r="AQ12" s="185"/>
      <c r="AR12" s="195">
        <v>166.665535072621</v>
      </c>
      <c r="AS12" s="168"/>
      <c r="AT12" s="169">
        <v>-2.0938671104334801</v>
      </c>
      <c r="AU12" s="163">
        <v>-9.31755333335337</v>
      </c>
      <c r="AV12" s="163">
        <v>-8.9051347047798206</v>
      </c>
      <c r="AW12" s="163">
        <v>-11.4661302150223</v>
      </c>
      <c r="AX12" s="163">
        <v>-13.8481466323452</v>
      </c>
      <c r="AY12" s="170">
        <v>-9.7022391240644801</v>
      </c>
      <c r="AZ12" s="163"/>
      <c r="BA12" s="171">
        <v>-4.6467439607348302</v>
      </c>
      <c r="BB12" s="172">
        <v>-2.9217889200484701</v>
      </c>
      <c r="BC12" s="173">
        <v>-3.8020037568990102</v>
      </c>
      <c r="BD12" s="163"/>
      <c r="BE12" s="174">
        <v>-8.3959957975202695</v>
      </c>
    </row>
    <row r="13" spans="1:57" x14ac:dyDescent="0.2">
      <c r="A13" s="21" t="s">
        <v>24</v>
      </c>
      <c r="B13" s="3" t="str">
        <f t="shared" si="0"/>
        <v>Suburban Virginia Area</v>
      </c>
      <c r="C13" s="3"/>
      <c r="D13" s="24" t="s">
        <v>16</v>
      </c>
      <c r="E13" s="27" t="s">
        <v>17</v>
      </c>
      <c r="F13" s="3"/>
      <c r="G13" s="190">
        <v>53.908607201309302</v>
      </c>
      <c r="H13" s="185">
        <v>85.184459901800295</v>
      </c>
      <c r="I13" s="185">
        <v>122.757320785597</v>
      </c>
      <c r="J13" s="185">
        <v>129.684410801963</v>
      </c>
      <c r="K13" s="185">
        <v>103.168400981996</v>
      </c>
      <c r="L13" s="191">
        <v>98.940639934533493</v>
      </c>
      <c r="M13" s="185"/>
      <c r="N13" s="192">
        <v>131.51526350245399</v>
      </c>
      <c r="O13" s="193">
        <v>138.21535351882099</v>
      </c>
      <c r="P13" s="194">
        <v>134.86530851063799</v>
      </c>
      <c r="Q13" s="185"/>
      <c r="R13" s="195">
        <v>109.20483095627699</v>
      </c>
      <c r="S13" s="168"/>
      <c r="T13" s="169">
        <v>-17.827603879682201</v>
      </c>
      <c r="U13" s="163">
        <v>-13.7813956821493</v>
      </c>
      <c r="V13" s="163">
        <v>3.5622034069606698</v>
      </c>
      <c r="W13" s="163">
        <v>9.2496508550955507</v>
      </c>
      <c r="X13" s="163">
        <v>-6.1558088524586001</v>
      </c>
      <c r="Y13" s="170">
        <v>-3.2989917466242602</v>
      </c>
      <c r="Z13" s="163"/>
      <c r="AA13" s="171">
        <v>13.1074031509233</v>
      </c>
      <c r="AB13" s="172">
        <v>15.859725531320599</v>
      </c>
      <c r="AC13" s="173">
        <v>14.501211075916499</v>
      </c>
      <c r="AD13" s="163"/>
      <c r="AE13" s="174">
        <v>2.31326006235106</v>
      </c>
      <c r="AG13" s="190">
        <v>68.660816284779003</v>
      </c>
      <c r="AH13" s="185">
        <v>97.609779869067097</v>
      </c>
      <c r="AI13" s="185">
        <v>114.644653027823</v>
      </c>
      <c r="AJ13" s="185">
        <v>118.005848199672</v>
      </c>
      <c r="AK13" s="185">
        <v>99.793291734860802</v>
      </c>
      <c r="AL13" s="191">
        <v>99.742877823240505</v>
      </c>
      <c r="AM13" s="185"/>
      <c r="AN13" s="192">
        <v>112.565871112929</v>
      </c>
      <c r="AO13" s="193">
        <v>115.56092553191399</v>
      </c>
      <c r="AP13" s="194">
        <v>114.063398322422</v>
      </c>
      <c r="AQ13" s="185"/>
      <c r="AR13" s="195">
        <v>103.834455108721</v>
      </c>
      <c r="AS13" s="168"/>
      <c r="AT13" s="169">
        <v>5.6549718806989198</v>
      </c>
      <c r="AU13" s="163">
        <v>-0.73325020363117599</v>
      </c>
      <c r="AV13" s="163">
        <v>-3.17573242800706</v>
      </c>
      <c r="AW13" s="163">
        <v>-3.0446849303328798</v>
      </c>
      <c r="AX13" s="163">
        <v>-5.9572355194624702</v>
      </c>
      <c r="AY13" s="170">
        <v>-2.1261085466945202</v>
      </c>
      <c r="AZ13" s="163"/>
      <c r="BA13" s="171">
        <v>-0.95929151483191999</v>
      </c>
      <c r="BB13" s="172">
        <v>-4.0669232149811201</v>
      </c>
      <c r="BC13" s="173">
        <v>-2.5582636408752402</v>
      </c>
      <c r="BD13" s="163"/>
      <c r="BE13" s="174">
        <v>-2.2621571682799</v>
      </c>
    </row>
    <row r="14" spans="1:57" x14ac:dyDescent="0.2">
      <c r="A14" s="21" t="s">
        <v>25</v>
      </c>
      <c r="B14" s="3" t="str">
        <f t="shared" si="0"/>
        <v>Alexandria, VA</v>
      </c>
      <c r="C14" s="3"/>
      <c r="D14" s="24" t="s">
        <v>16</v>
      </c>
      <c r="E14" s="27" t="s">
        <v>17</v>
      </c>
      <c r="F14" s="3"/>
      <c r="G14" s="190">
        <v>59.2787231572838</v>
      </c>
      <c r="H14" s="185">
        <v>105.571974463145</v>
      </c>
      <c r="I14" s="185">
        <v>133.64999187463701</v>
      </c>
      <c r="J14" s="185">
        <v>156.782112594312</v>
      </c>
      <c r="K14" s="185">
        <v>145.47229599535601</v>
      </c>
      <c r="L14" s="191">
        <v>120.151019616947</v>
      </c>
      <c r="M14" s="185"/>
      <c r="N14" s="192">
        <v>120.293045850261</v>
      </c>
      <c r="O14" s="193">
        <v>117.906845037724</v>
      </c>
      <c r="P14" s="194">
        <v>119.09994544399299</v>
      </c>
      <c r="Q14" s="185"/>
      <c r="R14" s="195">
        <v>119.850712710388</v>
      </c>
      <c r="S14" s="168"/>
      <c r="T14" s="169">
        <v>-33.361261245781598</v>
      </c>
      <c r="U14" s="163">
        <v>-17.891141197906599</v>
      </c>
      <c r="V14" s="163">
        <v>-12.769799717139</v>
      </c>
      <c r="W14" s="163">
        <v>1.80216037700572</v>
      </c>
      <c r="X14" s="163">
        <v>10.439361812820801</v>
      </c>
      <c r="Y14" s="170">
        <v>-8.4876484586535597</v>
      </c>
      <c r="Z14" s="163"/>
      <c r="AA14" s="171">
        <v>12.279359692340501</v>
      </c>
      <c r="AB14" s="172">
        <v>4.7080379750908499</v>
      </c>
      <c r="AC14" s="173">
        <v>8.3994965711112002</v>
      </c>
      <c r="AD14" s="163"/>
      <c r="AE14" s="174">
        <v>-4.2525951968453199</v>
      </c>
      <c r="AG14" s="190">
        <v>88.629577795833001</v>
      </c>
      <c r="AH14" s="185">
        <v>122.243827404097</v>
      </c>
      <c r="AI14" s="185">
        <v>137.409385119842</v>
      </c>
      <c r="AJ14" s="185">
        <v>132.89020806732401</v>
      </c>
      <c r="AK14" s="185">
        <v>118.145442832269</v>
      </c>
      <c r="AL14" s="191">
        <v>119.863556985827</v>
      </c>
      <c r="AM14" s="185"/>
      <c r="AN14" s="192">
        <v>110.619114045269</v>
      </c>
      <c r="AO14" s="193">
        <v>113.679531921067</v>
      </c>
      <c r="AP14" s="194">
        <v>112.14932298316801</v>
      </c>
      <c r="AQ14" s="185"/>
      <c r="AR14" s="195">
        <v>117.659544949549</v>
      </c>
      <c r="AS14" s="168"/>
      <c r="AT14" s="169">
        <v>-7.4847291690622102</v>
      </c>
      <c r="AU14" s="163">
        <v>-14.579633594646401</v>
      </c>
      <c r="AV14" s="163">
        <v>-16.965377256549999</v>
      </c>
      <c r="AW14" s="163">
        <v>-19.584400751489099</v>
      </c>
      <c r="AX14" s="163">
        <v>-15.7970355060695</v>
      </c>
      <c r="AY14" s="170">
        <v>-15.583022003998099</v>
      </c>
      <c r="AZ14" s="163"/>
      <c r="BA14" s="171">
        <v>-5.16929253226452</v>
      </c>
      <c r="BB14" s="172">
        <v>-1.2812169493391901</v>
      </c>
      <c r="BC14" s="173">
        <v>-3.2377853360534798</v>
      </c>
      <c r="BD14" s="163"/>
      <c r="BE14" s="174">
        <v>-12.5444362740971</v>
      </c>
    </row>
    <row r="15" spans="1:57" x14ac:dyDescent="0.2">
      <c r="A15" s="21" t="s">
        <v>26</v>
      </c>
      <c r="B15" s="3" t="str">
        <f t="shared" si="0"/>
        <v>Fairfax/Tysons Corner, VA</v>
      </c>
      <c r="C15" s="3"/>
      <c r="D15" s="24" t="s">
        <v>16</v>
      </c>
      <c r="E15" s="27" t="s">
        <v>17</v>
      </c>
      <c r="F15" s="3"/>
      <c r="G15" s="190">
        <v>64.022296672828006</v>
      </c>
      <c r="H15" s="185">
        <v>118.236671672828</v>
      </c>
      <c r="I15" s="185">
        <v>170.906023567467</v>
      </c>
      <c r="J15" s="185">
        <v>178.51108248613599</v>
      </c>
      <c r="K15" s="185">
        <v>144.30923983364099</v>
      </c>
      <c r="L15" s="191">
        <v>135.19706284658</v>
      </c>
      <c r="M15" s="185"/>
      <c r="N15" s="192">
        <v>117.31491797597</v>
      </c>
      <c r="O15" s="193">
        <v>113.4</v>
      </c>
      <c r="P15" s="194">
        <v>115.357458987985</v>
      </c>
      <c r="Q15" s="185"/>
      <c r="R15" s="195">
        <v>129.52860460126701</v>
      </c>
      <c r="S15" s="168"/>
      <c r="T15" s="169">
        <v>-20.728132203104099</v>
      </c>
      <c r="U15" s="163">
        <v>-16.681142967897902</v>
      </c>
      <c r="V15" s="163">
        <v>-3.7160516202367702</v>
      </c>
      <c r="W15" s="163">
        <v>2.3282075980148398</v>
      </c>
      <c r="X15" s="163">
        <v>6.0849335535326396</v>
      </c>
      <c r="Y15" s="170">
        <v>-4.8785575067933902</v>
      </c>
      <c r="Z15" s="163"/>
      <c r="AA15" s="171">
        <v>15.251021961319401</v>
      </c>
      <c r="AB15" s="172">
        <v>8.9590725838306309</v>
      </c>
      <c r="AC15" s="173">
        <v>12.070128884491</v>
      </c>
      <c r="AD15" s="163"/>
      <c r="AE15" s="174">
        <v>-1.0715901703548001</v>
      </c>
      <c r="AG15" s="190">
        <v>76.578490353511995</v>
      </c>
      <c r="AH15" s="185">
        <v>123.68264845194</v>
      </c>
      <c r="AI15" s="185">
        <v>160.84712627079401</v>
      </c>
      <c r="AJ15" s="185">
        <v>158.518835201016</v>
      </c>
      <c r="AK15" s="185">
        <v>115.72184871765199</v>
      </c>
      <c r="AL15" s="191">
        <v>127.069789798983</v>
      </c>
      <c r="AM15" s="185"/>
      <c r="AN15" s="192">
        <v>100.52237956330799</v>
      </c>
      <c r="AO15" s="193">
        <v>100.984498036044</v>
      </c>
      <c r="AP15" s="194">
        <v>100.753438799676</v>
      </c>
      <c r="AQ15" s="185"/>
      <c r="AR15" s="195">
        <v>119.550832370609</v>
      </c>
      <c r="AS15" s="168"/>
      <c r="AT15" s="169">
        <v>-3.1995869792893998</v>
      </c>
      <c r="AU15" s="163">
        <v>-8.3764877088301208</v>
      </c>
      <c r="AV15" s="163">
        <v>-7.4458972506243501</v>
      </c>
      <c r="AW15" s="163">
        <v>-9.5786800464394801</v>
      </c>
      <c r="AX15" s="163">
        <v>-13.8999879286804</v>
      </c>
      <c r="AY15" s="170">
        <v>-8.9238925485633196</v>
      </c>
      <c r="AZ15" s="163"/>
      <c r="BA15" s="171">
        <v>-5.1560651421817596</v>
      </c>
      <c r="BB15" s="172">
        <v>-3.46561886075474</v>
      </c>
      <c r="BC15" s="173">
        <v>-4.3163696148153896</v>
      </c>
      <c r="BD15" s="163"/>
      <c r="BE15" s="174">
        <v>-7.8554809408371202</v>
      </c>
    </row>
    <row r="16" spans="1:57" x14ac:dyDescent="0.2">
      <c r="A16" s="21" t="s">
        <v>27</v>
      </c>
      <c r="B16" s="3" t="str">
        <f t="shared" si="0"/>
        <v>I-95 Fredericksburg, VA</v>
      </c>
      <c r="C16" s="3"/>
      <c r="D16" s="24" t="s">
        <v>16</v>
      </c>
      <c r="E16" s="27" t="s">
        <v>17</v>
      </c>
      <c r="F16" s="3"/>
      <c r="G16" s="190">
        <v>41.978205638474201</v>
      </c>
      <c r="H16" s="185">
        <v>55.045527915975597</v>
      </c>
      <c r="I16" s="185">
        <v>63.0274018794914</v>
      </c>
      <c r="J16" s="185">
        <v>71.057082365948006</v>
      </c>
      <c r="K16" s="185">
        <v>70.164311774460998</v>
      </c>
      <c r="L16" s="191">
        <v>60.254505914870002</v>
      </c>
      <c r="M16" s="185"/>
      <c r="N16" s="192">
        <v>90.905721393034796</v>
      </c>
      <c r="O16" s="193">
        <v>94.207816473189595</v>
      </c>
      <c r="P16" s="194">
        <v>92.556768933112195</v>
      </c>
      <c r="Q16" s="185"/>
      <c r="R16" s="195">
        <v>69.483723920082099</v>
      </c>
      <c r="S16" s="168"/>
      <c r="T16" s="169">
        <v>-20.289602301641601</v>
      </c>
      <c r="U16" s="163">
        <v>-10.6209511028198</v>
      </c>
      <c r="V16" s="163">
        <v>-6.9408352669559701</v>
      </c>
      <c r="W16" s="163">
        <v>-0.89616007965572997</v>
      </c>
      <c r="X16" s="163">
        <v>4.6219713717249196</v>
      </c>
      <c r="Y16" s="170">
        <v>-6.0702969510955</v>
      </c>
      <c r="Z16" s="163"/>
      <c r="AA16" s="171">
        <v>2.0656099759930102</v>
      </c>
      <c r="AB16" s="172">
        <v>-3.9203209993337902</v>
      </c>
      <c r="AC16" s="173">
        <v>-1.0710841299305001</v>
      </c>
      <c r="AD16" s="163"/>
      <c r="AE16" s="174">
        <v>-4.2283704014295402</v>
      </c>
      <c r="AG16" s="190">
        <v>48.959022300826199</v>
      </c>
      <c r="AH16" s="185">
        <v>58.796673114654403</v>
      </c>
      <c r="AI16" s="185">
        <v>66.178163073521205</v>
      </c>
      <c r="AJ16" s="185">
        <v>69.123310116086202</v>
      </c>
      <c r="AK16" s="185">
        <v>66.763285516860094</v>
      </c>
      <c r="AL16" s="191">
        <v>61.963465071801998</v>
      </c>
      <c r="AM16" s="185"/>
      <c r="AN16" s="192">
        <v>83.034280265339902</v>
      </c>
      <c r="AO16" s="193">
        <v>81.238305417357594</v>
      </c>
      <c r="AP16" s="194">
        <v>82.136292841348805</v>
      </c>
      <c r="AQ16" s="185"/>
      <c r="AR16" s="195">
        <v>67.726811555864302</v>
      </c>
      <c r="AS16" s="168"/>
      <c r="AT16" s="169">
        <v>-3.34080917387212</v>
      </c>
      <c r="AU16" s="163">
        <v>-4.9230471836728897</v>
      </c>
      <c r="AV16" s="163">
        <v>-6.2116110228987402</v>
      </c>
      <c r="AW16" s="163">
        <v>-6.4507152014144102</v>
      </c>
      <c r="AX16" s="163">
        <v>-4.1487785096414598</v>
      </c>
      <c r="AY16" s="170">
        <v>-5.1375077153438999</v>
      </c>
      <c r="AZ16" s="163"/>
      <c r="BA16" s="171">
        <v>-5.6293842922084698</v>
      </c>
      <c r="BB16" s="172">
        <v>-12.150313366932799</v>
      </c>
      <c r="BC16" s="173">
        <v>-8.9709130953740708</v>
      </c>
      <c r="BD16" s="163"/>
      <c r="BE16" s="174">
        <v>-6.5022545854122802</v>
      </c>
    </row>
    <row r="17" spans="1:70" x14ac:dyDescent="0.2">
      <c r="A17" s="21" t="s">
        <v>28</v>
      </c>
      <c r="B17" s="3" t="str">
        <f t="shared" si="0"/>
        <v>Dulles Airport Area, VA</v>
      </c>
      <c r="C17" s="3"/>
      <c r="D17" s="24" t="s">
        <v>16</v>
      </c>
      <c r="E17" s="27" t="s">
        <v>17</v>
      </c>
      <c r="F17" s="3"/>
      <c r="G17" s="190">
        <v>50.7981269077791</v>
      </c>
      <c r="H17" s="185">
        <v>100.655885672</v>
      </c>
      <c r="I17" s="185">
        <v>145.37778836370299</v>
      </c>
      <c r="J17" s="185">
        <v>155.85235963370599</v>
      </c>
      <c r="K17" s="185">
        <v>116.611073906206</v>
      </c>
      <c r="L17" s="191">
        <v>113.859046896679</v>
      </c>
      <c r="M17" s="185"/>
      <c r="N17" s="192">
        <v>101.277489593932</v>
      </c>
      <c r="O17" s="193">
        <v>97.388146332439106</v>
      </c>
      <c r="P17" s="194">
        <v>99.332817963185605</v>
      </c>
      <c r="Q17" s="185"/>
      <c r="R17" s="195">
        <v>109.70869577282301</v>
      </c>
      <c r="S17" s="168"/>
      <c r="T17" s="169">
        <v>-32.025861153661801</v>
      </c>
      <c r="U17" s="163">
        <v>-18.156903046463199</v>
      </c>
      <c r="V17" s="163">
        <v>-3.24415310792204</v>
      </c>
      <c r="W17" s="163">
        <v>3.1215482123805001</v>
      </c>
      <c r="X17" s="163">
        <v>-2.7920374542681401</v>
      </c>
      <c r="Y17" s="170">
        <v>-8.0395339510165904</v>
      </c>
      <c r="Z17" s="163"/>
      <c r="AA17" s="171">
        <v>4.3389071482747301</v>
      </c>
      <c r="AB17" s="172">
        <v>0.833822260226179</v>
      </c>
      <c r="AC17" s="173">
        <v>2.5907365726807798</v>
      </c>
      <c r="AD17" s="163"/>
      <c r="AE17" s="174">
        <v>-5.5066153480661404</v>
      </c>
      <c r="AG17" s="190">
        <v>65.046319258162896</v>
      </c>
      <c r="AH17" s="185">
        <v>109.498159744704</v>
      </c>
      <c r="AI17" s="185">
        <v>136.769575663675</v>
      </c>
      <c r="AJ17" s="185">
        <v>133.68478794745999</v>
      </c>
      <c r="AK17" s="185">
        <v>101.053330866709</v>
      </c>
      <c r="AL17" s="191">
        <v>109.210434696142</v>
      </c>
      <c r="AM17" s="185"/>
      <c r="AN17" s="192">
        <v>88.955293913606496</v>
      </c>
      <c r="AO17" s="193">
        <v>84.7333144482471</v>
      </c>
      <c r="AP17" s="194">
        <v>86.844304180926798</v>
      </c>
      <c r="AQ17" s="185"/>
      <c r="AR17" s="195">
        <v>102.82011169179501</v>
      </c>
      <c r="AS17" s="168"/>
      <c r="AT17" s="169">
        <v>-3.9081920989124499</v>
      </c>
      <c r="AU17" s="163">
        <v>-1.9800419628385499</v>
      </c>
      <c r="AV17" s="163">
        <v>-1.08259339935823</v>
      </c>
      <c r="AW17" s="163">
        <v>-4.8655128973880499</v>
      </c>
      <c r="AX17" s="163">
        <v>-8.1355285684490504</v>
      </c>
      <c r="AY17" s="170">
        <v>-3.8966879065941602</v>
      </c>
      <c r="AZ17" s="163"/>
      <c r="BA17" s="171">
        <v>-4.4284081694068602</v>
      </c>
      <c r="BB17" s="172">
        <v>-9.1836877942639408</v>
      </c>
      <c r="BC17" s="173">
        <v>-6.8089149614252298</v>
      </c>
      <c r="BD17" s="163"/>
      <c r="BE17" s="174">
        <v>-4.6160069981581104</v>
      </c>
    </row>
    <row r="18" spans="1:70" x14ac:dyDescent="0.2">
      <c r="A18" s="21" t="s">
        <v>29</v>
      </c>
      <c r="B18" s="3" t="str">
        <f t="shared" si="0"/>
        <v>Williamsburg, VA</v>
      </c>
      <c r="C18" s="3"/>
      <c r="D18" s="24" t="s">
        <v>16</v>
      </c>
      <c r="E18" s="27" t="s">
        <v>17</v>
      </c>
      <c r="F18" s="3"/>
      <c r="G18" s="190">
        <v>54.407855068637801</v>
      </c>
      <c r="H18" s="185">
        <v>61.943674762407603</v>
      </c>
      <c r="I18" s="185">
        <v>71.232317845828902</v>
      </c>
      <c r="J18" s="185">
        <v>77.763408130939794</v>
      </c>
      <c r="K18" s="185">
        <v>98.265535902851099</v>
      </c>
      <c r="L18" s="191">
        <v>72.722558342132999</v>
      </c>
      <c r="M18" s="185"/>
      <c r="N18" s="192">
        <v>145.545737856388</v>
      </c>
      <c r="O18" s="193">
        <v>139.570674498416</v>
      </c>
      <c r="P18" s="194">
        <v>142.55820617740201</v>
      </c>
      <c r="Q18" s="185"/>
      <c r="R18" s="195">
        <v>92.675600580781406</v>
      </c>
      <c r="S18" s="168"/>
      <c r="T18" s="169">
        <v>2.7079760037375298</v>
      </c>
      <c r="U18" s="163">
        <v>23.513649601255899</v>
      </c>
      <c r="V18" s="163">
        <v>24.770797450208899</v>
      </c>
      <c r="W18" s="163">
        <v>19.423483918425799</v>
      </c>
      <c r="X18" s="163">
        <v>24.312407018716701</v>
      </c>
      <c r="Y18" s="170">
        <v>19.460896302570202</v>
      </c>
      <c r="Z18" s="163"/>
      <c r="AA18" s="171">
        <v>37.731579935228297</v>
      </c>
      <c r="AB18" s="172">
        <v>31.440519244791201</v>
      </c>
      <c r="AC18" s="173">
        <v>34.578448419063498</v>
      </c>
      <c r="AD18" s="163"/>
      <c r="AE18" s="174">
        <v>25.6650002020559</v>
      </c>
      <c r="AG18" s="190">
        <v>62.020249142027403</v>
      </c>
      <c r="AH18" s="185">
        <v>72.704466407074904</v>
      </c>
      <c r="AI18" s="185">
        <v>76.524507655755002</v>
      </c>
      <c r="AJ18" s="185">
        <v>80.875313489968306</v>
      </c>
      <c r="AK18" s="185">
        <v>93.495098006863699</v>
      </c>
      <c r="AL18" s="191">
        <v>77.123926940337896</v>
      </c>
      <c r="AM18" s="185"/>
      <c r="AN18" s="192">
        <v>129.224357840549</v>
      </c>
      <c r="AO18" s="193">
        <v>126.211566129883</v>
      </c>
      <c r="AP18" s="194">
        <v>127.71796198521599</v>
      </c>
      <c r="AQ18" s="185"/>
      <c r="AR18" s="195">
        <v>91.579365524588894</v>
      </c>
      <c r="AS18" s="168"/>
      <c r="AT18" s="169">
        <v>13.5262429994747</v>
      </c>
      <c r="AU18" s="163">
        <v>24.874538387255502</v>
      </c>
      <c r="AV18" s="163">
        <v>18.548928006642399</v>
      </c>
      <c r="AW18" s="163">
        <v>15.3366639902672</v>
      </c>
      <c r="AX18" s="163">
        <v>10.868283996925999</v>
      </c>
      <c r="AY18" s="170">
        <v>16.2013387118817</v>
      </c>
      <c r="AZ18" s="163"/>
      <c r="BA18" s="171">
        <v>5.9657578496158701</v>
      </c>
      <c r="BB18" s="172">
        <v>6.2695218069570604</v>
      </c>
      <c r="BC18" s="173">
        <v>6.11563107619489</v>
      </c>
      <c r="BD18" s="163"/>
      <c r="BE18" s="174">
        <v>11.961192484962501</v>
      </c>
    </row>
    <row r="19" spans="1:70" x14ac:dyDescent="0.2">
      <c r="A19" s="21" t="s">
        <v>30</v>
      </c>
      <c r="B19" s="3" t="str">
        <f t="shared" si="0"/>
        <v>Virginia Beach, VA</v>
      </c>
      <c r="C19" s="3"/>
      <c r="D19" s="24" t="s">
        <v>16</v>
      </c>
      <c r="E19" s="27" t="s">
        <v>17</v>
      </c>
      <c r="F19" s="3"/>
      <c r="G19" s="190">
        <v>54.8277429447852</v>
      </c>
      <c r="H19" s="185">
        <v>60.427787572754397</v>
      </c>
      <c r="I19" s="185">
        <v>76.158129038854796</v>
      </c>
      <c r="J19" s="185">
        <v>81.1216055293377</v>
      </c>
      <c r="K19" s="185">
        <v>91.045124146609993</v>
      </c>
      <c r="L19" s="191">
        <v>72.716077846468394</v>
      </c>
      <c r="M19" s="185"/>
      <c r="N19" s="192">
        <v>145.663639507629</v>
      </c>
      <c r="O19" s="193">
        <v>156.97188500078599</v>
      </c>
      <c r="P19" s="194">
        <v>151.317762254207</v>
      </c>
      <c r="Q19" s="185"/>
      <c r="R19" s="195">
        <v>95.173701962965396</v>
      </c>
      <c r="S19" s="168"/>
      <c r="T19" s="169">
        <v>-7.9648697779667401</v>
      </c>
      <c r="U19" s="163">
        <v>-10.7951257191487</v>
      </c>
      <c r="V19" s="163">
        <v>2.0324043042858602</v>
      </c>
      <c r="W19" s="163">
        <v>5.2369958598996602</v>
      </c>
      <c r="X19" s="163">
        <v>23.6440521127004</v>
      </c>
      <c r="Y19" s="170">
        <v>3.0925597833822902</v>
      </c>
      <c r="Z19" s="163"/>
      <c r="AA19" s="171">
        <v>31.967879322217598</v>
      </c>
      <c r="AB19" s="172">
        <v>40.543990329221401</v>
      </c>
      <c r="AC19" s="173">
        <v>36.281243931240297</v>
      </c>
      <c r="AD19" s="163"/>
      <c r="AE19" s="174">
        <v>15.9159230827747</v>
      </c>
      <c r="AG19" s="190">
        <v>59.884379951234799</v>
      </c>
      <c r="AH19" s="185">
        <v>65.656598596035806</v>
      </c>
      <c r="AI19" s="185">
        <v>76.2964568762781</v>
      </c>
      <c r="AJ19" s="185">
        <v>78.196702469718403</v>
      </c>
      <c r="AK19" s="185">
        <v>81.7987555765298</v>
      </c>
      <c r="AL19" s="191">
        <v>72.366578693959397</v>
      </c>
      <c r="AM19" s="185"/>
      <c r="AN19" s="192">
        <v>131.31025136267101</v>
      </c>
      <c r="AO19" s="193">
        <v>138.21991778354499</v>
      </c>
      <c r="AP19" s="194">
        <v>134.765084573108</v>
      </c>
      <c r="AQ19" s="185"/>
      <c r="AR19" s="195">
        <v>90.194723230859097</v>
      </c>
      <c r="AS19" s="168"/>
      <c r="AT19" s="169">
        <v>4.3791205739511199</v>
      </c>
      <c r="AU19" s="163">
        <v>3.7554631774767202</v>
      </c>
      <c r="AV19" s="163">
        <v>9.9434704381370498</v>
      </c>
      <c r="AW19" s="163">
        <v>7.3895800115845196</v>
      </c>
      <c r="AX19" s="163">
        <v>-2.7026827767291102</v>
      </c>
      <c r="AY19" s="170">
        <v>4.2941320971726</v>
      </c>
      <c r="AZ19" s="163"/>
      <c r="BA19" s="171">
        <v>3.3407192279459998</v>
      </c>
      <c r="BB19" s="172">
        <v>3.0302052459990101</v>
      </c>
      <c r="BC19" s="173">
        <v>3.1812486305599399</v>
      </c>
      <c r="BD19" s="163"/>
      <c r="BE19" s="174">
        <v>3.81611667918455</v>
      </c>
    </row>
    <row r="20" spans="1:70" x14ac:dyDescent="0.2">
      <c r="A20" s="34" t="s">
        <v>31</v>
      </c>
      <c r="B20" s="3" t="str">
        <f t="shared" si="0"/>
        <v>Norfolk/Portsmouth, VA</v>
      </c>
      <c r="C20" s="3"/>
      <c r="D20" s="24" t="s">
        <v>16</v>
      </c>
      <c r="E20" s="27" t="s">
        <v>17</v>
      </c>
      <c r="F20" s="3"/>
      <c r="G20" s="190">
        <v>46.298589908739899</v>
      </c>
      <c r="H20" s="185">
        <v>63.480000421200401</v>
      </c>
      <c r="I20" s="185">
        <v>77.607230519480495</v>
      </c>
      <c r="J20" s="185">
        <v>94.933263215163194</v>
      </c>
      <c r="K20" s="185">
        <v>104.67306688311599</v>
      </c>
      <c r="L20" s="191">
        <v>77.398430189540093</v>
      </c>
      <c r="M20" s="185"/>
      <c r="N20" s="192">
        <v>114.967878606528</v>
      </c>
      <c r="O20" s="193">
        <v>120.18318704808701</v>
      </c>
      <c r="P20" s="194">
        <v>117.575532827307</v>
      </c>
      <c r="Q20" s="185"/>
      <c r="R20" s="195">
        <v>88.877602371759494</v>
      </c>
      <c r="S20" s="168"/>
      <c r="T20" s="169">
        <v>-29.398883393891101</v>
      </c>
      <c r="U20" s="163">
        <v>-12.240390470730601</v>
      </c>
      <c r="V20" s="163">
        <v>-16.178624999141402</v>
      </c>
      <c r="W20" s="163">
        <v>-8.7099267490216707</v>
      </c>
      <c r="X20" s="163">
        <v>9.1308120677173807</v>
      </c>
      <c r="Y20" s="170">
        <v>-10.086327015093699</v>
      </c>
      <c r="Z20" s="163"/>
      <c r="AA20" s="171">
        <v>14.5585544287609</v>
      </c>
      <c r="AB20" s="172">
        <v>29.628714803507201</v>
      </c>
      <c r="AC20" s="173">
        <v>21.795311508154299</v>
      </c>
      <c r="AD20" s="163"/>
      <c r="AE20" s="174">
        <v>-0.21357805266010699</v>
      </c>
      <c r="AG20" s="190">
        <v>57.424315505440497</v>
      </c>
      <c r="AH20" s="185">
        <v>68.739273753948694</v>
      </c>
      <c r="AI20" s="185">
        <v>78.732410179010103</v>
      </c>
      <c r="AJ20" s="185">
        <v>89.742174381361806</v>
      </c>
      <c r="AK20" s="185">
        <v>89.963131848894307</v>
      </c>
      <c r="AL20" s="191">
        <v>76.920261133731103</v>
      </c>
      <c r="AM20" s="185"/>
      <c r="AN20" s="192">
        <v>102.225108108108</v>
      </c>
      <c r="AO20" s="193">
        <v>95.144434389259303</v>
      </c>
      <c r="AP20" s="194">
        <v>98.684771248683703</v>
      </c>
      <c r="AQ20" s="185"/>
      <c r="AR20" s="195">
        <v>83.138692595146097</v>
      </c>
      <c r="AS20" s="168"/>
      <c r="AT20" s="169">
        <v>-7.4292295042611398</v>
      </c>
      <c r="AU20" s="163">
        <v>-2.4585312053656998</v>
      </c>
      <c r="AV20" s="163">
        <v>-3.6593952152380198</v>
      </c>
      <c r="AW20" s="163">
        <v>4.6117164779834798</v>
      </c>
      <c r="AX20" s="163">
        <v>-0.394535642410351</v>
      </c>
      <c r="AY20" s="170">
        <v>-1.4684484294718401</v>
      </c>
      <c r="AZ20" s="163"/>
      <c r="BA20" s="171">
        <v>-5.2005018756889303</v>
      </c>
      <c r="BB20" s="172">
        <v>-10.6952812608311</v>
      </c>
      <c r="BC20" s="173">
        <v>-7.9313092981433897</v>
      </c>
      <c r="BD20" s="163"/>
      <c r="BE20" s="174">
        <v>-3.7595759968110101</v>
      </c>
    </row>
    <row r="21" spans="1:70" x14ac:dyDescent="0.2">
      <c r="A21" s="35" t="s">
        <v>32</v>
      </c>
      <c r="B21" s="3" t="str">
        <f t="shared" si="0"/>
        <v>Newport News/Hampton, VA</v>
      </c>
      <c r="C21" s="3"/>
      <c r="D21" s="24" t="s">
        <v>16</v>
      </c>
      <c r="E21" s="27" t="s">
        <v>17</v>
      </c>
      <c r="F21" s="3"/>
      <c r="G21" s="190">
        <v>36.806458537275397</v>
      </c>
      <c r="H21" s="185">
        <v>48.477449610977501</v>
      </c>
      <c r="I21" s="185">
        <v>53.725058296788703</v>
      </c>
      <c r="J21" s="185">
        <v>55.014298429763699</v>
      </c>
      <c r="K21" s="185">
        <v>97.861033314471598</v>
      </c>
      <c r="L21" s="191">
        <v>58.376859637855397</v>
      </c>
      <c r="M21" s="185"/>
      <c r="N21" s="192">
        <v>127.90867115575</v>
      </c>
      <c r="O21" s="193">
        <v>122.749206493139</v>
      </c>
      <c r="P21" s="194">
        <v>125.32893882444399</v>
      </c>
      <c r="Q21" s="185"/>
      <c r="R21" s="195">
        <v>77.506025119737998</v>
      </c>
      <c r="S21" s="168"/>
      <c r="T21" s="169">
        <v>-22.148420450356401</v>
      </c>
      <c r="U21" s="163">
        <v>-22.935786325098601</v>
      </c>
      <c r="V21" s="163">
        <v>-18.696057027522102</v>
      </c>
      <c r="W21" s="163">
        <v>-18.334428918438601</v>
      </c>
      <c r="X21" s="163">
        <v>62.582390130952703</v>
      </c>
      <c r="Y21" s="170">
        <v>-3.9283163621258201</v>
      </c>
      <c r="Z21" s="163"/>
      <c r="AA21" s="171">
        <v>100.63587920931499</v>
      </c>
      <c r="AB21" s="172">
        <v>90.888301802470707</v>
      </c>
      <c r="AC21" s="173">
        <v>95.741060070208306</v>
      </c>
      <c r="AD21" s="163"/>
      <c r="AE21" s="174">
        <v>25.6247784754385</v>
      </c>
      <c r="AG21" s="190">
        <v>38.848601637431003</v>
      </c>
      <c r="AH21" s="185">
        <v>48.356979685952702</v>
      </c>
      <c r="AI21" s="185">
        <v>53.157083866176201</v>
      </c>
      <c r="AJ21" s="185">
        <v>53.246373380251804</v>
      </c>
      <c r="AK21" s="185">
        <v>65.085633158862606</v>
      </c>
      <c r="AL21" s="191">
        <v>51.738934345734798</v>
      </c>
      <c r="AM21" s="185"/>
      <c r="AN21" s="192">
        <v>86.638303168765006</v>
      </c>
      <c r="AO21" s="193">
        <v>83.804324745366998</v>
      </c>
      <c r="AP21" s="194">
        <v>85.221313957066002</v>
      </c>
      <c r="AQ21" s="185"/>
      <c r="AR21" s="195">
        <v>61.305328520400899</v>
      </c>
      <c r="AS21" s="168"/>
      <c r="AT21" s="169">
        <v>-11.235020204022099</v>
      </c>
      <c r="AU21" s="163">
        <v>-11.7622301858545</v>
      </c>
      <c r="AV21" s="163">
        <v>-11.6933227423071</v>
      </c>
      <c r="AW21" s="163">
        <v>-15.391885302527999</v>
      </c>
      <c r="AX21" s="163">
        <v>-12.0287609769209</v>
      </c>
      <c r="AY21" s="170">
        <v>-12.5093907603483</v>
      </c>
      <c r="AZ21" s="163"/>
      <c r="BA21" s="171">
        <v>-5.1809962937193799</v>
      </c>
      <c r="BB21" s="172">
        <v>-9.1826287718452502</v>
      </c>
      <c r="BC21" s="173">
        <v>-7.1916783439000902</v>
      </c>
      <c r="BD21" s="163"/>
      <c r="BE21" s="174">
        <v>-10.471978705447601</v>
      </c>
    </row>
    <row r="22" spans="1:70" x14ac:dyDescent="0.2">
      <c r="A22" s="36" t="s">
        <v>33</v>
      </c>
      <c r="B22" s="3" t="str">
        <f t="shared" si="0"/>
        <v>Chesapeake/Suffolk, VA</v>
      </c>
      <c r="C22" s="3"/>
      <c r="D22" s="25" t="s">
        <v>16</v>
      </c>
      <c r="E22" s="28" t="s">
        <v>17</v>
      </c>
      <c r="F22" s="3"/>
      <c r="G22" s="196">
        <v>44.0682320495646</v>
      </c>
      <c r="H22" s="197">
        <v>61.501168586738103</v>
      </c>
      <c r="I22" s="197">
        <v>71.681596734762195</v>
      </c>
      <c r="J22" s="197">
        <v>74.219139551239095</v>
      </c>
      <c r="K22" s="197">
        <v>77.825303650368298</v>
      </c>
      <c r="L22" s="198">
        <v>65.859088114534401</v>
      </c>
      <c r="M22" s="185"/>
      <c r="N22" s="199">
        <v>103.680866677829</v>
      </c>
      <c r="O22" s="200">
        <v>107.241214735432</v>
      </c>
      <c r="P22" s="201">
        <v>105.46104070663</v>
      </c>
      <c r="Q22" s="185"/>
      <c r="R22" s="202">
        <v>77.1739317122763</v>
      </c>
      <c r="S22" s="168"/>
      <c r="T22" s="175">
        <v>-23.7121099954818</v>
      </c>
      <c r="U22" s="176">
        <v>-17.391470378561301</v>
      </c>
      <c r="V22" s="176">
        <v>-11.838547564979701</v>
      </c>
      <c r="W22" s="176">
        <v>-10.2269658409462</v>
      </c>
      <c r="X22" s="176">
        <v>5.6768368943105498</v>
      </c>
      <c r="Y22" s="177">
        <v>-10.962883254239401</v>
      </c>
      <c r="Z22" s="163"/>
      <c r="AA22" s="178">
        <v>16.033767913057801</v>
      </c>
      <c r="AB22" s="179">
        <v>23.039364021553101</v>
      </c>
      <c r="AC22" s="180">
        <v>19.493028365646101</v>
      </c>
      <c r="AD22" s="163"/>
      <c r="AE22" s="181">
        <v>-1.12330814179182</v>
      </c>
      <c r="AG22" s="196">
        <v>48.735494779805698</v>
      </c>
      <c r="AH22" s="197">
        <v>63.938952561955702</v>
      </c>
      <c r="AI22" s="197">
        <v>70.366962441393099</v>
      </c>
      <c r="AJ22" s="197">
        <v>70.263376059109106</v>
      </c>
      <c r="AK22" s="197">
        <v>66.907153813630202</v>
      </c>
      <c r="AL22" s="198">
        <v>64.042387931178794</v>
      </c>
      <c r="AM22" s="185"/>
      <c r="AN22" s="199">
        <v>83.761701946583997</v>
      </c>
      <c r="AO22" s="200">
        <v>84.336218498827805</v>
      </c>
      <c r="AP22" s="201">
        <v>84.048960222705901</v>
      </c>
      <c r="AQ22" s="185"/>
      <c r="AR22" s="202">
        <v>69.7585514430437</v>
      </c>
      <c r="AS22" s="168"/>
      <c r="AT22" s="175">
        <v>-5.95593825485743</v>
      </c>
      <c r="AU22" s="176">
        <v>-4.8730556703533603</v>
      </c>
      <c r="AV22" s="176">
        <v>-4.6332394285792997</v>
      </c>
      <c r="AW22" s="176">
        <v>-7.0977275948865302</v>
      </c>
      <c r="AX22" s="176">
        <v>-6.6418265522531001</v>
      </c>
      <c r="AY22" s="177">
        <v>-5.8534143138455397</v>
      </c>
      <c r="AZ22" s="163"/>
      <c r="BA22" s="178">
        <v>-5.4047941264590502</v>
      </c>
      <c r="BB22" s="179">
        <v>-6.6284558180779802</v>
      </c>
      <c r="BC22" s="180">
        <v>-6.0226989343596404</v>
      </c>
      <c r="BD22" s="163"/>
      <c r="BE22" s="181">
        <v>-5.9117583856647098</v>
      </c>
    </row>
    <row r="23" spans="1:70" x14ac:dyDescent="0.2">
      <c r="A23" s="35" t="s">
        <v>105</v>
      </c>
      <c r="B23" s="3" t="s">
        <v>105</v>
      </c>
      <c r="C23" s="9"/>
      <c r="D23" s="23" t="s">
        <v>16</v>
      </c>
      <c r="E23" s="26" t="s">
        <v>17</v>
      </c>
      <c r="F23" s="3"/>
      <c r="G23" s="182">
        <v>52.2028771695594</v>
      </c>
      <c r="H23" s="183">
        <v>102.905493991989</v>
      </c>
      <c r="I23" s="183">
        <v>127.46731308411201</v>
      </c>
      <c r="J23" s="183">
        <v>119.213367823765</v>
      </c>
      <c r="K23" s="183">
        <v>144.18320427236301</v>
      </c>
      <c r="L23" s="184">
        <v>109.194451268357</v>
      </c>
      <c r="M23" s="185"/>
      <c r="N23" s="186">
        <v>184.13601468624799</v>
      </c>
      <c r="O23" s="187">
        <v>149.86643858477899</v>
      </c>
      <c r="P23" s="188">
        <v>167.001226635514</v>
      </c>
      <c r="Q23" s="185"/>
      <c r="R23" s="189">
        <v>125.710672801831</v>
      </c>
      <c r="S23" s="168"/>
      <c r="T23" s="160">
        <v>-35.267892933137198</v>
      </c>
      <c r="U23" s="161">
        <v>-24.372355021232099</v>
      </c>
      <c r="V23" s="161">
        <v>-22.388890296806299</v>
      </c>
      <c r="W23" s="161">
        <v>-16.209387634986602</v>
      </c>
      <c r="X23" s="161">
        <v>19.125629171726999</v>
      </c>
      <c r="Y23" s="162">
        <v>-15.2561107848163</v>
      </c>
      <c r="Z23" s="163"/>
      <c r="AA23" s="164">
        <v>25.241301171104102</v>
      </c>
      <c r="AB23" s="165">
        <v>-6.7421269195213096</v>
      </c>
      <c r="AC23" s="166">
        <v>8.5388753356332892</v>
      </c>
      <c r="AD23" s="163"/>
      <c r="AE23" s="167">
        <v>-7.5644787564972598</v>
      </c>
      <c r="AF23" s="40"/>
      <c r="AG23" s="182">
        <v>70.613788384512603</v>
      </c>
      <c r="AH23" s="183">
        <v>108.293063251001</v>
      </c>
      <c r="AI23" s="183">
        <v>128.468355307076</v>
      </c>
      <c r="AJ23" s="183">
        <v>125.128888518024</v>
      </c>
      <c r="AK23" s="183">
        <v>126.02224382510001</v>
      </c>
      <c r="AL23" s="184">
        <v>111.705267857142</v>
      </c>
      <c r="AM23" s="185"/>
      <c r="AN23" s="186">
        <v>162.78703020694201</v>
      </c>
      <c r="AO23" s="187">
        <v>151.39409963284299</v>
      </c>
      <c r="AP23" s="188">
        <v>157.09056491989301</v>
      </c>
      <c r="AQ23" s="185"/>
      <c r="AR23" s="189">
        <v>124.672495589357</v>
      </c>
      <c r="AS23" s="168"/>
      <c r="AT23" s="160">
        <v>0.75070879996089102</v>
      </c>
      <c r="AU23" s="161">
        <v>8.9702345133221506</v>
      </c>
      <c r="AV23" s="161">
        <v>3.7122974167057499</v>
      </c>
      <c r="AW23" s="161">
        <v>3.2938353220794698</v>
      </c>
      <c r="AX23" s="161">
        <v>5.0768575087104297</v>
      </c>
      <c r="AY23" s="162">
        <v>4.51303323989245</v>
      </c>
      <c r="AZ23" s="163"/>
      <c r="BA23" s="164">
        <v>3.99323260296865</v>
      </c>
      <c r="BB23" s="165">
        <v>-1.5924187820658999</v>
      </c>
      <c r="BC23" s="166">
        <v>1.2246318807193</v>
      </c>
      <c r="BD23" s="163"/>
      <c r="BE23" s="167">
        <v>3.3048557145643298</v>
      </c>
      <c r="BF23" s="40"/>
      <c r="BG23" s="41"/>
      <c r="BH23" s="41"/>
      <c r="BI23" s="41"/>
      <c r="BJ23" s="41"/>
      <c r="BK23" s="41"/>
      <c r="BL23" s="41"/>
      <c r="BM23" s="41"/>
      <c r="BN23" s="41"/>
      <c r="BO23" s="41"/>
      <c r="BP23" s="41"/>
      <c r="BQ23" s="41"/>
      <c r="BR23" s="41"/>
    </row>
    <row r="24" spans="1:70" x14ac:dyDescent="0.2">
      <c r="A24" s="35" t="s">
        <v>43</v>
      </c>
      <c r="B24" s="3" t="str">
        <f t="shared" si="0"/>
        <v>Richmond North/Glen Allen, VA</v>
      </c>
      <c r="C24" s="10"/>
      <c r="D24" s="24" t="s">
        <v>16</v>
      </c>
      <c r="E24" s="27" t="s">
        <v>17</v>
      </c>
      <c r="F24" s="3"/>
      <c r="G24" s="190">
        <v>37.986196698762001</v>
      </c>
      <c r="H24" s="185">
        <v>63.743233608436398</v>
      </c>
      <c r="I24" s="185">
        <v>73.685762265015995</v>
      </c>
      <c r="J24" s="185">
        <v>76.461339981659705</v>
      </c>
      <c r="K24" s="185">
        <v>65.442442686840806</v>
      </c>
      <c r="L24" s="191">
        <v>63.463795048142998</v>
      </c>
      <c r="M24" s="185"/>
      <c r="N24" s="192">
        <v>95.535433287482803</v>
      </c>
      <c r="O24" s="193">
        <v>105.52392939018701</v>
      </c>
      <c r="P24" s="194">
        <v>100.529681338835</v>
      </c>
      <c r="Q24" s="185"/>
      <c r="R24" s="195">
        <v>74.054048274055106</v>
      </c>
      <c r="S24" s="168"/>
      <c r="T24" s="169">
        <v>-12.144563550363699</v>
      </c>
      <c r="U24" s="163">
        <v>0.59191390217375905</v>
      </c>
      <c r="V24" s="163">
        <v>-0.58126847097355905</v>
      </c>
      <c r="W24" s="163">
        <v>6.9532629801742498</v>
      </c>
      <c r="X24" s="163">
        <v>9.1669692904576703</v>
      </c>
      <c r="Y24" s="170">
        <v>1.65285874554842</v>
      </c>
      <c r="Z24" s="163"/>
      <c r="AA24" s="171">
        <v>24.578760875991499</v>
      </c>
      <c r="AB24" s="172">
        <v>15.9539526015032</v>
      </c>
      <c r="AC24" s="173">
        <v>19.898144916466901</v>
      </c>
      <c r="AD24" s="163"/>
      <c r="AE24" s="174">
        <v>8.0289703368096408</v>
      </c>
      <c r="AF24" s="40"/>
      <c r="AG24" s="190">
        <v>41.907054103622102</v>
      </c>
      <c r="AH24" s="185">
        <v>62.261444864740902</v>
      </c>
      <c r="AI24" s="185">
        <v>73.028629069234199</v>
      </c>
      <c r="AJ24" s="185">
        <v>72.473311840898603</v>
      </c>
      <c r="AK24" s="185">
        <v>65.775797512608804</v>
      </c>
      <c r="AL24" s="191">
        <v>63.089247478220898</v>
      </c>
      <c r="AM24" s="185"/>
      <c r="AN24" s="192">
        <v>88.157748165978902</v>
      </c>
      <c r="AO24" s="193">
        <v>90.361412769371796</v>
      </c>
      <c r="AP24" s="194">
        <v>89.259580467675306</v>
      </c>
      <c r="AQ24" s="185"/>
      <c r="AR24" s="195">
        <v>70.566485475207898</v>
      </c>
      <c r="AS24" s="168"/>
      <c r="AT24" s="169">
        <v>-9.3828576101698307</v>
      </c>
      <c r="AU24" s="163">
        <v>4.4522778750143601</v>
      </c>
      <c r="AV24" s="163">
        <v>4.0218369893571397</v>
      </c>
      <c r="AW24" s="163">
        <v>3.47487825014441</v>
      </c>
      <c r="AX24" s="163">
        <v>-2.0836175247197999</v>
      </c>
      <c r="AY24" s="170">
        <v>0.676307886443136</v>
      </c>
      <c r="AZ24" s="163"/>
      <c r="BA24" s="171">
        <v>-0.32123389431339699</v>
      </c>
      <c r="BB24" s="172">
        <v>-3.3300974083683998</v>
      </c>
      <c r="BC24" s="173">
        <v>-1.8672827262758001</v>
      </c>
      <c r="BD24" s="163"/>
      <c r="BE24" s="174">
        <v>-0.26330371242343598</v>
      </c>
      <c r="BF24" s="40"/>
      <c r="BG24" s="41"/>
      <c r="BH24" s="41"/>
      <c r="BI24" s="41"/>
      <c r="BJ24" s="41"/>
      <c r="BK24" s="41"/>
      <c r="BL24" s="41"/>
      <c r="BM24" s="41"/>
      <c r="BN24" s="41"/>
      <c r="BO24" s="41"/>
      <c r="BP24" s="41"/>
      <c r="BQ24" s="41"/>
      <c r="BR24" s="41"/>
    </row>
    <row r="25" spans="1:70" x14ac:dyDescent="0.2">
      <c r="A25" s="35" t="s">
        <v>44</v>
      </c>
      <c r="B25" s="3" t="str">
        <f t="shared" si="0"/>
        <v>Richmond West/Midlothian, VA</v>
      </c>
      <c r="C25" s="3"/>
      <c r="D25" s="24" t="s">
        <v>16</v>
      </c>
      <c r="E25" s="27" t="s">
        <v>17</v>
      </c>
      <c r="F25" s="3"/>
      <c r="G25" s="190">
        <v>37.943275113895197</v>
      </c>
      <c r="H25" s="185">
        <v>51.563673861047803</v>
      </c>
      <c r="I25" s="185">
        <v>53.843549345102502</v>
      </c>
      <c r="J25" s="185">
        <v>53.980784937357598</v>
      </c>
      <c r="K25" s="185">
        <v>55.646181406605898</v>
      </c>
      <c r="L25" s="191">
        <v>50.595492932801797</v>
      </c>
      <c r="M25" s="185"/>
      <c r="N25" s="192">
        <v>84.957819874715199</v>
      </c>
      <c r="O25" s="193">
        <v>87.226821953302903</v>
      </c>
      <c r="P25" s="194">
        <v>86.092320914009093</v>
      </c>
      <c r="Q25" s="185"/>
      <c r="R25" s="195">
        <v>60.737443784575298</v>
      </c>
      <c r="S25" s="168"/>
      <c r="T25" s="169">
        <v>-0.70512042773565198</v>
      </c>
      <c r="U25" s="163">
        <v>-9.2596481914775704E-3</v>
      </c>
      <c r="V25" s="163">
        <v>-2.79161696605673</v>
      </c>
      <c r="W25" s="163">
        <v>-0.33309547628709502</v>
      </c>
      <c r="X25" s="163">
        <v>3.2870119576909702</v>
      </c>
      <c r="Y25" s="170">
        <v>-9.0839941498568194E-2</v>
      </c>
      <c r="Z25" s="163"/>
      <c r="AA25" s="171">
        <v>23.9057314687232</v>
      </c>
      <c r="AB25" s="172">
        <v>11.3285693055567</v>
      </c>
      <c r="AC25" s="173">
        <v>17.198347642940199</v>
      </c>
      <c r="AD25" s="163"/>
      <c r="AE25" s="174">
        <v>6.2573815132242601</v>
      </c>
      <c r="AF25" s="40"/>
      <c r="AG25" s="190">
        <v>38.221796312642297</v>
      </c>
      <c r="AH25" s="185">
        <v>50.552472636674203</v>
      </c>
      <c r="AI25" s="185">
        <v>54.153331883542101</v>
      </c>
      <c r="AJ25" s="185">
        <v>54.102184916002201</v>
      </c>
      <c r="AK25" s="185">
        <v>56.982871953302897</v>
      </c>
      <c r="AL25" s="191">
        <v>50.802531540432803</v>
      </c>
      <c r="AM25" s="185"/>
      <c r="AN25" s="192">
        <v>76.772749110193601</v>
      </c>
      <c r="AO25" s="193">
        <v>81.809907388952098</v>
      </c>
      <c r="AP25" s="194">
        <v>79.2913282495728</v>
      </c>
      <c r="AQ25" s="185"/>
      <c r="AR25" s="195">
        <v>58.942187743044201</v>
      </c>
      <c r="AS25" s="168"/>
      <c r="AT25" s="169">
        <v>-3.8658243133950201</v>
      </c>
      <c r="AU25" s="163">
        <v>0.88480522067656098</v>
      </c>
      <c r="AV25" s="163">
        <v>0.15057218301581299</v>
      </c>
      <c r="AW25" s="163">
        <v>1.92272660603594</v>
      </c>
      <c r="AX25" s="163">
        <v>9.3846781120051102</v>
      </c>
      <c r="AY25" s="170">
        <v>1.96585553360506</v>
      </c>
      <c r="AZ25" s="163"/>
      <c r="BA25" s="171">
        <v>4.25528845481836</v>
      </c>
      <c r="BB25" s="172">
        <v>5.2815461632577199</v>
      </c>
      <c r="BC25" s="173">
        <v>4.7822051072285801</v>
      </c>
      <c r="BD25" s="163"/>
      <c r="BE25" s="174">
        <v>3.03023159706474</v>
      </c>
      <c r="BF25" s="40"/>
      <c r="BG25" s="41"/>
      <c r="BH25" s="41"/>
      <c r="BI25" s="41"/>
      <c r="BJ25" s="41"/>
      <c r="BK25" s="41"/>
      <c r="BL25" s="41"/>
      <c r="BM25" s="41"/>
      <c r="BN25" s="41"/>
      <c r="BO25" s="41"/>
      <c r="BP25" s="41"/>
      <c r="BQ25" s="41"/>
      <c r="BR25" s="41"/>
    </row>
    <row r="26" spans="1:70" x14ac:dyDescent="0.2">
      <c r="A26" s="21" t="s">
        <v>45</v>
      </c>
      <c r="B26" s="3" t="str">
        <f t="shared" si="0"/>
        <v>Petersburg/Chester, VA</v>
      </c>
      <c r="C26" s="3"/>
      <c r="D26" s="24" t="s">
        <v>16</v>
      </c>
      <c r="E26" s="27" t="s">
        <v>17</v>
      </c>
      <c r="F26" s="3"/>
      <c r="G26" s="190">
        <v>48.368230368931997</v>
      </c>
      <c r="H26" s="185">
        <v>64.949956</v>
      </c>
      <c r="I26" s="185">
        <v>68.475453922330004</v>
      </c>
      <c r="J26" s="185">
        <v>69.623181786407699</v>
      </c>
      <c r="K26" s="185">
        <v>66.616171300970805</v>
      </c>
      <c r="L26" s="191">
        <v>63.606598675728101</v>
      </c>
      <c r="M26" s="185"/>
      <c r="N26" s="192">
        <v>70.519299728155303</v>
      </c>
      <c r="O26" s="193">
        <v>72.968096388349494</v>
      </c>
      <c r="P26" s="194">
        <v>71.743698058252406</v>
      </c>
      <c r="Q26" s="185"/>
      <c r="R26" s="195">
        <v>65.931484213592199</v>
      </c>
      <c r="S26" s="168"/>
      <c r="T26" s="169">
        <v>-11.0070831569411</v>
      </c>
      <c r="U26" s="163">
        <v>-1.72391385290354</v>
      </c>
      <c r="V26" s="163">
        <v>-7.0751318860153206E-2</v>
      </c>
      <c r="W26" s="163">
        <v>0.77376762895246698</v>
      </c>
      <c r="X26" s="163">
        <v>-3.2634501207991801E-2</v>
      </c>
      <c r="Y26" s="170">
        <v>-2.0503801191539401</v>
      </c>
      <c r="Z26" s="163"/>
      <c r="AA26" s="171">
        <v>-7.1028759741448404</v>
      </c>
      <c r="AB26" s="172">
        <v>-8.4221493437091208</v>
      </c>
      <c r="AC26" s="173">
        <v>-7.7784856503187001</v>
      </c>
      <c r="AD26" s="163"/>
      <c r="AE26" s="174">
        <v>-3.9060372148635798</v>
      </c>
      <c r="AF26" s="40"/>
      <c r="AG26" s="190">
        <v>51.184133497584497</v>
      </c>
      <c r="AH26" s="185">
        <v>65.1217466231884</v>
      </c>
      <c r="AI26" s="185">
        <v>69.982184456310605</v>
      </c>
      <c r="AJ26" s="185">
        <v>69.304048320388304</v>
      </c>
      <c r="AK26" s="185">
        <v>63.6734354368932</v>
      </c>
      <c r="AL26" s="191">
        <v>63.842062826550297</v>
      </c>
      <c r="AM26" s="185"/>
      <c r="AN26" s="192">
        <v>69.272547830096997</v>
      </c>
      <c r="AO26" s="193">
        <v>68.045111140776598</v>
      </c>
      <c r="AP26" s="194">
        <v>68.658829485436797</v>
      </c>
      <c r="AQ26" s="185"/>
      <c r="AR26" s="195">
        <v>65.216375751385002</v>
      </c>
      <c r="AS26" s="168"/>
      <c r="AT26" s="169">
        <v>-4.0507194557627599</v>
      </c>
      <c r="AU26" s="163">
        <v>-1.4525069589178301</v>
      </c>
      <c r="AV26" s="163">
        <v>0.79739067913722805</v>
      </c>
      <c r="AW26" s="163">
        <v>-4.4345018658856103</v>
      </c>
      <c r="AX26" s="163">
        <v>-8.5942822486865698</v>
      </c>
      <c r="AY26" s="170">
        <v>-3.5721288215544398</v>
      </c>
      <c r="AZ26" s="163"/>
      <c r="BA26" s="171">
        <v>-9.1519323914369792</v>
      </c>
      <c r="BB26" s="172">
        <v>-7.9851475352396903</v>
      </c>
      <c r="BC26" s="173">
        <v>-8.5774766284006798</v>
      </c>
      <c r="BD26" s="163"/>
      <c r="BE26" s="174">
        <v>-5.1371456892635603</v>
      </c>
      <c r="BF26" s="40"/>
      <c r="BG26" s="41"/>
      <c r="BH26" s="41"/>
      <c r="BI26" s="41"/>
      <c r="BJ26" s="41"/>
      <c r="BK26" s="41"/>
      <c r="BL26" s="41"/>
      <c r="BM26" s="41"/>
      <c r="BN26" s="41"/>
      <c r="BO26" s="41"/>
      <c r="BP26" s="41"/>
      <c r="BQ26" s="41"/>
      <c r="BR26" s="41"/>
    </row>
    <row r="27" spans="1:70" x14ac:dyDescent="0.2">
      <c r="A27" s="21" t="s">
        <v>93</v>
      </c>
      <c r="B27" s="47" t="s">
        <v>70</v>
      </c>
      <c r="C27" s="3"/>
      <c r="D27" s="24" t="s">
        <v>16</v>
      </c>
      <c r="E27" s="27" t="s">
        <v>17</v>
      </c>
      <c r="F27" s="3"/>
      <c r="G27" s="190">
        <v>39.674662858308601</v>
      </c>
      <c r="H27" s="185">
        <v>53.818645312659299</v>
      </c>
      <c r="I27" s="185">
        <v>60.533675405488097</v>
      </c>
      <c r="J27" s="185">
        <v>62.760121391410699</v>
      </c>
      <c r="K27" s="185">
        <v>57.883487707844502</v>
      </c>
      <c r="L27" s="191">
        <v>54.934118535142296</v>
      </c>
      <c r="M27" s="185"/>
      <c r="N27" s="192">
        <v>76.003298990104994</v>
      </c>
      <c r="O27" s="193">
        <v>79.572406406202106</v>
      </c>
      <c r="P27" s="194">
        <v>77.7878526981536</v>
      </c>
      <c r="Q27" s="185"/>
      <c r="R27" s="195">
        <v>61.463756867431201</v>
      </c>
      <c r="S27" s="168"/>
      <c r="T27" s="169">
        <v>-5.3744979703295899</v>
      </c>
      <c r="U27" s="163">
        <v>-0.62908899983798405</v>
      </c>
      <c r="V27" s="163">
        <v>2.9339514594306202</v>
      </c>
      <c r="W27" s="163">
        <v>7.1040496794190799</v>
      </c>
      <c r="X27" s="163">
        <v>-1.0159440926979499</v>
      </c>
      <c r="Y27" s="170">
        <v>0.99273794297712603</v>
      </c>
      <c r="Z27" s="163"/>
      <c r="AA27" s="171">
        <v>-7.5679414592013901</v>
      </c>
      <c r="AB27" s="172">
        <v>-7.3654184481741503</v>
      </c>
      <c r="AC27" s="173">
        <v>-7.4644676415314501</v>
      </c>
      <c r="AD27" s="163"/>
      <c r="AE27" s="174">
        <v>-2.23808167646557</v>
      </c>
      <c r="AF27" s="40"/>
      <c r="AG27" s="190">
        <v>42.474405954546597</v>
      </c>
      <c r="AH27" s="185">
        <v>54.002743857131797</v>
      </c>
      <c r="AI27" s="185">
        <v>59.157972049372603</v>
      </c>
      <c r="AJ27" s="185">
        <v>59.261463837600701</v>
      </c>
      <c r="AK27" s="185">
        <v>57.156564317045799</v>
      </c>
      <c r="AL27" s="191">
        <v>54.422173393154601</v>
      </c>
      <c r="AM27" s="185"/>
      <c r="AN27" s="192">
        <v>79.944480771192403</v>
      </c>
      <c r="AO27" s="193">
        <v>78.8483354585331</v>
      </c>
      <c r="AP27" s="194">
        <v>79.396408114862695</v>
      </c>
      <c r="AQ27" s="185"/>
      <c r="AR27" s="195">
        <v>61.567196280433897</v>
      </c>
      <c r="AS27" s="168"/>
      <c r="AT27" s="169">
        <v>5.3775757955294603</v>
      </c>
      <c r="AU27" s="163">
        <v>3.0160772867694399</v>
      </c>
      <c r="AV27" s="163">
        <v>5.86195602742613</v>
      </c>
      <c r="AW27" s="163">
        <v>4.4491233497874898</v>
      </c>
      <c r="AX27" s="163">
        <v>-2.2567483126133498</v>
      </c>
      <c r="AY27" s="170">
        <v>3.1083152930953601</v>
      </c>
      <c r="AZ27" s="163"/>
      <c r="BA27" s="171">
        <v>1.76993689612933</v>
      </c>
      <c r="BB27" s="172">
        <v>-2.40922813238228</v>
      </c>
      <c r="BC27" s="173">
        <v>-0.34902906872983702</v>
      </c>
      <c r="BD27" s="163"/>
      <c r="BE27" s="174">
        <v>1.81003123971646</v>
      </c>
      <c r="BF27" s="40"/>
      <c r="BG27" s="41"/>
      <c r="BH27" s="41"/>
      <c r="BI27" s="41"/>
      <c r="BJ27" s="41"/>
      <c r="BK27" s="41"/>
      <c r="BL27" s="41"/>
      <c r="BM27" s="41"/>
      <c r="BN27" s="41"/>
      <c r="BO27" s="41"/>
      <c r="BP27" s="41"/>
      <c r="BQ27" s="41"/>
      <c r="BR27" s="41"/>
    </row>
    <row r="28" spans="1:70" x14ac:dyDescent="0.2">
      <c r="A28" s="21" t="s">
        <v>47</v>
      </c>
      <c r="B28" s="3" t="str">
        <f t="shared" si="0"/>
        <v>Roanoke, VA</v>
      </c>
      <c r="C28" s="3"/>
      <c r="D28" s="24" t="s">
        <v>16</v>
      </c>
      <c r="E28" s="27" t="s">
        <v>17</v>
      </c>
      <c r="F28" s="3"/>
      <c r="G28" s="190">
        <v>37.114404973356997</v>
      </c>
      <c r="H28" s="185">
        <v>55.546076376554097</v>
      </c>
      <c r="I28" s="185">
        <v>66.969623445825903</v>
      </c>
      <c r="J28" s="185">
        <v>76.654914742451098</v>
      </c>
      <c r="K28" s="185">
        <v>61.625660746003497</v>
      </c>
      <c r="L28" s="191">
        <v>59.582136056838301</v>
      </c>
      <c r="M28" s="185"/>
      <c r="N28" s="192">
        <v>67.079499111900503</v>
      </c>
      <c r="O28" s="193">
        <v>72.012756660746007</v>
      </c>
      <c r="P28" s="194">
        <v>69.546127886323205</v>
      </c>
      <c r="Q28" s="185"/>
      <c r="R28" s="195">
        <v>62.428990865262598</v>
      </c>
      <c r="S28" s="168"/>
      <c r="T28" s="169">
        <v>-32.501733588521702</v>
      </c>
      <c r="U28" s="163">
        <v>-26.802387553629401</v>
      </c>
      <c r="V28" s="163">
        <v>-13.741966623806499</v>
      </c>
      <c r="W28" s="163">
        <v>-2.46189796453013</v>
      </c>
      <c r="X28" s="163">
        <v>-9.1679530838665908</v>
      </c>
      <c r="Y28" s="170">
        <v>-16.0684846752679</v>
      </c>
      <c r="Z28" s="163"/>
      <c r="AA28" s="171">
        <v>-2.6923117927061999</v>
      </c>
      <c r="AB28" s="172">
        <v>-5.2545366020456203</v>
      </c>
      <c r="AC28" s="173">
        <v>-4.0359241173773297</v>
      </c>
      <c r="AD28" s="163"/>
      <c r="AE28" s="174">
        <v>-12.579649020459801</v>
      </c>
      <c r="AF28" s="40"/>
      <c r="AG28" s="190">
        <v>42.980483126110101</v>
      </c>
      <c r="AH28" s="185">
        <v>61.576551509768997</v>
      </c>
      <c r="AI28" s="185">
        <v>70.889953818827706</v>
      </c>
      <c r="AJ28" s="185">
        <v>70.528417406749497</v>
      </c>
      <c r="AK28" s="185">
        <v>63.316793072824098</v>
      </c>
      <c r="AL28" s="191">
        <v>61.858439786856103</v>
      </c>
      <c r="AM28" s="185"/>
      <c r="AN28" s="192">
        <v>83.434568827708702</v>
      </c>
      <c r="AO28" s="193">
        <v>82.144173179396006</v>
      </c>
      <c r="AP28" s="194">
        <v>82.789371003552304</v>
      </c>
      <c r="AQ28" s="185"/>
      <c r="AR28" s="195">
        <v>67.838705848769294</v>
      </c>
      <c r="AS28" s="168"/>
      <c r="AT28" s="169">
        <v>-9.4010368987190702</v>
      </c>
      <c r="AU28" s="163">
        <v>-6.6080225777457597</v>
      </c>
      <c r="AV28" s="163">
        <v>0.12841897722520901</v>
      </c>
      <c r="AW28" s="163">
        <v>-0.50780417357997398</v>
      </c>
      <c r="AX28" s="163">
        <v>-9.1321528250779203</v>
      </c>
      <c r="AY28" s="170">
        <v>-4.7573650480593299</v>
      </c>
      <c r="AZ28" s="163"/>
      <c r="BA28" s="171">
        <v>-2.6148937743657701</v>
      </c>
      <c r="BB28" s="172">
        <v>-6.9821900744724097</v>
      </c>
      <c r="BC28" s="173">
        <v>-4.8316167522821702</v>
      </c>
      <c r="BD28" s="163"/>
      <c r="BE28" s="174">
        <v>-4.7832684013450502</v>
      </c>
      <c r="BF28" s="40"/>
      <c r="BG28" s="41"/>
      <c r="BH28" s="41"/>
      <c r="BI28" s="41"/>
      <c r="BJ28" s="41"/>
      <c r="BK28" s="41"/>
      <c r="BL28" s="41"/>
      <c r="BM28" s="41"/>
      <c r="BN28" s="41"/>
      <c r="BO28" s="41"/>
      <c r="BP28" s="41"/>
      <c r="BQ28" s="41"/>
      <c r="BR28" s="41"/>
    </row>
    <row r="29" spans="1:70" x14ac:dyDescent="0.2">
      <c r="A29" s="21" t="s">
        <v>48</v>
      </c>
      <c r="B29" s="3" t="str">
        <f t="shared" si="0"/>
        <v>Charlottesville, VA</v>
      </c>
      <c r="C29" s="3"/>
      <c r="D29" s="24" t="s">
        <v>16</v>
      </c>
      <c r="E29" s="27" t="s">
        <v>17</v>
      </c>
      <c r="F29" s="3"/>
      <c r="G29" s="190">
        <v>63.042111266760003</v>
      </c>
      <c r="H29" s="185">
        <v>84.5357954772863</v>
      </c>
      <c r="I29" s="185">
        <v>102.614320592355</v>
      </c>
      <c r="J29" s="185">
        <v>100.65124874924901</v>
      </c>
      <c r="K29" s="185">
        <v>129.94181308785201</v>
      </c>
      <c r="L29" s="191">
        <v>96.157057834700794</v>
      </c>
      <c r="M29" s="185"/>
      <c r="N29" s="192">
        <v>216.181693015809</v>
      </c>
      <c r="O29" s="193">
        <v>224.46247148288899</v>
      </c>
      <c r="P29" s="194">
        <v>220.32208224934899</v>
      </c>
      <c r="Q29" s="185"/>
      <c r="R29" s="195">
        <v>131.632779096029</v>
      </c>
      <c r="S29" s="168"/>
      <c r="T29" s="169">
        <v>-27.848738095591699</v>
      </c>
      <c r="U29" s="163">
        <v>-18.137350458869999</v>
      </c>
      <c r="V29" s="163">
        <v>-10.646462107926</v>
      </c>
      <c r="W29" s="163">
        <v>-16.306930704278798</v>
      </c>
      <c r="X29" s="163">
        <v>-1.0907490986641499</v>
      </c>
      <c r="Y29" s="170">
        <v>-13.7013946554606</v>
      </c>
      <c r="Z29" s="163"/>
      <c r="AA29" s="171">
        <v>-1.3337587080836799</v>
      </c>
      <c r="AB29" s="172">
        <v>-0.33684154499438101</v>
      </c>
      <c r="AC29" s="173">
        <v>-0.82843776429201099</v>
      </c>
      <c r="AD29" s="163"/>
      <c r="AE29" s="174">
        <v>-7.9898604472670902</v>
      </c>
      <c r="AF29" s="40"/>
      <c r="AG29" s="190">
        <v>78.300857514508706</v>
      </c>
      <c r="AH29" s="185">
        <v>91.614310586351806</v>
      </c>
      <c r="AI29" s="185">
        <v>106.934983490094</v>
      </c>
      <c r="AJ29" s="185">
        <v>98.835356213728204</v>
      </c>
      <c r="AK29" s="185">
        <v>132.61198218931301</v>
      </c>
      <c r="AL29" s="191">
        <v>101.659497998799</v>
      </c>
      <c r="AM29" s="185"/>
      <c r="AN29" s="192">
        <v>221.79602211326701</v>
      </c>
      <c r="AO29" s="193">
        <v>222.17397988793201</v>
      </c>
      <c r="AP29" s="194">
        <v>221.98500100059999</v>
      </c>
      <c r="AQ29" s="185"/>
      <c r="AR29" s="195">
        <v>136.038213142171</v>
      </c>
      <c r="AS29" s="168"/>
      <c r="AT29" s="169">
        <v>5.4356597444310397</v>
      </c>
      <c r="AU29" s="163">
        <v>-1.52704346263444</v>
      </c>
      <c r="AV29" s="163">
        <v>3.1293050530278501</v>
      </c>
      <c r="AW29" s="163">
        <v>-7.3748705075037897</v>
      </c>
      <c r="AX29" s="163">
        <v>-4.27361249112775</v>
      </c>
      <c r="AY29" s="170">
        <v>-1.5359202765142901</v>
      </c>
      <c r="AZ29" s="163"/>
      <c r="BA29" s="171">
        <v>-2.0463785893798998</v>
      </c>
      <c r="BB29" s="172">
        <v>-0.26649320231746498</v>
      </c>
      <c r="BC29" s="173">
        <v>-1.16369097202604</v>
      </c>
      <c r="BD29" s="163"/>
      <c r="BE29" s="174">
        <v>-1.3627275038625599</v>
      </c>
      <c r="BF29" s="40"/>
      <c r="BG29" s="41"/>
      <c r="BH29" s="41"/>
      <c r="BI29" s="41"/>
      <c r="BJ29" s="41"/>
      <c r="BK29" s="41"/>
      <c r="BL29" s="41"/>
      <c r="BM29" s="41"/>
      <c r="BN29" s="41"/>
      <c r="BO29" s="41"/>
      <c r="BP29" s="41"/>
      <c r="BQ29" s="41"/>
      <c r="BR29" s="41"/>
    </row>
    <row r="30" spans="1:70" x14ac:dyDescent="0.2">
      <c r="A30" s="21" t="s">
        <v>49</v>
      </c>
      <c r="B30" t="s">
        <v>72</v>
      </c>
      <c r="C30" s="3"/>
      <c r="D30" s="24" t="s">
        <v>16</v>
      </c>
      <c r="E30" s="27" t="s">
        <v>17</v>
      </c>
      <c r="F30" s="3"/>
      <c r="G30" s="190">
        <v>40.942585263157802</v>
      </c>
      <c r="H30" s="185">
        <v>65.726436491228</v>
      </c>
      <c r="I30" s="185">
        <v>79.283650526315697</v>
      </c>
      <c r="J30" s="185">
        <v>80.911708070175393</v>
      </c>
      <c r="K30" s="185">
        <v>76.572269473684202</v>
      </c>
      <c r="L30" s="191">
        <v>68.687329964912195</v>
      </c>
      <c r="M30" s="185"/>
      <c r="N30" s="192">
        <v>79.765305263157799</v>
      </c>
      <c r="O30" s="193">
        <v>82.095924210526306</v>
      </c>
      <c r="P30" s="194">
        <v>80.930614736842102</v>
      </c>
      <c r="Q30" s="185"/>
      <c r="R30" s="195">
        <v>72.185411328320797</v>
      </c>
      <c r="S30" s="168"/>
      <c r="T30" s="169">
        <v>-5.3212565291446801</v>
      </c>
      <c r="U30" s="163">
        <v>2.2276480063803499</v>
      </c>
      <c r="V30" s="163">
        <v>11.972010610418099</v>
      </c>
      <c r="W30" s="163">
        <v>11.1684486329329</v>
      </c>
      <c r="X30" s="163">
        <v>12.451475816877901</v>
      </c>
      <c r="Y30" s="170">
        <v>7.5858106727999202</v>
      </c>
      <c r="Z30" s="163"/>
      <c r="AA30" s="171">
        <v>2.3796375536522199</v>
      </c>
      <c r="AB30" s="172">
        <v>15.7552880607874</v>
      </c>
      <c r="AC30" s="173">
        <v>8.7533969486164604</v>
      </c>
      <c r="AD30" s="163"/>
      <c r="AE30" s="174">
        <v>7.9570830607694001</v>
      </c>
      <c r="AF30" s="40"/>
      <c r="AG30" s="190">
        <v>62.512685263157799</v>
      </c>
      <c r="AH30" s="185">
        <v>67.297963859649101</v>
      </c>
      <c r="AI30" s="185">
        <v>75.690172280701702</v>
      </c>
      <c r="AJ30" s="185">
        <v>77.272899649122806</v>
      </c>
      <c r="AK30" s="185">
        <v>77.720374035087701</v>
      </c>
      <c r="AL30" s="191">
        <v>72.098819017543804</v>
      </c>
      <c r="AM30" s="185"/>
      <c r="AN30" s="192">
        <v>99.131169473684196</v>
      </c>
      <c r="AO30" s="193">
        <v>100.035402105263</v>
      </c>
      <c r="AP30" s="194">
        <v>99.583285789473607</v>
      </c>
      <c r="AQ30" s="185"/>
      <c r="AR30" s="195">
        <v>79.951523809523806</v>
      </c>
      <c r="AS30" s="168"/>
      <c r="AT30" s="169">
        <v>64.191318012679304</v>
      </c>
      <c r="AU30" s="163">
        <v>16.089371467084302</v>
      </c>
      <c r="AV30" s="163">
        <v>16.040486944651299</v>
      </c>
      <c r="AW30" s="163">
        <v>14.951397866764699</v>
      </c>
      <c r="AX30" s="163">
        <v>22.903098445505901</v>
      </c>
      <c r="AY30" s="170">
        <v>23.570875029674401</v>
      </c>
      <c r="AZ30" s="163"/>
      <c r="BA30" s="171">
        <v>29.942513639934301</v>
      </c>
      <c r="BB30" s="172">
        <v>37.547618566501299</v>
      </c>
      <c r="BC30" s="173">
        <v>33.654206585418301</v>
      </c>
      <c r="BD30" s="163"/>
      <c r="BE30" s="174">
        <v>26.980044193346501</v>
      </c>
      <c r="BF30" s="40"/>
      <c r="BG30" s="41"/>
      <c r="BH30" s="41"/>
      <c r="BI30" s="41"/>
      <c r="BJ30" s="41"/>
      <c r="BK30" s="41"/>
      <c r="BL30" s="41"/>
      <c r="BM30" s="41"/>
      <c r="BN30" s="41"/>
      <c r="BO30" s="41"/>
      <c r="BP30" s="41"/>
      <c r="BQ30" s="41"/>
      <c r="BR30" s="41"/>
    </row>
    <row r="31" spans="1:70" x14ac:dyDescent="0.2">
      <c r="A31" s="21" t="s">
        <v>50</v>
      </c>
      <c r="B31" s="3" t="str">
        <f t="shared" si="0"/>
        <v>Staunton &amp; Harrisonburg, VA</v>
      </c>
      <c r="C31" s="3"/>
      <c r="D31" s="24" t="s">
        <v>16</v>
      </c>
      <c r="E31" s="27" t="s">
        <v>17</v>
      </c>
      <c r="F31" s="3"/>
      <c r="G31" s="190">
        <v>40.394307196562799</v>
      </c>
      <c r="H31" s="185">
        <v>52.896165413533801</v>
      </c>
      <c r="I31" s="185">
        <v>57.970982814178299</v>
      </c>
      <c r="J31" s="185">
        <v>61.086659505907598</v>
      </c>
      <c r="K31" s="185">
        <v>61.968157894736798</v>
      </c>
      <c r="L31" s="191">
        <v>54.863254564983798</v>
      </c>
      <c r="M31" s="185"/>
      <c r="N31" s="192">
        <v>107.15421589688501</v>
      </c>
      <c r="O31" s="193">
        <v>100.324702828499</v>
      </c>
      <c r="P31" s="194">
        <v>103.739459362692</v>
      </c>
      <c r="Q31" s="185"/>
      <c r="R31" s="195">
        <v>68.827884507186297</v>
      </c>
      <c r="S31" s="168"/>
      <c r="T31" s="169">
        <v>0.75981626874998098</v>
      </c>
      <c r="U31" s="163">
        <v>-1.69203876521664</v>
      </c>
      <c r="V31" s="163">
        <v>9.6979296142457798</v>
      </c>
      <c r="W31" s="163">
        <v>7.7836735695242503</v>
      </c>
      <c r="X31" s="163">
        <v>10.766748458599199</v>
      </c>
      <c r="Y31" s="170">
        <v>5.7656776894544102</v>
      </c>
      <c r="Z31" s="163"/>
      <c r="AA31" s="171">
        <v>30.355101130890901</v>
      </c>
      <c r="AB31" s="172">
        <v>26.1630460338029</v>
      </c>
      <c r="AC31" s="173">
        <v>28.293832934436701</v>
      </c>
      <c r="AD31" s="163"/>
      <c r="AE31" s="174">
        <v>14.417849728009299</v>
      </c>
      <c r="AF31" s="40"/>
      <c r="AG31" s="190">
        <v>42.856094253490802</v>
      </c>
      <c r="AH31" s="185">
        <v>54.601559255281003</v>
      </c>
      <c r="AI31" s="185">
        <v>59.978682420336497</v>
      </c>
      <c r="AJ31" s="185">
        <v>61.871790189760098</v>
      </c>
      <c r="AK31" s="185">
        <v>69.640560329394901</v>
      </c>
      <c r="AL31" s="191">
        <v>57.789737289652699</v>
      </c>
      <c r="AM31" s="185"/>
      <c r="AN31" s="192">
        <v>95.384163981382002</v>
      </c>
      <c r="AO31" s="193">
        <v>88.357335750089504</v>
      </c>
      <c r="AP31" s="194">
        <v>91.870749865735704</v>
      </c>
      <c r="AQ31" s="185"/>
      <c r="AR31" s="195">
        <v>67.527169454247797</v>
      </c>
      <c r="AS31" s="168"/>
      <c r="AT31" s="169">
        <v>6.9426650927297198</v>
      </c>
      <c r="AU31" s="163">
        <v>8.5346807399223792</v>
      </c>
      <c r="AV31" s="163">
        <v>13.172264983000099</v>
      </c>
      <c r="AW31" s="163">
        <v>8.2922173808216506</v>
      </c>
      <c r="AX31" s="163">
        <v>4.0150269474517097</v>
      </c>
      <c r="AY31" s="170">
        <v>8.0319191529972702</v>
      </c>
      <c r="AZ31" s="163"/>
      <c r="BA31" s="171">
        <v>6.6665071895580201</v>
      </c>
      <c r="BB31" s="172">
        <v>2.9717132502641799</v>
      </c>
      <c r="BC31" s="173">
        <v>4.8572262645396496</v>
      </c>
      <c r="BD31" s="163"/>
      <c r="BE31" s="174">
        <v>6.7752967100811601</v>
      </c>
      <c r="BF31" s="40"/>
      <c r="BG31" s="41"/>
      <c r="BH31" s="41"/>
      <c r="BI31" s="41"/>
      <c r="BJ31" s="41"/>
      <c r="BK31" s="41"/>
      <c r="BL31" s="41"/>
      <c r="BM31" s="41"/>
      <c r="BN31" s="41"/>
      <c r="BO31" s="41"/>
      <c r="BP31" s="41"/>
      <c r="BQ31" s="41"/>
      <c r="BR31" s="41"/>
    </row>
    <row r="32" spans="1:70" x14ac:dyDescent="0.2">
      <c r="A32" s="21" t="s">
        <v>51</v>
      </c>
      <c r="B32" s="3" t="str">
        <f t="shared" si="0"/>
        <v>Blacksburg &amp; Wytheville, VA</v>
      </c>
      <c r="C32" s="3"/>
      <c r="D32" s="24" t="s">
        <v>16</v>
      </c>
      <c r="E32" s="27" t="s">
        <v>17</v>
      </c>
      <c r="F32" s="3"/>
      <c r="G32" s="190">
        <v>39.245755524586897</v>
      </c>
      <c r="H32" s="185">
        <v>50.308146525980398</v>
      </c>
      <c r="I32" s="185">
        <v>52.829333067887703</v>
      </c>
      <c r="J32" s="185">
        <v>56.481722078439098</v>
      </c>
      <c r="K32" s="185">
        <v>53.2405673900059</v>
      </c>
      <c r="L32" s="191">
        <v>50.421104917379999</v>
      </c>
      <c r="M32" s="185"/>
      <c r="N32" s="192">
        <v>72.942303404339995</v>
      </c>
      <c r="O32" s="193">
        <v>77.402779215608206</v>
      </c>
      <c r="P32" s="194">
        <v>75.172541309974093</v>
      </c>
      <c r="Q32" s="185"/>
      <c r="R32" s="195">
        <v>57.492943886692601</v>
      </c>
      <c r="S32" s="168"/>
      <c r="T32" s="169">
        <v>-6.2075690631138301</v>
      </c>
      <c r="U32" s="163">
        <v>-7.4913598457156798</v>
      </c>
      <c r="V32" s="163">
        <v>-8.4140248709884098</v>
      </c>
      <c r="W32" s="163">
        <v>-7.0781941610449097</v>
      </c>
      <c r="X32" s="163">
        <v>-13.4228491831424</v>
      </c>
      <c r="Y32" s="170">
        <v>-8.7193192491464693</v>
      </c>
      <c r="Z32" s="163"/>
      <c r="AA32" s="171">
        <v>-11.897764382388599</v>
      </c>
      <c r="AB32" s="172">
        <v>0.25248943512303901</v>
      </c>
      <c r="AC32" s="173">
        <v>-6.0346949203369</v>
      </c>
      <c r="AD32" s="163"/>
      <c r="AE32" s="174">
        <v>-7.7345562797492402</v>
      </c>
      <c r="AF32" s="40"/>
      <c r="AG32" s="190">
        <v>47.339203820080101</v>
      </c>
      <c r="AH32" s="185">
        <v>51.292680488891001</v>
      </c>
      <c r="AI32" s="185">
        <v>57.637880250846102</v>
      </c>
      <c r="AJ32" s="185">
        <v>60.247321819629697</v>
      </c>
      <c r="AK32" s="185">
        <v>63.091717599044301</v>
      </c>
      <c r="AL32" s="191">
        <v>55.906409716566998</v>
      </c>
      <c r="AM32" s="185"/>
      <c r="AN32" s="192">
        <v>110.7430151304</v>
      </c>
      <c r="AO32" s="193">
        <v>108.128443161457</v>
      </c>
      <c r="AP32" s="194">
        <v>109.43572914592799</v>
      </c>
      <c r="AQ32" s="185"/>
      <c r="AR32" s="195">
        <v>71.175097318246898</v>
      </c>
      <c r="AS32" s="168"/>
      <c r="AT32" s="169">
        <v>10.5257378722875</v>
      </c>
      <c r="AU32" s="163">
        <v>-2.75488438982461</v>
      </c>
      <c r="AV32" s="163">
        <v>5.2609331557776802</v>
      </c>
      <c r="AW32" s="163">
        <v>4.60204245262603</v>
      </c>
      <c r="AX32" s="163">
        <v>3.4776909239403802</v>
      </c>
      <c r="AY32" s="170">
        <v>3.9631733918804302</v>
      </c>
      <c r="AZ32" s="163"/>
      <c r="BA32" s="171">
        <v>4.3976867610444801</v>
      </c>
      <c r="BB32" s="172">
        <v>-0.24396977250037499</v>
      </c>
      <c r="BC32" s="173">
        <v>2.0518090486918501</v>
      </c>
      <c r="BD32" s="163"/>
      <c r="BE32" s="174">
        <v>3.0859592588115801</v>
      </c>
      <c r="BF32" s="40"/>
      <c r="BG32" s="41"/>
      <c r="BH32" s="41"/>
      <c r="BI32" s="41"/>
      <c r="BJ32" s="41"/>
      <c r="BK32" s="41"/>
      <c r="BL32" s="41"/>
      <c r="BM32" s="41"/>
      <c r="BN32" s="41"/>
      <c r="BO32" s="41"/>
      <c r="BP32" s="41"/>
      <c r="BQ32" s="41"/>
      <c r="BR32" s="41"/>
    </row>
    <row r="33" spans="1:70" x14ac:dyDescent="0.2">
      <c r="A33" s="21" t="s">
        <v>52</v>
      </c>
      <c r="B33" s="3" t="str">
        <f t="shared" si="0"/>
        <v>Lynchburg, VA</v>
      </c>
      <c r="C33" s="3"/>
      <c r="D33" s="24" t="s">
        <v>16</v>
      </c>
      <c r="E33" s="27" t="s">
        <v>17</v>
      </c>
      <c r="F33" s="3"/>
      <c r="G33" s="190">
        <v>31.156557819053301</v>
      </c>
      <c r="H33" s="185">
        <v>49.770677052126999</v>
      </c>
      <c r="I33" s="185">
        <v>61.269694427800999</v>
      </c>
      <c r="J33" s="185">
        <v>61.212822049131198</v>
      </c>
      <c r="K33" s="185">
        <v>61.480095865787803</v>
      </c>
      <c r="L33" s="191">
        <v>52.9779694427801</v>
      </c>
      <c r="M33" s="185"/>
      <c r="N33" s="192">
        <v>96.857720191731502</v>
      </c>
      <c r="O33" s="193">
        <v>101.84417315757899</v>
      </c>
      <c r="P33" s="194">
        <v>99.350946674655404</v>
      </c>
      <c r="Q33" s="185"/>
      <c r="R33" s="195">
        <v>66.227391509030198</v>
      </c>
      <c r="S33" s="168"/>
      <c r="T33" s="169">
        <v>-34.4035023887457</v>
      </c>
      <c r="U33" s="163">
        <v>-29.8311771074106</v>
      </c>
      <c r="V33" s="163">
        <v>-21.581905025282499</v>
      </c>
      <c r="W33" s="163">
        <v>-19.612309240428502</v>
      </c>
      <c r="X33" s="163">
        <v>-13.937491137412501</v>
      </c>
      <c r="Y33" s="170">
        <v>-23.029099739106101</v>
      </c>
      <c r="Z33" s="163"/>
      <c r="AA33" s="171">
        <v>5.4446911072014101</v>
      </c>
      <c r="AB33" s="172">
        <v>7.8085231059566498</v>
      </c>
      <c r="AC33" s="173">
        <v>6.6431709722433601</v>
      </c>
      <c r="AD33" s="163"/>
      <c r="AE33" s="174">
        <v>-12.6068509341791</v>
      </c>
      <c r="AF33" s="40"/>
      <c r="AG33" s="190">
        <v>38.083145900052102</v>
      </c>
      <c r="AH33" s="185">
        <v>55.5692552319952</v>
      </c>
      <c r="AI33" s="185">
        <v>64.327102306770499</v>
      </c>
      <c r="AJ33" s="185">
        <v>61.889421809466697</v>
      </c>
      <c r="AK33" s="185">
        <v>68.185396195326504</v>
      </c>
      <c r="AL33" s="191">
        <v>57.586687042295601</v>
      </c>
      <c r="AM33" s="185"/>
      <c r="AN33" s="192">
        <v>95.272007189934001</v>
      </c>
      <c r="AO33" s="193">
        <v>87.838776962252794</v>
      </c>
      <c r="AP33" s="194">
        <v>91.555392076093398</v>
      </c>
      <c r="AQ33" s="185"/>
      <c r="AR33" s="195">
        <v>67.276480227316398</v>
      </c>
      <c r="AS33" s="168"/>
      <c r="AT33" s="169">
        <v>-4.4284075583386402</v>
      </c>
      <c r="AU33" s="163">
        <v>-10.1256993412412</v>
      </c>
      <c r="AV33" s="163">
        <v>-8.9040772585425305</v>
      </c>
      <c r="AW33" s="163">
        <v>-12.4863625181587</v>
      </c>
      <c r="AX33" s="163">
        <v>-9.8944129443556292</v>
      </c>
      <c r="AY33" s="170">
        <v>-9.6495024483371896</v>
      </c>
      <c r="AZ33" s="163"/>
      <c r="BA33" s="171">
        <v>-1.6577222605666599</v>
      </c>
      <c r="BB33" s="172">
        <v>-1.65054192811644</v>
      </c>
      <c r="BC33" s="173">
        <v>-1.6542779650028701</v>
      </c>
      <c r="BD33" s="163"/>
      <c r="BE33" s="174">
        <v>-6.7225407612904897</v>
      </c>
      <c r="BF33" s="40"/>
      <c r="BG33" s="41"/>
      <c r="BH33" s="41"/>
      <c r="BI33" s="41"/>
      <c r="BJ33" s="41"/>
      <c r="BK33" s="41"/>
      <c r="BL33" s="41"/>
      <c r="BM33" s="41"/>
      <c r="BN33" s="41"/>
      <c r="BO33" s="41"/>
      <c r="BP33" s="41"/>
      <c r="BQ33" s="41"/>
      <c r="BR33" s="41"/>
    </row>
    <row r="34" spans="1:70" x14ac:dyDescent="0.2">
      <c r="A34" s="21" t="s">
        <v>73</v>
      </c>
      <c r="B34" s="3" t="str">
        <f t="shared" si="0"/>
        <v>Central Virginia</v>
      </c>
      <c r="C34" s="3"/>
      <c r="D34" s="24" t="s">
        <v>16</v>
      </c>
      <c r="E34" s="27" t="s">
        <v>17</v>
      </c>
      <c r="F34" s="3"/>
      <c r="G34" s="190">
        <v>44.732974670039901</v>
      </c>
      <c r="H34" s="185">
        <v>68.096660773615298</v>
      </c>
      <c r="I34" s="185">
        <v>78.400360288962702</v>
      </c>
      <c r="J34" s="185">
        <v>78.4541012588776</v>
      </c>
      <c r="K34" s="185">
        <v>81.213825098302095</v>
      </c>
      <c r="L34" s="191">
        <v>70.179584417959504</v>
      </c>
      <c r="M34" s="185"/>
      <c r="N34" s="192">
        <v>115.012868290303</v>
      </c>
      <c r="O34" s="193">
        <v>117.35054104307</v>
      </c>
      <c r="P34" s="194">
        <v>116.181704666686</v>
      </c>
      <c r="Q34" s="185"/>
      <c r="R34" s="195">
        <v>83.323047346167399</v>
      </c>
      <c r="S34" s="168"/>
      <c r="T34" s="169">
        <v>-18.783434744133299</v>
      </c>
      <c r="U34" s="163">
        <v>-10.6993708078103</v>
      </c>
      <c r="V34" s="163">
        <v>-8.4869558466308792</v>
      </c>
      <c r="W34" s="163">
        <v>-6.2454860663272003</v>
      </c>
      <c r="X34" s="163">
        <v>3.7140259376204798</v>
      </c>
      <c r="Y34" s="170">
        <v>-7.4126658268838002</v>
      </c>
      <c r="Z34" s="163"/>
      <c r="AA34" s="171">
        <v>10.455845284371099</v>
      </c>
      <c r="AB34" s="172">
        <v>3.8457154221315002</v>
      </c>
      <c r="AC34" s="173">
        <v>7.0156272618528703</v>
      </c>
      <c r="AD34" s="163"/>
      <c r="AE34" s="174">
        <v>-2.1573283193498201</v>
      </c>
      <c r="AF34" s="40"/>
      <c r="AG34" s="190">
        <v>51.644149235092101</v>
      </c>
      <c r="AH34" s="185">
        <v>70.171410339392096</v>
      </c>
      <c r="AI34" s="185">
        <v>79.743186743682699</v>
      </c>
      <c r="AJ34" s="185">
        <v>77.692515697869297</v>
      </c>
      <c r="AK34" s="185">
        <v>80.548923095680706</v>
      </c>
      <c r="AL34" s="191">
        <v>71.956837520759294</v>
      </c>
      <c r="AM34" s="185"/>
      <c r="AN34" s="192">
        <v>110.485237754137</v>
      </c>
      <c r="AO34" s="193">
        <v>109.67665147681799</v>
      </c>
      <c r="AP34" s="194">
        <v>110.080944615478</v>
      </c>
      <c r="AQ34" s="185"/>
      <c r="AR34" s="195">
        <v>82.847187016345401</v>
      </c>
      <c r="AS34" s="168"/>
      <c r="AT34" s="169">
        <v>-2.0975697020869899</v>
      </c>
      <c r="AU34" s="163">
        <v>2.0941562892124601</v>
      </c>
      <c r="AV34" s="163">
        <v>2.1994836896206</v>
      </c>
      <c r="AW34" s="163">
        <v>-1.8171528326241</v>
      </c>
      <c r="AX34" s="163">
        <v>-2.4951462007118801</v>
      </c>
      <c r="AY34" s="170">
        <v>-0.41037952856488602</v>
      </c>
      <c r="AZ34" s="163"/>
      <c r="BA34" s="171">
        <v>-0.84686399799407897</v>
      </c>
      <c r="BB34" s="172">
        <v>-1.79240612220752</v>
      </c>
      <c r="BC34" s="173">
        <v>-1.32016374274774</v>
      </c>
      <c r="BD34" s="163"/>
      <c r="BE34" s="174">
        <v>-0.76203323548831903</v>
      </c>
      <c r="BF34" s="40"/>
      <c r="BG34" s="41"/>
      <c r="BH34" s="41"/>
      <c r="BI34" s="41"/>
      <c r="BJ34" s="41"/>
      <c r="BK34" s="41"/>
      <c r="BL34" s="41"/>
      <c r="BM34" s="41"/>
      <c r="BN34" s="41"/>
      <c r="BO34" s="41"/>
      <c r="BP34" s="41"/>
      <c r="BQ34" s="41"/>
      <c r="BR34" s="41"/>
    </row>
    <row r="35" spans="1:70" x14ac:dyDescent="0.2">
      <c r="A35" s="21" t="s">
        <v>74</v>
      </c>
      <c r="B35" s="3" t="str">
        <f t="shared" si="0"/>
        <v>Chesapeake Bay</v>
      </c>
      <c r="C35" s="3"/>
      <c r="D35" s="24" t="s">
        <v>16</v>
      </c>
      <c r="E35" s="27" t="s">
        <v>17</v>
      </c>
      <c r="F35" s="3"/>
      <c r="G35" s="190">
        <v>41.647263487099202</v>
      </c>
      <c r="H35" s="185">
        <v>57.135011727912399</v>
      </c>
      <c r="I35" s="185">
        <v>69.356614542611396</v>
      </c>
      <c r="J35" s="185">
        <v>73.648686473807601</v>
      </c>
      <c r="K35" s="185">
        <v>69.520727130570705</v>
      </c>
      <c r="L35" s="191">
        <v>62.261660672400303</v>
      </c>
      <c r="M35" s="185"/>
      <c r="N35" s="192">
        <v>98.942822517591793</v>
      </c>
      <c r="O35" s="193">
        <v>102.593588741204</v>
      </c>
      <c r="P35" s="194">
        <v>100.768205629397</v>
      </c>
      <c r="Q35" s="185"/>
      <c r="R35" s="195">
        <v>73.263530660113901</v>
      </c>
      <c r="S35" s="168"/>
      <c r="T35" s="169">
        <v>-19.131588595771401</v>
      </c>
      <c r="U35" s="163">
        <v>-20.659886457020999</v>
      </c>
      <c r="V35" s="163">
        <v>-10.066584932159399</v>
      </c>
      <c r="W35" s="163">
        <v>-2.4600304973326699</v>
      </c>
      <c r="X35" s="163">
        <v>-5.1385949115365204</v>
      </c>
      <c r="Y35" s="170">
        <v>-10.9085482396451</v>
      </c>
      <c r="Z35" s="163"/>
      <c r="AA35" s="171">
        <v>23.599901118414799</v>
      </c>
      <c r="AB35" s="172">
        <v>21.446051470641901</v>
      </c>
      <c r="AC35" s="173">
        <v>22.494007054862099</v>
      </c>
      <c r="AD35" s="163"/>
      <c r="AE35" s="174">
        <v>-0.21566418479277299</v>
      </c>
      <c r="AF35" s="40"/>
      <c r="AG35" s="190">
        <v>47.7873788115715</v>
      </c>
      <c r="AH35" s="185">
        <v>61.959040265832598</v>
      </c>
      <c r="AI35" s="185">
        <v>69.243199765441702</v>
      </c>
      <c r="AJ35" s="185">
        <v>68.612881157154007</v>
      </c>
      <c r="AK35" s="185">
        <v>63.950648944487803</v>
      </c>
      <c r="AL35" s="191">
        <v>62.310629788897501</v>
      </c>
      <c r="AM35" s="185"/>
      <c r="AN35" s="192">
        <v>87.742701329163395</v>
      </c>
      <c r="AO35" s="193">
        <v>87.648752931978095</v>
      </c>
      <c r="AP35" s="194">
        <v>87.695727130570702</v>
      </c>
      <c r="AQ35" s="185"/>
      <c r="AR35" s="195">
        <v>69.563514743661301</v>
      </c>
      <c r="AS35" s="168"/>
      <c r="AT35" s="169">
        <v>-2.4029810176611299</v>
      </c>
      <c r="AU35" s="163">
        <v>-9.9543096506400204</v>
      </c>
      <c r="AV35" s="163">
        <v>-3.9747914731243998</v>
      </c>
      <c r="AW35" s="163">
        <v>-2.2198807323970402</v>
      </c>
      <c r="AX35" s="163">
        <v>-13.123634157163</v>
      </c>
      <c r="AY35" s="170">
        <v>-6.6265424928674603</v>
      </c>
      <c r="AZ35" s="163"/>
      <c r="BA35" s="171">
        <v>-4.0513012105770203</v>
      </c>
      <c r="BB35" s="172">
        <v>-5.0339656184811696</v>
      </c>
      <c r="BC35" s="173">
        <v>-4.5448991932573399</v>
      </c>
      <c r="BD35" s="163"/>
      <c r="BE35" s="174">
        <v>-5.8873045384712404</v>
      </c>
      <c r="BF35" s="40"/>
      <c r="BG35" s="41"/>
      <c r="BH35" s="41"/>
      <c r="BI35" s="41"/>
      <c r="BJ35" s="41"/>
      <c r="BK35" s="41"/>
      <c r="BL35" s="41"/>
      <c r="BM35" s="41"/>
      <c r="BN35" s="41"/>
      <c r="BO35" s="41"/>
      <c r="BP35" s="41"/>
      <c r="BQ35" s="41"/>
      <c r="BR35" s="41"/>
    </row>
    <row r="36" spans="1:70" x14ac:dyDescent="0.2">
      <c r="A36" s="21" t="s">
        <v>75</v>
      </c>
      <c r="B36" s="3" t="str">
        <f t="shared" si="0"/>
        <v>Coastal Virginia - Eastern Shore</v>
      </c>
      <c r="C36" s="3"/>
      <c r="D36" s="24" t="s">
        <v>16</v>
      </c>
      <c r="E36" s="27" t="s">
        <v>17</v>
      </c>
      <c r="F36" s="3"/>
      <c r="G36" s="190">
        <v>35.786722106722102</v>
      </c>
      <c r="H36" s="185">
        <v>52.128821898821798</v>
      </c>
      <c r="I36" s="185">
        <v>57.9505266805266</v>
      </c>
      <c r="J36" s="185">
        <v>62.272328482328398</v>
      </c>
      <c r="K36" s="185">
        <v>63.174185724185698</v>
      </c>
      <c r="L36" s="191">
        <v>54.262516978516899</v>
      </c>
      <c r="M36" s="185"/>
      <c r="N36" s="192">
        <v>85.670963270963199</v>
      </c>
      <c r="O36" s="193">
        <v>84.939667359667297</v>
      </c>
      <c r="P36" s="194">
        <v>85.305315315315298</v>
      </c>
      <c r="Q36" s="185"/>
      <c r="R36" s="195">
        <v>63.131887931887903</v>
      </c>
      <c r="S36" s="168"/>
      <c r="T36" s="169">
        <v>-10.1459510466268</v>
      </c>
      <c r="U36" s="163">
        <v>-4.8568789235372503</v>
      </c>
      <c r="V36" s="163">
        <v>-4.5364984686390004</v>
      </c>
      <c r="W36" s="163">
        <v>6.3858187542589899</v>
      </c>
      <c r="X36" s="163">
        <v>7.3998619743223202</v>
      </c>
      <c r="Y36" s="170">
        <v>-0.50066853885446305</v>
      </c>
      <c r="Z36" s="163"/>
      <c r="AA36" s="171">
        <v>3.1517239441573199</v>
      </c>
      <c r="AB36" s="172">
        <v>-1.66496710870278</v>
      </c>
      <c r="AC36" s="173">
        <v>0.69612327949406205</v>
      </c>
      <c r="AD36" s="163"/>
      <c r="AE36" s="174">
        <v>-4.2017253384852599E-2</v>
      </c>
      <c r="AF36" s="40"/>
      <c r="AG36" s="190">
        <v>37.423004744333099</v>
      </c>
      <c r="AH36" s="185">
        <v>50.253848181338903</v>
      </c>
      <c r="AI36" s="185">
        <v>54.476133056133001</v>
      </c>
      <c r="AJ36" s="185">
        <v>57.6566735966735</v>
      </c>
      <c r="AK36" s="185">
        <v>57.342479209979203</v>
      </c>
      <c r="AL36" s="191">
        <v>51.4732845494459</v>
      </c>
      <c r="AM36" s="185"/>
      <c r="AN36" s="192">
        <v>79.164213444213402</v>
      </c>
      <c r="AO36" s="193">
        <v>74.850088357588305</v>
      </c>
      <c r="AP36" s="194">
        <v>77.007150900900896</v>
      </c>
      <c r="AQ36" s="185"/>
      <c r="AR36" s="195">
        <v>58.798043586302803</v>
      </c>
      <c r="AS36" s="168"/>
      <c r="AT36" s="169">
        <v>-9.7576501385826209</v>
      </c>
      <c r="AU36" s="163">
        <v>-4.7291195822730003</v>
      </c>
      <c r="AV36" s="163">
        <v>-3.2958332923819</v>
      </c>
      <c r="AW36" s="163">
        <v>0.37455168436568798</v>
      </c>
      <c r="AX36" s="163">
        <v>-0.69232422414907901</v>
      </c>
      <c r="AY36" s="170">
        <v>-3.2059565822526799</v>
      </c>
      <c r="AZ36" s="163"/>
      <c r="BA36" s="171">
        <v>-0.57828195692974704</v>
      </c>
      <c r="BB36" s="172">
        <v>-8.6333255719260809</v>
      </c>
      <c r="BC36" s="173">
        <v>-4.6630968878609398</v>
      </c>
      <c r="BD36" s="163"/>
      <c r="BE36" s="174">
        <v>-3.7323418504684902</v>
      </c>
      <c r="BF36" s="40"/>
      <c r="BG36" s="41"/>
      <c r="BH36" s="41"/>
      <c r="BI36" s="41"/>
      <c r="BJ36" s="41"/>
      <c r="BK36" s="41"/>
      <c r="BL36" s="41"/>
      <c r="BM36" s="41"/>
      <c r="BN36" s="41"/>
      <c r="BO36" s="41"/>
      <c r="BP36" s="41"/>
      <c r="BQ36" s="41"/>
      <c r="BR36" s="41"/>
    </row>
    <row r="37" spans="1:70" x14ac:dyDescent="0.2">
      <c r="A37" s="21" t="s">
        <v>76</v>
      </c>
      <c r="B37" s="3" t="str">
        <f t="shared" si="0"/>
        <v>Coastal Virginia - Hampton Roads</v>
      </c>
      <c r="C37" s="3"/>
      <c r="D37" s="24" t="s">
        <v>16</v>
      </c>
      <c r="E37" s="27" t="s">
        <v>17</v>
      </c>
      <c r="F37" s="3"/>
      <c r="G37" s="190">
        <v>48.444484283158701</v>
      </c>
      <c r="H37" s="185">
        <v>58.935465116278998</v>
      </c>
      <c r="I37" s="185">
        <v>70.343692052133903</v>
      </c>
      <c r="J37" s="185">
        <v>76.351007922310203</v>
      </c>
      <c r="K37" s="185">
        <v>93.205879376437494</v>
      </c>
      <c r="L37" s="191">
        <v>69.456105750063799</v>
      </c>
      <c r="M37" s="185"/>
      <c r="N37" s="192">
        <v>130.93718323536899</v>
      </c>
      <c r="O37" s="193">
        <v>133.91750881676401</v>
      </c>
      <c r="P37" s="194">
        <v>132.427346026066</v>
      </c>
      <c r="Q37" s="185"/>
      <c r="R37" s="195">
        <v>87.447888686064701</v>
      </c>
      <c r="S37" s="168"/>
      <c r="T37" s="169">
        <v>-14.0573367589545</v>
      </c>
      <c r="U37" s="163">
        <v>-8.8775769801887598</v>
      </c>
      <c r="V37" s="163">
        <v>-3.4486465003976101</v>
      </c>
      <c r="W37" s="163">
        <v>-1.28591379773151</v>
      </c>
      <c r="X37" s="163">
        <v>24.030704291682301</v>
      </c>
      <c r="Y37" s="170">
        <v>0.25567323949000698</v>
      </c>
      <c r="Z37" s="163"/>
      <c r="AA37" s="171">
        <v>36.371852937949399</v>
      </c>
      <c r="AB37" s="172">
        <v>40.587404220327798</v>
      </c>
      <c r="AC37" s="173">
        <v>38.471263168793399</v>
      </c>
      <c r="AD37" s="163"/>
      <c r="AE37" s="174">
        <v>13.8505882062755</v>
      </c>
      <c r="AF37" s="40"/>
      <c r="AG37" s="190">
        <v>54.2549447993866</v>
      </c>
      <c r="AH37" s="185">
        <v>63.792395284947602</v>
      </c>
      <c r="AI37" s="185">
        <v>71.257503002811106</v>
      </c>
      <c r="AJ37" s="185">
        <v>74.334779708663405</v>
      </c>
      <c r="AK37" s="185">
        <v>79.614568872987405</v>
      </c>
      <c r="AL37" s="191">
        <v>68.650838333759197</v>
      </c>
      <c r="AM37" s="185"/>
      <c r="AN37" s="192">
        <v>110.845266866854</v>
      </c>
      <c r="AO37" s="193">
        <v>111.05280245336</v>
      </c>
      <c r="AP37" s="194">
        <v>110.949034660107</v>
      </c>
      <c r="AQ37" s="185"/>
      <c r="AR37" s="195">
        <v>80.736037284144402</v>
      </c>
      <c r="AS37" s="168"/>
      <c r="AT37" s="169">
        <v>0.58050018905646805</v>
      </c>
      <c r="AU37" s="163">
        <v>2.8252886026145201</v>
      </c>
      <c r="AV37" s="163">
        <v>3.4731528295846799</v>
      </c>
      <c r="AW37" s="163">
        <v>2.60202286669114</v>
      </c>
      <c r="AX37" s="163">
        <v>-1.6273117408064799</v>
      </c>
      <c r="AY37" s="170">
        <v>1.48594526005344</v>
      </c>
      <c r="AZ37" s="163"/>
      <c r="BA37" s="171">
        <v>0.32296136399191799</v>
      </c>
      <c r="BB37" s="172">
        <v>-1.25130696106817</v>
      </c>
      <c r="BC37" s="173">
        <v>-0.47113362873651299</v>
      </c>
      <c r="BD37" s="163"/>
      <c r="BE37" s="174">
        <v>0.70842247998049102</v>
      </c>
      <c r="BF37" s="40"/>
      <c r="BG37" s="41"/>
      <c r="BH37" s="41"/>
      <c r="BI37" s="41"/>
      <c r="BJ37" s="41"/>
      <c r="BK37" s="41"/>
      <c r="BL37" s="41"/>
      <c r="BM37" s="41"/>
      <c r="BN37" s="41"/>
      <c r="BO37" s="41"/>
      <c r="BP37" s="41"/>
      <c r="BQ37" s="41"/>
      <c r="BR37" s="41"/>
    </row>
    <row r="38" spans="1:70" x14ac:dyDescent="0.2">
      <c r="A38" s="20" t="s">
        <v>77</v>
      </c>
      <c r="B38" s="3" t="str">
        <f t="shared" si="0"/>
        <v>Northern Virginia</v>
      </c>
      <c r="C38" s="3"/>
      <c r="D38" s="24" t="s">
        <v>16</v>
      </c>
      <c r="E38" s="27" t="s">
        <v>17</v>
      </c>
      <c r="F38" s="3"/>
      <c r="G38" s="190">
        <v>57.648210302608497</v>
      </c>
      <c r="H38" s="185">
        <v>102.099897688589</v>
      </c>
      <c r="I38" s="185">
        <v>140.85830471497599</v>
      </c>
      <c r="J38" s="185">
        <v>156.04204886122099</v>
      </c>
      <c r="K38" s="185">
        <v>128.51810911963199</v>
      </c>
      <c r="L38" s="191">
        <v>117.033314137405</v>
      </c>
      <c r="M38" s="185"/>
      <c r="N38" s="192">
        <v>116.810666152601</v>
      </c>
      <c r="O38" s="193">
        <v>115.285114818227</v>
      </c>
      <c r="P38" s="194">
        <v>116.047890485414</v>
      </c>
      <c r="Q38" s="185"/>
      <c r="R38" s="195">
        <v>116.751764522551</v>
      </c>
      <c r="S38" s="168"/>
      <c r="T38" s="169">
        <v>-29.513887402220998</v>
      </c>
      <c r="U38" s="163">
        <v>-18.755659696107902</v>
      </c>
      <c r="V38" s="163">
        <v>-6.1522749223908599</v>
      </c>
      <c r="W38" s="163">
        <v>4.0822749356722499</v>
      </c>
      <c r="X38" s="163">
        <v>0.95197424334977598</v>
      </c>
      <c r="Y38" s="170">
        <v>-7.8154403999067101</v>
      </c>
      <c r="Z38" s="163"/>
      <c r="AA38" s="171">
        <v>8.6955226953866394</v>
      </c>
      <c r="AB38" s="172">
        <v>5.0495618107336897</v>
      </c>
      <c r="AC38" s="173">
        <v>6.8534269246236601</v>
      </c>
      <c r="AD38" s="163"/>
      <c r="AE38" s="174">
        <v>-4.0756904926938997</v>
      </c>
      <c r="AF38" s="40"/>
      <c r="AG38" s="190">
        <v>78.440322671644097</v>
      </c>
      <c r="AH38" s="185">
        <v>115.72443808681901</v>
      </c>
      <c r="AI38" s="185">
        <v>138.96470200201199</v>
      </c>
      <c r="AJ38" s="185">
        <v>137.58439384250801</v>
      </c>
      <c r="AK38" s="185">
        <v>111.272867822685</v>
      </c>
      <c r="AL38" s="191">
        <v>116.397060398329</v>
      </c>
      <c r="AM38" s="185"/>
      <c r="AN38" s="192">
        <v>104.145157839799</v>
      </c>
      <c r="AO38" s="193">
        <v>103.334351150063</v>
      </c>
      <c r="AP38" s="194">
        <v>103.73975449493101</v>
      </c>
      <c r="AQ38" s="185"/>
      <c r="AR38" s="195">
        <v>112.780735863858</v>
      </c>
      <c r="AS38" s="168"/>
      <c r="AT38" s="169">
        <v>-3.7728763051720402</v>
      </c>
      <c r="AU38" s="163">
        <v>-8.4841592613771599</v>
      </c>
      <c r="AV38" s="163">
        <v>-8.6973236036113306</v>
      </c>
      <c r="AW38" s="163">
        <v>-10.9129919178744</v>
      </c>
      <c r="AX38" s="163">
        <v>-12.2302247813303</v>
      </c>
      <c r="AY38" s="170">
        <v>-9.2612940602146807</v>
      </c>
      <c r="AZ38" s="163"/>
      <c r="BA38" s="171">
        <v>-4.9153505462844098</v>
      </c>
      <c r="BB38" s="172">
        <v>-5.6832905055081699</v>
      </c>
      <c r="BC38" s="173">
        <v>-5.29937684601384</v>
      </c>
      <c r="BD38" s="163"/>
      <c r="BE38" s="174">
        <v>-8.2525080335606606</v>
      </c>
      <c r="BF38" s="40"/>
      <c r="BG38" s="41"/>
      <c r="BH38" s="41"/>
      <c r="BI38" s="41"/>
      <c r="BJ38" s="41"/>
      <c r="BK38" s="41"/>
      <c r="BL38" s="41"/>
      <c r="BM38" s="41"/>
      <c r="BN38" s="41"/>
      <c r="BO38" s="41"/>
      <c r="BP38" s="41"/>
      <c r="BQ38" s="41"/>
      <c r="BR38" s="41"/>
    </row>
    <row r="39" spans="1:70" x14ac:dyDescent="0.2">
      <c r="A39" s="22" t="s">
        <v>78</v>
      </c>
      <c r="B39" s="3" t="str">
        <f t="shared" si="0"/>
        <v>Shenandoah Valley</v>
      </c>
      <c r="C39" s="3"/>
      <c r="D39" s="25" t="s">
        <v>16</v>
      </c>
      <c r="E39" s="28" t="s">
        <v>17</v>
      </c>
      <c r="F39" s="3"/>
      <c r="G39" s="196">
        <v>37.270817088344998</v>
      </c>
      <c r="H39" s="197">
        <v>49.438680215678097</v>
      </c>
      <c r="I39" s="197">
        <v>55.606074657818297</v>
      </c>
      <c r="J39" s="197">
        <v>58.9766744089589</v>
      </c>
      <c r="K39" s="197">
        <v>61.620073828286998</v>
      </c>
      <c r="L39" s="198">
        <v>52.582464039817502</v>
      </c>
      <c r="M39" s="185"/>
      <c r="N39" s="199">
        <v>99.391668187473996</v>
      </c>
      <c r="O39" s="200">
        <v>97.154188303608393</v>
      </c>
      <c r="P39" s="201">
        <v>98.272928245541195</v>
      </c>
      <c r="Q39" s="185"/>
      <c r="R39" s="202">
        <v>65.636882384309999</v>
      </c>
      <c r="S39" s="168"/>
      <c r="T39" s="175">
        <v>-11.041022171600501</v>
      </c>
      <c r="U39" s="176">
        <v>-8.5550842997778194</v>
      </c>
      <c r="V39" s="176">
        <v>-0.77789240589926101</v>
      </c>
      <c r="W39" s="176">
        <v>-1.2511213259699301</v>
      </c>
      <c r="X39" s="176">
        <v>-0.55817420524654204</v>
      </c>
      <c r="Y39" s="177">
        <v>-3.9734727459610202</v>
      </c>
      <c r="Z39" s="163"/>
      <c r="AA39" s="178">
        <v>13.9284388428506</v>
      </c>
      <c r="AB39" s="179">
        <v>7.7179556980754596</v>
      </c>
      <c r="AC39" s="180">
        <v>10.7715227020347</v>
      </c>
      <c r="AD39" s="163"/>
      <c r="AE39" s="181">
        <v>1.77153088297707</v>
      </c>
      <c r="AF39" s="40"/>
      <c r="AG39" s="196">
        <v>40.756043253819499</v>
      </c>
      <c r="AH39" s="197">
        <v>51.499428833104297</v>
      </c>
      <c r="AI39" s="197">
        <v>57.387641642471998</v>
      </c>
      <c r="AJ39" s="197">
        <v>59.019609290750701</v>
      </c>
      <c r="AK39" s="197">
        <v>62.910710286188298</v>
      </c>
      <c r="AL39" s="198">
        <v>54.326793108031701</v>
      </c>
      <c r="AM39" s="185"/>
      <c r="AN39" s="199">
        <v>88.839066777270801</v>
      </c>
      <c r="AO39" s="200">
        <v>83.066160099543694</v>
      </c>
      <c r="AP39" s="201">
        <v>85.952613438407198</v>
      </c>
      <c r="AQ39" s="185"/>
      <c r="AR39" s="202">
        <v>63.372281958811797</v>
      </c>
      <c r="AS39" s="168"/>
      <c r="AT39" s="175">
        <v>-2.6087668983852499</v>
      </c>
      <c r="AU39" s="176">
        <v>-1.5050542223400001</v>
      </c>
      <c r="AV39" s="176">
        <v>1.27718252775883</v>
      </c>
      <c r="AW39" s="176">
        <v>0.277022831423548</v>
      </c>
      <c r="AX39" s="176">
        <v>-3.7816929312046699</v>
      </c>
      <c r="AY39" s="177">
        <v>-1.2469167260616201</v>
      </c>
      <c r="AZ39" s="163"/>
      <c r="BA39" s="178">
        <v>0.65687359785148902</v>
      </c>
      <c r="BB39" s="179">
        <v>-4.4108068025658103</v>
      </c>
      <c r="BC39" s="180">
        <v>-1.8572899240193199</v>
      </c>
      <c r="BD39" s="163"/>
      <c r="BE39" s="181">
        <v>-1.48147828108283</v>
      </c>
      <c r="BF39" s="40"/>
      <c r="BG39" s="41"/>
      <c r="BH39" s="41"/>
      <c r="BI39" s="41"/>
      <c r="BJ39" s="41"/>
      <c r="BK39" s="41"/>
      <c r="BL39" s="41"/>
      <c r="BM39" s="41"/>
      <c r="BN39" s="41"/>
      <c r="BO39" s="41"/>
      <c r="BP39" s="41"/>
      <c r="BQ39" s="41"/>
      <c r="BR39" s="41"/>
    </row>
    <row r="40" spans="1:70" x14ac:dyDescent="0.2">
      <c r="A40" s="19" t="s">
        <v>79</v>
      </c>
      <c r="B40" s="3" t="str">
        <f t="shared" si="0"/>
        <v>Southern Virginia</v>
      </c>
      <c r="C40" s="9"/>
      <c r="D40" s="23" t="s">
        <v>16</v>
      </c>
      <c r="E40" s="26" t="s">
        <v>17</v>
      </c>
      <c r="F40" s="3"/>
      <c r="G40" s="182">
        <v>38.800290917166301</v>
      </c>
      <c r="H40" s="183">
        <v>61.876699977792498</v>
      </c>
      <c r="I40" s="183">
        <v>70.200770597379503</v>
      </c>
      <c r="J40" s="183">
        <v>69.902855873861796</v>
      </c>
      <c r="K40" s="183">
        <v>64.046240284254907</v>
      </c>
      <c r="L40" s="184">
        <v>60.965371530090998</v>
      </c>
      <c r="M40" s="185"/>
      <c r="N40" s="186">
        <v>80.181865423051207</v>
      </c>
      <c r="O40" s="187">
        <v>87.675787252942399</v>
      </c>
      <c r="P40" s="188">
        <v>83.928826337996796</v>
      </c>
      <c r="Q40" s="185"/>
      <c r="R40" s="189">
        <v>67.526358618064094</v>
      </c>
      <c r="S40" s="168"/>
      <c r="T40" s="160">
        <v>-15.619186032484199</v>
      </c>
      <c r="U40" s="161">
        <v>-6.8684174274019698</v>
      </c>
      <c r="V40" s="161">
        <v>-0.15819071981458599</v>
      </c>
      <c r="W40" s="161">
        <v>-1.4093078364728899</v>
      </c>
      <c r="X40" s="161">
        <v>2.2129029485646701</v>
      </c>
      <c r="Y40" s="162">
        <v>-3.6261303446639301</v>
      </c>
      <c r="Z40" s="163"/>
      <c r="AA40" s="164">
        <v>15.0041425097572</v>
      </c>
      <c r="AB40" s="165">
        <v>16.631883725472601</v>
      </c>
      <c r="AC40" s="166">
        <v>15.848638384741299</v>
      </c>
      <c r="AD40" s="163"/>
      <c r="AE40" s="167">
        <v>2.4923354929416099</v>
      </c>
      <c r="AF40" s="40"/>
      <c r="AG40" s="182">
        <v>49.079055629580203</v>
      </c>
      <c r="AH40" s="183">
        <v>63.213809127248503</v>
      </c>
      <c r="AI40" s="183">
        <v>70.558513768598701</v>
      </c>
      <c r="AJ40" s="183">
        <v>68.727856429047307</v>
      </c>
      <c r="AK40" s="183">
        <v>63.0503597601598</v>
      </c>
      <c r="AL40" s="184">
        <v>62.925918942926899</v>
      </c>
      <c r="AM40" s="185"/>
      <c r="AN40" s="186">
        <v>75.834838441039295</v>
      </c>
      <c r="AO40" s="187">
        <v>77.9008749722407</v>
      </c>
      <c r="AP40" s="188">
        <v>76.867856706639998</v>
      </c>
      <c r="AQ40" s="185"/>
      <c r="AR40" s="189">
        <v>66.9093297325592</v>
      </c>
      <c r="AS40" s="168"/>
      <c r="AT40" s="160">
        <v>-1.7272406485712</v>
      </c>
      <c r="AU40" s="161">
        <v>-1.6799825493079801</v>
      </c>
      <c r="AV40" s="161">
        <v>0.81115011134908799</v>
      </c>
      <c r="AW40" s="161">
        <v>-1.80557747012917</v>
      </c>
      <c r="AX40" s="161">
        <v>-3.9514930940509299</v>
      </c>
      <c r="AY40" s="162">
        <v>-1.6359201734848801</v>
      </c>
      <c r="AZ40" s="163"/>
      <c r="BA40" s="164">
        <v>-1.1244277678116601</v>
      </c>
      <c r="BB40" s="165">
        <v>-6.8928271314393497</v>
      </c>
      <c r="BC40" s="166">
        <v>-4.1339972062341399</v>
      </c>
      <c r="BD40" s="163"/>
      <c r="BE40" s="167">
        <v>-2.47011780953479</v>
      </c>
      <c r="BF40" s="40"/>
    </row>
    <row r="41" spans="1:70" x14ac:dyDescent="0.2">
      <c r="A41" s="20" t="s">
        <v>80</v>
      </c>
      <c r="B41" s="3" t="str">
        <f t="shared" si="0"/>
        <v>Southwest Virginia - Blue Ridge Highlands</v>
      </c>
      <c r="C41" s="10"/>
      <c r="D41" s="24" t="s">
        <v>16</v>
      </c>
      <c r="E41" s="27" t="s">
        <v>17</v>
      </c>
      <c r="F41" s="3"/>
      <c r="G41" s="190">
        <v>43.549728439950002</v>
      </c>
      <c r="H41" s="185">
        <v>54.244843767753601</v>
      </c>
      <c r="I41" s="185">
        <v>62.260772639472698</v>
      </c>
      <c r="J41" s="185">
        <v>66.154337007158205</v>
      </c>
      <c r="K41" s="185">
        <v>65.505608453584799</v>
      </c>
      <c r="L41" s="191">
        <v>58.343058061583903</v>
      </c>
      <c r="M41" s="185"/>
      <c r="N41" s="192">
        <v>85.336322008862595</v>
      </c>
      <c r="O41" s="193">
        <v>88.107595727758195</v>
      </c>
      <c r="P41" s="194">
        <v>86.721958868310395</v>
      </c>
      <c r="Q41" s="185"/>
      <c r="R41" s="195">
        <v>66.451315434934301</v>
      </c>
      <c r="S41" s="168"/>
      <c r="T41" s="169">
        <v>-2.5924650673416201</v>
      </c>
      <c r="U41" s="163">
        <v>-5.8936902024368196</v>
      </c>
      <c r="V41" s="163">
        <v>1.4428996985643301</v>
      </c>
      <c r="W41" s="163">
        <v>1.4952997955398</v>
      </c>
      <c r="X41" s="163">
        <v>-1.7655238615647399</v>
      </c>
      <c r="Y41" s="170">
        <v>-1.31040002723672</v>
      </c>
      <c r="Z41" s="163"/>
      <c r="AA41" s="171">
        <v>-2.5242121192651599</v>
      </c>
      <c r="AB41" s="172">
        <v>9.5833981279789207</v>
      </c>
      <c r="AC41" s="173">
        <v>3.2720885376881998</v>
      </c>
      <c r="AD41" s="163"/>
      <c r="AE41" s="174">
        <v>0.34992430018138598</v>
      </c>
      <c r="AF41" s="40"/>
      <c r="AG41" s="190">
        <v>54.813768013363102</v>
      </c>
      <c r="AH41" s="185">
        <v>55.688823362871901</v>
      </c>
      <c r="AI41" s="185">
        <v>62.513969719350001</v>
      </c>
      <c r="AJ41" s="185">
        <v>65.520372968980695</v>
      </c>
      <c r="AK41" s="185">
        <v>70.6135067037836</v>
      </c>
      <c r="AL41" s="191">
        <v>61.821353955087503</v>
      </c>
      <c r="AM41" s="185"/>
      <c r="AN41" s="192">
        <v>111.29631604363099</v>
      </c>
      <c r="AO41" s="193">
        <v>109.927809339847</v>
      </c>
      <c r="AP41" s="194">
        <v>110.612062691739</v>
      </c>
      <c r="AQ41" s="185"/>
      <c r="AR41" s="195">
        <v>75.748331846818701</v>
      </c>
      <c r="AS41" s="168"/>
      <c r="AT41" s="169">
        <v>23.822436656990501</v>
      </c>
      <c r="AU41" s="163">
        <v>0.74723353186171304</v>
      </c>
      <c r="AV41" s="163">
        <v>6.28907194480594</v>
      </c>
      <c r="AW41" s="163">
        <v>6.95446914366293</v>
      </c>
      <c r="AX41" s="163">
        <v>9.1221036062371308</v>
      </c>
      <c r="AY41" s="170">
        <v>8.7211442661491301</v>
      </c>
      <c r="AZ41" s="163"/>
      <c r="BA41" s="171">
        <v>10.4273143929305</v>
      </c>
      <c r="BB41" s="172">
        <v>9.3766128754467992</v>
      </c>
      <c r="BC41" s="173">
        <v>9.90270224046583</v>
      </c>
      <c r="BD41" s="163"/>
      <c r="BE41" s="174">
        <v>9.1958617569357806</v>
      </c>
      <c r="BF41" s="40"/>
    </row>
    <row r="42" spans="1:70" x14ac:dyDescent="0.2">
      <c r="A42" s="21" t="s">
        <v>81</v>
      </c>
      <c r="B42" s="3" t="str">
        <f t="shared" si="0"/>
        <v>Southwest Virginia - Heart of Appalachia</v>
      </c>
      <c r="C42" s="3"/>
      <c r="D42" s="24" t="s">
        <v>16</v>
      </c>
      <c r="E42" s="27" t="s">
        <v>17</v>
      </c>
      <c r="F42" s="3"/>
      <c r="G42" s="190">
        <v>32.095245478036098</v>
      </c>
      <c r="H42" s="185">
        <v>49.955994832041299</v>
      </c>
      <c r="I42" s="185">
        <v>51.401679586563297</v>
      </c>
      <c r="J42" s="185">
        <v>55.578559431524504</v>
      </c>
      <c r="K42" s="185">
        <v>51.106550387596798</v>
      </c>
      <c r="L42" s="191">
        <v>48.027605943152402</v>
      </c>
      <c r="M42" s="185"/>
      <c r="N42" s="192">
        <v>54.516175710594297</v>
      </c>
      <c r="O42" s="193">
        <v>54.456854005167898</v>
      </c>
      <c r="P42" s="194">
        <v>54.486514857881097</v>
      </c>
      <c r="Q42" s="185"/>
      <c r="R42" s="195">
        <v>49.8730084902177</v>
      </c>
      <c r="S42" s="168"/>
      <c r="T42" s="169">
        <v>-2.5219903835419499</v>
      </c>
      <c r="U42" s="163">
        <v>11.5527979698547</v>
      </c>
      <c r="V42" s="163">
        <v>-1.5178931682430601</v>
      </c>
      <c r="W42" s="163">
        <v>18.1136139612912</v>
      </c>
      <c r="X42" s="163">
        <v>16.368998544522199</v>
      </c>
      <c r="Y42" s="170">
        <v>8.72135033666639</v>
      </c>
      <c r="Z42" s="163"/>
      <c r="AA42" s="171">
        <v>3.47667027729051</v>
      </c>
      <c r="AB42" s="172">
        <v>11.0982674043063</v>
      </c>
      <c r="AC42" s="173">
        <v>7.1500393054395897</v>
      </c>
      <c r="AD42" s="163"/>
      <c r="AE42" s="174">
        <v>8.22594959961976</v>
      </c>
      <c r="AF42" s="40"/>
      <c r="AG42" s="190">
        <v>36.018295956785003</v>
      </c>
      <c r="AH42" s="185">
        <v>48.279610410869203</v>
      </c>
      <c r="AI42" s="185">
        <v>52.100335917312599</v>
      </c>
      <c r="AJ42" s="185">
        <v>51.685476421188604</v>
      </c>
      <c r="AK42" s="185">
        <v>46.505888242894002</v>
      </c>
      <c r="AL42" s="191">
        <v>46.943629278430798</v>
      </c>
      <c r="AM42" s="185"/>
      <c r="AN42" s="192">
        <v>54.919205426356498</v>
      </c>
      <c r="AO42" s="193">
        <v>52.882030038759602</v>
      </c>
      <c r="AP42" s="194">
        <v>53.900617732558104</v>
      </c>
      <c r="AQ42" s="185"/>
      <c r="AR42" s="195">
        <v>48.938982120524301</v>
      </c>
      <c r="AS42" s="168"/>
      <c r="AT42" s="169">
        <v>5.7598791486546297</v>
      </c>
      <c r="AU42" s="163">
        <v>2.5313999973529699</v>
      </c>
      <c r="AV42" s="163">
        <v>1.57962228994506</v>
      </c>
      <c r="AW42" s="163">
        <v>4.8308545463056003</v>
      </c>
      <c r="AX42" s="163">
        <v>3.2554546495376702</v>
      </c>
      <c r="AY42" s="170">
        <v>3.3525009877480101</v>
      </c>
      <c r="AZ42" s="163"/>
      <c r="BA42" s="171">
        <v>7.88510502864417</v>
      </c>
      <c r="BB42" s="172">
        <v>3.8551415245039098</v>
      </c>
      <c r="BC42" s="173">
        <v>5.8698510206415699</v>
      </c>
      <c r="BD42" s="163"/>
      <c r="BE42" s="174">
        <v>4.1337057894484603</v>
      </c>
      <c r="BF42" s="40"/>
    </row>
    <row r="43" spans="1:70" x14ac:dyDescent="0.2">
      <c r="A43" s="22" t="s">
        <v>82</v>
      </c>
      <c r="B43" s="3" t="str">
        <f t="shared" si="0"/>
        <v>Virginia Mountains</v>
      </c>
      <c r="C43" s="3"/>
      <c r="D43" s="25" t="s">
        <v>16</v>
      </c>
      <c r="E43" s="28" t="s">
        <v>17</v>
      </c>
      <c r="F43" s="3"/>
      <c r="G43" s="190">
        <v>40.684982911825003</v>
      </c>
      <c r="H43" s="185">
        <v>58.867198906356798</v>
      </c>
      <c r="I43" s="185">
        <v>70.752947368421005</v>
      </c>
      <c r="J43" s="185">
        <v>77.3402515379357</v>
      </c>
      <c r="K43" s="185">
        <v>63.395917976760003</v>
      </c>
      <c r="L43" s="191">
        <v>62.208259740259699</v>
      </c>
      <c r="M43" s="185"/>
      <c r="N43" s="192">
        <v>72.721957621325998</v>
      </c>
      <c r="O43" s="193">
        <v>77.931071770334896</v>
      </c>
      <c r="P43" s="194">
        <v>75.326514695830397</v>
      </c>
      <c r="Q43" s="185"/>
      <c r="R43" s="195">
        <v>65.956332584708505</v>
      </c>
      <c r="S43" s="168"/>
      <c r="T43" s="169">
        <v>-28.133378713145799</v>
      </c>
      <c r="U43" s="163">
        <v>-20.702369566883501</v>
      </c>
      <c r="V43" s="163">
        <v>-8.6869676859520908</v>
      </c>
      <c r="W43" s="163">
        <v>-1.0659151448553601</v>
      </c>
      <c r="X43" s="163">
        <v>-10.436445519622399</v>
      </c>
      <c r="Y43" s="170">
        <v>-12.9438613190714</v>
      </c>
      <c r="Z43" s="163"/>
      <c r="AA43" s="171">
        <v>-17.832224977181902</v>
      </c>
      <c r="AB43" s="172">
        <v>-17.460434581688599</v>
      </c>
      <c r="AC43" s="173">
        <v>-17.640321248825298</v>
      </c>
      <c r="AD43" s="163"/>
      <c r="AE43" s="174">
        <v>-14.5341354607399</v>
      </c>
      <c r="AF43" s="40"/>
      <c r="AG43" s="190">
        <v>46.503372319688097</v>
      </c>
      <c r="AH43" s="185">
        <v>63.930292055675203</v>
      </c>
      <c r="AI43" s="185">
        <v>72.983207450444198</v>
      </c>
      <c r="AJ43" s="185">
        <v>72.091088858509906</v>
      </c>
      <c r="AK43" s="185">
        <v>66.992245727956202</v>
      </c>
      <c r="AL43" s="191">
        <v>64.502453132050704</v>
      </c>
      <c r="AM43" s="185"/>
      <c r="AN43" s="192">
        <v>92.271653793574799</v>
      </c>
      <c r="AO43" s="193">
        <v>91.620973000683506</v>
      </c>
      <c r="AP43" s="194">
        <v>91.946313397129103</v>
      </c>
      <c r="AQ43" s="185"/>
      <c r="AR43" s="195">
        <v>72.3450110849586</v>
      </c>
      <c r="AS43" s="168"/>
      <c r="AT43" s="169">
        <v>-3.0541774488331601</v>
      </c>
      <c r="AU43" s="163">
        <v>-2.0420395146780899</v>
      </c>
      <c r="AV43" s="163">
        <v>4.0981566484341396</v>
      </c>
      <c r="AW43" s="163">
        <v>2.8111385268242399</v>
      </c>
      <c r="AX43" s="163">
        <v>-6.90905851653448</v>
      </c>
      <c r="AY43" s="170">
        <v>-0.89578820059221897</v>
      </c>
      <c r="AZ43" s="163"/>
      <c r="BA43" s="171">
        <v>-2.4827451800662601</v>
      </c>
      <c r="BB43" s="172">
        <v>-5.6354532439468796</v>
      </c>
      <c r="BC43" s="173">
        <v>-4.0794229009154499</v>
      </c>
      <c r="BD43" s="163"/>
      <c r="BE43" s="174">
        <v>-2.0742238213431099</v>
      </c>
      <c r="BF43" s="40"/>
    </row>
    <row r="44" spans="1:70" x14ac:dyDescent="0.2">
      <c r="A44" s="48" t="s">
        <v>106</v>
      </c>
      <c r="B44" s="3" t="s">
        <v>112</v>
      </c>
      <c r="D44" s="25" t="s">
        <v>16</v>
      </c>
      <c r="E44" s="28" t="s">
        <v>17</v>
      </c>
      <c r="G44" s="190">
        <v>132.12476752255299</v>
      </c>
      <c r="H44" s="185">
        <v>188.90927827897201</v>
      </c>
      <c r="I44" s="185">
        <v>258.89654406661998</v>
      </c>
      <c r="J44" s="185">
        <v>263.711141568355</v>
      </c>
      <c r="K44" s="185">
        <v>237.13476058292801</v>
      </c>
      <c r="L44" s="191">
        <v>216.15529840388601</v>
      </c>
      <c r="M44" s="185"/>
      <c r="N44" s="192">
        <v>301.35783136710597</v>
      </c>
      <c r="O44" s="193">
        <v>311.85384108258103</v>
      </c>
      <c r="P44" s="194">
        <v>306.60583622484302</v>
      </c>
      <c r="Q44" s="185"/>
      <c r="R44" s="195">
        <v>241.99830920987401</v>
      </c>
      <c r="S44" s="168"/>
      <c r="T44" s="169">
        <v>-0.28767519246999801</v>
      </c>
      <c r="U44" s="163">
        <v>4.4390083364511996</v>
      </c>
      <c r="V44" s="163">
        <v>12.600419905227399</v>
      </c>
      <c r="W44" s="163">
        <v>6.9635529848666096</v>
      </c>
      <c r="X44" s="163">
        <v>0.95072277022748697</v>
      </c>
      <c r="Y44" s="170">
        <v>5.4667699461308201</v>
      </c>
      <c r="Z44" s="163"/>
      <c r="AA44" s="171">
        <v>11.6171075926936</v>
      </c>
      <c r="AB44" s="172">
        <v>9.1869476919230006</v>
      </c>
      <c r="AC44" s="173">
        <v>10.367863100110201</v>
      </c>
      <c r="AD44" s="163"/>
      <c r="AE44" s="174">
        <v>7.1898442439561299</v>
      </c>
      <c r="AF44" s="43"/>
      <c r="AG44" s="190">
        <v>143.93472848716101</v>
      </c>
      <c r="AH44" s="185">
        <v>197.814781401804</v>
      </c>
      <c r="AI44" s="185">
        <v>227.77276457321301</v>
      </c>
      <c r="AJ44" s="185">
        <v>225.344366759195</v>
      </c>
      <c r="AK44" s="185">
        <v>215.346965648854</v>
      </c>
      <c r="AL44" s="191">
        <v>202.04272137404499</v>
      </c>
      <c r="AM44" s="185"/>
      <c r="AN44" s="192">
        <v>269.198696217904</v>
      </c>
      <c r="AO44" s="193">
        <v>281.82665770298399</v>
      </c>
      <c r="AP44" s="194">
        <v>275.51267696044403</v>
      </c>
      <c r="AQ44" s="185"/>
      <c r="AR44" s="195">
        <v>223.03413725587299</v>
      </c>
      <c r="AS44" s="168"/>
      <c r="AT44" s="169">
        <v>13.494434089742599</v>
      </c>
      <c r="AU44" s="163">
        <v>11.3987774294453</v>
      </c>
      <c r="AV44" s="163">
        <v>3.6347802790174901</v>
      </c>
      <c r="AW44" s="163">
        <v>-3.2238504800510199</v>
      </c>
      <c r="AX44" s="163">
        <v>-5.3509664306504297</v>
      </c>
      <c r="AY44" s="170">
        <v>2.6064948631170699</v>
      </c>
      <c r="AZ44" s="163"/>
      <c r="BA44" s="171">
        <v>1.8961520066206601</v>
      </c>
      <c r="BB44" s="172">
        <v>1.82180984010389</v>
      </c>
      <c r="BC44" s="173">
        <v>1.85811550850315</v>
      </c>
      <c r="BD44" s="163"/>
      <c r="BE44" s="174">
        <v>2.3411085751834202</v>
      </c>
    </row>
    <row r="45" spans="1:70" x14ac:dyDescent="0.2">
      <c r="A45" s="48" t="s">
        <v>107</v>
      </c>
      <c r="B45" s="3" t="s">
        <v>113</v>
      </c>
      <c r="D45" s="25" t="s">
        <v>16</v>
      </c>
      <c r="E45" s="28" t="s">
        <v>17</v>
      </c>
      <c r="G45" s="190">
        <v>68.074779997816293</v>
      </c>
      <c r="H45" s="185">
        <v>125.479189867889</v>
      </c>
      <c r="I45" s="185">
        <v>171.851207191469</v>
      </c>
      <c r="J45" s="185">
        <v>183.84801142773901</v>
      </c>
      <c r="K45" s="185">
        <v>165.359801652291</v>
      </c>
      <c r="L45" s="191">
        <v>142.92259802744101</v>
      </c>
      <c r="M45" s="185"/>
      <c r="N45" s="192">
        <v>169.385932234232</v>
      </c>
      <c r="O45" s="193">
        <v>166.68733668158799</v>
      </c>
      <c r="P45" s="194">
        <v>168.03663445791</v>
      </c>
      <c r="Q45" s="185"/>
      <c r="R45" s="195">
        <v>150.09803700757499</v>
      </c>
      <c r="S45" s="168"/>
      <c r="T45" s="169">
        <v>-30.8252798752834</v>
      </c>
      <c r="U45" s="163">
        <v>-16.033836242764099</v>
      </c>
      <c r="V45" s="163">
        <v>-4.3435469373798403</v>
      </c>
      <c r="W45" s="163">
        <v>3.2883940906517499</v>
      </c>
      <c r="X45" s="163">
        <v>5.4823015680633196</v>
      </c>
      <c r="Y45" s="170">
        <v>-6.2645530552025903</v>
      </c>
      <c r="Z45" s="163"/>
      <c r="AA45" s="171">
        <v>10.2208124749333</v>
      </c>
      <c r="AB45" s="172">
        <v>7.0291058540137303</v>
      </c>
      <c r="AC45" s="173">
        <v>8.6143269386826695</v>
      </c>
      <c r="AD45" s="163"/>
      <c r="AE45" s="174">
        <v>-1.9697490781509099</v>
      </c>
      <c r="AF45" s="43"/>
      <c r="AG45" s="190">
        <v>94.211101439235804</v>
      </c>
      <c r="AH45" s="185">
        <v>138.90504261195301</v>
      </c>
      <c r="AI45" s="185">
        <v>167.438437511373</v>
      </c>
      <c r="AJ45" s="185">
        <v>164.86064444808301</v>
      </c>
      <c r="AK45" s="185">
        <v>144.32215853259001</v>
      </c>
      <c r="AL45" s="191">
        <v>141.96569324004901</v>
      </c>
      <c r="AM45" s="185"/>
      <c r="AN45" s="192">
        <v>157.85996806419899</v>
      </c>
      <c r="AO45" s="193">
        <v>157.37060241292701</v>
      </c>
      <c r="AP45" s="194">
        <v>157.61528523856299</v>
      </c>
      <c r="AQ45" s="185"/>
      <c r="AR45" s="195">
        <v>146.439296246108</v>
      </c>
      <c r="AS45" s="168"/>
      <c r="AT45" s="169">
        <v>0.72582089834173003</v>
      </c>
      <c r="AU45" s="163">
        <v>-3.6826360125413999</v>
      </c>
      <c r="AV45" s="163">
        <v>-3.91144465731576</v>
      </c>
      <c r="AW45" s="163">
        <v>-6.3004738674676499</v>
      </c>
      <c r="AX45" s="163">
        <v>-7.7281663484612899</v>
      </c>
      <c r="AY45" s="170">
        <v>-4.6430636811814399</v>
      </c>
      <c r="AZ45" s="163"/>
      <c r="BA45" s="171">
        <v>0.22073016304708001</v>
      </c>
      <c r="BB45" s="172">
        <v>0.41758459998158598</v>
      </c>
      <c r="BC45" s="173">
        <v>0.31890801198512903</v>
      </c>
      <c r="BD45" s="163"/>
      <c r="BE45" s="174">
        <v>-3.1692803423282898</v>
      </c>
    </row>
    <row r="46" spans="1:70" x14ac:dyDescent="0.2">
      <c r="A46" s="48" t="s">
        <v>108</v>
      </c>
      <c r="B46" s="3" t="s">
        <v>114</v>
      </c>
      <c r="D46" s="25" t="s">
        <v>16</v>
      </c>
      <c r="E46" s="28" t="s">
        <v>17</v>
      </c>
      <c r="G46" s="190">
        <v>56.940345144824299</v>
      </c>
      <c r="H46" s="185">
        <v>91.2512675094966</v>
      </c>
      <c r="I46" s="185">
        <v>119.78099537036999</v>
      </c>
      <c r="J46" s="185">
        <v>129.86763829534601</v>
      </c>
      <c r="K46" s="185">
        <v>119.882052469135</v>
      </c>
      <c r="L46" s="191">
        <v>103.54445975783401</v>
      </c>
      <c r="M46" s="185"/>
      <c r="N46" s="192">
        <v>137.60049382715999</v>
      </c>
      <c r="O46" s="193">
        <v>138.109753976733</v>
      </c>
      <c r="P46" s="194">
        <v>137.855123901946</v>
      </c>
      <c r="Q46" s="185"/>
      <c r="R46" s="195">
        <v>113.34750665615201</v>
      </c>
      <c r="S46" s="168"/>
      <c r="T46" s="169">
        <v>-27.800261080536501</v>
      </c>
      <c r="U46" s="163">
        <v>-20.2070497924657</v>
      </c>
      <c r="V46" s="163">
        <v>-9.9171871741881397</v>
      </c>
      <c r="W46" s="163">
        <v>-1.3904371106359299</v>
      </c>
      <c r="X46" s="163">
        <v>3.28890527537011</v>
      </c>
      <c r="Y46" s="170">
        <v>-9.7976190609010292</v>
      </c>
      <c r="Z46" s="163"/>
      <c r="AA46" s="171">
        <v>17.249117379612802</v>
      </c>
      <c r="AB46" s="172">
        <v>16.444953819915099</v>
      </c>
      <c r="AC46" s="173">
        <v>16.8449093325146</v>
      </c>
      <c r="AD46" s="163"/>
      <c r="AE46" s="174">
        <v>-2.0355589128192801</v>
      </c>
      <c r="AF46" s="43"/>
      <c r="AG46" s="190">
        <v>72.236983885566701</v>
      </c>
      <c r="AH46" s="185">
        <v>101.647335331562</v>
      </c>
      <c r="AI46" s="185">
        <v>120.290139777128</v>
      </c>
      <c r="AJ46" s="185">
        <v>120.22863819147599</v>
      </c>
      <c r="AK46" s="185">
        <v>107.107410078347</v>
      </c>
      <c r="AL46" s="191">
        <v>104.302045862602</v>
      </c>
      <c r="AM46" s="185"/>
      <c r="AN46" s="192">
        <v>124.39258428300001</v>
      </c>
      <c r="AO46" s="193">
        <v>122.384239375593</v>
      </c>
      <c r="AP46" s="194">
        <v>123.388411829297</v>
      </c>
      <c r="AQ46" s="185"/>
      <c r="AR46" s="195">
        <v>109.755258602598</v>
      </c>
      <c r="AS46" s="168"/>
      <c r="AT46" s="169">
        <v>-5.99796919150723</v>
      </c>
      <c r="AU46" s="163">
        <v>-6.7672488383280403</v>
      </c>
      <c r="AV46" s="163">
        <v>-5.8018292513748397</v>
      </c>
      <c r="AW46" s="163">
        <v>-7.0961170246114902</v>
      </c>
      <c r="AX46" s="163">
        <v>-9.5319896995890492</v>
      </c>
      <c r="AY46" s="170">
        <v>-7.1012727776616202</v>
      </c>
      <c r="AZ46" s="163"/>
      <c r="BA46" s="171">
        <v>-2.9963064686996201</v>
      </c>
      <c r="BB46" s="172">
        <v>-4.9736584290885499</v>
      </c>
      <c r="BC46" s="173">
        <v>-3.9871169744880501</v>
      </c>
      <c r="BD46" s="163"/>
      <c r="BE46" s="174">
        <v>-6.1232779367706698</v>
      </c>
    </row>
    <row r="47" spans="1:70" x14ac:dyDescent="0.2">
      <c r="A47" s="48" t="s">
        <v>109</v>
      </c>
      <c r="B47" s="3" t="s">
        <v>115</v>
      </c>
      <c r="D47" s="25" t="s">
        <v>16</v>
      </c>
      <c r="E47" s="28" t="s">
        <v>17</v>
      </c>
      <c r="G47" s="190">
        <v>45.371953744757299</v>
      </c>
      <c r="H47" s="185">
        <v>67.074252127022106</v>
      </c>
      <c r="I47" s="185">
        <v>80.792406950269594</v>
      </c>
      <c r="J47" s="185">
        <v>89.177678609946</v>
      </c>
      <c r="K47" s="185">
        <v>89.269350029958005</v>
      </c>
      <c r="L47" s="191">
        <v>74.337128292390602</v>
      </c>
      <c r="M47" s="185"/>
      <c r="N47" s="192">
        <v>116.40301090473299</v>
      </c>
      <c r="O47" s="193">
        <v>118.471641222288</v>
      </c>
      <c r="P47" s="194">
        <v>117.43732606351099</v>
      </c>
      <c r="Q47" s="185"/>
      <c r="R47" s="195">
        <v>86.651470512710702</v>
      </c>
      <c r="S47" s="168"/>
      <c r="T47" s="169">
        <v>-22.398426111808</v>
      </c>
      <c r="U47" s="163">
        <v>-15.937639104793901</v>
      </c>
      <c r="V47" s="163">
        <v>-8.7379447380754094</v>
      </c>
      <c r="W47" s="163">
        <v>-2.5291220599456099</v>
      </c>
      <c r="X47" s="163">
        <v>7.2361352656402298</v>
      </c>
      <c r="Y47" s="170">
        <v>-7.4312808532459096</v>
      </c>
      <c r="Z47" s="163"/>
      <c r="AA47" s="171">
        <v>15.0531003478571</v>
      </c>
      <c r="AB47" s="172">
        <v>12.6456623453373</v>
      </c>
      <c r="AC47" s="173">
        <v>13.826055098148</v>
      </c>
      <c r="AD47" s="163"/>
      <c r="AE47" s="174">
        <v>-0.21533747044851201</v>
      </c>
      <c r="AF47" s="43"/>
      <c r="AG47" s="190">
        <v>55.079543809181303</v>
      </c>
      <c r="AH47" s="185">
        <v>73.187127112549405</v>
      </c>
      <c r="AI47" s="185">
        <v>83.898307908927507</v>
      </c>
      <c r="AJ47" s="185">
        <v>85.037954643499106</v>
      </c>
      <c r="AK47" s="185">
        <v>83.191377831036505</v>
      </c>
      <c r="AL47" s="191">
        <v>76.080007538170193</v>
      </c>
      <c r="AM47" s="185"/>
      <c r="AN47" s="192">
        <v>107.40208316357101</v>
      </c>
      <c r="AO47" s="193">
        <v>104.968938346315</v>
      </c>
      <c r="AP47" s="194">
        <v>106.185510754943</v>
      </c>
      <c r="AQ47" s="185"/>
      <c r="AR47" s="195">
        <v>84.682168923661607</v>
      </c>
      <c r="AS47" s="168"/>
      <c r="AT47" s="169">
        <v>-3.7201372821521201</v>
      </c>
      <c r="AU47" s="163">
        <v>-5.5194963736223599</v>
      </c>
      <c r="AV47" s="163">
        <v>-4.1976679678687496</v>
      </c>
      <c r="AW47" s="163">
        <v>-6.0175138381342999</v>
      </c>
      <c r="AX47" s="163">
        <v>-6.5813136528344298</v>
      </c>
      <c r="AY47" s="170">
        <v>-5.3257671264421003</v>
      </c>
      <c r="AZ47" s="163"/>
      <c r="BA47" s="171">
        <v>-3.5881447679751801</v>
      </c>
      <c r="BB47" s="172">
        <v>-6.1721673294868102</v>
      </c>
      <c r="BC47" s="173">
        <v>-4.8829032100627199</v>
      </c>
      <c r="BD47" s="163"/>
      <c r="BE47" s="174">
        <v>-5.1680395626108204</v>
      </c>
    </row>
    <row r="48" spans="1:70" x14ac:dyDescent="0.2">
      <c r="A48" s="48" t="s">
        <v>110</v>
      </c>
      <c r="B48" s="3" t="s">
        <v>116</v>
      </c>
      <c r="D48" s="25" t="s">
        <v>16</v>
      </c>
      <c r="E48" s="28" t="s">
        <v>17</v>
      </c>
      <c r="G48" s="190">
        <v>37.949962201530298</v>
      </c>
      <c r="H48" s="185">
        <v>47.101534525675298</v>
      </c>
      <c r="I48" s="185">
        <v>51.995677145754499</v>
      </c>
      <c r="J48" s="185">
        <v>56.760060385359999</v>
      </c>
      <c r="K48" s="185">
        <v>58.691931870563202</v>
      </c>
      <c r="L48" s="191">
        <v>50.499833225776698</v>
      </c>
      <c r="M48" s="185"/>
      <c r="N48" s="192">
        <v>75.155272886512293</v>
      </c>
      <c r="O48" s="193">
        <v>77.081329860791001</v>
      </c>
      <c r="P48" s="194">
        <v>76.118301373651704</v>
      </c>
      <c r="Q48" s="185"/>
      <c r="R48" s="195">
        <v>57.819395553740897</v>
      </c>
      <c r="S48" s="168"/>
      <c r="T48" s="169">
        <v>-8.9931173245176499</v>
      </c>
      <c r="U48" s="163">
        <v>-8.7791184100085999</v>
      </c>
      <c r="V48" s="163">
        <v>-4.9573139434260698</v>
      </c>
      <c r="W48" s="163">
        <v>0.301999315374952</v>
      </c>
      <c r="X48" s="163">
        <v>6.2738845630732403</v>
      </c>
      <c r="Y48" s="170">
        <v>-2.8320992746345999</v>
      </c>
      <c r="Z48" s="163"/>
      <c r="AA48" s="171">
        <v>14.300093636887199</v>
      </c>
      <c r="AB48" s="172">
        <v>12.540091359974999</v>
      </c>
      <c r="AC48" s="173">
        <v>13.402132989138099</v>
      </c>
      <c r="AD48" s="163"/>
      <c r="AE48" s="174">
        <v>2.6978262129928998</v>
      </c>
      <c r="AF48" s="43"/>
      <c r="AG48" s="190">
        <v>41.994129021119797</v>
      </c>
      <c r="AH48" s="185">
        <v>49.4687948437589</v>
      </c>
      <c r="AI48" s="185">
        <v>54.029357310777101</v>
      </c>
      <c r="AJ48" s="185">
        <v>55.369060454503497</v>
      </c>
      <c r="AK48" s="185">
        <v>55.2679039135244</v>
      </c>
      <c r="AL48" s="191">
        <v>51.223089878322398</v>
      </c>
      <c r="AM48" s="185"/>
      <c r="AN48" s="192">
        <v>70.323748386650607</v>
      </c>
      <c r="AO48" s="193">
        <v>68.920986447865701</v>
      </c>
      <c r="AP48" s="194">
        <v>69.622367417258204</v>
      </c>
      <c r="AQ48" s="185"/>
      <c r="AR48" s="195">
        <v>56.478140343947899</v>
      </c>
      <c r="AS48" s="168"/>
      <c r="AT48" s="169">
        <v>0.39199644583078103</v>
      </c>
      <c r="AU48" s="163">
        <v>-1.66922220517093</v>
      </c>
      <c r="AV48" s="163">
        <v>-0.13685996212058199</v>
      </c>
      <c r="AW48" s="163">
        <v>-1.7546026491703399</v>
      </c>
      <c r="AX48" s="163">
        <v>-3.4138293449018899</v>
      </c>
      <c r="AY48" s="170">
        <v>-1.4278028931023701</v>
      </c>
      <c r="AZ48" s="163"/>
      <c r="BA48" s="171">
        <v>-1.10505940465327</v>
      </c>
      <c r="BB48" s="172">
        <v>-4.8471804316677698</v>
      </c>
      <c r="BC48" s="173">
        <v>-2.99335659629216</v>
      </c>
      <c r="BD48" s="163"/>
      <c r="BE48" s="174">
        <v>-1.98871568235394</v>
      </c>
    </row>
    <row r="49" spans="1:57" x14ac:dyDescent="0.2">
      <c r="A49" s="49" t="s">
        <v>111</v>
      </c>
      <c r="B49" s="3" t="s">
        <v>117</v>
      </c>
      <c r="D49" s="25" t="s">
        <v>16</v>
      </c>
      <c r="E49" s="28" t="s">
        <v>17</v>
      </c>
      <c r="G49" s="196">
        <v>28.9800609496377</v>
      </c>
      <c r="H49" s="197">
        <v>31.496070515841801</v>
      </c>
      <c r="I49" s="197">
        <v>32.256423959151597</v>
      </c>
      <c r="J49" s="197">
        <v>33.637673806406497</v>
      </c>
      <c r="K49" s="197">
        <v>35.055528867359101</v>
      </c>
      <c r="L49" s="198">
        <v>32.285151619679297</v>
      </c>
      <c r="M49" s="185"/>
      <c r="N49" s="199">
        <v>47.437404038288001</v>
      </c>
      <c r="O49" s="200">
        <v>49.804396610514601</v>
      </c>
      <c r="P49" s="201">
        <v>48.620900324401298</v>
      </c>
      <c r="Q49" s="185"/>
      <c r="R49" s="202">
        <v>36.952508392456998</v>
      </c>
      <c r="S49" s="168"/>
      <c r="T49" s="175">
        <v>-0.34568271245840099</v>
      </c>
      <c r="U49" s="176">
        <v>1.0837094724432501</v>
      </c>
      <c r="V49" s="176">
        <v>0.18913785951183801</v>
      </c>
      <c r="W49" s="176">
        <v>0.70436758671885402</v>
      </c>
      <c r="X49" s="176">
        <v>5.6173603097154601</v>
      </c>
      <c r="Y49" s="177">
        <v>1.50776695976569</v>
      </c>
      <c r="Z49" s="163"/>
      <c r="AA49" s="178">
        <v>13.878607359989701</v>
      </c>
      <c r="AB49" s="179">
        <v>15.095533442923401</v>
      </c>
      <c r="AC49" s="180">
        <v>14.498648894194099</v>
      </c>
      <c r="AD49" s="163"/>
      <c r="AE49" s="181">
        <v>6.0302732797055301</v>
      </c>
      <c r="AG49" s="196">
        <v>30.3988572270313</v>
      </c>
      <c r="AH49" s="197">
        <v>32.036628593147498</v>
      </c>
      <c r="AI49" s="197">
        <v>33.306940749469</v>
      </c>
      <c r="AJ49" s="197">
        <v>33.824327699223097</v>
      </c>
      <c r="AK49" s="197">
        <v>34.715907766721898</v>
      </c>
      <c r="AL49" s="198">
        <v>32.856599161031802</v>
      </c>
      <c r="AM49" s="185"/>
      <c r="AN49" s="199">
        <v>45.367484278897898</v>
      </c>
      <c r="AO49" s="200">
        <v>46.182950451688903</v>
      </c>
      <c r="AP49" s="201">
        <v>45.7752173652934</v>
      </c>
      <c r="AQ49" s="185"/>
      <c r="AR49" s="202">
        <v>36.5477403248264</v>
      </c>
      <c r="AS49" s="168"/>
      <c r="AT49" s="175">
        <v>1.4434408808419099</v>
      </c>
      <c r="AU49" s="176">
        <v>0.23681761293444301</v>
      </c>
      <c r="AV49" s="176">
        <v>1.2091358889017301</v>
      </c>
      <c r="AW49" s="176">
        <v>0.28154855139735302</v>
      </c>
      <c r="AX49" s="176">
        <v>-0.71761837875656198</v>
      </c>
      <c r="AY49" s="177">
        <v>0.45732618279752901</v>
      </c>
      <c r="AZ49" s="163"/>
      <c r="BA49" s="178">
        <v>-0.89360154435997197</v>
      </c>
      <c r="BB49" s="179">
        <v>-1.6442508113722301</v>
      </c>
      <c r="BC49" s="180">
        <v>-1.2736959320330301</v>
      </c>
      <c r="BD49" s="163"/>
      <c r="BE49" s="181">
        <v>-0.17022026260281101</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H22" sqref="H22"/>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50" t="str">
        <f>HYPERLINK("http://www.str.com/data-insights/resources/glossary", "For all STR definitions, please visit www.str.com/data-insights/resources/glossary")</f>
        <v>For all STR definitions, please visit www.str.com/data-insights/resources/glossary</v>
      </c>
      <c r="B5" s="250"/>
      <c r="C5" s="250"/>
      <c r="D5" s="250"/>
      <c r="E5" s="250"/>
      <c r="F5" s="250"/>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50" t="str">
        <f>HYPERLINK("http://www.str.com/data-insights/resources/FAQ", "For all STR FAQs, please click here or visit http://www.str.com/data-insights/resources/FAQ")</f>
        <v>For all STR FAQs, please click here or visit http://www.str.com/data-insights/resources/FAQ</v>
      </c>
      <c r="B9" s="250"/>
      <c r="C9" s="250"/>
      <c r="D9" s="250"/>
      <c r="E9" s="250"/>
      <c r="F9" s="250"/>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50" t="str">
        <f>HYPERLINK("http://www.str.com/contact", "For additional support, please contact your regional office")</f>
        <v>For additional support, please contact your regional office</v>
      </c>
      <c r="B12" s="250"/>
      <c r="C12" s="250"/>
      <c r="D12" s="250"/>
      <c r="E12" s="250"/>
      <c r="F12" s="250"/>
      <c r="G12" s="250"/>
      <c r="H12" s="250"/>
      <c r="I12" s="250"/>
      <c r="J12" s="250"/>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49" t="str">
        <f>HYPERLINK("http://www.hotelnewsnow.com/", "For the latest in industry news, visit HotelNewsNow.com.")</f>
        <v>For the latest in industry news, visit HotelNewsNow.com.</v>
      </c>
      <c r="B14" s="249"/>
      <c r="C14" s="249"/>
      <c r="D14" s="249"/>
      <c r="E14" s="249"/>
      <c r="F14" s="249"/>
      <c r="G14" s="249"/>
      <c r="H14" s="249"/>
      <c r="I14" s="249"/>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49" t="str">
        <f>HYPERLINK("http://www.hoteldataconference.com/", "To learn more about the Hotel Data Conference, visit HotelDataConference.com.")</f>
        <v>To learn more about the Hotel Data Conference, visit HotelDataConference.com.</v>
      </c>
      <c r="B15" s="249"/>
      <c r="C15" s="249"/>
      <c r="D15" s="249"/>
      <c r="E15" s="249"/>
      <c r="F15" s="249"/>
      <c r="G15" s="249"/>
      <c r="H15" s="249"/>
      <c r="I15" s="249"/>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91</v>
      </c>
    </row>
    <row r="2" spans="1:1" x14ac:dyDescent="0.2">
      <c r="A2" s="9" t="s">
        <v>92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CC88F3A6-A918-4AC3-934F-3FC6BF711F0D}"/>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2025-04-30T17:37:28Z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