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827"/>
  <workbookPr filterPrivacy="1" codeName="ThisWorkbook"/>
  <xr:revisionPtr revIDLastSave="33" documentId="8_{C5ABCFE3-3996-4C9E-A956-3A976F6D8573}" xr6:coauthVersionLast="47" xr6:coauthVersionMax="47" xr10:uidLastSave="{55D29C2F-E030-4C11-B306-4B52A0EFC132}"/>
  <workbookProtection workbookAlgorithmName="SHA-512" workbookHashValue="4PaM/tWjFdvotX2kc5n/8NsbX/0RTmBs9ohvbZ/ZTBeMrPEzVUskz2QTKn72Thhdm/uMcr6cQw5pczTN55oCeQ==" workbookSaltValue="n/kpxHsW+OAcR99HvNITrw==" workbookSpinCount="100000" lockStructure="1"/>
  <bookViews>
    <workbookView xWindow="-28920" yWindow="-165" windowWidth="29040" windowHeight="15720" tabRatio="602" xr2:uid="{00000000-000D-0000-FFFF-FFFF00000000}"/>
  </bookViews>
  <sheets>
    <sheet name="Current Week View" sheetId="22" r:id="rId1"/>
    <sheet name="Rolling-28 Day View" sheetId="28" r:id="rId2"/>
    <sheet name="Translation Table" sheetId="2" r:id="rId3"/>
    <sheet name="Occupancy Raw Data" sheetId="25" state="hidden" r:id="rId4"/>
    <sheet name="ADR Raw Data" sheetId="26" state="hidden" r:id="rId5"/>
    <sheet name="RevPAR Raw Data" sheetId="27" state="hidden" r:id="rId6"/>
    <sheet name="Help" sheetId="21" r:id="rId7"/>
    <sheet name="Market Maps -&gt;" sheetId="29" r:id="rId8"/>
    <sheet name="Washington, DC Market" sheetId="30" r:id="rId9"/>
    <sheet name="Norfolk &amp; Virginia Beach, VA" sheetId="31" r:id="rId10"/>
    <sheet name="Virginia Area" sheetId="32" r:id="rId11"/>
    <sheet name="VA Shenandoah Valley Regional" sheetId="36" r:id="rId12"/>
    <sheet name="Virginia South Central" sheetId="37" r:id="rId13"/>
    <sheet name="Richmond-Petersburg, VA" sheetId="33" r:id="rId14"/>
    <sheet name="Bristol &amp; Kingsport TN&amp;VA, MSA" sheetId="34" r:id="rId15"/>
    <sheet name="Virginia Tourism Regions" sheetId="35" r:id="rId16"/>
  </sheets>
  <definedNames>
    <definedName name="_xlnm.Print_Area" localSheetId="0">'Current Week View'!$A$1:$AG$147</definedName>
    <definedName name="_xlnm.Print_Area" localSheetId="6">Help!$A$1:$O$31</definedName>
    <definedName name="_xlnm.Print_Area" localSheetId="1">'Rolling-28 Day View'!$A$1:$AG$147</definedName>
    <definedName name="_xlnm.Print_Area" localSheetId="2">'Translation Table'!$A$1:$X$43</definedName>
    <definedName name="_xlnm.Print_Titles" localSheetId="0">'Current Week View'!$A:$A,'Current Week View'!$1:$3</definedName>
    <definedName name="_xlnm.Print_Titles" localSheetId="1">'Rolling-28 Day View'!$A:$A,'Rolling-28 Day View'!$1:$3</definedName>
  </definedNames>
  <calcPr calcId="191028"/>
  <fileRecoveryPr autoRecover="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G138" i="28" l="1"/>
  <c r="AF138" i="28"/>
  <c r="AE138" i="28"/>
  <c r="AD138" i="28"/>
  <c r="AC138" i="28"/>
  <c r="AB138" i="28"/>
  <c r="AA138" i="28"/>
  <c r="Z138" i="28"/>
  <c r="Y138" i="28"/>
  <c r="X138" i="28"/>
  <c r="V138" i="28"/>
  <c r="U138" i="28"/>
  <c r="T138" i="28"/>
  <c r="S138" i="28"/>
  <c r="R138" i="28"/>
  <c r="Q138" i="28"/>
  <c r="P138" i="28"/>
  <c r="O138" i="28"/>
  <c r="N138" i="28"/>
  <c r="M138" i="28"/>
  <c r="AG137" i="28"/>
  <c r="AF137" i="28"/>
  <c r="AE137" i="28"/>
  <c r="AD137" i="28"/>
  <c r="AC137" i="28"/>
  <c r="AB137" i="28"/>
  <c r="AA137" i="28"/>
  <c r="Z137" i="28"/>
  <c r="Y137" i="28"/>
  <c r="X137" i="28"/>
  <c r="V137" i="28"/>
  <c r="U137" i="28"/>
  <c r="T137" i="28"/>
  <c r="S137" i="28"/>
  <c r="R137" i="28"/>
  <c r="Q137" i="28"/>
  <c r="P137" i="28"/>
  <c r="O137" i="28"/>
  <c r="N137" i="28"/>
  <c r="M137" i="28"/>
  <c r="AG105" i="28"/>
  <c r="AF105" i="28"/>
  <c r="AE105" i="28"/>
  <c r="AD105" i="28"/>
  <c r="AC105" i="28"/>
  <c r="AB105" i="28"/>
  <c r="AA105" i="28"/>
  <c r="Z105" i="28"/>
  <c r="Y105" i="28"/>
  <c r="X105" i="28"/>
  <c r="V105" i="28"/>
  <c r="U105" i="28"/>
  <c r="T105" i="28"/>
  <c r="S105" i="28"/>
  <c r="R105" i="28"/>
  <c r="Q105" i="28"/>
  <c r="P105" i="28"/>
  <c r="O105" i="28"/>
  <c r="N105" i="28"/>
  <c r="M105" i="28"/>
  <c r="AG104" i="28"/>
  <c r="AF104" i="28"/>
  <c r="AE104" i="28"/>
  <c r="AD104" i="28"/>
  <c r="AC104" i="28"/>
  <c r="AB104" i="28"/>
  <c r="AA104" i="28"/>
  <c r="Z104" i="28"/>
  <c r="Y104" i="28"/>
  <c r="X104" i="28"/>
  <c r="V104" i="28"/>
  <c r="U104" i="28"/>
  <c r="T104" i="28"/>
  <c r="S104" i="28"/>
  <c r="R104" i="28"/>
  <c r="Q104" i="28"/>
  <c r="P104" i="28"/>
  <c r="O104" i="28"/>
  <c r="N104" i="28"/>
  <c r="M104" i="28"/>
  <c r="AG123" i="28"/>
  <c r="AF123" i="28"/>
  <c r="AE123" i="28"/>
  <c r="AD123" i="28"/>
  <c r="AC123" i="28"/>
  <c r="AB123" i="28"/>
  <c r="AA123" i="28"/>
  <c r="Z123" i="28"/>
  <c r="Y123" i="28"/>
  <c r="X123" i="28"/>
  <c r="V123" i="28"/>
  <c r="U123" i="28"/>
  <c r="T123" i="28"/>
  <c r="S123" i="28"/>
  <c r="R123" i="28"/>
  <c r="Q123" i="28"/>
  <c r="P123" i="28"/>
  <c r="O123" i="28"/>
  <c r="N123" i="28"/>
  <c r="M123" i="28"/>
  <c r="AG122" i="28"/>
  <c r="AF122" i="28"/>
  <c r="AE122" i="28"/>
  <c r="AD122" i="28"/>
  <c r="AC122" i="28"/>
  <c r="AB122" i="28"/>
  <c r="AA122" i="28"/>
  <c r="Z122" i="28"/>
  <c r="Y122" i="28"/>
  <c r="X122" i="28"/>
  <c r="V122" i="28"/>
  <c r="U122" i="28"/>
  <c r="T122" i="28"/>
  <c r="S122" i="28"/>
  <c r="R122" i="28"/>
  <c r="Q122" i="28"/>
  <c r="P122" i="28"/>
  <c r="O122" i="28"/>
  <c r="N122" i="28"/>
  <c r="M122" i="28"/>
  <c r="AG123" i="22"/>
  <c r="AF123" i="22"/>
  <c r="AE123" i="22"/>
  <c r="AD123" i="22"/>
  <c r="AC123" i="22"/>
  <c r="AB123" i="22"/>
  <c r="AA123" i="22"/>
  <c r="Z123" i="22"/>
  <c r="Y123" i="22"/>
  <c r="X123" i="22"/>
  <c r="AG122" i="22"/>
  <c r="AF122" i="22"/>
  <c r="AE122" i="22"/>
  <c r="AD122" i="22"/>
  <c r="AC122" i="22"/>
  <c r="AB122" i="22"/>
  <c r="AA122" i="22"/>
  <c r="Z122" i="22"/>
  <c r="Y122" i="22"/>
  <c r="X122" i="22"/>
  <c r="AG105" i="22"/>
  <c r="AF105" i="22"/>
  <c r="AE105" i="22"/>
  <c r="AD105" i="22"/>
  <c r="AC105" i="22"/>
  <c r="AB105" i="22"/>
  <c r="AA105" i="22"/>
  <c r="Z105" i="22"/>
  <c r="Y105" i="22"/>
  <c r="X105" i="22"/>
  <c r="AG104" i="22"/>
  <c r="AF104" i="22"/>
  <c r="AE104" i="22"/>
  <c r="AD104" i="22"/>
  <c r="AC104" i="22"/>
  <c r="AB104" i="22"/>
  <c r="AA104" i="22"/>
  <c r="Z104" i="22"/>
  <c r="Y104" i="22"/>
  <c r="X104" i="22"/>
  <c r="AG138" i="22"/>
  <c r="AF138" i="22"/>
  <c r="AE138" i="22"/>
  <c r="AD138" i="22"/>
  <c r="AC138" i="22"/>
  <c r="AB138" i="22"/>
  <c r="AA138" i="22"/>
  <c r="Z138" i="22"/>
  <c r="Y138" i="22"/>
  <c r="X138" i="22"/>
  <c r="AG137" i="22"/>
  <c r="AF137" i="22"/>
  <c r="AE137" i="22"/>
  <c r="AD137" i="22"/>
  <c r="AC137" i="22"/>
  <c r="AB137" i="22"/>
  <c r="AA137" i="22"/>
  <c r="Z137" i="22"/>
  <c r="Y137" i="22"/>
  <c r="X137" i="22"/>
  <c r="V138" i="22"/>
  <c r="U138" i="22"/>
  <c r="T138" i="22"/>
  <c r="S138" i="22"/>
  <c r="R138" i="22"/>
  <c r="Q138" i="22"/>
  <c r="P138" i="22"/>
  <c r="O138" i="22"/>
  <c r="N138" i="22"/>
  <c r="M138" i="22"/>
  <c r="V137" i="22"/>
  <c r="U137" i="22"/>
  <c r="T137" i="22"/>
  <c r="S137" i="22"/>
  <c r="R137" i="22"/>
  <c r="Q137" i="22"/>
  <c r="P137" i="22"/>
  <c r="O137" i="22"/>
  <c r="N137" i="22"/>
  <c r="M137" i="22"/>
  <c r="V123" i="22"/>
  <c r="U123" i="22"/>
  <c r="T123" i="22"/>
  <c r="S123" i="22"/>
  <c r="R123" i="22"/>
  <c r="Q123" i="22"/>
  <c r="P123" i="22"/>
  <c r="O123" i="22"/>
  <c r="N123" i="22"/>
  <c r="M123" i="22"/>
  <c r="V122" i="22"/>
  <c r="U122" i="22"/>
  <c r="T122" i="22"/>
  <c r="S122" i="22"/>
  <c r="R122" i="22"/>
  <c r="Q122" i="22"/>
  <c r="P122" i="22"/>
  <c r="O122" i="22"/>
  <c r="N122" i="22"/>
  <c r="M122" i="22"/>
  <c r="V105" i="22"/>
  <c r="U105" i="22"/>
  <c r="T105" i="22"/>
  <c r="S105" i="22"/>
  <c r="R105" i="22"/>
  <c r="Q105" i="22"/>
  <c r="P105" i="22"/>
  <c r="O105" i="22"/>
  <c r="N105" i="22"/>
  <c r="M105" i="22"/>
  <c r="V104" i="22"/>
  <c r="U104" i="22"/>
  <c r="T104" i="22"/>
  <c r="S104" i="22"/>
  <c r="R104" i="22"/>
  <c r="Q104" i="22"/>
  <c r="P104" i="22"/>
  <c r="O104" i="22"/>
  <c r="N104" i="22"/>
  <c r="M104" i="22"/>
  <c r="AG141" i="28" l="1"/>
  <c r="AF141" i="28"/>
  <c r="AE141" i="28"/>
  <c r="AD141" i="28"/>
  <c r="AC141" i="28"/>
  <c r="AB141" i="28"/>
  <c r="AA141" i="28"/>
  <c r="Z141" i="28"/>
  <c r="Y141" i="28"/>
  <c r="X141" i="28"/>
  <c r="AG135" i="28"/>
  <c r="AF135" i="28"/>
  <c r="AE135" i="28"/>
  <c r="AD135" i="28"/>
  <c r="AC135" i="28"/>
  <c r="AB135" i="28"/>
  <c r="AA135" i="28"/>
  <c r="Z135" i="28"/>
  <c r="Y135" i="28"/>
  <c r="X135" i="28"/>
  <c r="AG132" i="28"/>
  <c r="AF132" i="28"/>
  <c r="AE132" i="28"/>
  <c r="AD132" i="28"/>
  <c r="AC132" i="28"/>
  <c r="AB132" i="28"/>
  <c r="AA132" i="28"/>
  <c r="Z132" i="28"/>
  <c r="Y132" i="28"/>
  <c r="X132" i="28"/>
  <c r="AG144" i="28"/>
  <c r="AF144" i="28"/>
  <c r="AE144" i="28"/>
  <c r="AD144" i="28"/>
  <c r="AC144" i="28"/>
  <c r="AB144" i="28"/>
  <c r="AA144" i="28"/>
  <c r="Z144" i="28"/>
  <c r="Y144" i="28"/>
  <c r="X144" i="28"/>
  <c r="AG129" i="28"/>
  <c r="AF129" i="28"/>
  <c r="AE129" i="28"/>
  <c r="AD129" i="28"/>
  <c r="AC129" i="28"/>
  <c r="AB129" i="28"/>
  <c r="AA129" i="28"/>
  <c r="Z129" i="28"/>
  <c r="Y129" i="28"/>
  <c r="X129" i="28"/>
  <c r="AG126" i="28"/>
  <c r="AF126" i="28"/>
  <c r="AE126" i="28"/>
  <c r="AD126" i="28"/>
  <c r="AC126" i="28"/>
  <c r="AB126" i="28"/>
  <c r="AA126" i="28"/>
  <c r="Z126" i="28"/>
  <c r="Y126" i="28"/>
  <c r="X126" i="28"/>
  <c r="AG111" i="28"/>
  <c r="AF111" i="28"/>
  <c r="AE111" i="28"/>
  <c r="AD111" i="28"/>
  <c r="AC111" i="28"/>
  <c r="AB111" i="28"/>
  <c r="AA111" i="28"/>
  <c r="Z111" i="28"/>
  <c r="Y111" i="28"/>
  <c r="X111" i="28"/>
  <c r="AG114" i="28"/>
  <c r="AF114" i="28"/>
  <c r="AE114" i="28"/>
  <c r="AD114" i="28"/>
  <c r="AC114" i="28"/>
  <c r="AB114" i="28"/>
  <c r="AA114" i="28"/>
  <c r="Z114" i="28"/>
  <c r="Y114" i="28"/>
  <c r="X114" i="28"/>
  <c r="AG108" i="28"/>
  <c r="AF108" i="28"/>
  <c r="AE108" i="28"/>
  <c r="AD108" i="28"/>
  <c r="AC108" i="28"/>
  <c r="AB108" i="28"/>
  <c r="AA108" i="28"/>
  <c r="Z108" i="28"/>
  <c r="Y108" i="28"/>
  <c r="X108" i="28"/>
  <c r="AG120" i="28"/>
  <c r="AF120" i="28"/>
  <c r="AE120" i="28"/>
  <c r="AD120" i="28"/>
  <c r="AC120" i="28"/>
  <c r="AB120" i="28"/>
  <c r="AA120" i="28"/>
  <c r="Z120" i="28"/>
  <c r="Y120" i="28"/>
  <c r="X120" i="28"/>
  <c r="AG117" i="28"/>
  <c r="AF117" i="28"/>
  <c r="AE117" i="28"/>
  <c r="AD117" i="28"/>
  <c r="AC117" i="28"/>
  <c r="AB117" i="28"/>
  <c r="AA117" i="28"/>
  <c r="Z117" i="28"/>
  <c r="Y117" i="28"/>
  <c r="X117" i="28"/>
  <c r="AG102" i="28"/>
  <c r="AF102" i="28"/>
  <c r="AE102" i="28"/>
  <c r="AD102" i="28"/>
  <c r="AC102" i="28"/>
  <c r="AB102" i="28"/>
  <c r="AA102" i="28"/>
  <c r="Z102" i="28"/>
  <c r="Y102" i="28"/>
  <c r="X102" i="28"/>
  <c r="AG99" i="28"/>
  <c r="AF99" i="28"/>
  <c r="AE99" i="28"/>
  <c r="AD99" i="28"/>
  <c r="AC99" i="28"/>
  <c r="AB99" i="28"/>
  <c r="AA99" i="28"/>
  <c r="Z99" i="28"/>
  <c r="Y99" i="28"/>
  <c r="X99" i="28"/>
  <c r="AG96" i="28"/>
  <c r="AF96" i="28"/>
  <c r="AE96" i="28"/>
  <c r="AD96" i="28"/>
  <c r="AC96" i="28"/>
  <c r="AB96" i="28"/>
  <c r="AA96" i="28"/>
  <c r="Z96" i="28"/>
  <c r="Y96" i="28"/>
  <c r="X96" i="28"/>
  <c r="AG93" i="28"/>
  <c r="AF93" i="28"/>
  <c r="AE93" i="28"/>
  <c r="AD93" i="28"/>
  <c r="AC93" i="28"/>
  <c r="AB93" i="28"/>
  <c r="AA93" i="28"/>
  <c r="Z93" i="28"/>
  <c r="Y93" i="28"/>
  <c r="X93" i="28"/>
  <c r="AG90" i="28"/>
  <c r="AF90" i="28"/>
  <c r="AE90" i="28"/>
  <c r="AD90" i="28"/>
  <c r="AC90" i="28"/>
  <c r="AB90" i="28"/>
  <c r="AA90" i="28"/>
  <c r="Z90" i="28"/>
  <c r="Y90" i="28"/>
  <c r="X90" i="28"/>
  <c r="AG87" i="28"/>
  <c r="AF87" i="28"/>
  <c r="AE87" i="28"/>
  <c r="AD87" i="28"/>
  <c r="AC87" i="28"/>
  <c r="AB87" i="28"/>
  <c r="AA87" i="28"/>
  <c r="Z87" i="28"/>
  <c r="Y87" i="28"/>
  <c r="X87" i="28"/>
  <c r="AG84" i="28"/>
  <c r="AF84" i="28"/>
  <c r="AE84" i="28"/>
  <c r="AD84" i="28"/>
  <c r="AC84" i="28"/>
  <c r="AB84" i="28"/>
  <c r="AA84" i="28"/>
  <c r="Z84" i="28"/>
  <c r="Y84" i="28"/>
  <c r="X84" i="28"/>
  <c r="AG81" i="28"/>
  <c r="AF81" i="28"/>
  <c r="AE81" i="28"/>
  <c r="AD81" i="28"/>
  <c r="AC81" i="28"/>
  <c r="AB81" i="28"/>
  <c r="AA81" i="28"/>
  <c r="Z81" i="28"/>
  <c r="Y81" i="28"/>
  <c r="X81" i="28"/>
  <c r="AG78" i="28"/>
  <c r="AF78" i="28"/>
  <c r="AE78" i="28"/>
  <c r="AD78" i="28"/>
  <c r="AC78" i="28"/>
  <c r="AB78" i="28"/>
  <c r="AA78" i="28"/>
  <c r="Z78" i="28"/>
  <c r="Y78" i="28"/>
  <c r="X78" i="28"/>
  <c r="AG75" i="28"/>
  <c r="AF75" i="28"/>
  <c r="AE75" i="28"/>
  <c r="AD75" i="28"/>
  <c r="AC75" i="28"/>
  <c r="AB75" i="28"/>
  <c r="AA75" i="28"/>
  <c r="Z75" i="28"/>
  <c r="Y75" i="28"/>
  <c r="X75" i="28"/>
  <c r="AG72" i="28"/>
  <c r="AF72" i="28"/>
  <c r="AE72" i="28"/>
  <c r="AD72" i="28"/>
  <c r="AC72" i="28"/>
  <c r="AB72" i="28"/>
  <c r="AA72" i="28"/>
  <c r="Z72" i="28"/>
  <c r="Y72" i="28"/>
  <c r="X72" i="28"/>
  <c r="AG69" i="28"/>
  <c r="AF69" i="28"/>
  <c r="AE69" i="28"/>
  <c r="AD69" i="28"/>
  <c r="AC69" i="28"/>
  <c r="AB69" i="28"/>
  <c r="AA69" i="28"/>
  <c r="Z69" i="28"/>
  <c r="Y69" i="28"/>
  <c r="X69" i="28"/>
  <c r="AG66" i="28"/>
  <c r="AF66" i="28"/>
  <c r="AE66" i="28"/>
  <c r="AD66" i="28"/>
  <c r="AC66" i="28"/>
  <c r="AB66" i="28"/>
  <c r="AA66" i="28"/>
  <c r="Z66" i="28"/>
  <c r="Y66" i="28"/>
  <c r="X66" i="28"/>
  <c r="AG63" i="28"/>
  <c r="AF63" i="28"/>
  <c r="AE63" i="28"/>
  <c r="AD63" i="28"/>
  <c r="AC63" i="28"/>
  <c r="AB63" i="28"/>
  <c r="AA63" i="28"/>
  <c r="Z63" i="28"/>
  <c r="Y63" i="28"/>
  <c r="X63" i="28"/>
  <c r="AG60" i="28"/>
  <c r="AF60" i="28"/>
  <c r="AE60" i="28"/>
  <c r="AD60" i="28"/>
  <c r="AC60" i="28"/>
  <c r="AB60" i="28"/>
  <c r="AA60" i="28"/>
  <c r="Z60" i="28"/>
  <c r="Y60" i="28"/>
  <c r="X60" i="28"/>
  <c r="AG57" i="28"/>
  <c r="AF57" i="28"/>
  <c r="AE57" i="28"/>
  <c r="AD57" i="28"/>
  <c r="AC57" i="28"/>
  <c r="AB57" i="28"/>
  <c r="AA57" i="28"/>
  <c r="Z57" i="28"/>
  <c r="Y57" i="28"/>
  <c r="X57" i="28"/>
  <c r="AG54" i="28"/>
  <c r="AF54" i="28"/>
  <c r="AE54" i="28"/>
  <c r="AD54" i="28"/>
  <c r="AC54" i="28"/>
  <c r="AB54" i="28"/>
  <c r="AA54" i="28"/>
  <c r="Z54" i="28"/>
  <c r="Y54" i="28"/>
  <c r="X54" i="28"/>
  <c r="AG51" i="28"/>
  <c r="AF51" i="28"/>
  <c r="AE51" i="28"/>
  <c r="AD51" i="28"/>
  <c r="AC51" i="28"/>
  <c r="AB51" i="28"/>
  <c r="AA51" i="28"/>
  <c r="Z51" i="28"/>
  <c r="Y51" i="28"/>
  <c r="X51" i="28"/>
  <c r="AG48" i="28"/>
  <c r="AF48" i="28"/>
  <c r="AE48" i="28"/>
  <c r="AD48" i="28"/>
  <c r="AC48" i="28"/>
  <c r="AB48" i="28"/>
  <c r="AA48" i="28"/>
  <c r="Z48" i="28"/>
  <c r="Y48" i="28"/>
  <c r="X48" i="28"/>
  <c r="AG45" i="28"/>
  <c r="AF45" i="28"/>
  <c r="AE45" i="28"/>
  <c r="AD45" i="28"/>
  <c r="AC45" i="28"/>
  <c r="AB45" i="28"/>
  <c r="AA45" i="28"/>
  <c r="Z45" i="28"/>
  <c r="Y45" i="28"/>
  <c r="X45" i="28"/>
  <c r="AG42" i="28"/>
  <c r="AF42" i="28"/>
  <c r="AE42" i="28"/>
  <c r="AD42" i="28"/>
  <c r="AC42" i="28"/>
  <c r="AB42" i="28"/>
  <c r="AA42" i="28"/>
  <c r="Z42" i="28"/>
  <c r="Y42" i="28"/>
  <c r="X42" i="28"/>
  <c r="AG39" i="28"/>
  <c r="AF39" i="28"/>
  <c r="AE39" i="28"/>
  <c r="AD39" i="28"/>
  <c r="AC39" i="28"/>
  <c r="AB39" i="28"/>
  <c r="AA39" i="28"/>
  <c r="Z39" i="28"/>
  <c r="Y39" i="28"/>
  <c r="X39" i="28"/>
  <c r="AG36" i="28"/>
  <c r="AF36" i="28"/>
  <c r="AE36" i="28"/>
  <c r="AD36" i="28"/>
  <c r="AC36" i="28"/>
  <c r="AB36" i="28"/>
  <c r="AA36" i="28"/>
  <c r="Z36" i="28"/>
  <c r="Y36" i="28"/>
  <c r="X36" i="28"/>
  <c r="AG33" i="28"/>
  <c r="AF33" i="28"/>
  <c r="AE33" i="28"/>
  <c r="AD33" i="28"/>
  <c r="AC33" i="28"/>
  <c r="AB33" i="28"/>
  <c r="AA33" i="28"/>
  <c r="Z33" i="28"/>
  <c r="Y33" i="28"/>
  <c r="X33" i="28"/>
  <c r="AG30" i="28"/>
  <c r="AF30" i="28"/>
  <c r="AE30" i="28"/>
  <c r="AD30" i="28"/>
  <c r="AC30" i="28"/>
  <c r="AB30" i="28"/>
  <c r="AA30" i="28"/>
  <c r="Z30" i="28"/>
  <c r="Y30" i="28"/>
  <c r="X30" i="28"/>
  <c r="AG27" i="28"/>
  <c r="AF27" i="28"/>
  <c r="AE27" i="28"/>
  <c r="AD27" i="28"/>
  <c r="AC27" i="28"/>
  <c r="AB27" i="28"/>
  <c r="AA27" i="28"/>
  <c r="Z27" i="28"/>
  <c r="Y27" i="28"/>
  <c r="X27" i="28"/>
  <c r="AG24" i="28"/>
  <c r="AF24" i="28"/>
  <c r="AE24" i="28"/>
  <c r="AD24" i="28"/>
  <c r="AC24" i="28"/>
  <c r="AB24" i="28"/>
  <c r="AA24" i="28"/>
  <c r="Z24" i="28"/>
  <c r="Y24" i="28"/>
  <c r="X24" i="28"/>
  <c r="AG21" i="28"/>
  <c r="AF21" i="28"/>
  <c r="AE21" i="28"/>
  <c r="AD21" i="28"/>
  <c r="AC21" i="28"/>
  <c r="AB21" i="28"/>
  <c r="AA21" i="28"/>
  <c r="Z21" i="28"/>
  <c r="Y21" i="28"/>
  <c r="X21" i="28"/>
  <c r="AG18" i="28"/>
  <c r="AF18" i="28"/>
  <c r="AE18" i="28"/>
  <c r="AD18" i="28"/>
  <c r="AC18" i="28"/>
  <c r="AB18" i="28"/>
  <c r="AA18" i="28"/>
  <c r="Z18" i="28"/>
  <c r="Y18" i="28"/>
  <c r="X18" i="28"/>
  <c r="AG15" i="28"/>
  <c r="AF15" i="28"/>
  <c r="AE15" i="28"/>
  <c r="AD15" i="28"/>
  <c r="AC15" i="28"/>
  <c r="AB15" i="28"/>
  <c r="AA15" i="28"/>
  <c r="Z15" i="28"/>
  <c r="Y15" i="28"/>
  <c r="X15" i="28"/>
  <c r="AG12" i="28"/>
  <c r="AF12" i="28"/>
  <c r="AE12" i="28"/>
  <c r="AD12" i="28"/>
  <c r="AC12" i="28"/>
  <c r="AB12" i="28"/>
  <c r="AA12" i="28"/>
  <c r="Z12" i="28"/>
  <c r="Y12" i="28"/>
  <c r="X12" i="28"/>
  <c r="AG8" i="28"/>
  <c r="AF8" i="28"/>
  <c r="AE8" i="28"/>
  <c r="AD8" i="28"/>
  <c r="AC8" i="28"/>
  <c r="AB8" i="28"/>
  <c r="AA8" i="28"/>
  <c r="Z8" i="28"/>
  <c r="Y8" i="28"/>
  <c r="X8" i="28"/>
  <c r="AG5" i="28"/>
  <c r="AF5" i="28"/>
  <c r="AE5" i="28"/>
  <c r="AD5" i="28"/>
  <c r="AC5" i="28"/>
  <c r="Y5" i="28"/>
  <c r="Z5" i="28"/>
  <c r="AA5" i="28"/>
  <c r="AB5" i="28"/>
  <c r="X5" i="28"/>
  <c r="V141" i="28"/>
  <c r="U141" i="28"/>
  <c r="T141" i="28"/>
  <c r="S141" i="28"/>
  <c r="R141" i="28"/>
  <c r="Q141" i="28"/>
  <c r="P141" i="28"/>
  <c r="O141" i="28"/>
  <c r="N141" i="28"/>
  <c r="M141" i="28"/>
  <c r="V135" i="28"/>
  <c r="U135" i="28"/>
  <c r="T135" i="28"/>
  <c r="S135" i="28"/>
  <c r="R135" i="28"/>
  <c r="Q135" i="28"/>
  <c r="P135" i="28"/>
  <c r="O135" i="28"/>
  <c r="N135" i="28"/>
  <c r="M135" i="28"/>
  <c r="V132" i="28"/>
  <c r="U132" i="28"/>
  <c r="T132" i="28"/>
  <c r="S132" i="28"/>
  <c r="R132" i="28"/>
  <c r="Q132" i="28"/>
  <c r="P132" i="28"/>
  <c r="O132" i="28"/>
  <c r="N132" i="28"/>
  <c r="M132" i="28"/>
  <c r="V144" i="28"/>
  <c r="U144" i="28"/>
  <c r="T144" i="28"/>
  <c r="S144" i="28"/>
  <c r="R144" i="28"/>
  <c r="Q144" i="28"/>
  <c r="P144" i="28"/>
  <c r="O144" i="28"/>
  <c r="N144" i="28"/>
  <c r="M144" i="28"/>
  <c r="V129" i="28"/>
  <c r="U129" i="28"/>
  <c r="T129" i="28"/>
  <c r="S129" i="28"/>
  <c r="R129" i="28"/>
  <c r="Q129" i="28"/>
  <c r="P129" i="28"/>
  <c r="O129" i="28"/>
  <c r="N129" i="28"/>
  <c r="M129" i="28"/>
  <c r="V126" i="28"/>
  <c r="U126" i="28"/>
  <c r="T126" i="28"/>
  <c r="S126" i="28"/>
  <c r="R126" i="28"/>
  <c r="Q126" i="28"/>
  <c r="P126" i="28"/>
  <c r="O126" i="28"/>
  <c r="N126" i="28"/>
  <c r="M126" i="28"/>
  <c r="V111" i="28"/>
  <c r="U111" i="28"/>
  <c r="T111" i="28"/>
  <c r="S111" i="28"/>
  <c r="R111" i="28"/>
  <c r="Q111" i="28"/>
  <c r="P111" i="28"/>
  <c r="O111" i="28"/>
  <c r="N111" i="28"/>
  <c r="M111" i="28"/>
  <c r="V114" i="28"/>
  <c r="U114" i="28"/>
  <c r="T114" i="28"/>
  <c r="S114" i="28"/>
  <c r="R114" i="28"/>
  <c r="Q114" i="28"/>
  <c r="P114" i="28"/>
  <c r="O114" i="28"/>
  <c r="N114" i="28"/>
  <c r="M114" i="28"/>
  <c r="V108" i="28"/>
  <c r="U108" i="28"/>
  <c r="T108" i="28"/>
  <c r="S108" i="28"/>
  <c r="R108" i="28"/>
  <c r="Q108" i="28"/>
  <c r="P108" i="28"/>
  <c r="O108" i="28"/>
  <c r="N108" i="28"/>
  <c r="M108" i="28"/>
  <c r="V120" i="28"/>
  <c r="U120" i="28"/>
  <c r="T120" i="28"/>
  <c r="S120" i="28"/>
  <c r="R120" i="28"/>
  <c r="Q120" i="28"/>
  <c r="P120" i="28"/>
  <c r="O120" i="28"/>
  <c r="N120" i="28"/>
  <c r="M120" i="28"/>
  <c r="V117" i="28"/>
  <c r="U117" i="28"/>
  <c r="T117" i="28"/>
  <c r="S117" i="28"/>
  <c r="R117" i="28"/>
  <c r="Q117" i="28"/>
  <c r="P117" i="28"/>
  <c r="O117" i="28"/>
  <c r="N117" i="28"/>
  <c r="M117" i="28"/>
  <c r="V102" i="28"/>
  <c r="U102" i="28"/>
  <c r="T102" i="28"/>
  <c r="S102" i="28"/>
  <c r="R102" i="28"/>
  <c r="Q102" i="28"/>
  <c r="P102" i="28"/>
  <c r="O102" i="28"/>
  <c r="N102" i="28"/>
  <c r="M102" i="28"/>
  <c r="V99" i="28"/>
  <c r="U99" i="28"/>
  <c r="T99" i="28"/>
  <c r="S99" i="28"/>
  <c r="R99" i="28"/>
  <c r="Q99" i="28"/>
  <c r="P99" i="28"/>
  <c r="O99" i="28"/>
  <c r="N99" i="28"/>
  <c r="M99" i="28"/>
  <c r="V96" i="28"/>
  <c r="U96" i="28"/>
  <c r="T96" i="28"/>
  <c r="S96" i="28"/>
  <c r="R96" i="28"/>
  <c r="Q96" i="28"/>
  <c r="P96" i="28"/>
  <c r="O96" i="28"/>
  <c r="N96" i="28"/>
  <c r="M96" i="28"/>
  <c r="V93" i="28"/>
  <c r="U93" i="28"/>
  <c r="T93" i="28"/>
  <c r="S93" i="28"/>
  <c r="R93" i="28"/>
  <c r="Q93" i="28"/>
  <c r="P93" i="28"/>
  <c r="O93" i="28"/>
  <c r="N93" i="28"/>
  <c r="M93" i="28"/>
  <c r="V90" i="28"/>
  <c r="U90" i="28"/>
  <c r="T90" i="28"/>
  <c r="S90" i="28"/>
  <c r="R90" i="28"/>
  <c r="Q90" i="28"/>
  <c r="P90" i="28"/>
  <c r="O90" i="28"/>
  <c r="N90" i="28"/>
  <c r="M90" i="28"/>
  <c r="V87" i="28"/>
  <c r="U87" i="28"/>
  <c r="T87" i="28"/>
  <c r="S87" i="28"/>
  <c r="R87" i="28"/>
  <c r="Q87" i="28"/>
  <c r="P87" i="28"/>
  <c r="O87" i="28"/>
  <c r="N87" i="28"/>
  <c r="M87" i="28"/>
  <c r="V84" i="28"/>
  <c r="U84" i="28"/>
  <c r="T84" i="28"/>
  <c r="S84" i="28"/>
  <c r="R84" i="28"/>
  <c r="Q84" i="28"/>
  <c r="P84" i="28"/>
  <c r="O84" i="28"/>
  <c r="N84" i="28"/>
  <c r="M84" i="28"/>
  <c r="V81" i="28"/>
  <c r="U81" i="28"/>
  <c r="T81" i="28"/>
  <c r="S81" i="28"/>
  <c r="R81" i="28"/>
  <c r="Q81" i="28"/>
  <c r="P81" i="28"/>
  <c r="O81" i="28"/>
  <c r="N81" i="28"/>
  <c r="M81" i="28"/>
  <c r="V78" i="28"/>
  <c r="U78" i="28"/>
  <c r="T78" i="28"/>
  <c r="S78" i="28"/>
  <c r="R78" i="28"/>
  <c r="Q78" i="28"/>
  <c r="P78" i="28"/>
  <c r="O78" i="28"/>
  <c r="N78" i="28"/>
  <c r="M78" i="28"/>
  <c r="V75" i="28"/>
  <c r="U75" i="28"/>
  <c r="T75" i="28"/>
  <c r="S75" i="28"/>
  <c r="R75" i="28"/>
  <c r="Q75" i="28"/>
  <c r="P75" i="28"/>
  <c r="O75" i="28"/>
  <c r="N75" i="28"/>
  <c r="M75" i="28"/>
  <c r="V72" i="28"/>
  <c r="U72" i="28"/>
  <c r="T72" i="28"/>
  <c r="S72" i="28"/>
  <c r="R72" i="28"/>
  <c r="Q72" i="28"/>
  <c r="P72" i="28"/>
  <c r="O72" i="28"/>
  <c r="N72" i="28"/>
  <c r="M72" i="28"/>
  <c r="V69" i="28"/>
  <c r="U69" i="28"/>
  <c r="T69" i="28"/>
  <c r="S69" i="28"/>
  <c r="R69" i="28"/>
  <c r="Q69" i="28"/>
  <c r="P69" i="28"/>
  <c r="O69" i="28"/>
  <c r="N69" i="28"/>
  <c r="M69" i="28"/>
  <c r="V66" i="28"/>
  <c r="U66" i="28"/>
  <c r="T66" i="28"/>
  <c r="S66" i="28"/>
  <c r="R66" i="28"/>
  <c r="Q66" i="28"/>
  <c r="P66" i="28"/>
  <c r="O66" i="28"/>
  <c r="N66" i="28"/>
  <c r="M66" i="28"/>
  <c r="V63" i="28"/>
  <c r="U63" i="28"/>
  <c r="T63" i="28"/>
  <c r="S63" i="28"/>
  <c r="R63" i="28"/>
  <c r="Q63" i="28"/>
  <c r="P63" i="28"/>
  <c r="O63" i="28"/>
  <c r="N63" i="28"/>
  <c r="M63" i="28"/>
  <c r="V60" i="28"/>
  <c r="U60" i="28"/>
  <c r="T60" i="28"/>
  <c r="S60" i="28"/>
  <c r="R60" i="28"/>
  <c r="Q60" i="28"/>
  <c r="P60" i="28"/>
  <c r="O60" i="28"/>
  <c r="N60" i="28"/>
  <c r="M60" i="28"/>
  <c r="V57" i="28"/>
  <c r="U57" i="28"/>
  <c r="T57" i="28"/>
  <c r="S57" i="28"/>
  <c r="R57" i="28"/>
  <c r="Q57" i="28"/>
  <c r="P57" i="28"/>
  <c r="O57" i="28"/>
  <c r="N57" i="28"/>
  <c r="M57" i="28"/>
  <c r="V54" i="28"/>
  <c r="U54" i="28"/>
  <c r="T54" i="28"/>
  <c r="S54" i="28"/>
  <c r="R54" i="28"/>
  <c r="Q54" i="28"/>
  <c r="P54" i="28"/>
  <c r="O54" i="28"/>
  <c r="N54" i="28"/>
  <c r="M54" i="28"/>
  <c r="V51" i="28"/>
  <c r="U51" i="28"/>
  <c r="T51" i="28"/>
  <c r="S51" i="28"/>
  <c r="R51" i="28"/>
  <c r="Q51" i="28"/>
  <c r="P51" i="28"/>
  <c r="O51" i="28"/>
  <c r="N51" i="28"/>
  <c r="M51" i="28"/>
  <c r="V48" i="28"/>
  <c r="U48" i="28"/>
  <c r="T48" i="28"/>
  <c r="S48" i="28"/>
  <c r="R48" i="28"/>
  <c r="Q48" i="28"/>
  <c r="P48" i="28"/>
  <c r="O48" i="28"/>
  <c r="N48" i="28"/>
  <c r="M48" i="28"/>
  <c r="V45" i="28"/>
  <c r="U45" i="28"/>
  <c r="T45" i="28"/>
  <c r="S45" i="28"/>
  <c r="R45" i="28"/>
  <c r="Q45" i="28"/>
  <c r="P45" i="28"/>
  <c r="O45" i="28"/>
  <c r="N45" i="28"/>
  <c r="M45" i="28"/>
  <c r="V42" i="28"/>
  <c r="U42" i="28"/>
  <c r="T42" i="28"/>
  <c r="S42" i="28"/>
  <c r="R42" i="28"/>
  <c r="Q42" i="28"/>
  <c r="P42" i="28"/>
  <c r="O42" i="28"/>
  <c r="N42" i="28"/>
  <c r="M42" i="28"/>
  <c r="V39" i="28"/>
  <c r="U39" i="28"/>
  <c r="T39" i="28"/>
  <c r="S39" i="28"/>
  <c r="R39" i="28"/>
  <c r="Q39" i="28"/>
  <c r="P39" i="28"/>
  <c r="O39" i="28"/>
  <c r="N39" i="28"/>
  <c r="M39" i="28"/>
  <c r="V36" i="28"/>
  <c r="U36" i="28"/>
  <c r="T36" i="28"/>
  <c r="S36" i="28"/>
  <c r="R36" i="28"/>
  <c r="Q36" i="28"/>
  <c r="P36" i="28"/>
  <c r="O36" i="28"/>
  <c r="N36" i="28"/>
  <c r="M36" i="28"/>
  <c r="V33" i="28"/>
  <c r="U33" i="28"/>
  <c r="T33" i="28"/>
  <c r="S33" i="28"/>
  <c r="R33" i="28"/>
  <c r="Q33" i="28"/>
  <c r="P33" i="28"/>
  <c r="O33" i="28"/>
  <c r="N33" i="28"/>
  <c r="M33" i="28"/>
  <c r="V30" i="28"/>
  <c r="U30" i="28"/>
  <c r="T30" i="28"/>
  <c r="S30" i="28"/>
  <c r="R30" i="28"/>
  <c r="Q30" i="28"/>
  <c r="P30" i="28"/>
  <c r="O30" i="28"/>
  <c r="N30" i="28"/>
  <c r="M30" i="28"/>
  <c r="V27" i="28"/>
  <c r="U27" i="28"/>
  <c r="T27" i="28"/>
  <c r="S27" i="28"/>
  <c r="R27" i="28"/>
  <c r="Q27" i="28"/>
  <c r="P27" i="28"/>
  <c r="O27" i="28"/>
  <c r="N27" i="28"/>
  <c r="M27" i="28"/>
  <c r="V24" i="28"/>
  <c r="U24" i="28"/>
  <c r="T24" i="28"/>
  <c r="S24" i="28"/>
  <c r="R24" i="28"/>
  <c r="Q24" i="28"/>
  <c r="P24" i="28"/>
  <c r="O24" i="28"/>
  <c r="N24" i="28"/>
  <c r="M24" i="28"/>
  <c r="V21" i="28"/>
  <c r="U21" i="28"/>
  <c r="T21" i="28"/>
  <c r="S21" i="28"/>
  <c r="R21" i="28"/>
  <c r="Q21" i="28"/>
  <c r="P21" i="28"/>
  <c r="O21" i="28"/>
  <c r="N21" i="28"/>
  <c r="M21" i="28"/>
  <c r="V18" i="28"/>
  <c r="U18" i="28"/>
  <c r="T18" i="28"/>
  <c r="S18" i="28"/>
  <c r="R18" i="28"/>
  <c r="Q18" i="28"/>
  <c r="P18" i="28"/>
  <c r="O18" i="28"/>
  <c r="N18" i="28"/>
  <c r="M18" i="28"/>
  <c r="V15" i="28"/>
  <c r="U15" i="28"/>
  <c r="T15" i="28"/>
  <c r="S15" i="28"/>
  <c r="R15" i="28"/>
  <c r="Q15" i="28"/>
  <c r="P15" i="28"/>
  <c r="O15" i="28"/>
  <c r="N15" i="28"/>
  <c r="M15" i="28"/>
  <c r="V12" i="28"/>
  <c r="U12" i="28"/>
  <c r="T12" i="28"/>
  <c r="S12" i="28"/>
  <c r="R12" i="28"/>
  <c r="Q12" i="28"/>
  <c r="P12" i="28"/>
  <c r="O12" i="28"/>
  <c r="N12" i="28"/>
  <c r="M12" i="28"/>
  <c r="V8" i="28"/>
  <c r="U8" i="28"/>
  <c r="T8" i="28"/>
  <c r="S8" i="28"/>
  <c r="R8" i="28"/>
  <c r="Q8" i="28"/>
  <c r="P8" i="28"/>
  <c r="O8" i="28"/>
  <c r="N8" i="28"/>
  <c r="M8" i="28"/>
  <c r="V5" i="28"/>
  <c r="U5" i="28"/>
  <c r="T5" i="28"/>
  <c r="S5" i="28"/>
  <c r="N5" i="28"/>
  <c r="O5" i="28"/>
  <c r="P5" i="28"/>
  <c r="Q5" i="28"/>
  <c r="R5" i="28"/>
  <c r="M5" i="28"/>
  <c r="AG57" i="22"/>
  <c r="AF57" i="22"/>
  <c r="AE57" i="22"/>
  <c r="AD57" i="22"/>
  <c r="AC57" i="22"/>
  <c r="AB57" i="22"/>
  <c r="AA57" i="22"/>
  <c r="Z57" i="22"/>
  <c r="Y57" i="22"/>
  <c r="X57" i="22"/>
  <c r="V57" i="22"/>
  <c r="U57" i="22"/>
  <c r="T57" i="22"/>
  <c r="S57" i="22"/>
  <c r="R57" i="22"/>
  <c r="Q57" i="22"/>
  <c r="P57" i="22"/>
  <c r="O57" i="22"/>
  <c r="N57" i="22"/>
  <c r="M57" i="22"/>
  <c r="AG56" i="22"/>
  <c r="AF56" i="22"/>
  <c r="AE56" i="22"/>
  <c r="AD56" i="22"/>
  <c r="AC56" i="22"/>
  <c r="AB56" i="22"/>
  <c r="AA56" i="22"/>
  <c r="Z56" i="22"/>
  <c r="Y56" i="22"/>
  <c r="X56" i="22"/>
  <c r="V56" i="22"/>
  <c r="U56" i="22"/>
  <c r="T56" i="22"/>
  <c r="S56" i="22"/>
  <c r="R56" i="22"/>
  <c r="Q56" i="22"/>
  <c r="P56" i="22"/>
  <c r="O56" i="22"/>
  <c r="N56" i="22"/>
  <c r="M56" i="22"/>
  <c r="AG54" i="22"/>
  <c r="AF54" i="22"/>
  <c r="AE54" i="22"/>
  <c r="AD54" i="22"/>
  <c r="AC54" i="22"/>
  <c r="AB54" i="22"/>
  <c r="AA54" i="22"/>
  <c r="Z54" i="22"/>
  <c r="Y54" i="22"/>
  <c r="X54" i="22"/>
  <c r="V54" i="22"/>
  <c r="U54" i="22"/>
  <c r="T54" i="22"/>
  <c r="S54" i="22"/>
  <c r="R54" i="22"/>
  <c r="Q54" i="22"/>
  <c r="P54" i="22"/>
  <c r="O54" i="22"/>
  <c r="N54" i="22"/>
  <c r="M54" i="22"/>
  <c r="AG53" i="22"/>
  <c r="AF53" i="22"/>
  <c r="AE53" i="22"/>
  <c r="AD53" i="22"/>
  <c r="AC53" i="22"/>
  <c r="AB53" i="22"/>
  <c r="AA53" i="22"/>
  <c r="Z53" i="22"/>
  <c r="Y53" i="22"/>
  <c r="X53" i="22"/>
  <c r="V53" i="22"/>
  <c r="U53" i="22"/>
  <c r="T53" i="22"/>
  <c r="S53" i="22"/>
  <c r="R53" i="22"/>
  <c r="Q53" i="22"/>
  <c r="P53" i="22"/>
  <c r="O53" i="22"/>
  <c r="N53" i="22"/>
  <c r="M53" i="22"/>
  <c r="AG51" i="22"/>
  <c r="AF51" i="22"/>
  <c r="AE51" i="22"/>
  <c r="AD51" i="22"/>
  <c r="AC51" i="22"/>
  <c r="AB51" i="22"/>
  <c r="AA51" i="22"/>
  <c r="Z51" i="22"/>
  <c r="Y51" i="22"/>
  <c r="X51" i="22"/>
  <c r="V51" i="22"/>
  <c r="U51" i="22"/>
  <c r="T51" i="22"/>
  <c r="S51" i="22"/>
  <c r="R51" i="22"/>
  <c r="Q51" i="22"/>
  <c r="P51" i="22"/>
  <c r="O51" i="22"/>
  <c r="N51" i="22"/>
  <c r="M51" i="22"/>
  <c r="AG50" i="22"/>
  <c r="AF50" i="22"/>
  <c r="AE50" i="22"/>
  <c r="AD50" i="22"/>
  <c r="AC50" i="22"/>
  <c r="AB50" i="22"/>
  <c r="AA50" i="22"/>
  <c r="Z50" i="22"/>
  <c r="Y50" i="22"/>
  <c r="X50" i="22"/>
  <c r="V50" i="22"/>
  <c r="U50" i="22"/>
  <c r="T50" i="22"/>
  <c r="S50" i="22"/>
  <c r="R50" i="22"/>
  <c r="Q50" i="22"/>
  <c r="P50" i="22"/>
  <c r="O50" i="22"/>
  <c r="N50" i="22"/>
  <c r="M50" i="22"/>
  <c r="AG48" i="22"/>
  <c r="AF48" i="22"/>
  <c r="AE48" i="22"/>
  <c r="AD48" i="22"/>
  <c r="AC48" i="22"/>
  <c r="AB48" i="22"/>
  <c r="AA48" i="22"/>
  <c r="Z48" i="22"/>
  <c r="Y48" i="22"/>
  <c r="X48" i="22"/>
  <c r="V48" i="22"/>
  <c r="U48" i="22"/>
  <c r="T48" i="22"/>
  <c r="S48" i="22"/>
  <c r="R48" i="22"/>
  <c r="Q48" i="22"/>
  <c r="P48" i="22"/>
  <c r="O48" i="22"/>
  <c r="N48" i="22"/>
  <c r="M48" i="22"/>
  <c r="AG47" i="22"/>
  <c r="AF47" i="22"/>
  <c r="AE47" i="22"/>
  <c r="AD47" i="22"/>
  <c r="AC47" i="22"/>
  <c r="AB47" i="22"/>
  <c r="AA47" i="22"/>
  <c r="Z47" i="22"/>
  <c r="Y47" i="22"/>
  <c r="X47" i="22"/>
  <c r="V47" i="22"/>
  <c r="U47" i="22"/>
  <c r="T47" i="22"/>
  <c r="S47" i="22"/>
  <c r="R47" i="22"/>
  <c r="Q47" i="22"/>
  <c r="P47" i="22"/>
  <c r="O47" i="22"/>
  <c r="N47" i="22"/>
  <c r="M47" i="22"/>
  <c r="AG45" i="22"/>
  <c r="AF45" i="22"/>
  <c r="AE45" i="22"/>
  <c r="AD45" i="22"/>
  <c r="AC45" i="22"/>
  <c r="AB45" i="22"/>
  <c r="AA45" i="22"/>
  <c r="Z45" i="22"/>
  <c r="Y45" i="22"/>
  <c r="X45" i="22"/>
  <c r="V45" i="22"/>
  <c r="U45" i="22"/>
  <c r="T45" i="22"/>
  <c r="S45" i="22"/>
  <c r="R45" i="22"/>
  <c r="Q45" i="22"/>
  <c r="P45" i="22"/>
  <c r="O45" i="22"/>
  <c r="N45" i="22"/>
  <c r="M45" i="22"/>
  <c r="AG44" i="22"/>
  <c r="AF44" i="22"/>
  <c r="AE44" i="22"/>
  <c r="AD44" i="22"/>
  <c r="AC44" i="22"/>
  <c r="AB44" i="22"/>
  <c r="AA44" i="22"/>
  <c r="Z44" i="22"/>
  <c r="Y44" i="22"/>
  <c r="X44" i="22"/>
  <c r="V44" i="22"/>
  <c r="U44" i="22"/>
  <c r="T44" i="22"/>
  <c r="S44" i="22"/>
  <c r="R44" i="22"/>
  <c r="Q44" i="22"/>
  <c r="P44" i="22"/>
  <c r="O44" i="22"/>
  <c r="N44" i="22"/>
  <c r="M44" i="22"/>
  <c r="AG42" i="22"/>
  <c r="AF42" i="22"/>
  <c r="AE42" i="22"/>
  <c r="AD42" i="22"/>
  <c r="AC42" i="22"/>
  <c r="AB42" i="22"/>
  <c r="AA42" i="22"/>
  <c r="Z42" i="22"/>
  <c r="Y42" i="22"/>
  <c r="X42" i="22"/>
  <c r="V42" i="22"/>
  <c r="U42" i="22"/>
  <c r="T42" i="22"/>
  <c r="S42" i="22"/>
  <c r="R42" i="22"/>
  <c r="Q42" i="22"/>
  <c r="P42" i="22"/>
  <c r="O42" i="22"/>
  <c r="N42" i="22"/>
  <c r="M42" i="22"/>
  <c r="AG41" i="22"/>
  <c r="AF41" i="22"/>
  <c r="AE41" i="22"/>
  <c r="AD41" i="22"/>
  <c r="AC41" i="22"/>
  <c r="AB41" i="22"/>
  <c r="AA41" i="22"/>
  <c r="Z41" i="22"/>
  <c r="Y41" i="22"/>
  <c r="X41" i="22"/>
  <c r="V41" i="22"/>
  <c r="U41" i="22"/>
  <c r="T41" i="22"/>
  <c r="S41" i="22"/>
  <c r="R41" i="22"/>
  <c r="Q41" i="22"/>
  <c r="P41" i="22"/>
  <c r="O41" i="22"/>
  <c r="N41" i="22"/>
  <c r="M41" i="22"/>
  <c r="AG39" i="22"/>
  <c r="AF39" i="22"/>
  <c r="AE39" i="22"/>
  <c r="AD39" i="22"/>
  <c r="AC39" i="22"/>
  <c r="AB39" i="22"/>
  <c r="AA39" i="22"/>
  <c r="Z39" i="22"/>
  <c r="Y39" i="22"/>
  <c r="X39" i="22"/>
  <c r="V39" i="22"/>
  <c r="U39" i="22"/>
  <c r="T39" i="22"/>
  <c r="S39" i="22"/>
  <c r="R39" i="22"/>
  <c r="Q39" i="22"/>
  <c r="P39" i="22"/>
  <c r="O39" i="22"/>
  <c r="N39" i="22"/>
  <c r="M39" i="22"/>
  <c r="AG38" i="22"/>
  <c r="AF38" i="22"/>
  <c r="AE38" i="22"/>
  <c r="AD38" i="22"/>
  <c r="AC38" i="22"/>
  <c r="AB38" i="22"/>
  <c r="AA38" i="22"/>
  <c r="Z38" i="22"/>
  <c r="Y38" i="22"/>
  <c r="X38" i="22"/>
  <c r="V38" i="22"/>
  <c r="U38" i="22"/>
  <c r="T38" i="22"/>
  <c r="S38" i="22"/>
  <c r="R38" i="22"/>
  <c r="Q38" i="22"/>
  <c r="P38" i="22"/>
  <c r="O38" i="22"/>
  <c r="N38" i="22"/>
  <c r="M38" i="22"/>
  <c r="AG36" i="22"/>
  <c r="AF36" i="22"/>
  <c r="AE36" i="22"/>
  <c r="AD36" i="22"/>
  <c r="AC36" i="22"/>
  <c r="AB36" i="22"/>
  <c r="AA36" i="22"/>
  <c r="Z36" i="22"/>
  <c r="Y36" i="22"/>
  <c r="X36" i="22"/>
  <c r="V36" i="22"/>
  <c r="U36" i="22"/>
  <c r="T36" i="22"/>
  <c r="S36" i="22"/>
  <c r="R36" i="22"/>
  <c r="Q36" i="22"/>
  <c r="P36" i="22"/>
  <c r="O36" i="22"/>
  <c r="N36" i="22"/>
  <c r="M36" i="22"/>
  <c r="AG35" i="22"/>
  <c r="AF35" i="22"/>
  <c r="AE35" i="22"/>
  <c r="AD35" i="22"/>
  <c r="AC35" i="22"/>
  <c r="AB35" i="22"/>
  <c r="AA35" i="22"/>
  <c r="Z35" i="22"/>
  <c r="Y35" i="22"/>
  <c r="X35" i="22"/>
  <c r="V35" i="22"/>
  <c r="U35" i="22"/>
  <c r="T35" i="22"/>
  <c r="S35" i="22"/>
  <c r="R35" i="22"/>
  <c r="Q35" i="22"/>
  <c r="P35" i="22"/>
  <c r="O35" i="22"/>
  <c r="N35" i="22"/>
  <c r="M35" i="22"/>
  <c r="AG33" i="22"/>
  <c r="AF33" i="22"/>
  <c r="AE33" i="22"/>
  <c r="AD33" i="22"/>
  <c r="AC33" i="22"/>
  <c r="AB33" i="22"/>
  <c r="AA33" i="22"/>
  <c r="Z33" i="22"/>
  <c r="Y33" i="22"/>
  <c r="X33" i="22"/>
  <c r="V33" i="22"/>
  <c r="U33" i="22"/>
  <c r="T33" i="22"/>
  <c r="S33" i="22"/>
  <c r="R33" i="22"/>
  <c r="Q33" i="22"/>
  <c r="P33" i="22"/>
  <c r="O33" i="22"/>
  <c r="N33" i="22"/>
  <c r="M33" i="22"/>
  <c r="AG32" i="22"/>
  <c r="AF32" i="22"/>
  <c r="AE32" i="22"/>
  <c r="AD32" i="22"/>
  <c r="AC32" i="22"/>
  <c r="AB32" i="22"/>
  <c r="AA32" i="22"/>
  <c r="Z32" i="22"/>
  <c r="Y32" i="22"/>
  <c r="X32" i="22"/>
  <c r="V32" i="22"/>
  <c r="U32" i="22"/>
  <c r="T32" i="22"/>
  <c r="S32" i="22"/>
  <c r="R32" i="22"/>
  <c r="Q32" i="22"/>
  <c r="P32" i="22"/>
  <c r="O32" i="22"/>
  <c r="N32" i="22"/>
  <c r="M32" i="22"/>
  <c r="AG30" i="22"/>
  <c r="AF30" i="22"/>
  <c r="AE30" i="22"/>
  <c r="AD30" i="22"/>
  <c r="AC30" i="22"/>
  <c r="AB30" i="22"/>
  <c r="AA30" i="22"/>
  <c r="Z30" i="22"/>
  <c r="Y30" i="22"/>
  <c r="X30" i="22"/>
  <c r="V30" i="22"/>
  <c r="U30" i="22"/>
  <c r="T30" i="22"/>
  <c r="S30" i="22"/>
  <c r="R30" i="22"/>
  <c r="Q30" i="22"/>
  <c r="P30" i="22"/>
  <c r="O30" i="22"/>
  <c r="N30" i="22"/>
  <c r="M30" i="22"/>
  <c r="AG29" i="22"/>
  <c r="AF29" i="22"/>
  <c r="AE29" i="22"/>
  <c r="AD29" i="22"/>
  <c r="AC29" i="22"/>
  <c r="AB29" i="22"/>
  <c r="AA29" i="22"/>
  <c r="Z29" i="22"/>
  <c r="Y29" i="22"/>
  <c r="X29" i="22"/>
  <c r="V29" i="22"/>
  <c r="U29" i="22"/>
  <c r="T29" i="22"/>
  <c r="S29" i="22"/>
  <c r="R29" i="22"/>
  <c r="Q29" i="22"/>
  <c r="P29" i="22"/>
  <c r="O29" i="22"/>
  <c r="N29" i="22"/>
  <c r="M29" i="22"/>
  <c r="AG8" i="22"/>
  <c r="AF8" i="22"/>
  <c r="AE8" i="22"/>
  <c r="AD8" i="22"/>
  <c r="AC8" i="22"/>
  <c r="AB8" i="22"/>
  <c r="AA8" i="22"/>
  <c r="Z8" i="22"/>
  <c r="Y8" i="22"/>
  <c r="X8" i="22"/>
  <c r="AG5" i="22"/>
  <c r="AF5" i="22"/>
  <c r="AE5" i="22"/>
  <c r="AD5" i="22"/>
  <c r="Y5" i="22"/>
  <c r="Z5" i="22"/>
  <c r="AA5" i="22"/>
  <c r="AB5" i="22"/>
  <c r="AC5" i="22"/>
  <c r="X5" i="22"/>
  <c r="M5" i="22"/>
  <c r="V8" i="22"/>
  <c r="U8" i="22"/>
  <c r="T8" i="22"/>
  <c r="S8" i="22"/>
  <c r="R8" i="22"/>
  <c r="Q8" i="22"/>
  <c r="P8" i="22"/>
  <c r="O8" i="22"/>
  <c r="N8" i="22"/>
  <c r="M8" i="22"/>
  <c r="V5" i="22"/>
  <c r="T5" i="22"/>
  <c r="U5" i="22"/>
  <c r="S5" i="22"/>
  <c r="N5" i="22"/>
  <c r="O5" i="22"/>
  <c r="P5" i="22"/>
  <c r="Q5" i="22"/>
  <c r="R5" i="22"/>
  <c r="B43" i="27"/>
  <c r="B42" i="27"/>
  <c r="B41" i="27"/>
  <c r="B40" i="27"/>
  <c r="B39" i="27"/>
  <c r="B38" i="27"/>
  <c r="B37" i="27"/>
  <c r="B36" i="27"/>
  <c r="B35" i="27"/>
  <c r="B34" i="27"/>
  <c r="B33" i="27"/>
  <c r="B32" i="27"/>
  <c r="B31" i="27"/>
  <c r="B29" i="27"/>
  <c r="B28" i="27"/>
  <c r="B26" i="27"/>
  <c r="B25" i="27"/>
  <c r="B24" i="27"/>
  <c r="B22" i="27"/>
  <c r="B21" i="27"/>
  <c r="B20" i="27"/>
  <c r="B19" i="27"/>
  <c r="B18" i="27"/>
  <c r="B17" i="27"/>
  <c r="B16" i="27"/>
  <c r="B15" i="27"/>
  <c r="B14" i="27"/>
  <c r="B13" i="27"/>
  <c r="B12" i="27"/>
  <c r="B11" i="27"/>
  <c r="B10" i="27"/>
  <c r="B8" i="27"/>
  <c r="AG129" i="22" s="1"/>
  <c r="B7" i="27"/>
  <c r="B6" i="27"/>
  <c r="Y23" i="28"/>
  <c r="AD14" i="28"/>
  <c r="AG23" i="28"/>
  <c r="AG11" i="28"/>
  <c r="AC17" i="22"/>
  <c r="AA20" i="28"/>
  <c r="B8" i="25"/>
  <c r="B9" i="25"/>
  <c r="B10" i="25"/>
  <c r="B12" i="25"/>
  <c r="B14" i="25"/>
  <c r="B15" i="25"/>
  <c r="B16" i="25"/>
  <c r="B17" i="25"/>
  <c r="B18" i="25"/>
  <c r="B19" i="25"/>
  <c r="B20" i="25"/>
  <c r="B21" i="25"/>
  <c r="B22" i="25"/>
  <c r="B23" i="25"/>
  <c r="J44" i="28" s="1"/>
  <c r="B24" i="25"/>
  <c r="A1" i="22"/>
  <c r="A1" i="28"/>
  <c r="B6" i="26"/>
  <c r="B7" i="26"/>
  <c r="B8" i="26"/>
  <c r="T129" i="22" s="1"/>
  <c r="B10" i="26"/>
  <c r="B11" i="26"/>
  <c r="P71" i="22" s="1"/>
  <c r="B12" i="26"/>
  <c r="B13" i="26"/>
  <c r="B14" i="26"/>
  <c r="B15" i="26"/>
  <c r="B16" i="26"/>
  <c r="B17" i="26"/>
  <c r="B18" i="26"/>
  <c r="B19" i="26"/>
  <c r="B20" i="26"/>
  <c r="B21" i="26"/>
  <c r="B22" i="26"/>
  <c r="B43" i="26"/>
  <c r="B42" i="26"/>
  <c r="B41" i="26"/>
  <c r="B40" i="26"/>
  <c r="B39" i="26"/>
  <c r="B38" i="26"/>
  <c r="B37" i="26"/>
  <c r="B36" i="26"/>
  <c r="B35" i="26"/>
  <c r="B34" i="26"/>
  <c r="B33" i="26"/>
  <c r="B32" i="26"/>
  <c r="B31" i="26"/>
  <c r="B29" i="26"/>
  <c r="B28" i="26"/>
  <c r="B26" i="26"/>
  <c r="B25" i="26"/>
  <c r="B24" i="26"/>
  <c r="B28" i="25"/>
  <c r="B26" i="25"/>
  <c r="B27" i="25"/>
  <c r="B30" i="25"/>
  <c r="B31" i="25"/>
  <c r="B33" i="25"/>
  <c r="B34" i="25"/>
  <c r="B35" i="25"/>
  <c r="B36" i="25"/>
  <c r="B37" i="25"/>
  <c r="B38" i="25"/>
  <c r="B39" i="25"/>
  <c r="B40" i="25"/>
  <c r="B41" i="25"/>
  <c r="B42" i="25"/>
  <c r="B43" i="25"/>
  <c r="B44" i="25"/>
  <c r="B45" i="25"/>
  <c r="A5" i="21"/>
  <c r="A9" i="21"/>
  <c r="A12" i="21"/>
  <c r="A14" i="21"/>
  <c r="A15" i="21"/>
  <c r="M4" i="22"/>
  <c r="R4" i="28"/>
  <c r="T4" i="22"/>
  <c r="U4" i="22"/>
  <c r="N7" i="22"/>
  <c r="S4" i="28"/>
  <c r="R116" i="28"/>
  <c r="M4" i="28"/>
  <c r="M7" i="28"/>
  <c r="M7" i="22"/>
  <c r="O7" i="28"/>
  <c r="V4" i="28"/>
  <c r="O7" i="22"/>
  <c r="Q7" i="28"/>
  <c r="S80" i="28"/>
  <c r="T4" i="28"/>
  <c r="Q7" i="22"/>
  <c r="V128" i="22"/>
  <c r="Q128" i="28"/>
  <c r="T7" i="28"/>
  <c r="V80" i="28"/>
  <c r="V98" i="28"/>
  <c r="N4" i="28"/>
  <c r="T7" i="22"/>
  <c r="U7" i="28"/>
  <c r="Q56" i="28"/>
  <c r="O4" i="28"/>
  <c r="U7" i="22"/>
  <c r="V7" i="28"/>
  <c r="N32" i="28"/>
  <c r="T41" i="28"/>
  <c r="P4" i="28"/>
  <c r="V7" i="22"/>
  <c r="O125" i="22"/>
  <c r="M128" i="28"/>
  <c r="M98" i="28"/>
  <c r="O101" i="28"/>
  <c r="M110" i="28"/>
  <c r="Q4" i="28"/>
  <c r="M80" i="22"/>
  <c r="O101" i="22"/>
  <c r="S119" i="22"/>
  <c r="U107" i="22"/>
  <c r="U131" i="22"/>
  <c r="R98" i="22"/>
  <c r="U4" i="28"/>
  <c r="V35" i="28"/>
  <c r="P140" i="28"/>
  <c r="T125" i="28"/>
  <c r="R4" i="22"/>
  <c r="V119" i="22"/>
  <c r="P98" i="22"/>
  <c r="R125" i="28"/>
  <c r="P98" i="28"/>
  <c r="Q4" i="22"/>
  <c r="O119" i="22"/>
  <c r="S95" i="22"/>
  <c r="M86" i="22"/>
  <c r="M86" i="28"/>
  <c r="P4" i="22"/>
  <c r="V140" i="22"/>
  <c r="T134" i="22"/>
  <c r="R131" i="22"/>
  <c r="N119" i="28"/>
  <c r="O4" i="22"/>
  <c r="N74" i="22"/>
  <c r="P95" i="28"/>
  <c r="N4" i="22"/>
  <c r="P62" i="22"/>
  <c r="T53" i="28"/>
  <c r="N44" i="28"/>
  <c r="S140" i="22"/>
  <c r="Q134" i="22"/>
  <c r="O131" i="22"/>
  <c r="U80" i="22"/>
  <c r="S7" i="22"/>
  <c r="Q41" i="28"/>
  <c r="O131" i="28"/>
  <c r="U80" i="28"/>
  <c r="S7" i="28"/>
  <c r="R140" i="22"/>
  <c r="T80" i="22"/>
  <c r="R7" i="22"/>
  <c r="V50" i="28"/>
  <c r="P41" i="28"/>
  <c r="V101" i="28"/>
  <c r="R7" i="28"/>
  <c r="R80" i="22"/>
  <c r="V68" i="22"/>
  <c r="P7" i="22"/>
  <c r="V143" i="28"/>
  <c r="V68" i="28"/>
  <c r="P7" i="28"/>
  <c r="S4" i="22"/>
  <c r="V4" i="22"/>
  <c r="N134" i="22"/>
  <c r="O113" i="22"/>
  <c r="P80" i="22"/>
  <c r="P80" i="28"/>
  <c r="T68" i="28"/>
  <c r="N7" i="28"/>
  <c r="AD4" i="22"/>
  <c r="AG140" i="22"/>
  <c r="AG119" i="22"/>
  <c r="Y119" i="22"/>
  <c r="AC101" i="22"/>
  <c r="AD98" i="22"/>
  <c r="AE80" i="22"/>
  <c r="AA65" i="22"/>
  <c r="AA7" i="22"/>
  <c r="AG4" i="28"/>
  <c r="AD38" i="28"/>
  <c r="AF98" i="28"/>
  <c r="Z128" i="22"/>
  <c r="AE4" i="22"/>
  <c r="Z134" i="22"/>
  <c r="AB131" i="22"/>
  <c r="X119" i="22"/>
  <c r="Z116" i="22"/>
  <c r="AB101" i="22"/>
  <c r="AC98" i="22"/>
  <c r="AD95" i="22"/>
  <c r="AE92" i="22"/>
  <c r="AD83" i="22"/>
  <c r="AD80" i="22"/>
  <c r="AB74" i="22"/>
  <c r="Z62" i="22"/>
  <c r="X7" i="22"/>
  <c r="AB56" i="28"/>
  <c r="AF140" i="28"/>
  <c r="X4" i="22"/>
  <c r="AF4" i="22"/>
  <c r="AE140" i="22"/>
  <c r="AG134" i="22"/>
  <c r="Y134" i="22"/>
  <c r="AA131" i="22"/>
  <c r="AC143" i="22"/>
  <c r="AE125" i="22"/>
  <c r="AA113" i="22"/>
  <c r="AB98" i="22"/>
  <c r="AC95" i="22"/>
  <c r="AD92" i="22"/>
  <c r="AE89" i="22"/>
  <c r="AC80" i="22"/>
  <c r="AA71" i="22"/>
  <c r="Y68" i="22"/>
  <c r="Y65" i="22"/>
  <c r="Y62" i="22"/>
  <c r="AB80" i="28"/>
  <c r="AC4" i="22"/>
  <c r="AG4" i="22"/>
  <c r="X134" i="22"/>
  <c r="Z131" i="22"/>
  <c r="AB143" i="22"/>
  <c r="AD125" i="22"/>
  <c r="AF110" i="22"/>
  <c r="X110" i="22"/>
  <c r="AD119" i="22"/>
  <c r="Z101" i="22"/>
  <c r="AA98" i="22"/>
  <c r="AB86" i="22"/>
  <c r="AB83" i="22"/>
  <c r="Z80" i="22"/>
  <c r="Z74" i="22"/>
  <c r="X65" i="22"/>
  <c r="AF7" i="22"/>
  <c r="AD53" i="28"/>
  <c r="AB44" i="28"/>
  <c r="Z35" i="28"/>
  <c r="AB4" i="22"/>
  <c r="AC140" i="22"/>
  <c r="AE110" i="22"/>
  <c r="AG113" i="22"/>
  <c r="Y113" i="22"/>
  <c r="AA107" i="22"/>
  <c r="AG101" i="22"/>
  <c r="Z98" i="22"/>
  <c r="AA95" i="22"/>
  <c r="AB92" i="22"/>
  <c r="AA89" i="22"/>
  <c r="Y77" i="22"/>
  <c r="AG65" i="22"/>
  <c r="AE7" i="22"/>
  <c r="AB53" i="28"/>
  <c r="Z44" i="28"/>
  <c r="X35" i="28"/>
  <c r="AF134" i="28"/>
  <c r="X62" i="28"/>
  <c r="AG128" i="28"/>
  <c r="AA7" i="28"/>
  <c r="Y62" i="28"/>
  <c r="AG62" i="28"/>
  <c r="AE65" i="28"/>
  <c r="AC68" i="28"/>
  <c r="AA71" i="28"/>
  <c r="Y74" i="28"/>
  <c r="AG74" i="28"/>
  <c r="AC80" i="28"/>
  <c r="AA95" i="28"/>
  <c r="Y98" i="28"/>
  <c r="AG98" i="28"/>
  <c r="AE101" i="28"/>
  <c r="AC116" i="28"/>
  <c r="AG107" i="28"/>
  <c r="AE113" i="28"/>
  <c r="AA125" i="28"/>
  <c r="Y143" i="28"/>
  <c r="AB59" i="28"/>
  <c r="AF128" i="22"/>
  <c r="X128" i="22"/>
  <c r="AA59" i="22"/>
  <c r="AB7" i="28"/>
  <c r="Z62" i="28"/>
  <c r="AF65" i="28"/>
  <c r="AD68" i="28"/>
  <c r="AB71" i="28"/>
  <c r="AD80" i="28"/>
  <c r="Z86" i="28"/>
  <c r="X89" i="28"/>
  <c r="AF89" i="28"/>
  <c r="AB95" i="28"/>
  <c r="Z98" i="28"/>
  <c r="X101" i="28"/>
  <c r="AF101" i="28"/>
  <c r="AD116" i="28"/>
  <c r="AD110" i="28"/>
  <c r="AB125" i="28"/>
  <c r="X131" i="28"/>
  <c r="AF131" i="28"/>
  <c r="AE128" i="28"/>
  <c r="AA59" i="28"/>
  <c r="AE128" i="22"/>
  <c r="Z59" i="22"/>
  <c r="AC7" i="28"/>
  <c r="AA74" i="28"/>
  <c r="Y77" i="28"/>
  <c r="AG77" i="28"/>
  <c r="AE80" i="28"/>
  <c r="AC83" i="28"/>
  <c r="AA86" i="28"/>
  <c r="Y89" i="28"/>
  <c r="AE92" i="28"/>
  <c r="AC95" i="28"/>
  <c r="AC119" i="28"/>
  <c r="AA107" i="28"/>
  <c r="Y113" i="28"/>
  <c r="AG113" i="28"/>
  <c r="AE110" i="28"/>
  <c r="AA143" i="28"/>
  <c r="Y131" i="28"/>
  <c r="AG131" i="28"/>
  <c r="AD128" i="28"/>
  <c r="Y59" i="22"/>
  <c r="AD7" i="28"/>
  <c r="AB62" i="28"/>
  <c r="X68" i="28"/>
  <c r="AF68" i="28"/>
  <c r="AD71" i="28"/>
  <c r="Z77" i="28"/>
  <c r="X80" i="28"/>
  <c r="AF80" i="28"/>
  <c r="X92" i="28"/>
  <c r="AD95" i="28"/>
  <c r="AB98" i="28"/>
  <c r="Z101" i="28"/>
  <c r="AF116" i="28"/>
  <c r="AD119" i="28"/>
  <c r="AB107" i="28"/>
  <c r="Z113" i="28"/>
  <c r="X110" i="28"/>
  <c r="Z131" i="28"/>
  <c r="X134" i="28"/>
  <c r="AC128" i="28"/>
  <c r="Y59" i="28"/>
  <c r="AC128" i="22"/>
  <c r="AF59" i="22"/>
  <c r="X59" i="22"/>
  <c r="AE7" i="28"/>
  <c r="AC62" i="28"/>
  <c r="AE71" i="28"/>
  <c r="AC74" i="28"/>
  <c r="Y80" i="28"/>
  <c r="AG80" i="28"/>
  <c r="AE83" i="28"/>
  <c r="AC86" i="28"/>
  <c r="AA89" i="28"/>
  <c r="Y92" i="28"/>
  <c r="AG92" i="28"/>
  <c r="Y116" i="28"/>
  <c r="AE119" i="28"/>
  <c r="AC107" i="28"/>
  <c r="AA113" i="28"/>
  <c r="Y110" i="28"/>
  <c r="AG110" i="28"/>
  <c r="AE125" i="28"/>
  <c r="AC143" i="28"/>
  <c r="AA131" i="28"/>
  <c r="AF59" i="28"/>
  <c r="AB128" i="22"/>
  <c r="AE59" i="22"/>
  <c r="X7" i="28"/>
  <c r="AF7" i="28"/>
  <c r="AD62" i="28"/>
  <c r="AB65" i="28"/>
  <c r="Z68" i="28"/>
  <c r="X71" i="28"/>
  <c r="AF71" i="28"/>
  <c r="Z80" i="28"/>
  <c r="X83" i="28"/>
  <c r="AF83" i="28"/>
  <c r="AD86" i="28"/>
  <c r="AB89" i="28"/>
  <c r="Z92" i="28"/>
  <c r="X95" i="28"/>
  <c r="AF95" i="28"/>
  <c r="AD98" i="28"/>
  <c r="AB101" i="28"/>
  <c r="AD107" i="28"/>
  <c r="AB113" i="28"/>
  <c r="Z110" i="28"/>
  <c r="X125" i="28"/>
  <c r="AF125" i="28"/>
  <c r="AD143" i="28"/>
  <c r="AB131" i="28"/>
  <c r="Z134" i="28"/>
  <c r="AA128" i="28"/>
  <c r="AE59" i="28"/>
  <c r="Y7" i="28"/>
  <c r="AG7" i="28"/>
  <c r="AE62" i="28"/>
  <c r="AC65" i="28"/>
  <c r="AA68" i="28"/>
  <c r="Y71" i="28"/>
  <c r="AG71" i="28"/>
  <c r="AE74" i="28"/>
  <c r="AC77" i="28"/>
  <c r="AA80" i="28"/>
  <c r="Y83" i="28"/>
  <c r="AA92" i="28"/>
  <c r="Y95" i="28"/>
  <c r="AG95" i="28"/>
  <c r="AE98" i="28"/>
  <c r="AC101" i="28"/>
  <c r="AA116" i="28"/>
  <c r="Y119" i="28"/>
  <c r="AG119" i="28"/>
  <c r="AE107" i="28"/>
  <c r="AC113" i="28"/>
  <c r="AG125" i="28"/>
  <c r="AE143" i="28"/>
  <c r="AC131" i="28"/>
  <c r="AA134" i="28"/>
  <c r="Z128" i="28"/>
  <c r="AB68" i="28"/>
  <c r="AF86" i="28"/>
  <c r="Z119" i="28"/>
  <c r="AD131" i="28"/>
  <c r="Y140" i="28"/>
  <c r="AC32" i="28"/>
  <c r="AA35" i="28"/>
  <c r="Y38" i="28"/>
  <c r="AG38" i="28"/>
  <c r="AE41" i="28"/>
  <c r="AC44" i="28"/>
  <c r="AA47" i="28"/>
  <c r="Y50" i="28"/>
  <c r="AG50" i="28"/>
  <c r="AE53" i="28"/>
  <c r="AD4" i="28"/>
  <c r="Z71" i="28"/>
  <c r="AD89" i="28"/>
  <c r="X107" i="28"/>
  <c r="AE131" i="28"/>
  <c r="Z140" i="28"/>
  <c r="X29" i="28"/>
  <c r="AF29" i="28"/>
  <c r="AD32" i="28"/>
  <c r="AB35" i="28"/>
  <c r="Z38" i="28"/>
  <c r="AD44" i="28"/>
  <c r="AB47" i="28"/>
  <c r="Z50" i="28"/>
  <c r="X53" i="28"/>
  <c r="AF53" i="28"/>
  <c r="AD56" i="28"/>
  <c r="AC4" i="28"/>
  <c r="Y7" i="22"/>
  <c r="AG7" i="22"/>
  <c r="AE62" i="22"/>
  <c r="AC65" i="22"/>
  <c r="AA68" i="22"/>
  <c r="Y71" i="22"/>
  <c r="AG71" i="22"/>
  <c r="AE74" i="22"/>
  <c r="AC77" i="22"/>
  <c r="AA80" i="22"/>
  <c r="Y83" i="22"/>
  <c r="AG83" i="22"/>
  <c r="AE86" i="22"/>
  <c r="AC89" i="22"/>
  <c r="AA92" i="22"/>
  <c r="Y95" i="22"/>
  <c r="AG95" i="22"/>
  <c r="AE98" i="22"/>
  <c r="AD59" i="28"/>
  <c r="X74" i="28"/>
  <c r="AB92" i="28"/>
  <c r="AF107" i="28"/>
  <c r="AB134" i="28"/>
  <c r="AA140" i="28"/>
  <c r="Y29" i="28"/>
  <c r="AG29" i="28"/>
  <c r="AE32" i="28"/>
  <c r="AC35" i="28"/>
  <c r="AA38" i="28"/>
  <c r="Y41" i="28"/>
  <c r="AG41" i="28"/>
  <c r="AE44" i="28"/>
  <c r="AC47" i="28"/>
  <c r="AA50" i="28"/>
  <c r="Y53" i="28"/>
  <c r="AG53" i="28"/>
  <c r="AE56" i="28"/>
  <c r="Y4" i="28"/>
  <c r="Z7" i="22"/>
  <c r="X62" i="22"/>
  <c r="AF62" i="22"/>
  <c r="AD65" i="22"/>
  <c r="AB68" i="22"/>
  <c r="Z71" i="22"/>
  <c r="X74" i="22"/>
  <c r="AF74" i="22"/>
  <c r="AD77" i="22"/>
  <c r="AB80" i="22"/>
  <c r="Z83" i="22"/>
  <c r="X86" i="22"/>
  <c r="AF86" i="22"/>
  <c r="AD89" i="22"/>
  <c r="AF74" i="28"/>
  <c r="Z95" i="28"/>
  <c r="AD113" i="28"/>
  <c r="AC134" i="28"/>
  <c r="AB140" i="28"/>
  <c r="Z29" i="28"/>
  <c r="X32" i="28"/>
  <c r="AF32" i="28"/>
  <c r="AD35" i="28"/>
  <c r="AB38" i="28"/>
  <c r="Z41" i="28"/>
  <c r="X44" i="28"/>
  <c r="AF44" i="28"/>
  <c r="AD47" i="28"/>
  <c r="AB50" i="28"/>
  <c r="Z53" i="28"/>
  <c r="X56" i="28"/>
  <c r="AF56" i="28"/>
  <c r="Z4" i="28"/>
  <c r="Z7" i="28"/>
  <c r="AD77" i="28"/>
  <c r="X98" i="28"/>
  <c r="AB110" i="28"/>
  <c r="AD134" i="28"/>
  <c r="AC140" i="28"/>
  <c r="AA29" i="28"/>
  <c r="Y32" i="28"/>
  <c r="AG32" i="28"/>
  <c r="AE35" i="28"/>
  <c r="AC38" i="28"/>
  <c r="AA41" i="28"/>
  <c r="Y44" i="28"/>
  <c r="AG44" i="28"/>
  <c r="AE47" i="28"/>
  <c r="AC50" i="28"/>
  <c r="AA53" i="28"/>
  <c r="Y56" i="28"/>
  <c r="AG56" i="28"/>
  <c r="AA4" i="28"/>
  <c r="AC59" i="22"/>
  <c r="AF62" i="28"/>
  <c r="Z83" i="28"/>
  <c r="AD101" i="28"/>
  <c r="X143" i="28"/>
  <c r="AG134" i="28"/>
  <c r="AE140" i="28"/>
  <c r="AC29" i="28"/>
  <c r="AA32" i="28"/>
  <c r="Y35" i="28"/>
  <c r="AG35" i="28"/>
  <c r="AE38" i="28"/>
  <c r="AC41" i="28"/>
  <c r="AA44" i="28"/>
  <c r="Y47" i="28"/>
  <c r="AG47" i="28"/>
  <c r="AE50" i="28"/>
  <c r="AC53" i="28"/>
  <c r="AA56" i="28"/>
  <c r="AF4" i="28"/>
  <c r="X4" i="28"/>
  <c r="AA4" i="22"/>
  <c r="AB140" i="22"/>
  <c r="AD134" i="22"/>
  <c r="AF131" i="22"/>
  <c r="X131" i="22"/>
  <c r="Z143" i="22"/>
  <c r="AB125" i="22"/>
  <c r="AD110" i="22"/>
  <c r="AF113" i="22"/>
  <c r="X113" i="22"/>
  <c r="Z107" i="22"/>
  <c r="AB119" i="22"/>
  <c r="AD116" i="22"/>
  <c r="AF101" i="22"/>
  <c r="X101" i="22"/>
  <c r="Y98" i="22"/>
  <c r="Z95" i="22"/>
  <c r="Z92" i="22"/>
  <c r="Z89" i="22"/>
  <c r="Z86" i="22"/>
  <c r="X83" i="22"/>
  <c r="X80" i="22"/>
  <c r="X77" i="22"/>
  <c r="AF71" i="22"/>
  <c r="AF68" i="22"/>
  <c r="AF65" i="22"/>
  <c r="AD62" i="22"/>
  <c r="AD7" i="22"/>
  <c r="AF50" i="28"/>
  <c r="AD41" i="28"/>
  <c r="AB32" i="28"/>
  <c r="AF143" i="28"/>
  <c r="Z4" i="22"/>
  <c r="AA140" i="22"/>
  <c r="AC134" i="22"/>
  <c r="AE131" i="22"/>
  <c r="AG143" i="22"/>
  <c r="Y143" i="22"/>
  <c r="AA125" i="22"/>
  <c r="AC110" i="22"/>
  <c r="AE113" i="22"/>
  <c r="AG107" i="22"/>
  <c r="Y107" i="22"/>
  <c r="AA119" i="22"/>
  <c r="AC116" i="22"/>
  <c r="AE101" i="22"/>
  <c r="AG98" i="22"/>
  <c r="X98" i="22"/>
  <c r="X95" i="22"/>
  <c r="Y92" i="22"/>
  <c r="Y89" i="22"/>
  <c r="Y86" i="22"/>
  <c r="AG80" i="22"/>
  <c r="AG77" i="22"/>
  <c r="AG74" i="22"/>
  <c r="AE71" i="22"/>
  <c r="AE68" i="22"/>
  <c r="AE65" i="22"/>
  <c r="AC62" i="22"/>
  <c r="AC7" i="22"/>
  <c r="AB4" i="28"/>
  <c r="AD50" i="28"/>
  <c r="AB41" i="28"/>
  <c r="Z32" i="28"/>
  <c r="Z125" i="28"/>
  <c r="Y4" i="22"/>
  <c r="Z140" i="22"/>
  <c r="AB134" i="22"/>
  <c r="AD131" i="22"/>
  <c r="AF143" i="22"/>
  <c r="X143" i="22"/>
  <c r="Z125" i="22"/>
  <c r="AB110" i="22"/>
  <c r="AD113" i="22"/>
  <c r="AF107" i="22"/>
  <c r="X107" i="22"/>
  <c r="Z119" i="22"/>
  <c r="AB116" i="22"/>
  <c r="AD101" i="22"/>
  <c r="AF98" i="22"/>
  <c r="AF95" i="22"/>
  <c r="AG92" i="22"/>
  <c r="X92" i="22"/>
  <c r="X89" i="22"/>
  <c r="AF83" i="22"/>
  <c r="AF80" i="22"/>
  <c r="AF77" i="22"/>
  <c r="AD74" i="22"/>
  <c r="AD71" i="22"/>
  <c r="AD68" i="22"/>
  <c r="AB65" i="22"/>
  <c r="AB62" i="22"/>
  <c r="AB7" i="22"/>
  <c r="AE4" i="28"/>
  <c r="X50" i="28"/>
  <c r="AF38" i="28"/>
  <c r="AD29" i="28"/>
  <c r="AB116" i="28"/>
  <c r="K92" i="28"/>
  <c r="C62" i="28"/>
  <c r="J92" i="28"/>
  <c r="B62" i="28"/>
  <c r="K95" i="28"/>
  <c r="E68" i="28"/>
  <c r="F71" i="28"/>
  <c r="D89" i="28"/>
  <c r="B68" i="28"/>
  <c r="J62" i="28"/>
  <c r="C89" i="28"/>
  <c r="F95" i="28"/>
  <c r="D74" i="28"/>
  <c r="H62" i="28"/>
  <c r="C92" i="28"/>
  <c r="K68" i="28"/>
  <c r="G62" i="28"/>
  <c r="H101" i="28"/>
  <c r="B92" i="28"/>
  <c r="H65" i="28"/>
  <c r="F62" i="28"/>
  <c r="E44" i="28"/>
  <c r="C95" i="28"/>
  <c r="E62" i="28"/>
  <c r="B113" i="28"/>
  <c r="J89" i="28"/>
  <c r="B77" i="28"/>
  <c r="D62" i="28"/>
  <c r="E71" i="28"/>
  <c r="I134" i="28"/>
  <c r="J95" i="22"/>
  <c r="F89" i="22"/>
  <c r="D68" i="22"/>
  <c r="G95" i="22"/>
  <c r="E77" i="22"/>
  <c r="C95" i="22"/>
  <c r="I68" i="22"/>
  <c r="E68" i="22"/>
  <c r="C68" i="28"/>
  <c r="G131" i="22"/>
  <c r="G92" i="22"/>
  <c r="I77" i="22"/>
  <c r="G74" i="22"/>
  <c r="K62" i="22"/>
  <c r="C89" i="22"/>
  <c r="E74" i="22"/>
  <c r="I62" i="22"/>
  <c r="H62" i="22"/>
  <c r="G71" i="22"/>
  <c r="D11" i="28"/>
  <c r="D143" i="22"/>
  <c r="H95" i="22"/>
  <c r="F92" i="22"/>
  <c r="D89" i="22"/>
  <c r="H77" i="22"/>
  <c r="F74" i="22"/>
  <c r="D71" i="22"/>
  <c r="B68" i="22"/>
  <c r="J62" i="22"/>
  <c r="C119" i="22"/>
  <c r="E92" i="22"/>
  <c r="G77" i="22"/>
  <c r="K65" i="22"/>
  <c r="J65" i="22"/>
  <c r="C92" i="22"/>
  <c r="G62" i="22"/>
  <c r="G56" i="28"/>
  <c r="K62" i="28"/>
  <c r="I140" i="22"/>
  <c r="B71" i="22"/>
  <c r="K71" i="22"/>
  <c r="I74" i="22"/>
  <c r="I95" i="28"/>
  <c r="I62" i="28"/>
  <c r="H14" i="22"/>
  <c r="F113" i="22"/>
  <c r="F95" i="22"/>
  <c r="D92" i="22"/>
  <c r="B89" i="22"/>
  <c r="D74" i="22"/>
  <c r="C74" i="22"/>
  <c r="C77" i="22"/>
  <c r="G92" i="28"/>
  <c r="C26" i="22"/>
  <c r="I125" i="22"/>
  <c r="E95" i="22"/>
  <c r="K68" i="22"/>
  <c r="K89" i="22"/>
  <c r="G65" i="22"/>
  <c r="C65" i="22"/>
  <c r="E89" i="28"/>
  <c r="J20" i="22"/>
  <c r="F110" i="22"/>
  <c r="D95" i="22"/>
  <c r="B92" i="22"/>
  <c r="H83" i="22"/>
  <c r="D77" i="22"/>
  <c r="B74" i="22"/>
  <c r="J68" i="22"/>
  <c r="H65" i="22"/>
  <c r="F62" i="22"/>
  <c r="K143" i="22"/>
  <c r="E62" i="22"/>
  <c r="I77" i="28"/>
  <c r="I86" i="22"/>
  <c r="G77" i="28"/>
  <c r="B11" i="22"/>
  <c r="H116" i="22"/>
  <c r="B95" i="22"/>
  <c r="J89" i="22"/>
  <c r="B77" i="22"/>
  <c r="J71" i="22"/>
  <c r="H68" i="22"/>
  <c r="F65" i="22"/>
  <c r="D62" i="22"/>
  <c r="K92" i="22"/>
  <c r="K74" i="22"/>
  <c r="G68" i="22"/>
  <c r="C62" i="22"/>
  <c r="K95" i="22"/>
  <c r="E35" i="28"/>
  <c r="G74" i="28"/>
  <c r="K131" i="22"/>
  <c r="I89" i="22"/>
  <c r="I71" i="22"/>
  <c r="E65" i="22"/>
  <c r="G89" i="22"/>
  <c r="C32" i="28"/>
  <c r="E74" i="28"/>
  <c r="J131" i="22"/>
  <c r="J92" i="22"/>
  <c r="H89" i="22"/>
  <c r="J74" i="22"/>
  <c r="H71" i="22"/>
  <c r="F68" i="22"/>
  <c r="D65" i="22"/>
  <c r="B62" i="22"/>
  <c r="C101" i="22" l="1"/>
  <c r="C125" i="22"/>
  <c r="G143" i="22"/>
  <c r="F125" i="22"/>
  <c r="I131" i="22"/>
  <c r="F86" i="22"/>
  <c r="D125" i="22"/>
  <c r="J26" i="22"/>
  <c r="C17" i="22"/>
  <c r="E125" i="22"/>
  <c r="K26" i="22"/>
  <c r="I26" i="22"/>
  <c r="B134" i="22"/>
  <c r="K83" i="28"/>
  <c r="I41" i="28"/>
  <c r="B107" i="22"/>
  <c r="F14" i="22"/>
  <c r="E113" i="22"/>
  <c r="I17" i="22"/>
  <c r="E140" i="22"/>
  <c r="B119" i="22"/>
  <c r="H140" i="22"/>
  <c r="E119" i="28"/>
  <c r="I110" i="22"/>
  <c r="H113" i="22"/>
  <c r="D23" i="22"/>
  <c r="I113" i="22"/>
  <c r="D86" i="22"/>
  <c r="F23" i="22"/>
  <c r="F83" i="28"/>
  <c r="F17" i="28"/>
  <c r="C134" i="28"/>
  <c r="J86" i="28"/>
  <c r="B56" i="28"/>
  <c r="I47" i="28"/>
  <c r="J47" i="28"/>
  <c r="C23" i="28"/>
  <c r="F56" i="28"/>
  <c r="I131" i="28"/>
  <c r="K131" i="28"/>
  <c r="F20" i="22"/>
  <c r="E20" i="22"/>
  <c r="H143" i="22"/>
  <c r="I143" i="22"/>
  <c r="F101" i="22"/>
  <c r="D140" i="22"/>
  <c r="G38" i="28"/>
  <c r="D113" i="22"/>
  <c r="H17" i="22"/>
  <c r="G125" i="22"/>
  <c r="G110" i="22"/>
  <c r="K20" i="22"/>
  <c r="D107" i="22"/>
  <c r="F11" i="22"/>
  <c r="E53" i="28"/>
  <c r="E131" i="22"/>
  <c r="G107" i="28"/>
  <c r="B86" i="22"/>
  <c r="J110" i="22"/>
  <c r="E143" i="28"/>
  <c r="K125" i="22"/>
  <c r="K110" i="22"/>
  <c r="H26" i="22"/>
  <c r="H20" i="28"/>
  <c r="C41" i="28"/>
  <c r="B26" i="28"/>
  <c r="H11" i="28"/>
  <c r="J11" i="28"/>
  <c r="F26" i="28"/>
  <c r="E50" i="28"/>
  <c r="G50" i="28"/>
  <c r="D101" i="22"/>
  <c r="B140" i="22"/>
  <c r="G26" i="28"/>
  <c r="E83" i="22"/>
  <c r="C140" i="22"/>
  <c r="C83" i="22"/>
  <c r="J119" i="22"/>
  <c r="D14" i="22"/>
  <c r="C113" i="22"/>
  <c r="G17" i="22"/>
  <c r="J86" i="22"/>
  <c r="H125" i="22"/>
  <c r="B26" i="22"/>
  <c r="I83" i="22"/>
  <c r="C131" i="22"/>
  <c r="J83" i="22"/>
  <c r="H110" i="22"/>
  <c r="J17" i="22"/>
  <c r="G11" i="22"/>
  <c r="G83" i="22"/>
  <c r="C143" i="22"/>
  <c r="F131" i="22"/>
  <c r="K14" i="22"/>
  <c r="H107" i="22"/>
  <c r="G23" i="22"/>
  <c r="D110" i="28"/>
  <c r="G83" i="28"/>
  <c r="I50" i="28"/>
  <c r="H125" i="28"/>
  <c r="K101" i="28"/>
  <c r="B101" i="28"/>
  <c r="I53" i="28"/>
  <c r="F116" i="22"/>
  <c r="B14" i="22"/>
  <c r="C14" i="22"/>
  <c r="G86" i="22"/>
  <c r="B113" i="22"/>
  <c r="F17" i="22"/>
  <c r="E14" i="22"/>
  <c r="K23" i="22"/>
  <c r="B131" i="22"/>
  <c r="E134" i="22"/>
  <c r="C116" i="28"/>
  <c r="J125" i="22"/>
  <c r="B23" i="22"/>
  <c r="G101" i="22"/>
  <c r="I14" i="22"/>
  <c r="H134" i="22"/>
  <c r="C11" i="22"/>
  <c r="C20" i="22"/>
  <c r="E107" i="22"/>
  <c r="J113" i="22"/>
  <c r="J143" i="28"/>
  <c r="I86" i="28"/>
  <c r="I20" i="28"/>
  <c r="B131" i="28"/>
  <c r="K125" i="28"/>
  <c r="B116" i="28"/>
  <c r="J134" i="28"/>
  <c r="J131" i="28"/>
  <c r="E86" i="22"/>
  <c r="H119" i="22"/>
  <c r="D17" i="22"/>
  <c r="E116" i="22"/>
  <c r="G116" i="22"/>
  <c r="E17" i="22"/>
  <c r="I107" i="22"/>
  <c r="F83" i="22"/>
  <c r="D110" i="22"/>
  <c r="H20" i="22"/>
  <c r="I20" i="22"/>
  <c r="D134" i="22"/>
  <c r="K44" i="28"/>
  <c r="I101" i="22"/>
  <c r="G140" i="22"/>
  <c r="C50" i="28"/>
  <c r="B143" i="22"/>
  <c r="D26" i="22"/>
  <c r="C134" i="22"/>
  <c r="K17" i="22"/>
  <c r="B116" i="22"/>
  <c r="J140" i="22"/>
  <c r="C86" i="22"/>
  <c r="E23" i="22"/>
  <c r="G134" i="22"/>
  <c r="B125" i="22"/>
  <c r="E23" i="28"/>
  <c r="J35" i="28"/>
  <c r="K23" i="28"/>
  <c r="F140" i="28"/>
  <c r="K116" i="28"/>
  <c r="D107" i="28"/>
  <c r="G134" i="28"/>
  <c r="D143" i="28"/>
  <c r="F53" i="28"/>
  <c r="F50" i="28"/>
  <c r="G20" i="22"/>
  <c r="H86" i="22"/>
  <c r="H101" i="22"/>
  <c r="F140" i="22"/>
  <c r="K116" i="22"/>
  <c r="E11" i="22"/>
  <c r="D131" i="22"/>
  <c r="C23" i="22"/>
  <c r="D119" i="22"/>
  <c r="H11" i="22"/>
  <c r="H131" i="22"/>
  <c r="B41" i="28"/>
  <c r="E110" i="28"/>
  <c r="F44" i="28"/>
  <c r="C131" i="28"/>
  <c r="D131" i="28"/>
  <c r="G41" i="28"/>
  <c r="J140" i="28"/>
  <c r="J107" i="22"/>
  <c r="K107" i="22"/>
  <c r="E101" i="22"/>
  <c r="J23" i="22"/>
  <c r="K113" i="22"/>
  <c r="D83" i="22"/>
  <c r="B110" i="22"/>
  <c r="H23" i="22"/>
  <c r="K134" i="22"/>
  <c r="C110" i="22"/>
  <c r="I23" i="22"/>
  <c r="K11" i="22"/>
  <c r="I119" i="22"/>
  <c r="J143" i="22"/>
  <c r="C86" i="28"/>
  <c r="J116" i="22"/>
  <c r="D11" i="22"/>
  <c r="C107" i="22"/>
  <c r="G14" i="22"/>
  <c r="I116" i="22"/>
  <c r="J101" i="22"/>
  <c r="F134" i="22"/>
  <c r="G113" i="22"/>
  <c r="E26" i="22"/>
  <c r="F107" i="22"/>
  <c r="J14" i="22"/>
  <c r="G107" i="22"/>
  <c r="B83" i="22"/>
  <c r="D20" i="22"/>
  <c r="F47" i="28"/>
  <c r="G125" i="28"/>
  <c r="H47" i="28"/>
  <c r="I29" i="28"/>
  <c r="J29" i="28"/>
  <c r="C53" i="28"/>
  <c r="H132" i="28"/>
  <c r="K65" i="28"/>
  <c r="K86" i="22"/>
  <c r="C68" i="22"/>
  <c r="C116" i="22"/>
  <c r="K140" i="22"/>
  <c r="G131" i="28"/>
  <c r="C71" i="22"/>
  <c r="H74" i="22"/>
  <c r="D116" i="22"/>
  <c r="J11" i="22"/>
  <c r="K77" i="22"/>
  <c r="F65" i="28"/>
  <c r="F101" i="28"/>
  <c r="D140" i="28"/>
  <c r="J53" i="28"/>
  <c r="I68" i="28"/>
  <c r="I116" i="28"/>
  <c r="G29" i="28"/>
  <c r="C11" i="28"/>
  <c r="B74" i="28"/>
  <c r="B107" i="28"/>
  <c r="J32" i="28"/>
  <c r="F14" i="28"/>
  <c r="E77" i="28"/>
  <c r="E113" i="28"/>
  <c r="C38" i="28"/>
  <c r="I17" i="28"/>
  <c r="J83" i="28"/>
  <c r="H110" i="28"/>
  <c r="D38" i="28"/>
  <c r="J17" i="28"/>
  <c r="E107" i="28"/>
  <c r="K29" i="28"/>
  <c r="I11" i="28"/>
  <c r="F74" i="28"/>
  <c r="F107" i="28"/>
  <c r="D35" i="28"/>
  <c r="J14" i="28"/>
  <c r="J77" i="28"/>
  <c r="F119" i="28"/>
  <c r="D32" i="28"/>
  <c r="E11" i="28"/>
  <c r="I74" i="28"/>
  <c r="E116" i="28"/>
  <c r="C29" i="28"/>
  <c r="I56" i="28"/>
  <c r="F68" i="28"/>
  <c r="F116" i="28"/>
  <c r="D29" i="28"/>
  <c r="J56" i="28"/>
  <c r="G68" i="28"/>
  <c r="G116" i="28"/>
  <c r="E29" i="28"/>
  <c r="K56" i="28"/>
  <c r="E4" i="22"/>
  <c r="D7" i="22"/>
  <c r="C80" i="22"/>
  <c r="D4" i="28"/>
  <c r="E7" i="28"/>
  <c r="I80" i="28"/>
  <c r="D8" i="22"/>
  <c r="F66" i="22"/>
  <c r="H144" i="22"/>
  <c r="J30" i="22"/>
  <c r="F32" i="22"/>
  <c r="C33" i="22"/>
  <c r="G36" i="22"/>
  <c r="H38" i="22"/>
  <c r="H45" i="22"/>
  <c r="J47" i="22"/>
  <c r="B53" i="22"/>
  <c r="F54" i="22"/>
  <c r="F12" i="28"/>
  <c r="H21" i="28"/>
  <c r="J30" i="28"/>
  <c r="B42" i="28"/>
  <c r="D51" i="28"/>
  <c r="F60" i="28"/>
  <c r="H69" i="28"/>
  <c r="J78" i="28"/>
  <c r="B90" i="28"/>
  <c r="D99" i="28"/>
  <c r="F120" i="28"/>
  <c r="H111" i="28"/>
  <c r="J144" i="28"/>
  <c r="I113" i="28"/>
  <c r="E71" i="22"/>
  <c r="E119" i="22"/>
  <c r="I11" i="22"/>
  <c r="K14" i="28"/>
  <c r="K83" i="22"/>
  <c r="J77" i="22"/>
  <c r="F119" i="22"/>
  <c r="B17" i="22"/>
  <c r="I92" i="22"/>
  <c r="H68" i="28"/>
  <c r="H116" i="28"/>
  <c r="F29" i="28"/>
  <c r="B11" i="28"/>
  <c r="K71" i="28"/>
  <c r="K119" i="28"/>
  <c r="I32" i="28"/>
  <c r="E14" i="28"/>
  <c r="D77" i="28"/>
  <c r="D113" i="28"/>
  <c r="B38" i="28"/>
  <c r="H17" i="28"/>
  <c r="I83" i="28"/>
  <c r="G110" i="28"/>
  <c r="E41" i="28"/>
  <c r="K20" i="28"/>
  <c r="B89" i="28"/>
  <c r="J125" i="28"/>
  <c r="F41" i="28"/>
  <c r="B23" i="28"/>
  <c r="G113" i="28"/>
  <c r="C35" i="28"/>
  <c r="I14" i="28"/>
  <c r="H77" i="28"/>
  <c r="H113" i="28"/>
  <c r="F38" i="28"/>
  <c r="B20" i="28"/>
  <c r="B83" i="28"/>
  <c r="H107" i="28"/>
  <c r="F35" i="28"/>
  <c r="B17" i="28"/>
  <c r="K77" i="28"/>
  <c r="G119" i="28"/>
  <c r="E32" i="28"/>
  <c r="F11" i="28"/>
  <c r="H71" i="28"/>
  <c r="H119" i="28"/>
  <c r="F32" i="28"/>
  <c r="B14" i="28"/>
  <c r="I71" i="28"/>
  <c r="I119" i="28"/>
  <c r="G32" i="28"/>
  <c r="C14" i="28"/>
  <c r="D4" i="22"/>
  <c r="E7" i="22"/>
  <c r="E98" i="22"/>
  <c r="E4" i="28"/>
  <c r="F7" i="28"/>
  <c r="B5" i="22"/>
  <c r="E8" i="22"/>
  <c r="H69" i="22"/>
  <c r="B29" i="22"/>
  <c r="K30" i="22"/>
  <c r="H32" i="22"/>
  <c r="F33" i="22"/>
  <c r="J36" i="22"/>
  <c r="F44" i="22"/>
  <c r="J45" i="22"/>
  <c r="B51" i="22"/>
  <c r="D53" i="22"/>
  <c r="H12" i="28"/>
  <c r="J21" i="28"/>
  <c r="B33" i="28"/>
  <c r="D42" i="28"/>
  <c r="F51" i="28"/>
  <c r="H60" i="28"/>
  <c r="J69" i="28"/>
  <c r="B81" i="28"/>
  <c r="D90" i="28"/>
  <c r="F99" i="28"/>
  <c r="H120" i="28"/>
  <c r="J111" i="28"/>
  <c r="B132" i="28"/>
  <c r="G119" i="22"/>
  <c r="J71" i="28"/>
  <c r="J119" i="28"/>
  <c r="H32" i="28"/>
  <c r="D14" i="28"/>
  <c r="C77" i="28"/>
  <c r="C113" i="28"/>
  <c r="K35" i="28"/>
  <c r="G17" i="28"/>
  <c r="H83" i="28"/>
  <c r="F110" i="28"/>
  <c r="D41" i="28"/>
  <c r="J20" i="28"/>
  <c r="K86" i="28"/>
  <c r="I125" i="28"/>
  <c r="G44" i="28"/>
  <c r="C26" i="28"/>
  <c r="D92" i="28"/>
  <c r="B143" i="28"/>
  <c r="H44" i="28"/>
  <c r="D26" i="28"/>
  <c r="I110" i="28"/>
  <c r="E38" i="28"/>
  <c r="K17" i="28"/>
  <c r="B86" i="28"/>
  <c r="J110" i="28"/>
  <c r="H41" i="28"/>
  <c r="D23" i="28"/>
  <c r="D86" i="28"/>
  <c r="J113" i="28"/>
  <c r="H38" i="28"/>
  <c r="D20" i="28"/>
  <c r="C83" i="28"/>
  <c r="I107" i="28"/>
  <c r="G35" i="28"/>
  <c r="C17" i="28"/>
  <c r="J74" i="28"/>
  <c r="J107" i="28"/>
  <c r="H35" i="28"/>
  <c r="D17" i="28"/>
  <c r="K74" i="28"/>
  <c r="K107" i="28"/>
  <c r="I35" i="28"/>
  <c r="E17" i="28"/>
  <c r="H4" i="22"/>
  <c r="F7" i="22"/>
  <c r="G128" i="22"/>
  <c r="F4" i="28"/>
  <c r="G7" i="28"/>
  <c r="G5" i="22"/>
  <c r="F8" i="22"/>
  <c r="D81" i="22"/>
  <c r="D29" i="22"/>
  <c r="I32" i="22"/>
  <c r="G33" i="22"/>
  <c r="B35" i="22"/>
  <c r="H44" i="22"/>
  <c r="H51" i="22"/>
  <c r="J53" i="22"/>
  <c r="B5" i="28"/>
  <c r="D15" i="28"/>
  <c r="F24" i="28"/>
  <c r="H33" i="28"/>
  <c r="J42" i="28"/>
  <c r="B54" i="28"/>
  <c r="D63" i="28"/>
  <c r="F72" i="28"/>
  <c r="H81" i="28"/>
  <c r="J90" i="28"/>
  <c r="B102" i="28"/>
  <c r="D108" i="28"/>
  <c r="F126" i="28"/>
  <c r="F89" i="28"/>
  <c r="B125" i="28"/>
  <c r="J41" i="28"/>
  <c r="F23" i="28"/>
  <c r="E86" i="28"/>
  <c r="K113" i="28"/>
  <c r="I38" i="28"/>
  <c r="E20" i="28"/>
  <c r="D83" i="28"/>
  <c r="B110" i="28"/>
  <c r="J38" i="28"/>
  <c r="F20" i="28"/>
  <c r="E83" i="28"/>
  <c r="C110" i="28"/>
  <c r="K38" i="28"/>
  <c r="G20" i="28"/>
  <c r="G138" i="28"/>
  <c r="E137" i="28"/>
  <c r="K105" i="28"/>
  <c r="C105" i="28"/>
  <c r="I104" i="28"/>
  <c r="G123" i="28"/>
  <c r="I122" i="28"/>
  <c r="G138" i="22"/>
  <c r="I137" i="22"/>
  <c r="K123" i="22"/>
  <c r="C123" i="22"/>
  <c r="E122" i="22"/>
  <c r="C105" i="22"/>
  <c r="I104" i="22"/>
  <c r="F105" i="28"/>
  <c r="E122" i="28"/>
  <c r="B138" i="22"/>
  <c r="H138" i="22"/>
  <c r="F138" i="28"/>
  <c r="D137" i="28"/>
  <c r="J105" i="28"/>
  <c r="B105" i="28"/>
  <c r="H104" i="28"/>
  <c r="C123" i="28"/>
  <c r="H122" i="28"/>
  <c r="F138" i="22"/>
  <c r="H137" i="22"/>
  <c r="J123" i="22"/>
  <c r="B123" i="22"/>
  <c r="D122" i="22"/>
  <c r="D105" i="22"/>
  <c r="H104" i="22"/>
  <c r="E104" i="22"/>
  <c r="B138" i="28"/>
  <c r="F123" i="22"/>
  <c r="F104" i="22"/>
  <c r="B137" i="22"/>
  <c r="B104" i="22"/>
  <c r="E138" i="28"/>
  <c r="K137" i="28"/>
  <c r="C137" i="28"/>
  <c r="I105" i="28"/>
  <c r="G104" i="28"/>
  <c r="D123" i="28"/>
  <c r="G122" i="28"/>
  <c r="E138" i="22"/>
  <c r="G137" i="22"/>
  <c r="I123" i="22"/>
  <c r="K122" i="22"/>
  <c r="C122" i="22"/>
  <c r="E105" i="22"/>
  <c r="C104" i="22"/>
  <c r="H137" i="28"/>
  <c r="J123" i="28"/>
  <c r="J138" i="22"/>
  <c r="I105" i="22"/>
  <c r="J122" i="28"/>
  <c r="H105" i="22"/>
  <c r="D138" i="28"/>
  <c r="J137" i="28"/>
  <c r="B137" i="28"/>
  <c r="H105" i="28"/>
  <c r="F104" i="28"/>
  <c r="E123" i="28"/>
  <c r="C122" i="28"/>
  <c r="D138" i="22"/>
  <c r="F137" i="22"/>
  <c r="H123" i="22"/>
  <c r="J122" i="22"/>
  <c r="B122" i="22"/>
  <c r="F105" i="22"/>
  <c r="D104" i="22"/>
  <c r="G105" i="22"/>
  <c r="D104" i="28"/>
  <c r="B123" i="28"/>
  <c r="D137" i="22"/>
  <c r="B105" i="22"/>
  <c r="D123" i="22"/>
  <c r="J104" i="22"/>
  <c r="K138" i="28"/>
  <c r="C138" i="28"/>
  <c r="I137" i="28"/>
  <c r="G105" i="28"/>
  <c r="E104" i="28"/>
  <c r="K123" i="28"/>
  <c r="F123" i="28"/>
  <c r="D122" i="28"/>
  <c r="K138" i="22"/>
  <c r="C138" i="22"/>
  <c r="E137" i="22"/>
  <c r="G123" i="22"/>
  <c r="I122" i="22"/>
  <c r="K105" i="22"/>
  <c r="J138" i="28"/>
  <c r="H122" i="22"/>
  <c r="F122" i="22"/>
  <c r="I138" i="28"/>
  <c r="G137" i="28"/>
  <c r="E105" i="28"/>
  <c r="K104" i="28"/>
  <c r="C104" i="28"/>
  <c r="I123" i="28"/>
  <c r="K122" i="28"/>
  <c r="F122" i="28"/>
  <c r="I138" i="22"/>
  <c r="K137" i="22"/>
  <c r="C137" i="22"/>
  <c r="E123" i="22"/>
  <c r="G122" i="22"/>
  <c r="J105" i="22"/>
  <c r="K104" i="22"/>
  <c r="G104" i="22"/>
  <c r="H138" i="28"/>
  <c r="F137" i="28"/>
  <c r="D105" i="28"/>
  <c r="J104" i="28"/>
  <c r="B104" i="28"/>
  <c r="H123" i="28"/>
  <c r="B122" i="28"/>
  <c r="J137" i="22"/>
  <c r="K141" i="28"/>
  <c r="C141" i="28"/>
  <c r="E135" i="28"/>
  <c r="G132" i="28"/>
  <c r="I144" i="28"/>
  <c r="K129" i="28"/>
  <c r="C129" i="28"/>
  <c r="E126" i="28"/>
  <c r="G111" i="28"/>
  <c r="I114" i="28"/>
  <c r="K108" i="28"/>
  <c r="C108" i="28"/>
  <c r="E120" i="28"/>
  <c r="G117" i="28"/>
  <c r="I102" i="28"/>
  <c r="K99" i="28"/>
  <c r="C99" i="28"/>
  <c r="E96" i="28"/>
  <c r="G93" i="28"/>
  <c r="I90" i="28"/>
  <c r="K87" i="28"/>
  <c r="C87" i="28"/>
  <c r="E84" i="28"/>
  <c r="G81" i="28"/>
  <c r="I78" i="28"/>
  <c r="K75" i="28"/>
  <c r="C75" i="28"/>
  <c r="E72" i="28"/>
  <c r="G69" i="28"/>
  <c r="I66" i="28"/>
  <c r="K63" i="28"/>
  <c r="C63" i="28"/>
  <c r="E60" i="28"/>
  <c r="G57" i="28"/>
  <c r="I54" i="28"/>
  <c r="K51" i="28"/>
  <c r="C51" i="28"/>
  <c r="E48" i="28"/>
  <c r="G45" i="28"/>
  <c r="I42" i="28"/>
  <c r="K39" i="28"/>
  <c r="C39" i="28"/>
  <c r="E36" i="28"/>
  <c r="G33" i="28"/>
  <c r="I30" i="28"/>
  <c r="K27" i="28"/>
  <c r="C27" i="28"/>
  <c r="E24" i="28"/>
  <c r="G21" i="28"/>
  <c r="I18" i="28"/>
  <c r="K15" i="28"/>
  <c r="C15" i="28"/>
  <c r="E12" i="28"/>
  <c r="G8" i="28"/>
  <c r="I5" i="28"/>
  <c r="G57" i="22"/>
  <c r="E56" i="22"/>
  <c r="K54" i="22"/>
  <c r="C54" i="22"/>
  <c r="I53" i="22"/>
  <c r="G51" i="22"/>
  <c r="E50" i="22"/>
  <c r="K48" i="22"/>
  <c r="C48" i="22"/>
  <c r="I47" i="22"/>
  <c r="G45" i="22"/>
  <c r="E44" i="22"/>
  <c r="K42" i="22"/>
  <c r="C42" i="22"/>
  <c r="I41" i="22"/>
  <c r="G39" i="22"/>
  <c r="E38" i="22"/>
  <c r="K36" i="22"/>
  <c r="J141" i="28"/>
  <c r="B141" i="28"/>
  <c r="D135" i="28"/>
  <c r="F132" i="28"/>
  <c r="H144" i="28"/>
  <c r="J129" i="28"/>
  <c r="B129" i="28"/>
  <c r="D126" i="28"/>
  <c r="F111" i="28"/>
  <c r="H114" i="28"/>
  <c r="J108" i="28"/>
  <c r="B108" i="28"/>
  <c r="D120" i="28"/>
  <c r="F117" i="28"/>
  <c r="H102" i="28"/>
  <c r="J99" i="28"/>
  <c r="B99" i="28"/>
  <c r="D96" i="28"/>
  <c r="F93" i="28"/>
  <c r="H90" i="28"/>
  <c r="J87" i="28"/>
  <c r="B87" i="28"/>
  <c r="D84" i="28"/>
  <c r="F81" i="28"/>
  <c r="H78" i="28"/>
  <c r="J75" i="28"/>
  <c r="B75" i="28"/>
  <c r="D72" i="28"/>
  <c r="F69" i="28"/>
  <c r="H66" i="28"/>
  <c r="J63" i="28"/>
  <c r="B63" i="28"/>
  <c r="D60" i="28"/>
  <c r="F57" i="28"/>
  <c r="H54" i="28"/>
  <c r="J51" i="28"/>
  <c r="B51" i="28"/>
  <c r="D48" i="28"/>
  <c r="F45" i="28"/>
  <c r="H42" i="28"/>
  <c r="J39" i="28"/>
  <c r="B39" i="28"/>
  <c r="D36" i="28"/>
  <c r="F33" i="28"/>
  <c r="H30" i="28"/>
  <c r="J27" i="28"/>
  <c r="B27" i="28"/>
  <c r="D24" i="28"/>
  <c r="F21" i="28"/>
  <c r="H18" i="28"/>
  <c r="J15" i="28"/>
  <c r="B15" i="28"/>
  <c r="D12" i="28"/>
  <c r="F8" i="28"/>
  <c r="H5" i="28"/>
  <c r="F57" i="22"/>
  <c r="D56" i="22"/>
  <c r="J54" i="22"/>
  <c r="B54" i="22"/>
  <c r="H53" i="22"/>
  <c r="F51" i="22"/>
  <c r="D50" i="22"/>
  <c r="J48" i="22"/>
  <c r="B48" i="22"/>
  <c r="H47" i="22"/>
  <c r="F45" i="22"/>
  <c r="D44" i="22"/>
  <c r="J42" i="22"/>
  <c r="B42" i="22"/>
  <c r="H41" i="22"/>
  <c r="F39" i="22"/>
  <c r="I141" i="28"/>
  <c r="K135" i="28"/>
  <c r="C135" i="28"/>
  <c r="E132" i="28"/>
  <c r="G144" i="28"/>
  <c r="I129" i="28"/>
  <c r="K126" i="28"/>
  <c r="C126" i="28"/>
  <c r="E111" i="28"/>
  <c r="G114" i="28"/>
  <c r="I108" i="28"/>
  <c r="K120" i="28"/>
  <c r="C120" i="28"/>
  <c r="E117" i="28"/>
  <c r="G102" i="28"/>
  <c r="I99" i="28"/>
  <c r="K96" i="28"/>
  <c r="C96" i="28"/>
  <c r="E93" i="28"/>
  <c r="G90" i="28"/>
  <c r="I87" i="28"/>
  <c r="K84" i="28"/>
  <c r="C84" i="28"/>
  <c r="E81" i="28"/>
  <c r="G78" i="28"/>
  <c r="I75" i="28"/>
  <c r="K72" i="28"/>
  <c r="C72" i="28"/>
  <c r="E69" i="28"/>
  <c r="G66" i="28"/>
  <c r="I63" i="28"/>
  <c r="K60" i="28"/>
  <c r="C60" i="28"/>
  <c r="E57" i="28"/>
  <c r="G54" i="28"/>
  <c r="I51" i="28"/>
  <c r="K48" i="28"/>
  <c r="C48" i="28"/>
  <c r="E45" i="28"/>
  <c r="G42" i="28"/>
  <c r="I39" i="28"/>
  <c r="K36" i="28"/>
  <c r="C36" i="28"/>
  <c r="E33" i="28"/>
  <c r="G30" i="28"/>
  <c r="I27" i="28"/>
  <c r="K24" i="28"/>
  <c r="C24" i="28"/>
  <c r="E21" i="28"/>
  <c r="G18" i="28"/>
  <c r="I15" i="28"/>
  <c r="K12" i="28"/>
  <c r="C12" i="28"/>
  <c r="E8" i="28"/>
  <c r="C5" i="28"/>
  <c r="E57" i="22"/>
  <c r="K56" i="22"/>
  <c r="C56" i="22"/>
  <c r="I54" i="22"/>
  <c r="G53" i="22"/>
  <c r="E51" i="22"/>
  <c r="K50" i="22"/>
  <c r="C50" i="22"/>
  <c r="I48" i="22"/>
  <c r="G47" i="22"/>
  <c r="E45" i="22"/>
  <c r="K44" i="22"/>
  <c r="C44" i="22"/>
  <c r="I42" i="22"/>
  <c r="G41" i="22"/>
  <c r="E39" i="22"/>
  <c r="K38" i="22"/>
  <c r="C38" i="22"/>
  <c r="I36" i="22"/>
  <c r="G35" i="22"/>
  <c r="E33" i="22"/>
  <c r="K32" i="22"/>
  <c r="C32" i="22"/>
  <c r="I30" i="22"/>
  <c r="G29" i="22"/>
  <c r="D111" i="22"/>
  <c r="B78" i="22"/>
  <c r="K8" i="22"/>
  <c r="C8" i="22"/>
  <c r="E5" i="22"/>
  <c r="H141" i="28"/>
  <c r="J135" i="28"/>
  <c r="B135" i="28"/>
  <c r="D132" i="28"/>
  <c r="F144" i="28"/>
  <c r="H129" i="28"/>
  <c r="J126" i="28"/>
  <c r="B126" i="28"/>
  <c r="D111" i="28"/>
  <c r="F114" i="28"/>
  <c r="H108" i="28"/>
  <c r="J120" i="28"/>
  <c r="B120" i="28"/>
  <c r="D117" i="28"/>
  <c r="F102" i="28"/>
  <c r="H99" i="28"/>
  <c r="J96" i="28"/>
  <c r="B96" i="28"/>
  <c r="D93" i="28"/>
  <c r="F90" i="28"/>
  <c r="H87" i="28"/>
  <c r="J84" i="28"/>
  <c r="B84" i="28"/>
  <c r="D81" i="28"/>
  <c r="F78" i="28"/>
  <c r="H75" i="28"/>
  <c r="J72" i="28"/>
  <c r="B72" i="28"/>
  <c r="D69" i="28"/>
  <c r="F66" i="28"/>
  <c r="H63" i="28"/>
  <c r="J60" i="28"/>
  <c r="B60" i="28"/>
  <c r="D57" i="28"/>
  <c r="F54" i="28"/>
  <c r="H51" i="28"/>
  <c r="J48" i="28"/>
  <c r="B48" i="28"/>
  <c r="D45" i="28"/>
  <c r="F42" i="28"/>
  <c r="H39" i="28"/>
  <c r="J36" i="28"/>
  <c r="B36" i="28"/>
  <c r="D33" i="28"/>
  <c r="F30" i="28"/>
  <c r="H27" i="28"/>
  <c r="J24" i="28"/>
  <c r="B24" i="28"/>
  <c r="D21" i="28"/>
  <c r="F18" i="28"/>
  <c r="H15" i="28"/>
  <c r="J12" i="28"/>
  <c r="B12" i="28"/>
  <c r="D8" i="28"/>
  <c r="D5" i="28"/>
  <c r="D57" i="22"/>
  <c r="J56" i="22"/>
  <c r="B56" i="22"/>
  <c r="H54" i="22"/>
  <c r="F53" i="22"/>
  <c r="D51" i="22"/>
  <c r="J50" i="22"/>
  <c r="B50" i="22"/>
  <c r="H48" i="22"/>
  <c r="F47" i="22"/>
  <c r="D45" i="22"/>
  <c r="J44" i="22"/>
  <c r="B44" i="22"/>
  <c r="H42" i="22"/>
  <c r="F41" i="22"/>
  <c r="D39" i="22"/>
  <c r="J38" i="22"/>
  <c r="B38" i="22"/>
  <c r="H36" i="22"/>
  <c r="F35" i="22"/>
  <c r="D33" i="22"/>
  <c r="J32" i="22"/>
  <c r="B32" i="22"/>
  <c r="H30" i="22"/>
  <c r="F29" i="22"/>
  <c r="B114" i="22"/>
  <c r="J72" i="22"/>
  <c r="J8" i="22"/>
  <c r="B8" i="22"/>
  <c r="F5" i="22"/>
  <c r="G141" i="28"/>
  <c r="I135" i="28"/>
  <c r="K132" i="28"/>
  <c r="C132" i="28"/>
  <c r="E144" i="28"/>
  <c r="G129" i="28"/>
  <c r="I126" i="28"/>
  <c r="K111" i="28"/>
  <c r="C111" i="28"/>
  <c r="E114" i="28"/>
  <c r="G108" i="28"/>
  <c r="I120" i="28"/>
  <c r="K117" i="28"/>
  <c r="C117" i="28"/>
  <c r="E102" i="28"/>
  <c r="G99" i="28"/>
  <c r="I96" i="28"/>
  <c r="K93" i="28"/>
  <c r="C93" i="28"/>
  <c r="E90" i="28"/>
  <c r="G87" i="28"/>
  <c r="I84" i="28"/>
  <c r="K81" i="28"/>
  <c r="C81" i="28"/>
  <c r="E78" i="28"/>
  <c r="G75" i="28"/>
  <c r="I72" i="28"/>
  <c r="K69" i="28"/>
  <c r="C69" i="28"/>
  <c r="E66" i="28"/>
  <c r="G63" i="28"/>
  <c r="I60" i="28"/>
  <c r="K57" i="28"/>
  <c r="C57" i="28"/>
  <c r="E54" i="28"/>
  <c r="G51" i="28"/>
  <c r="I48" i="28"/>
  <c r="K45" i="28"/>
  <c r="C45" i="28"/>
  <c r="E42" i="28"/>
  <c r="G39" i="28"/>
  <c r="I36" i="28"/>
  <c r="K33" i="28"/>
  <c r="C33" i="28"/>
  <c r="E30" i="28"/>
  <c r="G27" i="28"/>
  <c r="I24" i="28"/>
  <c r="K21" i="28"/>
  <c r="C21" i="28"/>
  <c r="E18" i="28"/>
  <c r="G15" i="28"/>
  <c r="I12" i="28"/>
  <c r="K8" i="28"/>
  <c r="C8" i="28"/>
  <c r="E5" i="28"/>
  <c r="K57" i="22"/>
  <c r="C57" i="22"/>
  <c r="I56" i="22"/>
  <c r="G54" i="22"/>
  <c r="E53" i="22"/>
  <c r="K51" i="22"/>
  <c r="C51" i="22"/>
  <c r="I50" i="22"/>
  <c r="G48" i="22"/>
  <c r="E47" i="22"/>
  <c r="K45" i="22"/>
  <c r="C45" i="22"/>
  <c r="I44" i="22"/>
  <c r="G42" i="22"/>
  <c r="E41" i="22"/>
  <c r="K39" i="22"/>
  <c r="C39" i="22"/>
  <c r="I38" i="22"/>
  <c r="E141" i="28"/>
  <c r="G135" i="28"/>
  <c r="I132" i="28"/>
  <c r="K144" i="28"/>
  <c r="C144" i="28"/>
  <c r="E129" i="28"/>
  <c r="G126" i="28"/>
  <c r="I111" i="28"/>
  <c r="K114" i="28"/>
  <c r="C114" i="28"/>
  <c r="E108" i="28"/>
  <c r="G120" i="28"/>
  <c r="I117" i="28"/>
  <c r="K102" i="28"/>
  <c r="C102" i="28"/>
  <c r="E99" i="28"/>
  <c r="G96" i="28"/>
  <c r="I93" i="28"/>
  <c r="K90" i="28"/>
  <c r="C90" i="28"/>
  <c r="E87" i="28"/>
  <c r="G84" i="28"/>
  <c r="I81" i="28"/>
  <c r="K78" i="28"/>
  <c r="C78" i="28"/>
  <c r="E75" i="28"/>
  <c r="G72" i="28"/>
  <c r="I69" i="28"/>
  <c r="K66" i="28"/>
  <c r="C66" i="28"/>
  <c r="E63" i="28"/>
  <c r="G60" i="28"/>
  <c r="I57" i="28"/>
  <c r="K54" i="28"/>
  <c r="C54" i="28"/>
  <c r="E51" i="28"/>
  <c r="G48" i="28"/>
  <c r="I45" i="28"/>
  <c r="K42" i="28"/>
  <c r="C42" i="28"/>
  <c r="E39" i="28"/>
  <c r="G36" i="28"/>
  <c r="I33" i="28"/>
  <c r="K30" i="28"/>
  <c r="C30" i="28"/>
  <c r="E27" i="28"/>
  <c r="G24" i="28"/>
  <c r="I21" i="28"/>
  <c r="K18" i="28"/>
  <c r="C18" i="28"/>
  <c r="E15" i="28"/>
  <c r="G12" i="28"/>
  <c r="I8" i="28"/>
  <c r="K5" i="28"/>
  <c r="G5" i="28"/>
  <c r="I57" i="22"/>
  <c r="G56" i="22"/>
  <c r="E54" i="22"/>
  <c r="K53" i="22"/>
  <c r="C53" i="22"/>
  <c r="I51" i="22"/>
  <c r="G50" i="22"/>
  <c r="E48" i="22"/>
  <c r="K47" i="22"/>
  <c r="C47" i="22"/>
  <c r="I45" i="22"/>
  <c r="G44" i="22"/>
  <c r="E42" i="22"/>
  <c r="K41" i="22"/>
  <c r="C41" i="22"/>
  <c r="I39" i="22"/>
  <c r="G38" i="22"/>
  <c r="E36" i="22"/>
  <c r="K35" i="22"/>
  <c r="C35" i="22"/>
  <c r="I33" i="22"/>
  <c r="G32" i="22"/>
  <c r="E30" i="22"/>
  <c r="K29" i="22"/>
  <c r="C29" i="22"/>
  <c r="F102" i="22"/>
  <c r="D63" i="22"/>
  <c r="G8" i="22"/>
  <c r="J5" i="22"/>
  <c r="K98" i="28"/>
  <c r="I4" i="22"/>
  <c r="G7" i="22"/>
  <c r="B4" i="28"/>
  <c r="H4" i="28"/>
  <c r="H7" i="28"/>
  <c r="D5" i="22"/>
  <c r="H8" i="22"/>
  <c r="B96" i="22"/>
  <c r="E29" i="22"/>
  <c r="B30" i="22"/>
  <c r="H33" i="22"/>
  <c r="D35" i="22"/>
  <c r="D42" i="22"/>
  <c r="F50" i="22"/>
  <c r="J51" i="22"/>
  <c r="B57" i="22"/>
  <c r="F5" i="28"/>
  <c r="F15" i="28"/>
  <c r="H24" i="28"/>
  <c r="J33" i="28"/>
  <c r="B45" i="28"/>
  <c r="D54" i="28"/>
  <c r="F63" i="28"/>
  <c r="H72" i="28"/>
  <c r="J81" i="28"/>
  <c r="B93" i="28"/>
  <c r="D102" i="28"/>
  <c r="F108" i="28"/>
  <c r="H126" i="28"/>
  <c r="J132" i="28"/>
  <c r="E95" i="28"/>
  <c r="E134" i="28"/>
  <c r="K50" i="28"/>
  <c r="J65" i="28"/>
  <c r="J101" i="28"/>
  <c r="F134" i="28"/>
  <c r="B53" i="28"/>
  <c r="E92" i="28"/>
  <c r="C143" i="28"/>
  <c r="I44" i="28"/>
  <c r="E26" i="28"/>
  <c r="F92" i="28"/>
  <c r="F131" i="28"/>
  <c r="B50" i="28"/>
  <c r="B65" i="28"/>
  <c r="H92" i="28"/>
  <c r="F143" i="28"/>
  <c r="B47" i="28"/>
  <c r="H26" i="28"/>
  <c r="G89" i="28"/>
  <c r="C125" i="28"/>
  <c r="K41" i="28"/>
  <c r="G23" i="28"/>
  <c r="F86" i="28"/>
  <c r="D125" i="28"/>
  <c r="B44" i="28"/>
  <c r="H23" i="28"/>
  <c r="G86" i="28"/>
  <c r="E125" i="28"/>
  <c r="C44" i="28"/>
  <c r="I23" i="28"/>
  <c r="B4" i="22"/>
  <c r="J4" i="22"/>
  <c r="H7" i="22"/>
  <c r="G4" i="28"/>
  <c r="I4" i="28"/>
  <c r="I7" i="28"/>
  <c r="C5" i="22"/>
  <c r="I8" i="22"/>
  <c r="D99" i="22"/>
  <c r="H29" i="22"/>
  <c r="C30" i="22"/>
  <c r="J33" i="22"/>
  <c r="E35" i="22"/>
  <c r="B36" i="22"/>
  <c r="B41" i="22"/>
  <c r="F42" i="22"/>
  <c r="H50" i="22"/>
  <c r="H57" i="22"/>
  <c r="J5" i="28"/>
  <c r="B18" i="28"/>
  <c r="D27" i="28"/>
  <c r="F36" i="28"/>
  <c r="H45" i="28"/>
  <c r="J54" i="28"/>
  <c r="B66" i="28"/>
  <c r="D75" i="28"/>
  <c r="F84" i="28"/>
  <c r="H93" i="28"/>
  <c r="J102" i="28"/>
  <c r="B114" i="28"/>
  <c r="D129" i="28"/>
  <c r="F135" i="28"/>
  <c r="B20" i="22"/>
  <c r="K119" i="22"/>
  <c r="K101" i="22"/>
  <c r="E89" i="22"/>
  <c r="E143" i="22"/>
  <c r="G26" i="22"/>
  <c r="E110" i="22"/>
  <c r="B65" i="22"/>
  <c r="H92" i="22"/>
  <c r="F143" i="22"/>
  <c r="C71" i="28"/>
  <c r="K140" i="28"/>
  <c r="H86" i="28"/>
  <c r="F125" i="28"/>
  <c r="D44" i="28"/>
  <c r="J23" i="28"/>
  <c r="K89" i="28"/>
  <c r="K143" i="28"/>
  <c r="G47" i="28"/>
  <c r="D95" i="28"/>
  <c r="D134" i="28"/>
  <c r="J50" i="28"/>
  <c r="I65" i="28"/>
  <c r="I101" i="28"/>
  <c r="G140" i="28"/>
  <c r="C56" i="28"/>
  <c r="B71" i="28"/>
  <c r="B119" i="28"/>
  <c r="H140" i="28"/>
  <c r="D56" i="28"/>
  <c r="G95" i="28"/>
  <c r="E131" i="28"/>
  <c r="K47" i="28"/>
  <c r="H95" i="28"/>
  <c r="H134" i="28"/>
  <c r="D53" i="28"/>
  <c r="D68" i="28"/>
  <c r="J95" i="28"/>
  <c r="H131" i="28"/>
  <c r="D50" i="28"/>
  <c r="C65" i="28"/>
  <c r="I92" i="28"/>
  <c r="G143" i="28"/>
  <c r="C47" i="28"/>
  <c r="I26" i="28"/>
  <c r="H89" i="28"/>
  <c r="H143" i="28"/>
  <c r="D47" i="28"/>
  <c r="J26" i="28"/>
  <c r="I89" i="28"/>
  <c r="I143" i="28"/>
  <c r="E47" i="28"/>
  <c r="K26" i="28"/>
  <c r="C4" i="22"/>
  <c r="K4" i="22"/>
  <c r="I7" i="22"/>
  <c r="J4" i="28"/>
  <c r="B7" i="28"/>
  <c r="J7" i="28"/>
  <c r="H5" i="22"/>
  <c r="H21" i="22"/>
  <c r="H117" i="22"/>
  <c r="I29" i="22"/>
  <c r="D30" i="22"/>
  <c r="K33" i="22"/>
  <c r="H35" i="22"/>
  <c r="C36" i="22"/>
  <c r="B39" i="22"/>
  <c r="D41" i="22"/>
  <c r="D48" i="22"/>
  <c r="F56" i="22"/>
  <c r="J57" i="22"/>
  <c r="B8" i="28"/>
  <c r="D18" i="28"/>
  <c r="F27" i="28"/>
  <c r="H36" i="28"/>
  <c r="J45" i="28"/>
  <c r="B57" i="28"/>
  <c r="D66" i="28"/>
  <c r="F75" i="28"/>
  <c r="H84" i="28"/>
  <c r="J93" i="28"/>
  <c r="B117" i="28"/>
  <c r="D114" i="28"/>
  <c r="F129" i="28"/>
  <c r="H135" i="28"/>
  <c r="G4" i="22"/>
  <c r="B7" i="22"/>
  <c r="J7" i="22"/>
  <c r="K4" i="28"/>
  <c r="C7" i="28"/>
  <c r="K7" i="28"/>
  <c r="I5" i="22"/>
  <c r="J24" i="22"/>
  <c r="J120" i="22"/>
  <c r="J29" i="22"/>
  <c r="F30" i="22"/>
  <c r="D32" i="22"/>
  <c r="I35" i="22"/>
  <c r="D36" i="22"/>
  <c r="D38" i="22"/>
  <c r="H39" i="22"/>
  <c r="J41" i="22"/>
  <c r="B47" i="22"/>
  <c r="F48" i="22"/>
  <c r="H56" i="22"/>
  <c r="H8" i="28"/>
  <c r="J18" i="28"/>
  <c r="B30" i="28"/>
  <c r="D39" i="28"/>
  <c r="F48" i="28"/>
  <c r="H57" i="28"/>
  <c r="J66" i="28"/>
  <c r="B78" i="28"/>
  <c r="D87" i="28"/>
  <c r="F96" i="28"/>
  <c r="H117" i="28"/>
  <c r="J114" i="28"/>
  <c r="B144" i="28"/>
  <c r="D141" i="28"/>
  <c r="F26" i="22"/>
  <c r="I65" i="22"/>
  <c r="I95" i="22"/>
  <c r="I134" i="22"/>
  <c r="K110" i="28"/>
  <c r="F77" i="22"/>
  <c r="F71" i="22"/>
  <c r="B101" i="22"/>
  <c r="J134" i="22"/>
  <c r="C20" i="28"/>
  <c r="B95" i="28"/>
  <c r="B134" i="28"/>
  <c r="H50" i="28"/>
  <c r="G65" i="28"/>
  <c r="G101" i="28"/>
  <c r="E140" i="28"/>
  <c r="K53" i="28"/>
  <c r="J68" i="28"/>
  <c r="J116" i="28"/>
  <c r="H29" i="28"/>
  <c r="G11" i="28"/>
  <c r="C74" i="28"/>
  <c r="C107" i="28"/>
  <c r="K32" i="28"/>
  <c r="G14" i="28"/>
  <c r="F77" i="28"/>
  <c r="F113" i="28"/>
  <c r="B35" i="28"/>
  <c r="H14" i="28"/>
  <c r="C119" i="28"/>
  <c r="I140" i="28"/>
  <c r="E56" i="28"/>
  <c r="D71" i="28"/>
  <c r="D119" i="28"/>
  <c r="B32" i="28"/>
  <c r="K11" i="28"/>
  <c r="H74" i="28"/>
  <c r="D116" i="28"/>
  <c r="B29" i="28"/>
  <c r="H56" i="28"/>
  <c r="G71" i="28"/>
  <c r="C101" i="28"/>
  <c r="K134" i="28"/>
  <c r="G53" i="28"/>
  <c r="D65" i="28"/>
  <c r="D101" i="28"/>
  <c r="B140" i="28"/>
  <c r="H53" i="28"/>
  <c r="E65" i="28"/>
  <c r="E101" i="28"/>
  <c r="C140" i="28"/>
  <c r="F4" i="22"/>
  <c r="C7" i="22"/>
  <c r="K7" i="22"/>
  <c r="C4" i="28"/>
  <c r="D7" i="28"/>
  <c r="G59" i="28"/>
  <c r="K5" i="22"/>
  <c r="B60" i="22"/>
  <c r="F126" i="22"/>
  <c r="G30" i="22"/>
  <c r="E32" i="22"/>
  <c r="B33" i="22"/>
  <c r="J35" i="22"/>
  <c r="F36" i="22"/>
  <c r="F38" i="22"/>
  <c r="J39" i="22"/>
  <c r="B45" i="22"/>
  <c r="D47" i="22"/>
  <c r="D54" i="22"/>
  <c r="J8" i="28"/>
  <c r="B21" i="28"/>
  <c r="D30" i="28"/>
  <c r="F39" i="28"/>
  <c r="H48" i="28"/>
  <c r="J57" i="28"/>
  <c r="B69" i="28"/>
  <c r="D78" i="28"/>
  <c r="F87" i="28"/>
  <c r="H96" i="28"/>
  <c r="J117" i="28"/>
  <c r="B111" i="28"/>
  <c r="D144" i="28"/>
  <c r="F141" i="28"/>
  <c r="S110" i="22"/>
  <c r="T110" i="28"/>
  <c r="S95" i="28"/>
  <c r="R65" i="28"/>
  <c r="S56" i="28"/>
  <c r="M110" i="22"/>
  <c r="N59" i="22"/>
  <c r="Q47" i="28"/>
  <c r="N92" i="22"/>
  <c r="R113" i="28"/>
  <c r="N95" i="28"/>
  <c r="Q131" i="22"/>
  <c r="V83" i="22"/>
  <c r="O119" i="28"/>
  <c r="N77" i="28"/>
  <c r="Q53" i="28"/>
  <c r="P86" i="22"/>
  <c r="S92" i="22"/>
  <c r="Q62" i="28"/>
  <c r="T101" i="22"/>
  <c r="N131" i="28"/>
  <c r="O71" i="22"/>
  <c r="P110" i="28"/>
  <c r="S134" i="22"/>
  <c r="R95" i="22"/>
  <c r="U110" i="28"/>
  <c r="T86" i="28"/>
  <c r="S38" i="28"/>
  <c r="T74" i="22"/>
  <c r="Q89" i="22"/>
  <c r="T29" i="28"/>
  <c r="R32" i="28"/>
  <c r="U140" i="22"/>
  <c r="U110" i="22"/>
  <c r="Q134" i="28"/>
  <c r="N107" i="28"/>
  <c r="P125" i="22"/>
  <c r="O125" i="28"/>
  <c r="U77" i="22"/>
  <c r="V89" i="28"/>
  <c r="R29" i="28"/>
  <c r="N71" i="22"/>
  <c r="V71" i="22"/>
  <c r="T32" i="28"/>
  <c r="T62" i="28"/>
  <c r="V110" i="22"/>
  <c r="S125" i="22"/>
  <c r="R47" i="28"/>
  <c r="S89" i="28"/>
  <c r="V140" i="28"/>
  <c r="O68" i="28"/>
  <c r="P101" i="28"/>
  <c r="R101" i="28"/>
  <c r="N41" i="28"/>
  <c r="Q92" i="28"/>
  <c r="R83" i="22"/>
  <c r="P44" i="28"/>
  <c r="P74" i="28"/>
  <c r="V134" i="22"/>
  <c r="Q68" i="22"/>
  <c r="S71" i="28"/>
  <c r="V113" i="28"/>
  <c r="T68" i="22"/>
  <c r="T50" i="28"/>
  <c r="N131" i="22"/>
  <c r="M116" i="28"/>
  <c r="N95" i="22"/>
  <c r="V53" i="28"/>
  <c r="V83" i="28"/>
  <c r="O65" i="22"/>
  <c r="P86" i="28"/>
  <c r="R74" i="22"/>
  <c r="P134" i="22"/>
  <c r="S113" i="28"/>
  <c r="R62" i="22"/>
  <c r="R95" i="28"/>
  <c r="U125" i="22"/>
  <c r="M62" i="22"/>
  <c r="Q143" i="22"/>
  <c r="R71" i="28"/>
  <c r="X140" i="22"/>
  <c r="AE107" i="22"/>
  <c r="AD11" i="22"/>
  <c r="AC17" i="28"/>
  <c r="X17" i="22"/>
  <c r="AF140" i="22"/>
  <c r="AA62" i="22"/>
  <c r="Y140" i="22"/>
  <c r="AF11" i="22"/>
  <c r="AE20" i="28"/>
  <c r="Y11" i="22"/>
  <c r="AC68" i="22"/>
  <c r="AD14" i="22"/>
  <c r="AD17" i="28"/>
  <c r="X20" i="28"/>
  <c r="AG14" i="22"/>
  <c r="AF20" i="28"/>
  <c r="AA11" i="22"/>
  <c r="AG86" i="22"/>
  <c r="X14" i="22"/>
  <c r="X26" i="28"/>
  <c r="AG14" i="28"/>
  <c r="AE95" i="22"/>
  <c r="AE14" i="22"/>
  <c r="AE17" i="28"/>
  <c r="Y20" i="28"/>
  <c r="AG17" i="22"/>
  <c r="AG20" i="28"/>
  <c r="Z20" i="28"/>
  <c r="Y14" i="22"/>
  <c r="Y26" i="28"/>
  <c r="AB23" i="28"/>
  <c r="AA116" i="22"/>
  <c r="AB17" i="28"/>
  <c r="AC14" i="22"/>
  <c r="AD26" i="28"/>
  <c r="Z14" i="22"/>
  <c r="Z26" i="28"/>
  <c r="B12" i="22"/>
  <c r="F84" i="22"/>
  <c r="J129" i="22"/>
  <c r="D15" i="22"/>
  <c r="H87" i="22"/>
  <c r="B135" i="22"/>
  <c r="F18" i="22"/>
  <c r="J90" i="22"/>
  <c r="D141" i="22"/>
  <c r="Q86" i="28"/>
  <c r="R38" i="28"/>
  <c r="O86" i="22"/>
  <c r="S128" i="22"/>
  <c r="T77" i="28"/>
  <c r="M56" i="28"/>
  <c r="M125" i="22"/>
  <c r="M119" i="28"/>
  <c r="O98" i="22"/>
  <c r="V65" i="22"/>
  <c r="U113" i="22"/>
  <c r="U128" i="22"/>
  <c r="S98" i="28"/>
  <c r="Q83" i="22"/>
  <c r="T98" i="22"/>
  <c r="M95" i="28"/>
  <c r="Q38" i="28"/>
  <c r="N68" i="22"/>
  <c r="R128" i="28"/>
  <c r="T128" i="28"/>
  <c r="U89" i="28"/>
  <c r="P68" i="28"/>
  <c r="S134" i="28"/>
  <c r="R113" i="22"/>
  <c r="R110" i="22"/>
  <c r="U47" i="28"/>
  <c r="N83" i="22"/>
  <c r="Q131" i="28"/>
  <c r="M71" i="22"/>
  <c r="N98" i="22"/>
  <c r="Q119" i="28"/>
  <c r="T113" i="28"/>
  <c r="U65" i="22"/>
  <c r="R86" i="22"/>
  <c r="R26" i="28"/>
  <c r="N128" i="28"/>
  <c r="O116" i="28"/>
  <c r="R107" i="28"/>
  <c r="S62" i="22"/>
  <c r="S50" i="28"/>
  <c r="Y23" i="22"/>
  <c r="Z11" i="22"/>
  <c r="AD81" i="22"/>
  <c r="AF99" i="22"/>
  <c r="AA101" i="28"/>
  <c r="AG68" i="28"/>
  <c r="AB143" i="28"/>
  <c r="Z89" i="28"/>
  <c r="AG59" i="22"/>
  <c r="AE116" i="28"/>
  <c r="AE68" i="28"/>
  <c r="AF113" i="28"/>
  <c r="AF77" i="28"/>
  <c r="X128" i="28"/>
  <c r="AC92" i="28"/>
  <c r="Y128" i="22"/>
  <c r="Y80" i="22"/>
  <c r="AC125" i="22"/>
  <c r="AB89" i="22"/>
  <c r="AF134" i="22"/>
  <c r="AF35" i="28"/>
  <c r="AA101" i="22"/>
  <c r="Z65" i="22"/>
  <c r="AF119" i="22"/>
  <c r="AC71" i="22"/>
  <c r="Y125" i="22"/>
  <c r="X14" i="28"/>
  <c r="Y20" i="22"/>
  <c r="AG23" i="22"/>
  <c r="AD11" i="28"/>
  <c r="AE23" i="22"/>
  <c r="AC26" i="28"/>
  <c r="AF12" i="22"/>
  <c r="AE81" i="22"/>
  <c r="AG99" i="22"/>
  <c r="AF41" i="28"/>
  <c r="AE29" i="28"/>
  <c r="Y125" i="28"/>
  <c r="AC89" i="28"/>
  <c r="X119" i="28"/>
  <c r="AB77" i="28"/>
  <c r="AB128" i="28"/>
  <c r="AC98" i="28"/>
  <c r="Y68" i="28"/>
  <c r="AD125" i="28"/>
  <c r="AB86" i="28"/>
  <c r="AD128" i="22"/>
  <c r="AG101" i="28"/>
  <c r="AG65" i="28"/>
  <c r="Z107" i="28"/>
  <c r="X77" i="28"/>
  <c r="AF128" i="28"/>
  <c r="AE89" i="28"/>
  <c r="AG128" i="22"/>
  <c r="AA83" i="22"/>
  <c r="AA143" i="22"/>
  <c r="AD65" i="28"/>
  <c r="AC92" i="22"/>
  <c r="X47" i="28"/>
  <c r="Y116" i="22"/>
  <c r="Z68" i="22"/>
  <c r="Z110" i="22"/>
  <c r="AC74" i="22"/>
  <c r="AC131" i="22"/>
  <c r="AD23" i="28"/>
  <c r="Y26" i="22"/>
  <c r="AA26" i="22"/>
  <c r="AE20" i="22"/>
  <c r="AF17" i="22"/>
  <c r="AF23" i="22"/>
  <c r="AF81" i="22"/>
  <c r="X129" i="22"/>
  <c r="X41" i="28"/>
  <c r="AC56" i="28"/>
  <c r="AG140" i="28"/>
  <c r="AA110" i="28"/>
  <c r="AE86" i="28"/>
  <c r="AA128" i="22"/>
  <c r="Z116" i="28"/>
  <c r="AD74" i="28"/>
  <c r="Y134" i="28"/>
  <c r="AE95" i="28"/>
  <c r="AA65" i="28"/>
  <c r="AF110" i="28"/>
  <c r="AD83" i="28"/>
  <c r="Z59" i="28"/>
  <c r="AA98" i="28"/>
  <c r="Y65" i="28"/>
  <c r="AB119" i="28"/>
  <c r="Z74" i="28"/>
  <c r="AG143" i="28"/>
  <c r="AA83" i="28"/>
  <c r="Y128" i="28"/>
  <c r="AA86" i="22"/>
  <c r="Y131" i="22"/>
  <c r="X140" i="28"/>
  <c r="AB95" i="22"/>
  <c r="Z56" i="28"/>
  <c r="AG116" i="22"/>
  <c r="AB71" i="22"/>
  <c r="AD143" i="22"/>
  <c r="AE77" i="22"/>
  <c r="AA134" i="22"/>
  <c r="AF26" i="28"/>
  <c r="Z14" i="28"/>
  <c r="AB14" i="28"/>
  <c r="AG11" i="22"/>
  <c r="Y17" i="22"/>
  <c r="X17" i="28"/>
  <c r="AG81" i="22"/>
  <c r="Y129" i="22"/>
  <c r="X99" i="22"/>
  <c r="Z129" i="22"/>
  <c r="Y99" i="22"/>
  <c r="AA129" i="22"/>
  <c r="X81" i="22"/>
  <c r="Z99" i="22"/>
  <c r="AB129" i="22"/>
  <c r="AC23" i="28"/>
  <c r="X20" i="22"/>
  <c r="Z20" i="22"/>
  <c r="AE11" i="28"/>
  <c r="Y11" i="28"/>
  <c r="AA11" i="28"/>
  <c r="AE11" i="22"/>
  <c r="Y81" i="22"/>
  <c r="AA99" i="22"/>
  <c r="AC129" i="22"/>
  <c r="AE26" i="28"/>
  <c r="X26" i="22"/>
  <c r="Z26" i="22"/>
  <c r="AD20" i="22"/>
  <c r="AD23" i="22"/>
  <c r="Z17" i="22"/>
  <c r="AB23" i="22"/>
  <c r="Z81" i="22"/>
  <c r="AB99" i="22"/>
  <c r="AD129" i="22"/>
  <c r="X11" i="28"/>
  <c r="AC20" i="28"/>
  <c r="AA14" i="28"/>
  <c r="AB20" i="22"/>
  <c r="AF14" i="22"/>
  <c r="Z23" i="22"/>
  <c r="AA81" i="22"/>
  <c r="AC99" i="22"/>
  <c r="AE129" i="22"/>
  <c r="AB81" i="22"/>
  <c r="AD99" i="22"/>
  <c r="AF129" i="22"/>
  <c r="AC81" i="22"/>
  <c r="AE99" i="22"/>
  <c r="P119" i="22"/>
  <c r="P71" i="28"/>
  <c r="O134" i="28"/>
  <c r="M92" i="22"/>
  <c r="N62" i="28"/>
  <c r="S99" i="22"/>
  <c r="N113" i="28"/>
  <c r="R80" i="28"/>
  <c r="M131" i="22"/>
  <c r="N71" i="28"/>
  <c r="P92" i="22"/>
  <c r="Q92" i="22"/>
  <c r="P62" i="28"/>
  <c r="T116" i="22"/>
  <c r="V116" i="28"/>
  <c r="P134" i="28"/>
  <c r="S131" i="22"/>
  <c r="T35" i="28"/>
  <c r="M140" i="22"/>
  <c r="M98" i="22"/>
  <c r="Q35" i="28"/>
  <c r="M59" i="22"/>
  <c r="R71" i="22"/>
  <c r="T107" i="28"/>
  <c r="Q119" i="22"/>
  <c r="O53" i="28"/>
  <c r="M83" i="28"/>
  <c r="N116" i="22"/>
  <c r="R134" i="28"/>
  <c r="N68" i="28"/>
  <c r="U101" i="22"/>
  <c r="M131" i="28"/>
  <c r="U65" i="28"/>
  <c r="Q80" i="22"/>
  <c r="S101" i="28"/>
  <c r="V128" i="28"/>
  <c r="S35" i="28"/>
  <c r="O128" i="22"/>
  <c r="P50" i="28"/>
  <c r="P128" i="22"/>
  <c r="R81" i="22"/>
  <c r="T99" i="22"/>
  <c r="V129" i="22"/>
  <c r="V47" i="28"/>
  <c r="M119" i="22"/>
  <c r="M71" i="28"/>
  <c r="N128" i="22"/>
  <c r="U38" i="28"/>
  <c r="R53" i="28"/>
  <c r="Q81" i="22"/>
  <c r="T143" i="28"/>
  <c r="T101" i="28"/>
  <c r="O134" i="22"/>
  <c r="T80" i="28"/>
  <c r="V101" i="22"/>
  <c r="M116" i="22"/>
  <c r="V71" i="28"/>
  <c r="Q110" i="22"/>
  <c r="R110" i="28"/>
  <c r="V32" i="28"/>
  <c r="U62" i="28"/>
  <c r="U134" i="22"/>
  <c r="P47" i="28"/>
  <c r="P77" i="28"/>
  <c r="U92" i="22"/>
  <c r="S131" i="28"/>
  <c r="Q128" i="22"/>
  <c r="P68" i="22"/>
  <c r="R119" i="28"/>
  <c r="O116" i="22"/>
  <c r="M50" i="28"/>
  <c r="U77" i="28"/>
  <c r="V98" i="22"/>
  <c r="P131" i="28"/>
  <c r="S98" i="22"/>
  <c r="U125" i="28"/>
  <c r="S62" i="28"/>
  <c r="S65" i="22"/>
  <c r="Q98" i="28"/>
  <c r="N113" i="22"/>
  <c r="Q32" i="28"/>
  <c r="S143" i="22"/>
  <c r="T38" i="28"/>
  <c r="T59" i="28"/>
  <c r="S81" i="22"/>
  <c r="U99" i="22"/>
  <c r="O86" i="28"/>
  <c r="U116" i="28"/>
  <c r="U129" i="22"/>
  <c r="R50" i="28"/>
  <c r="P113" i="28"/>
  <c r="Q140" i="22"/>
  <c r="P92" i="28"/>
  <c r="S113" i="22"/>
  <c r="O71" i="28"/>
  <c r="T113" i="22"/>
  <c r="R83" i="28"/>
  <c r="N134" i="28"/>
  <c r="P74" i="22"/>
  <c r="Q74" i="28"/>
  <c r="T86" i="22"/>
  <c r="R98" i="28"/>
  <c r="Q86" i="22"/>
  <c r="Q143" i="28"/>
  <c r="U59" i="28"/>
  <c r="N65" i="22"/>
  <c r="T92" i="28"/>
  <c r="M101" i="22"/>
  <c r="U44" i="28"/>
  <c r="S74" i="28"/>
  <c r="T95" i="22"/>
  <c r="N143" i="28"/>
  <c r="T128" i="22"/>
  <c r="Q95" i="22"/>
  <c r="S110" i="28"/>
  <c r="U86" i="28"/>
  <c r="U119" i="22"/>
  <c r="U131" i="28"/>
  <c r="O110" i="22"/>
  <c r="V134" i="28"/>
  <c r="T98" i="28"/>
  <c r="N26" i="22"/>
  <c r="T81" i="22"/>
  <c r="V99" i="22"/>
  <c r="R89" i="28"/>
  <c r="U95" i="22"/>
  <c r="S41" i="28"/>
  <c r="Q71" i="28"/>
  <c r="V80" i="22"/>
  <c r="V110" i="28"/>
  <c r="P128" i="28"/>
  <c r="S80" i="22"/>
  <c r="Q113" i="28"/>
  <c r="S128" i="28"/>
  <c r="Q80" i="28"/>
  <c r="S116" i="22"/>
  <c r="Q101" i="28"/>
  <c r="V107" i="22"/>
  <c r="V107" i="28"/>
  <c r="T47" i="28"/>
  <c r="S77" i="28"/>
  <c r="Q17" i="22"/>
  <c r="U81" i="22"/>
  <c r="M129" i="22"/>
  <c r="O107" i="28"/>
  <c r="P59" i="28"/>
  <c r="U53" i="28"/>
  <c r="S65" i="28"/>
  <c r="Q101" i="22"/>
  <c r="O98" i="28"/>
  <c r="T119" i="22"/>
  <c r="T119" i="28"/>
  <c r="U98" i="28"/>
  <c r="S14" i="22"/>
  <c r="V81" i="22"/>
  <c r="N129" i="22"/>
  <c r="V14" i="22"/>
  <c r="M99" i="22"/>
  <c r="O129" i="22"/>
  <c r="N99" i="22"/>
  <c r="P129" i="22"/>
  <c r="N110" i="22"/>
  <c r="U92" i="28"/>
  <c r="T107" i="22"/>
  <c r="P35" i="28"/>
  <c r="N65" i="28"/>
  <c r="M83" i="22"/>
  <c r="O143" i="28"/>
  <c r="O128" i="28"/>
  <c r="V62" i="22"/>
  <c r="R92" i="28"/>
  <c r="N59" i="28"/>
  <c r="O92" i="28"/>
  <c r="P113" i="22"/>
  <c r="U35" i="28"/>
  <c r="U59" i="22"/>
  <c r="O80" i="22"/>
  <c r="S86" i="28"/>
  <c r="N80" i="22"/>
  <c r="N98" i="28"/>
  <c r="S77" i="22"/>
  <c r="M23" i="28"/>
  <c r="M81" i="22"/>
  <c r="O99" i="22"/>
  <c r="Q129" i="22"/>
  <c r="M107" i="22"/>
  <c r="Q110" i="28"/>
  <c r="M128" i="22"/>
  <c r="U71" i="22"/>
  <c r="Q83" i="28"/>
  <c r="T71" i="22"/>
  <c r="T89" i="28"/>
  <c r="U98" i="22"/>
  <c r="O17" i="28"/>
  <c r="N81" i="22"/>
  <c r="P99" i="22"/>
  <c r="R129" i="22"/>
  <c r="Q77" i="28"/>
  <c r="Q98" i="22"/>
  <c r="O113" i="28"/>
  <c r="Q59" i="28"/>
  <c r="O80" i="28"/>
  <c r="P65" i="22"/>
  <c r="N80" i="28"/>
  <c r="O81" i="22"/>
  <c r="Q99" i="22"/>
  <c r="S129" i="22"/>
  <c r="Q116" i="22"/>
  <c r="M47" i="28"/>
  <c r="M80" i="28"/>
  <c r="V77" i="22"/>
  <c r="T134" i="28"/>
  <c r="R128" i="22"/>
  <c r="M101" i="28"/>
  <c r="R107" i="22"/>
  <c r="P56" i="28"/>
  <c r="R74" i="28"/>
  <c r="O107" i="22"/>
  <c r="S47" i="28"/>
  <c r="O74" i="28"/>
  <c r="O95" i="22"/>
  <c r="M107" i="28"/>
  <c r="U128" i="28"/>
  <c r="M44" i="28"/>
  <c r="O62" i="28"/>
  <c r="R68" i="28"/>
  <c r="P81" i="22"/>
  <c r="R99" i="22"/>
  <c r="B59" i="22"/>
  <c r="D80" i="22"/>
  <c r="F98" i="22"/>
  <c r="H128" i="22"/>
  <c r="H59" i="28"/>
  <c r="J80" i="28"/>
  <c r="B128" i="28"/>
  <c r="C12" i="22"/>
  <c r="E15" i="22"/>
  <c r="G18" i="22"/>
  <c r="I21" i="22"/>
  <c r="K24" i="22"/>
  <c r="C60" i="22"/>
  <c r="E63" i="22"/>
  <c r="G66" i="22"/>
  <c r="I69" i="22"/>
  <c r="K72" i="22"/>
  <c r="C78" i="22"/>
  <c r="E81" i="22"/>
  <c r="G84" i="22"/>
  <c r="I87" i="22"/>
  <c r="K90" i="22"/>
  <c r="C96" i="22"/>
  <c r="E99" i="22"/>
  <c r="G102" i="22"/>
  <c r="I117" i="22"/>
  <c r="K120" i="22"/>
  <c r="C114" i="22"/>
  <c r="E111" i="22"/>
  <c r="G126" i="22"/>
  <c r="I144" i="22"/>
  <c r="K129" i="22"/>
  <c r="C135" i="22"/>
  <c r="E141" i="22"/>
  <c r="C59" i="22"/>
  <c r="E80" i="22"/>
  <c r="G98" i="22"/>
  <c r="I128" i="22"/>
  <c r="I59" i="28"/>
  <c r="K80" i="28"/>
  <c r="C128" i="28"/>
  <c r="D12" i="22"/>
  <c r="F15" i="22"/>
  <c r="H18" i="22"/>
  <c r="J21" i="22"/>
  <c r="B27" i="22"/>
  <c r="D60" i="22"/>
  <c r="F63" i="22"/>
  <c r="H66" i="22"/>
  <c r="J69" i="22"/>
  <c r="B75" i="22"/>
  <c r="D78" i="22"/>
  <c r="F81" i="22"/>
  <c r="H84" i="22"/>
  <c r="J87" i="22"/>
  <c r="B93" i="22"/>
  <c r="D96" i="22"/>
  <c r="F99" i="22"/>
  <c r="H102" i="22"/>
  <c r="J117" i="22"/>
  <c r="B108" i="22"/>
  <c r="D114" i="22"/>
  <c r="F111" i="22"/>
  <c r="H126" i="22"/>
  <c r="J144" i="22"/>
  <c r="B132" i="22"/>
  <c r="D135" i="22"/>
  <c r="F141" i="22"/>
  <c r="D59" i="22"/>
  <c r="F80" i="22"/>
  <c r="H98" i="22"/>
  <c r="J128" i="22"/>
  <c r="J59" i="28"/>
  <c r="B98" i="28"/>
  <c r="D128" i="28"/>
  <c r="E12" i="22"/>
  <c r="G15" i="22"/>
  <c r="I18" i="22"/>
  <c r="K21" i="22"/>
  <c r="C27" i="22"/>
  <c r="E60" i="22"/>
  <c r="G63" i="22"/>
  <c r="I66" i="22"/>
  <c r="K69" i="22"/>
  <c r="C75" i="22"/>
  <c r="E78" i="22"/>
  <c r="G81" i="22"/>
  <c r="I84" i="22"/>
  <c r="K87" i="22"/>
  <c r="C93" i="22"/>
  <c r="E96" i="22"/>
  <c r="G99" i="22"/>
  <c r="I102" i="22"/>
  <c r="K117" i="22"/>
  <c r="C108" i="22"/>
  <c r="E114" i="22"/>
  <c r="G111" i="22"/>
  <c r="I126" i="22"/>
  <c r="K144" i="22"/>
  <c r="C132" i="22"/>
  <c r="E135" i="22"/>
  <c r="G141" i="22"/>
  <c r="E59" i="22"/>
  <c r="G80" i="22"/>
  <c r="I98" i="22"/>
  <c r="K128" i="22"/>
  <c r="K59" i="28"/>
  <c r="C98" i="28"/>
  <c r="E128" i="28"/>
  <c r="F12" i="22"/>
  <c r="H15" i="22"/>
  <c r="J18" i="22"/>
  <c r="B24" i="22"/>
  <c r="D27" i="22"/>
  <c r="F60" i="22"/>
  <c r="H63" i="22"/>
  <c r="J66" i="22"/>
  <c r="B72" i="22"/>
  <c r="D75" i="22"/>
  <c r="F78" i="22"/>
  <c r="H81" i="22"/>
  <c r="J84" i="22"/>
  <c r="B90" i="22"/>
  <c r="D93" i="22"/>
  <c r="F96" i="22"/>
  <c r="H99" i="22"/>
  <c r="J102" i="22"/>
  <c r="B120" i="22"/>
  <c r="D108" i="22"/>
  <c r="F114" i="22"/>
  <c r="H111" i="22"/>
  <c r="J126" i="22"/>
  <c r="B129" i="22"/>
  <c r="D132" i="22"/>
  <c r="F135" i="22"/>
  <c r="H141" i="22"/>
  <c r="F59" i="22"/>
  <c r="H80" i="22"/>
  <c r="J98" i="22"/>
  <c r="B80" i="28"/>
  <c r="D98" i="28"/>
  <c r="F128" i="28"/>
  <c r="G12" i="22"/>
  <c r="I15" i="22"/>
  <c r="K18" i="22"/>
  <c r="C24" i="22"/>
  <c r="E27" i="22"/>
  <c r="G60" i="22"/>
  <c r="I63" i="22"/>
  <c r="K66" i="22"/>
  <c r="C72" i="22"/>
  <c r="E75" i="22"/>
  <c r="G78" i="22"/>
  <c r="I81" i="22"/>
  <c r="K84" i="22"/>
  <c r="C90" i="22"/>
  <c r="E93" i="22"/>
  <c r="G96" i="22"/>
  <c r="I99" i="22"/>
  <c r="K102" i="22"/>
  <c r="C120" i="22"/>
  <c r="E108" i="22"/>
  <c r="G114" i="22"/>
  <c r="I111" i="22"/>
  <c r="K126" i="22"/>
  <c r="C129" i="22"/>
  <c r="E132" i="22"/>
  <c r="G135" i="22"/>
  <c r="I141" i="22"/>
  <c r="G59" i="22"/>
  <c r="I80" i="22"/>
  <c r="K98" i="22"/>
  <c r="C80" i="28"/>
  <c r="E98" i="28"/>
  <c r="G128" i="28"/>
  <c r="H12" i="22"/>
  <c r="J15" i="22"/>
  <c r="B21" i="22"/>
  <c r="D24" i="22"/>
  <c r="F27" i="22"/>
  <c r="H60" i="22"/>
  <c r="J63" i="22"/>
  <c r="B69" i="22"/>
  <c r="D72" i="22"/>
  <c r="F75" i="22"/>
  <c r="H78" i="22"/>
  <c r="J81" i="22"/>
  <c r="B87" i="22"/>
  <c r="D90" i="22"/>
  <c r="F93" i="22"/>
  <c r="H96" i="22"/>
  <c r="J99" i="22"/>
  <c r="B117" i="22"/>
  <c r="D120" i="22"/>
  <c r="F108" i="22"/>
  <c r="H114" i="22"/>
  <c r="J111" i="22"/>
  <c r="B144" i="22"/>
  <c r="D129" i="22"/>
  <c r="F132" i="22"/>
  <c r="H135" i="22"/>
  <c r="J141" i="22"/>
  <c r="H59" i="22"/>
  <c r="J80" i="22"/>
  <c r="B128" i="22"/>
  <c r="B59" i="28"/>
  <c r="D80" i="28"/>
  <c r="F98" i="28"/>
  <c r="H128" i="28"/>
  <c r="I12" i="22"/>
  <c r="K15" i="22"/>
  <c r="C21" i="22"/>
  <c r="E24" i="22"/>
  <c r="G27" i="22"/>
  <c r="I60" i="22"/>
  <c r="K63" i="22"/>
  <c r="C69" i="22"/>
  <c r="E72" i="22"/>
  <c r="G75" i="22"/>
  <c r="I78" i="22"/>
  <c r="K81" i="22"/>
  <c r="C87" i="22"/>
  <c r="E90" i="22"/>
  <c r="G93" i="22"/>
  <c r="I96" i="22"/>
  <c r="K99" i="22"/>
  <c r="C117" i="22"/>
  <c r="E120" i="22"/>
  <c r="G108" i="22"/>
  <c r="I114" i="22"/>
  <c r="K111" i="22"/>
  <c r="C144" i="22"/>
  <c r="E129" i="22"/>
  <c r="G132" i="22"/>
  <c r="I135" i="22"/>
  <c r="K141" i="22"/>
  <c r="I59" i="22"/>
  <c r="K80" i="22"/>
  <c r="C128" i="22"/>
  <c r="C59" i="28"/>
  <c r="E80" i="28"/>
  <c r="G98" i="28"/>
  <c r="I128" i="28"/>
  <c r="J12" i="22"/>
  <c r="B18" i="22"/>
  <c r="D21" i="22"/>
  <c r="F24" i="22"/>
  <c r="H27" i="22"/>
  <c r="J60" i="22"/>
  <c r="B66" i="22"/>
  <c r="D69" i="22"/>
  <c r="F72" i="22"/>
  <c r="H75" i="22"/>
  <c r="J78" i="22"/>
  <c r="B84" i="22"/>
  <c r="D87" i="22"/>
  <c r="F90" i="22"/>
  <c r="H93" i="22"/>
  <c r="J96" i="22"/>
  <c r="B102" i="22"/>
  <c r="D117" i="22"/>
  <c r="F120" i="22"/>
  <c r="H108" i="22"/>
  <c r="J114" i="22"/>
  <c r="B126" i="22"/>
  <c r="D144" i="22"/>
  <c r="F129" i="22"/>
  <c r="H132" i="22"/>
  <c r="J135" i="22"/>
  <c r="J59" i="22"/>
  <c r="B98" i="22"/>
  <c r="D128" i="22"/>
  <c r="D59" i="28"/>
  <c r="F80" i="28"/>
  <c r="H98" i="28"/>
  <c r="J128" i="28"/>
  <c r="K12" i="22"/>
  <c r="C18" i="22"/>
  <c r="E21" i="22"/>
  <c r="G24" i="22"/>
  <c r="I27" i="22"/>
  <c r="K60" i="22"/>
  <c r="C66" i="22"/>
  <c r="E69" i="22"/>
  <c r="G72" i="22"/>
  <c r="I75" i="22"/>
  <c r="K78" i="22"/>
  <c r="C84" i="22"/>
  <c r="E87" i="22"/>
  <c r="G90" i="22"/>
  <c r="I93" i="22"/>
  <c r="K96" i="22"/>
  <c r="C102" i="22"/>
  <c r="E117" i="22"/>
  <c r="G120" i="22"/>
  <c r="I108" i="22"/>
  <c r="K114" i="22"/>
  <c r="C126" i="22"/>
  <c r="E144" i="22"/>
  <c r="G129" i="22"/>
  <c r="I132" i="22"/>
  <c r="K135" i="22"/>
  <c r="K59" i="22"/>
  <c r="C98" i="22"/>
  <c r="E128" i="22"/>
  <c r="E59" i="28"/>
  <c r="G80" i="28"/>
  <c r="I98" i="28"/>
  <c r="K128" i="28"/>
  <c r="B15" i="22"/>
  <c r="D18" i="22"/>
  <c r="F21" i="22"/>
  <c r="H24" i="22"/>
  <c r="J27" i="22"/>
  <c r="B63" i="22"/>
  <c r="D66" i="22"/>
  <c r="F69" i="22"/>
  <c r="H72" i="22"/>
  <c r="J75" i="22"/>
  <c r="B81" i="22"/>
  <c r="D84" i="22"/>
  <c r="F87" i="22"/>
  <c r="H90" i="22"/>
  <c r="J93" i="22"/>
  <c r="B99" i="22"/>
  <c r="D102" i="22"/>
  <c r="F117" i="22"/>
  <c r="H120" i="22"/>
  <c r="J108" i="22"/>
  <c r="B111" i="22"/>
  <c r="D126" i="22"/>
  <c r="F144" i="22"/>
  <c r="H129" i="22"/>
  <c r="J132" i="22"/>
  <c r="B141" i="22"/>
  <c r="B80" i="22"/>
  <c r="D98" i="22"/>
  <c r="F128" i="22"/>
  <c r="F59" i="28"/>
  <c r="H80" i="28"/>
  <c r="J98" i="28"/>
  <c r="C15" i="22"/>
  <c r="E18" i="22"/>
  <c r="G21" i="22"/>
  <c r="I24" i="22"/>
  <c r="K27" i="22"/>
  <c r="C63" i="22"/>
  <c r="E66" i="22"/>
  <c r="G69" i="22"/>
  <c r="I72" i="22"/>
  <c r="K75" i="22"/>
  <c r="C81" i="22"/>
  <c r="E84" i="22"/>
  <c r="G87" i="22"/>
  <c r="I90" i="22"/>
  <c r="K93" i="22"/>
  <c r="C99" i="22"/>
  <c r="E102" i="22"/>
  <c r="G117" i="22"/>
  <c r="I120" i="22"/>
  <c r="K108" i="22"/>
  <c r="C111" i="22"/>
  <c r="E126" i="22"/>
  <c r="G144" i="22"/>
  <c r="I129" i="22"/>
  <c r="K132" i="22"/>
  <c r="C141" i="22"/>
  <c r="Y86" i="28"/>
  <c r="AB59" i="22"/>
  <c r="AG62" i="22"/>
  <c r="Y101" i="22"/>
  <c r="AE134" i="22"/>
  <c r="X71" i="22"/>
  <c r="AF116" i="22"/>
  <c r="AA77" i="22"/>
  <c r="AC107" i="22"/>
  <c r="X86" i="28"/>
  <c r="AB113" i="22"/>
  <c r="AB29" i="28"/>
  <c r="AE83" i="22"/>
  <c r="AA110" i="22"/>
  <c r="X11" i="22"/>
  <c r="AA17" i="28"/>
  <c r="AF23" i="28"/>
  <c r="AE17" i="22"/>
  <c r="AB14" i="22"/>
  <c r="AC26" i="22"/>
  <c r="AG17" i="28"/>
  <c r="AB26" i="28"/>
  <c r="AE26" i="22"/>
  <c r="AB17" i="22"/>
  <c r="AB66" i="22"/>
  <c r="AD69" i="22"/>
  <c r="Y107" i="28"/>
  <c r="AG68" i="22"/>
  <c r="AE116" i="22"/>
  <c r="Z77" i="22"/>
  <c r="AB107" i="22"/>
  <c r="AC83" i="22"/>
  <c r="Y110" i="22"/>
  <c r="X38" i="28"/>
  <c r="AD86" i="22"/>
  <c r="X125" i="22"/>
  <c r="AF47" i="28"/>
  <c r="AG89" i="22"/>
  <c r="AG125" i="22"/>
  <c r="Z17" i="28"/>
  <c r="AE23" i="28"/>
  <c r="AD17" i="22"/>
  <c r="AA14" i="22"/>
  <c r="AB26" i="22"/>
  <c r="AF17" i="28"/>
  <c r="AA26" i="28"/>
  <c r="AD26" i="22"/>
  <c r="AA17" i="22"/>
  <c r="AC11" i="22"/>
  <c r="AF72" i="22"/>
  <c r="AB84" i="22"/>
  <c r="AF92" i="28"/>
  <c r="Z65" i="28"/>
  <c r="AC125" i="28"/>
  <c r="AG89" i="28"/>
  <c r="AA62" i="28"/>
  <c r="X113" i="28"/>
  <c r="AB83" i="28"/>
  <c r="AA119" i="28"/>
  <c r="AE77" i="28"/>
  <c r="AC59" i="28"/>
  <c r="Y74" i="22"/>
  <c r="AC119" i="22"/>
  <c r="Z113" i="22"/>
  <c r="AD140" i="28"/>
  <c r="AC86" i="22"/>
  <c r="AG110" i="22"/>
  <c r="Z47" i="28"/>
  <c r="AF89" i="22"/>
  <c r="AF125" i="22"/>
  <c r="AF92" i="22"/>
  <c r="AE143" i="22"/>
  <c r="Y17" i="28"/>
  <c r="AB20" i="28"/>
  <c r="AG26" i="28"/>
  <c r="AG20" i="22"/>
  <c r="AA20" i="22"/>
  <c r="AC14" i="28"/>
  <c r="X23" i="28"/>
  <c r="Z11" i="28"/>
  <c r="AF20" i="22"/>
  <c r="AA23" i="22"/>
  <c r="X78" i="22"/>
  <c r="AD87" i="22"/>
  <c r="Z102" i="22"/>
  <c r="AB11" i="22"/>
  <c r="AF90" i="22"/>
  <c r="AB117" i="22"/>
  <c r="AD120" i="22"/>
  <c r="AF108" i="22"/>
  <c r="AG141" i="22"/>
  <c r="AE96" i="22"/>
  <c r="AC27" i="22"/>
  <c r="AA24" i="22"/>
  <c r="Y21" i="22"/>
  <c r="AG15" i="22"/>
  <c r="AE12" i="22"/>
  <c r="AG135" i="22"/>
  <c r="AE132" i="22"/>
  <c r="AC144" i="22"/>
  <c r="Y126" i="22"/>
  <c r="AG114" i="22"/>
  <c r="AE108" i="22"/>
  <c r="AC120" i="22"/>
  <c r="AA117" i="22"/>
  <c r="Y102" i="22"/>
  <c r="AG93" i="22"/>
  <c r="AE90" i="22"/>
  <c r="AC87" i="22"/>
  <c r="AA84" i="22"/>
  <c r="AG75" i="22"/>
  <c r="AE72" i="22"/>
  <c r="AC69" i="22"/>
  <c r="AA66" i="22"/>
  <c r="Y63" i="22"/>
  <c r="AF141" i="22"/>
  <c r="AD96" i="22"/>
  <c r="AB27" i="22"/>
  <c r="Z24" i="22"/>
  <c r="X21" i="22"/>
  <c r="AF15" i="22"/>
  <c r="AD12" i="22"/>
  <c r="AF135" i="22"/>
  <c r="AD132" i="22"/>
  <c r="AB144" i="22"/>
  <c r="X126" i="22"/>
  <c r="AF114" i="22"/>
  <c r="AD108" i="22"/>
  <c r="AB120" i="22"/>
  <c r="Z117" i="22"/>
  <c r="X102" i="22"/>
  <c r="AF93" i="22"/>
  <c r="AD90" i="22"/>
  <c r="AB87" i="22"/>
  <c r="Z84" i="22"/>
  <c r="AF75" i="22"/>
  <c r="AD72" i="22"/>
  <c r="AB69" i="22"/>
  <c r="Z66" i="22"/>
  <c r="X63" i="22"/>
  <c r="AE141" i="22"/>
  <c r="AC96" i="22"/>
  <c r="AA27" i="22"/>
  <c r="Y24" i="22"/>
  <c r="AG18" i="22"/>
  <c r="AE15" i="22"/>
  <c r="AC12" i="22"/>
  <c r="AE135" i="22"/>
  <c r="AC132" i="22"/>
  <c r="AA144" i="22"/>
  <c r="AG111" i="22"/>
  <c r="AE114" i="22"/>
  <c r="AC108" i="22"/>
  <c r="AA120" i="22"/>
  <c r="Y117" i="22"/>
  <c r="AE93" i="22"/>
  <c r="AC90" i="22"/>
  <c r="AA87" i="22"/>
  <c r="Y84" i="22"/>
  <c r="AG78" i="22"/>
  <c r="AE75" i="22"/>
  <c r="AC72" i="22"/>
  <c r="AA69" i="22"/>
  <c r="Y66" i="22"/>
  <c r="AG60" i="22"/>
  <c r="AD141" i="22"/>
  <c r="AB96" i="22"/>
  <c r="Z27" i="22"/>
  <c r="X24" i="22"/>
  <c r="AF18" i="22"/>
  <c r="AD15" i="22"/>
  <c r="AB12" i="22"/>
  <c r="AD135" i="22"/>
  <c r="AB132" i="22"/>
  <c r="Z144" i="22"/>
  <c r="AF111" i="22"/>
  <c r="AD114" i="22"/>
  <c r="AB108" i="22"/>
  <c r="Z120" i="22"/>
  <c r="X117" i="22"/>
  <c r="AD93" i="22"/>
  <c r="AB90" i="22"/>
  <c r="Z87" i="22"/>
  <c r="X84" i="22"/>
  <c r="AF78" i="22"/>
  <c r="AD75" i="22"/>
  <c r="AB72" i="22"/>
  <c r="Z69" i="22"/>
  <c r="X66" i="22"/>
  <c r="AF60" i="22"/>
  <c r="AC141" i="22"/>
  <c r="AA96" i="22"/>
  <c r="Y27" i="22"/>
  <c r="AG21" i="22"/>
  <c r="AE18" i="22"/>
  <c r="AC15" i="22"/>
  <c r="AA12" i="22"/>
  <c r="AC135" i="22"/>
  <c r="AA132" i="22"/>
  <c r="Y144" i="22"/>
  <c r="AG126" i="22"/>
  <c r="AE111" i="22"/>
  <c r="AC114" i="22"/>
  <c r="AA108" i="22"/>
  <c r="Y120" i="22"/>
  <c r="AG102" i="22"/>
  <c r="AC93" i="22"/>
  <c r="AA90" i="22"/>
  <c r="Y87" i="22"/>
  <c r="AE78" i="22"/>
  <c r="AC75" i="22"/>
  <c r="AA72" i="22"/>
  <c r="Y69" i="22"/>
  <c r="AG63" i="22"/>
  <c r="AE60" i="22"/>
  <c r="AB141" i="22"/>
  <c r="Z96" i="22"/>
  <c r="X27" i="22"/>
  <c r="AF21" i="22"/>
  <c r="AD18" i="22"/>
  <c r="AB15" i="22"/>
  <c r="Z12" i="22"/>
  <c r="AB135" i="22"/>
  <c r="Z132" i="22"/>
  <c r="X144" i="22"/>
  <c r="AF126" i="22"/>
  <c r="AD111" i="22"/>
  <c r="AB114" i="22"/>
  <c r="Z108" i="22"/>
  <c r="X120" i="22"/>
  <c r="AF102" i="22"/>
  <c r="AB93" i="22"/>
  <c r="Z90" i="22"/>
  <c r="X87" i="22"/>
  <c r="AD78" i="22"/>
  <c r="AB75" i="22"/>
  <c r="Z72" i="22"/>
  <c r="X69" i="22"/>
  <c r="AF63" i="22"/>
  <c r="AD60" i="22"/>
  <c r="AA141" i="22"/>
  <c r="Y96" i="22"/>
  <c r="AG24" i="22"/>
  <c r="AE21" i="22"/>
  <c r="AC18" i="22"/>
  <c r="AA15" i="22"/>
  <c r="Y12" i="22"/>
  <c r="AA135" i="22"/>
  <c r="Y132" i="22"/>
  <c r="AE126" i="22"/>
  <c r="AC111" i="22"/>
  <c r="AA114" i="22"/>
  <c r="Y108" i="22"/>
  <c r="AG117" i="22"/>
  <c r="AE102" i="22"/>
  <c r="AA93" i="22"/>
  <c r="Y90" i="22"/>
  <c r="AG84" i="22"/>
  <c r="AC78" i="22"/>
  <c r="AA75" i="22"/>
  <c r="Y72" i="22"/>
  <c r="AG66" i="22"/>
  <c r="AE63" i="22"/>
  <c r="AC60" i="22"/>
  <c r="Z141" i="22"/>
  <c r="X96" i="22"/>
  <c r="AF24" i="22"/>
  <c r="AD21" i="22"/>
  <c r="AB18" i="22"/>
  <c r="Z15" i="22"/>
  <c r="X12" i="22"/>
  <c r="Z135" i="22"/>
  <c r="X132" i="22"/>
  <c r="AD126" i="22"/>
  <c r="AB111" i="22"/>
  <c r="Z114" i="22"/>
  <c r="X108" i="22"/>
  <c r="AF117" i="22"/>
  <c r="AD102" i="22"/>
  <c r="Z93" i="22"/>
  <c r="X90" i="22"/>
  <c r="AF84" i="22"/>
  <c r="AB78" i="22"/>
  <c r="Z75" i="22"/>
  <c r="X72" i="22"/>
  <c r="AF66" i="22"/>
  <c r="AD63" i="22"/>
  <c r="AB60" i="22"/>
  <c r="Y141" i="22"/>
  <c r="AG27" i="22"/>
  <c r="AE24" i="22"/>
  <c r="AC21" i="22"/>
  <c r="AA18" i="22"/>
  <c r="Y15" i="22"/>
  <c r="Y135" i="22"/>
  <c r="AG144" i="22"/>
  <c r="AC126" i="22"/>
  <c r="AA111" i="22"/>
  <c r="Y114" i="22"/>
  <c r="AG120" i="22"/>
  <c r="AE117" i="22"/>
  <c r="AC102" i="22"/>
  <c r="Y93" i="22"/>
  <c r="AG87" i="22"/>
  <c r="AE84" i="22"/>
  <c r="AA78" i="22"/>
  <c r="Y75" i="22"/>
  <c r="AG69" i="22"/>
  <c r="AE66" i="22"/>
  <c r="AC63" i="22"/>
  <c r="AA60" i="22"/>
  <c r="X141" i="22"/>
  <c r="AF27" i="22"/>
  <c r="AD24" i="22"/>
  <c r="AB21" i="22"/>
  <c r="Z18" i="22"/>
  <c r="X15" i="22"/>
  <c r="X135" i="22"/>
  <c r="AF144" i="22"/>
  <c r="AB126" i="22"/>
  <c r="Z111" i="22"/>
  <c r="X114" i="22"/>
  <c r="AF120" i="22"/>
  <c r="AD117" i="22"/>
  <c r="AB102" i="22"/>
  <c r="X93" i="22"/>
  <c r="AF87" i="22"/>
  <c r="AD84" i="22"/>
  <c r="Z78" i="22"/>
  <c r="X75" i="22"/>
  <c r="AF69" i="22"/>
  <c r="AD66" i="22"/>
  <c r="AB63" i="22"/>
  <c r="Z60" i="22"/>
  <c r="AG96" i="22"/>
  <c r="AE27" i="22"/>
  <c r="AC24" i="22"/>
  <c r="AA21" i="22"/>
  <c r="Y18" i="22"/>
  <c r="AG12" i="22"/>
  <c r="AG132" i="22"/>
  <c r="AE144" i="22"/>
  <c r="AA126" i="22"/>
  <c r="Y111" i="22"/>
  <c r="AG108" i="22"/>
  <c r="AE120" i="22"/>
  <c r="AC117" i="22"/>
  <c r="AA102" i="22"/>
  <c r="AG90" i="22"/>
  <c r="AE87" i="22"/>
  <c r="AC84" i="22"/>
  <c r="Y78" i="22"/>
  <c r="AG72" i="22"/>
  <c r="AE69" i="22"/>
  <c r="AC66" i="22"/>
  <c r="AA63" i="22"/>
  <c r="Y60" i="22"/>
  <c r="X111" i="22"/>
  <c r="AD144" i="22"/>
  <c r="X18" i="22"/>
  <c r="Z126" i="22"/>
  <c r="AF132" i="22"/>
  <c r="Z21" i="22"/>
  <c r="X23" i="22"/>
  <c r="AF14" i="28"/>
  <c r="AA23" i="28"/>
  <c r="AC11" i="28"/>
  <c r="AB24" i="22"/>
  <c r="X60" i="22"/>
  <c r="AD27" i="22"/>
  <c r="AG83" i="28"/>
  <c r="AD59" i="22"/>
  <c r="AF119" i="28"/>
  <c r="X59" i="28"/>
  <c r="AG116" i="28"/>
  <c r="AA77" i="28"/>
  <c r="AG59" i="28"/>
  <c r="X116" i="28"/>
  <c r="AB74" i="28"/>
  <c r="AE134" i="28"/>
  <c r="Y101" i="28"/>
  <c r="AC71" i="28"/>
  <c r="Z143" i="28"/>
  <c r="AD92" i="28"/>
  <c r="X65" i="28"/>
  <c r="AC110" i="28"/>
  <c r="AG86" i="28"/>
  <c r="AG131" i="22"/>
  <c r="X68" i="22"/>
  <c r="X116" i="22"/>
  <c r="AD140" i="22"/>
  <c r="AA74" i="22"/>
  <c r="AE119" i="22"/>
  <c r="AB77" i="22"/>
  <c r="AD107" i="22"/>
  <c r="AC113" i="22"/>
  <c r="AC23" i="22"/>
  <c r="Y14" i="28"/>
  <c r="AD20" i="28"/>
  <c r="AF11" i="28"/>
  <c r="AG26" i="22"/>
  <c r="AC20" i="22"/>
  <c r="AE14" i="28"/>
  <c r="Z23" i="28"/>
  <c r="AB11" i="28"/>
  <c r="AF26" i="22"/>
  <c r="Z63" i="22"/>
  <c r="AF96" i="22"/>
  <c r="U29" i="28"/>
  <c r="T116" i="28"/>
  <c r="P131" i="22"/>
  <c r="R62" i="28"/>
  <c r="T83" i="22"/>
  <c r="R44" i="28"/>
  <c r="M35" i="28"/>
  <c r="V56" i="28"/>
  <c r="O32" i="28"/>
  <c r="O83" i="28"/>
  <c r="R119" i="22"/>
  <c r="P53" i="28"/>
  <c r="P116" i="28"/>
  <c r="V59" i="28"/>
  <c r="M65" i="22"/>
  <c r="M125" i="28"/>
  <c r="M65" i="28"/>
  <c r="R92" i="22"/>
  <c r="N35" i="28"/>
  <c r="P89" i="28"/>
  <c r="M59" i="28"/>
  <c r="O92" i="22"/>
  <c r="Q44" i="28"/>
  <c r="M89" i="28"/>
  <c r="O77" i="22"/>
  <c r="S32" i="28"/>
  <c r="T143" i="22"/>
  <c r="S68" i="22"/>
  <c r="S143" i="28"/>
  <c r="P83" i="22"/>
  <c r="R35" i="28"/>
  <c r="R86" i="28"/>
  <c r="V125" i="28"/>
  <c r="O89" i="22"/>
  <c r="P140" i="22"/>
  <c r="M26" i="22"/>
  <c r="O17" i="22"/>
  <c r="T20" i="22"/>
  <c r="M11" i="28"/>
  <c r="Q26" i="28"/>
  <c r="S20" i="28"/>
  <c r="M17" i="28"/>
  <c r="R134" i="22"/>
  <c r="N74" i="28"/>
  <c r="P95" i="22"/>
  <c r="N56" i="28"/>
  <c r="O56" i="28"/>
  <c r="R65" i="22"/>
  <c r="T65" i="22"/>
  <c r="U74" i="22"/>
  <c r="M29" i="28"/>
  <c r="T92" i="22"/>
  <c r="N50" i="28"/>
  <c r="N101" i="28"/>
  <c r="U113" i="28"/>
  <c r="P89" i="22"/>
  <c r="V29" i="28"/>
  <c r="N86" i="28"/>
  <c r="M89" i="22"/>
  <c r="S29" i="28"/>
  <c r="U83" i="28"/>
  <c r="V143" i="22"/>
  <c r="M74" i="22"/>
  <c r="Q29" i="28"/>
  <c r="M74" i="28"/>
  <c r="R125" i="22"/>
  <c r="Q65" i="22"/>
  <c r="Q125" i="28"/>
  <c r="P32" i="28"/>
  <c r="R140" i="28"/>
  <c r="R23" i="22"/>
  <c r="N17" i="22"/>
  <c r="T17" i="22"/>
  <c r="Q11" i="28"/>
  <c r="P26" i="28"/>
  <c r="R20" i="28"/>
  <c r="V14" i="28"/>
  <c r="P29" i="28"/>
  <c r="N92" i="28"/>
  <c r="Q113" i="22"/>
  <c r="M53" i="28"/>
  <c r="V131" i="28"/>
  <c r="T140" i="22"/>
  <c r="T83" i="28"/>
  <c r="V116" i="22"/>
  <c r="T62" i="22"/>
  <c r="Q74" i="22"/>
  <c r="N77" i="22"/>
  <c r="P77" i="22"/>
  <c r="R143" i="22"/>
  <c r="S71" i="22"/>
  <c r="U134" i="28"/>
  <c r="U74" i="28"/>
  <c r="R89" i="22"/>
  <c r="V44" i="28"/>
  <c r="V95" i="28"/>
  <c r="P143" i="22"/>
  <c r="S107" i="28"/>
  <c r="O59" i="22"/>
  <c r="T140" i="28"/>
  <c r="R59" i="22"/>
  <c r="U83" i="22"/>
  <c r="Q140" i="28"/>
  <c r="T125" i="22"/>
  <c r="U68" i="22"/>
  <c r="O140" i="28"/>
  <c r="U68" i="28"/>
  <c r="P110" i="22"/>
  <c r="O62" i="22"/>
  <c r="S116" i="28"/>
  <c r="S59" i="28"/>
  <c r="V74" i="22"/>
  <c r="N29" i="28"/>
  <c r="T71" i="28"/>
  <c r="N38" i="28"/>
  <c r="M68" i="28"/>
  <c r="O140" i="22"/>
  <c r="Q23" i="22"/>
  <c r="M17" i="22"/>
  <c r="T14" i="22"/>
  <c r="P11" i="28"/>
  <c r="O26" i="28"/>
  <c r="Q20" i="28"/>
  <c r="T14" i="28"/>
  <c r="P23" i="22"/>
  <c r="O14" i="22"/>
  <c r="U11" i="22"/>
  <c r="O11" i="28"/>
  <c r="U23" i="28"/>
  <c r="P20" i="28"/>
  <c r="S14" i="28"/>
  <c r="U56" i="28"/>
  <c r="Q125" i="22"/>
  <c r="R68" i="22"/>
  <c r="N110" i="28"/>
  <c r="P65" i="28"/>
  <c r="M11" i="22"/>
  <c r="O23" i="22"/>
  <c r="N14" i="22"/>
  <c r="U26" i="22"/>
  <c r="N11" i="28"/>
  <c r="T23" i="28"/>
  <c r="O20" i="28"/>
  <c r="O14" i="28"/>
  <c r="M143" i="28"/>
  <c r="R11" i="22"/>
  <c r="N23" i="22"/>
  <c r="M14" i="22"/>
  <c r="U23" i="22"/>
  <c r="R11" i="28"/>
  <c r="S23" i="28"/>
  <c r="N20" i="28"/>
  <c r="N14" i="28"/>
  <c r="M113" i="22"/>
  <c r="R77" i="22"/>
  <c r="S140" i="28"/>
  <c r="Q11" i="22"/>
  <c r="P20" i="22"/>
  <c r="S11" i="22"/>
  <c r="U20" i="22"/>
  <c r="V11" i="28"/>
  <c r="R23" i="28"/>
  <c r="M20" i="28"/>
  <c r="M14" i="28"/>
  <c r="N89" i="22"/>
  <c r="U143" i="22"/>
  <c r="O38" i="28"/>
  <c r="P11" i="22"/>
  <c r="O20" i="22"/>
  <c r="S26" i="22"/>
  <c r="U17" i="22"/>
  <c r="V26" i="28"/>
  <c r="Q23" i="28"/>
  <c r="V17" i="28"/>
  <c r="S141" i="22"/>
  <c r="Q135" i="22"/>
  <c r="O132" i="22"/>
  <c r="M144" i="22"/>
  <c r="U126" i="22"/>
  <c r="S111" i="22"/>
  <c r="Q114" i="22"/>
  <c r="O108" i="22"/>
  <c r="M120" i="22"/>
  <c r="U102" i="22"/>
  <c r="Q96" i="22"/>
  <c r="O93" i="22"/>
  <c r="M90" i="22"/>
  <c r="U84" i="22"/>
  <c r="Q78" i="22"/>
  <c r="O75" i="22"/>
  <c r="M72" i="22"/>
  <c r="U66" i="22"/>
  <c r="S63" i="22"/>
  <c r="Q60" i="22"/>
  <c r="O27" i="22"/>
  <c r="M24" i="22"/>
  <c r="U18" i="22"/>
  <c r="S15" i="22"/>
  <c r="N12" i="22"/>
  <c r="R141" i="22"/>
  <c r="P135" i="22"/>
  <c r="N132" i="22"/>
  <c r="T126" i="22"/>
  <c r="R111" i="22"/>
  <c r="P114" i="22"/>
  <c r="N108" i="22"/>
  <c r="V117" i="22"/>
  <c r="T102" i="22"/>
  <c r="P96" i="22"/>
  <c r="N93" i="22"/>
  <c r="V87" i="22"/>
  <c r="T84" i="22"/>
  <c r="P78" i="22"/>
  <c r="N75" i="22"/>
  <c r="V69" i="22"/>
  <c r="T66" i="22"/>
  <c r="R63" i="22"/>
  <c r="P60" i="22"/>
  <c r="N27" i="22"/>
  <c r="V21" i="22"/>
  <c r="T18" i="22"/>
  <c r="R15" i="22"/>
  <c r="O12" i="22"/>
  <c r="Q141" i="22"/>
  <c r="O135" i="22"/>
  <c r="M132" i="22"/>
  <c r="S126" i="22"/>
  <c r="Q111" i="22"/>
  <c r="O114" i="22"/>
  <c r="M108" i="22"/>
  <c r="U117" i="22"/>
  <c r="S102" i="22"/>
  <c r="O96" i="22"/>
  <c r="M93" i="22"/>
  <c r="U87" i="22"/>
  <c r="S84" i="22"/>
  <c r="O78" i="22"/>
  <c r="M75" i="22"/>
  <c r="U69" i="22"/>
  <c r="S66" i="22"/>
  <c r="Q63" i="22"/>
  <c r="O60" i="22"/>
  <c r="M27" i="22"/>
  <c r="U21" i="22"/>
  <c r="S18" i="22"/>
  <c r="Q15" i="22"/>
  <c r="P12" i="22"/>
  <c r="P141" i="22"/>
  <c r="N135" i="22"/>
  <c r="V144" i="22"/>
  <c r="R126" i="22"/>
  <c r="P111" i="22"/>
  <c r="N114" i="22"/>
  <c r="V120" i="22"/>
  <c r="T117" i="22"/>
  <c r="R102" i="22"/>
  <c r="N96" i="22"/>
  <c r="V90" i="22"/>
  <c r="T87" i="22"/>
  <c r="R84" i="22"/>
  <c r="N78" i="22"/>
  <c r="V72" i="22"/>
  <c r="T69" i="22"/>
  <c r="R66" i="22"/>
  <c r="P63" i="22"/>
  <c r="N60" i="22"/>
  <c r="V24" i="22"/>
  <c r="T21" i="22"/>
  <c r="R18" i="22"/>
  <c r="P15" i="22"/>
  <c r="Q12" i="22"/>
  <c r="O141" i="22"/>
  <c r="M135" i="22"/>
  <c r="U144" i="22"/>
  <c r="Q126" i="22"/>
  <c r="O111" i="22"/>
  <c r="M114" i="22"/>
  <c r="U120" i="22"/>
  <c r="S117" i="22"/>
  <c r="Q102" i="22"/>
  <c r="M96" i="22"/>
  <c r="U90" i="22"/>
  <c r="S87" i="22"/>
  <c r="Q84" i="22"/>
  <c r="M78" i="22"/>
  <c r="U72" i="22"/>
  <c r="S69" i="22"/>
  <c r="Q66" i="22"/>
  <c r="O63" i="22"/>
  <c r="M60" i="22"/>
  <c r="U24" i="22"/>
  <c r="S21" i="22"/>
  <c r="Q18" i="22"/>
  <c r="O15" i="22"/>
  <c r="M12" i="22"/>
  <c r="N141" i="22"/>
  <c r="V132" i="22"/>
  <c r="T144" i="22"/>
  <c r="P126" i="22"/>
  <c r="N111" i="22"/>
  <c r="V108" i="22"/>
  <c r="T120" i="22"/>
  <c r="R117" i="22"/>
  <c r="P102" i="22"/>
  <c r="V93" i="22"/>
  <c r="T90" i="22"/>
  <c r="R87" i="22"/>
  <c r="P84" i="22"/>
  <c r="V75" i="22"/>
  <c r="T72" i="22"/>
  <c r="R69" i="22"/>
  <c r="P66" i="22"/>
  <c r="N63" i="22"/>
  <c r="V27" i="22"/>
  <c r="T24" i="22"/>
  <c r="R21" i="22"/>
  <c r="P18" i="22"/>
  <c r="N15" i="22"/>
  <c r="M141" i="22"/>
  <c r="U132" i="22"/>
  <c r="S144" i="22"/>
  <c r="O126" i="22"/>
  <c r="M111" i="22"/>
  <c r="U108" i="22"/>
  <c r="S120" i="22"/>
  <c r="Q117" i="22"/>
  <c r="O102" i="22"/>
  <c r="U93" i="22"/>
  <c r="S90" i="22"/>
  <c r="Q87" i="22"/>
  <c r="O84" i="22"/>
  <c r="U75" i="22"/>
  <c r="S72" i="22"/>
  <c r="Q69" i="22"/>
  <c r="O66" i="22"/>
  <c r="M63" i="22"/>
  <c r="U27" i="22"/>
  <c r="S24" i="22"/>
  <c r="Q21" i="22"/>
  <c r="O18" i="22"/>
  <c r="M15" i="22"/>
  <c r="V135" i="22"/>
  <c r="T132" i="22"/>
  <c r="R144" i="22"/>
  <c r="N126" i="22"/>
  <c r="V114" i="22"/>
  <c r="T108" i="22"/>
  <c r="R120" i="22"/>
  <c r="P117" i="22"/>
  <c r="N102" i="22"/>
  <c r="V96" i="22"/>
  <c r="T93" i="22"/>
  <c r="R90" i="22"/>
  <c r="P87" i="22"/>
  <c r="N84" i="22"/>
  <c r="V78" i="22"/>
  <c r="T75" i="22"/>
  <c r="R72" i="22"/>
  <c r="P69" i="22"/>
  <c r="N66" i="22"/>
  <c r="V60" i="22"/>
  <c r="T27" i="22"/>
  <c r="R24" i="22"/>
  <c r="P21" i="22"/>
  <c r="N18" i="22"/>
  <c r="V12" i="22"/>
  <c r="U135" i="22"/>
  <c r="S132" i="22"/>
  <c r="Q144" i="22"/>
  <c r="M126" i="22"/>
  <c r="U114" i="22"/>
  <c r="S108" i="22"/>
  <c r="Q120" i="22"/>
  <c r="O117" i="22"/>
  <c r="M102" i="22"/>
  <c r="U96" i="22"/>
  <c r="S93" i="22"/>
  <c r="Q90" i="22"/>
  <c r="O87" i="22"/>
  <c r="M84" i="22"/>
  <c r="U78" i="22"/>
  <c r="S75" i="22"/>
  <c r="Q72" i="22"/>
  <c r="O69" i="22"/>
  <c r="M66" i="22"/>
  <c r="U60" i="22"/>
  <c r="S27" i="22"/>
  <c r="Q24" i="22"/>
  <c r="O21" i="22"/>
  <c r="M18" i="22"/>
  <c r="U12" i="22"/>
  <c r="V141" i="22"/>
  <c r="T135" i="22"/>
  <c r="R132" i="22"/>
  <c r="P144" i="22"/>
  <c r="V111" i="22"/>
  <c r="T114" i="22"/>
  <c r="R108" i="22"/>
  <c r="P120" i="22"/>
  <c r="N117" i="22"/>
  <c r="T96" i="22"/>
  <c r="R93" i="22"/>
  <c r="P90" i="22"/>
  <c r="N87" i="22"/>
  <c r="T78" i="22"/>
  <c r="R75" i="22"/>
  <c r="P72" i="22"/>
  <c r="N69" i="22"/>
  <c r="V63" i="22"/>
  <c r="T60" i="22"/>
  <c r="R27" i="22"/>
  <c r="P24" i="22"/>
  <c r="N21" i="22"/>
  <c r="V15" i="22"/>
  <c r="T12" i="22"/>
  <c r="U141" i="22"/>
  <c r="S135" i="22"/>
  <c r="Q132" i="22"/>
  <c r="O144" i="22"/>
  <c r="U111" i="22"/>
  <c r="S114" i="22"/>
  <c r="Q108" i="22"/>
  <c r="O120" i="22"/>
  <c r="M117" i="22"/>
  <c r="S96" i="22"/>
  <c r="Q93" i="22"/>
  <c r="O90" i="22"/>
  <c r="M87" i="22"/>
  <c r="S78" i="22"/>
  <c r="Q75" i="22"/>
  <c r="O72" i="22"/>
  <c r="M69" i="22"/>
  <c r="U63" i="22"/>
  <c r="S60" i="22"/>
  <c r="Q27" i="22"/>
  <c r="O24" i="22"/>
  <c r="M21" i="22"/>
  <c r="U15" i="22"/>
  <c r="S12" i="22"/>
  <c r="T141" i="22"/>
  <c r="R135" i="22"/>
  <c r="P132" i="22"/>
  <c r="N144" i="22"/>
  <c r="V126" i="22"/>
  <c r="T111" i="22"/>
  <c r="R114" i="22"/>
  <c r="P108" i="22"/>
  <c r="N120" i="22"/>
  <c r="V102" i="22"/>
  <c r="R96" i="22"/>
  <c r="P93" i="22"/>
  <c r="N90" i="22"/>
  <c r="V84" i="22"/>
  <c r="R78" i="22"/>
  <c r="P75" i="22"/>
  <c r="N72" i="22"/>
  <c r="V66" i="22"/>
  <c r="T63" i="22"/>
  <c r="R60" i="22"/>
  <c r="P27" i="22"/>
  <c r="N24" i="22"/>
  <c r="V18" i="22"/>
  <c r="T15" i="22"/>
  <c r="R12" i="22"/>
  <c r="U14" i="28"/>
  <c r="P17" i="22"/>
  <c r="N17" i="28"/>
  <c r="P14" i="28"/>
  <c r="R17" i="28"/>
  <c r="T20" i="28"/>
  <c r="V23" i="28"/>
  <c r="U11" i="28"/>
  <c r="V23" i="22"/>
  <c r="T23" i="22"/>
  <c r="P14" i="22"/>
  <c r="Q20" i="22"/>
  <c r="Q26" i="22"/>
  <c r="R101" i="22"/>
  <c r="M134" i="22"/>
  <c r="Q107" i="28"/>
  <c r="V89" i="22"/>
  <c r="V131" i="22"/>
  <c r="P107" i="28"/>
  <c r="V74" i="28"/>
  <c r="P125" i="28"/>
  <c r="T56" i="28"/>
  <c r="Q65" i="28"/>
  <c r="U119" i="28"/>
  <c r="O47" i="28"/>
  <c r="S86" i="22"/>
  <c r="R59" i="28"/>
  <c r="O77" i="28"/>
  <c r="S125" i="28"/>
  <c r="O59" i="28"/>
  <c r="Q95" i="28"/>
  <c r="U32" i="28"/>
  <c r="O74" i="22"/>
  <c r="T110" i="22"/>
  <c r="P59" i="22"/>
  <c r="P38" i="28"/>
  <c r="T77" i="22"/>
  <c r="O143" i="22"/>
  <c r="Q89" i="28"/>
  <c r="U140" i="28"/>
  <c r="O68" i="22"/>
  <c r="S107" i="22"/>
  <c r="T74" i="28"/>
  <c r="N125" i="28"/>
  <c r="R56" i="28"/>
  <c r="V95" i="22"/>
  <c r="M62" i="28"/>
  <c r="Q116" i="28"/>
  <c r="U41" i="28"/>
  <c r="O83" i="22"/>
  <c r="N107" i="22"/>
  <c r="V86" i="28"/>
  <c r="N140" i="28"/>
  <c r="U62" i="22"/>
  <c r="N119" i="22"/>
  <c r="Q14" i="28"/>
  <c r="S17" i="28"/>
  <c r="U20" i="28"/>
  <c r="M26" i="28"/>
  <c r="T11" i="28"/>
  <c r="V26" i="22"/>
  <c r="T26" i="22"/>
  <c r="Q14" i="22"/>
  <c r="R20" i="22"/>
  <c r="R26" i="22"/>
  <c r="V38" i="28"/>
  <c r="N143" i="22"/>
  <c r="M143" i="22"/>
  <c r="R143" i="28"/>
  <c r="P101" i="22"/>
  <c r="S68" i="28"/>
  <c r="M113" i="28"/>
  <c r="Q50" i="28"/>
  <c r="U89" i="22"/>
  <c r="U143" i="28"/>
  <c r="S101" i="22"/>
  <c r="S59" i="22"/>
  <c r="M38" i="28"/>
  <c r="Q77" i="22"/>
  <c r="V125" i="22"/>
  <c r="N116" i="28"/>
  <c r="R41" i="28"/>
  <c r="S92" i="28"/>
  <c r="M32" i="28"/>
  <c r="Q71" i="22"/>
  <c r="V113" i="22"/>
  <c r="V77" i="28"/>
  <c r="P143" i="28"/>
  <c r="N101" i="22"/>
  <c r="O65" i="28"/>
  <c r="S119" i="28"/>
  <c r="R14" i="28"/>
  <c r="T17" i="28"/>
  <c r="V20" i="28"/>
  <c r="N26" i="28"/>
  <c r="S11" i="28"/>
  <c r="V11" i="22"/>
  <c r="T11" i="22"/>
  <c r="R14" i="22"/>
  <c r="M23" i="22"/>
  <c r="N11" i="22"/>
  <c r="Q107" i="22"/>
  <c r="O89" i="28"/>
  <c r="P107" i="22"/>
  <c r="N89" i="28"/>
  <c r="P83" i="28"/>
  <c r="T131" i="28"/>
  <c r="N62" i="22"/>
  <c r="R116" i="22"/>
  <c r="U71" i="28"/>
  <c r="O110" i="28"/>
  <c r="S53" i="28"/>
  <c r="M95" i="22"/>
  <c r="V59" i="22"/>
  <c r="S83" i="28"/>
  <c r="M134" i="28"/>
  <c r="Q62" i="22"/>
  <c r="U116" i="22"/>
  <c r="U101" i="28"/>
  <c r="O41" i="28"/>
  <c r="V62" i="28"/>
  <c r="P119" i="28"/>
  <c r="T44" i="28"/>
  <c r="N86" i="22"/>
  <c r="U95" i="28"/>
  <c r="O35" i="28"/>
  <c r="S74" i="22"/>
  <c r="N125" i="22"/>
  <c r="N83" i="28"/>
  <c r="R131" i="28"/>
  <c r="P116" i="22"/>
  <c r="Q68" i="28"/>
  <c r="U107" i="28"/>
  <c r="O50" i="28"/>
  <c r="S89" i="22"/>
  <c r="V86" i="22"/>
  <c r="T65" i="28"/>
  <c r="T131" i="22"/>
  <c r="V119" i="28"/>
  <c r="S44" i="28"/>
  <c r="O11" i="22"/>
  <c r="N20" i="22"/>
  <c r="S23" i="22"/>
  <c r="U14" i="22"/>
  <c r="U26" i="28"/>
  <c r="P23" i="28"/>
  <c r="U17" i="28"/>
  <c r="U86" i="22"/>
  <c r="O44" i="28"/>
  <c r="O95" i="28"/>
  <c r="O29" i="28"/>
  <c r="V92" i="22"/>
  <c r="N47" i="28"/>
  <c r="V65" i="28"/>
  <c r="N140" i="22"/>
  <c r="P26" i="22"/>
  <c r="M20" i="22"/>
  <c r="S20" i="22"/>
  <c r="V20" i="22"/>
  <c r="T26" i="28"/>
  <c r="O23" i="28"/>
  <c r="Q17" i="28"/>
  <c r="N53" i="28"/>
  <c r="T95" i="28"/>
  <c r="Q59" i="22"/>
  <c r="U50" i="28"/>
  <c r="T59" i="22"/>
  <c r="S83" i="22"/>
  <c r="M41" i="28"/>
  <c r="M92" i="28"/>
  <c r="M77" i="22"/>
  <c r="M140" i="28"/>
  <c r="M77" i="28"/>
  <c r="T89" i="22"/>
  <c r="V41" i="28"/>
  <c r="V92" i="28"/>
  <c r="R77" i="28"/>
  <c r="M68" i="22"/>
  <c r="O26" i="22"/>
  <c r="R17" i="22"/>
  <c r="S17" i="22"/>
  <c r="V17" i="22"/>
  <c r="S26" i="28"/>
  <c r="N23" i="28"/>
  <c r="P17" i="2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tc={258133A0-6D55-47E8-9A7B-56428911FBC7}</author>
  </authors>
  <commentList>
    <comment ref="A52" authorId="0" shapeId="0" xr:uid="{258133A0-6D55-47E8-9A7B-56428911FBC7}">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tc={41AA1F1D-94EB-4EAD-B2C3-C8F84E02122D}</author>
  </authors>
  <commentList>
    <comment ref="A50" authorId="0" shapeId="0" xr:uid="{41AA1F1D-94EB-4EAD-B2C3-C8F84E02122D}">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tc={67D1A9DD-7A61-43CA-9B14-D430984C3971}</author>
  </authors>
  <commentList>
    <comment ref="A50" authorId="0" shapeId="0" xr:uid="{67D1A9DD-7A61-43CA-9B14-D430984C3971}">
      <text>
        <t>[Threaded comment]
Your version of Excel allows you to read this threaded comment; however, any edits to it will get removed if the file is opened in a newer version of Excel. Learn more: https://go.microsoft.com/fwlink/?linkid=870924
Comment:
    These are new for this week. I added them at the bottom for copy-paste</t>
      </text>
    </comment>
  </commentList>
</comments>
</file>

<file path=xl/sharedStrings.xml><?xml version="1.0" encoding="utf-8"?>
<sst xmlns="http://schemas.openxmlformats.org/spreadsheetml/2006/main" count="915" uniqueCount="133">
  <si>
    <t>Occupancy</t>
  </si>
  <si>
    <t>ADR</t>
  </si>
  <si>
    <t>RevPAR</t>
  </si>
  <si>
    <t>WD Total</t>
  </si>
  <si>
    <t>WE Total</t>
  </si>
  <si>
    <t>Total Week</t>
  </si>
  <si>
    <t>SUN</t>
  </si>
  <si>
    <t>MON</t>
  </si>
  <si>
    <t>TUE</t>
  </si>
  <si>
    <t>WED</t>
  </si>
  <si>
    <t>THU</t>
  </si>
  <si>
    <t>FRI</t>
  </si>
  <si>
    <t>SAT</t>
  </si>
  <si>
    <t>United States</t>
  </si>
  <si>
    <t>% Change Vs. 2024</t>
  </si>
  <si>
    <t>Virginia</t>
  </si>
  <si>
    <t>Virginia Class Scales</t>
  </si>
  <si>
    <t>Luxury</t>
  </si>
  <si>
    <t>Upper Upscale</t>
  </si>
  <si>
    <t>Upscale</t>
  </si>
  <si>
    <t>Upper Midscale</t>
  </si>
  <si>
    <t>Midscale</t>
  </si>
  <si>
    <t>Economy</t>
  </si>
  <si>
    <t>VTC Defined Tourism Regions</t>
  </si>
  <si>
    <t>Central Virginia</t>
  </si>
  <si>
    <t>Chesapeake Bay</t>
  </si>
  <si>
    <t>Coastal Virginia - Eastern Shore</t>
  </si>
  <si>
    <t>Coastal Virginia - Hampton Roads</t>
  </si>
  <si>
    <t>Northern Virginia</t>
  </si>
  <si>
    <t>Shenandoah Valley</t>
  </si>
  <si>
    <t>Southern Virginia</t>
  </si>
  <si>
    <t>Southwest Virginia - Blue Ridge Highlands</t>
  </si>
  <si>
    <t>Southwest Virginia - Heart of Appalachia</t>
  </si>
  <si>
    <t>Virginia Mountains</t>
  </si>
  <si>
    <t>Washington, DC</t>
  </si>
  <si>
    <t>Arlington, VA</t>
  </si>
  <si>
    <t>Alexandria, VA</t>
  </si>
  <si>
    <t>Fairfax/Tysons Corner, VA</t>
  </si>
  <si>
    <t>Suburban Virginia Area</t>
  </si>
  <si>
    <t>I-95 Fredericksburg, VA</t>
  </si>
  <si>
    <t>Dulles Airport Area, VA</t>
  </si>
  <si>
    <t>Norfolk/Virginia Beach, VA</t>
  </si>
  <si>
    <t>Chesapeake/Suffolk, VA</t>
  </si>
  <si>
    <t>Newport News/Hampton, VA</t>
  </si>
  <si>
    <t>Norfolk/Portsmouth, VA</t>
  </si>
  <si>
    <t>Virginia Beach, VA</t>
  </si>
  <si>
    <t>Williamsburg, VA</t>
  </si>
  <si>
    <t>Virginia Area</t>
  </si>
  <si>
    <t>Virginia South Central</t>
  </si>
  <si>
    <t>Virginia Area (non-MSA)</t>
  </si>
  <si>
    <t>Lynchburg, VA</t>
  </si>
  <si>
    <t>Blacksburg &amp; Wytheville, VA</t>
  </si>
  <si>
    <t>Staunton &amp; Harrisonburg, VA</t>
  </si>
  <si>
    <t>Virginia Shenandoah Valley Regional</t>
  </si>
  <si>
    <t>Roanoke, VA</t>
  </si>
  <si>
    <t>Charlottesville, VA</t>
  </si>
  <si>
    <t>Bristol-Kingsport MSA</t>
  </si>
  <si>
    <t>Richmond - Petersburg, VA</t>
  </si>
  <si>
    <t>Petersburg/Chester, VA</t>
  </si>
  <si>
    <t>Richmond CBD, VA</t>
  </si>
  <si>
    <t>Richmond East-Airport</t>
  </si>
  <si>
    <t>Richmond North/Glen Allen, VA</t>
  </si>
  <si>
    <t>Richmond West/Midlothian, VA</t>
  </si>
  <si>
    <t>SOURCE: COSTAR REALTY INFORMATION, INC. 
REPUBLICATION OR OTHER RE-USE OF THIS DATA WITHOUT THE EXPRESS WRITTEN PERMISSION OF COSTAR IS STRICTLY PROHIBITED</t>
  </si>
  <si>
    <t>Tab 2 - Weekly Year Over Year Translation Table</t>
  </si>
  <si>
    <t>Sun</t>
  </si>
  <si>
    <t>Mon</t>
  </si>
  <si>
    <t>Tue</t>
  </si>
  <si>
    <t>Wed</t>
  </si>
  <si>
    <t>Thu</t>
  </si>
  <si>
    <t>Fri</t>
  </si>
  <si>
    <t>Sat</t>
  </si>
  <si>
    <t>→</t>
  </si>
  <si>
    <t>This Year</t>
  </si>
  <si>
    <t>Last Year</t>
  </si>
  <si>
    <t>Number of Weekdays:</t>
  </si>
  <si>
    <t>Number of Weekend Days:</t>
  </si>
  <si>
    <t>2025 © CoStar Group. This STR Report is a publication of STR, LLC and STR Global, Ltd., CoStar Group companies, and is intended solely for use by paid subscribers. The information in the STR Report is provided on an “as is” and “as available” basis and should not be construed as investment, tax, accounting or legal advice. Reproduction or distribution of this STR Report, in whole or part, without written permission is prohibited and subject to legal action. If you have received this report and are NOT a subscriber to this STR Report, please contact us immediately. Source: 2025 STR, LLC / STR Global, Ltd. trading as "STR".</t>
  </si>
  <si>
    <t>Update Current Week Date Here</t>
  </si>
  <si>
    <t>Update Rolling 28 day period date here.</t>
  </si>
  <si>
    <t>Currency</t>
  </si>
  <si>
    <t>Current Week Occupancy (%)</t>
  </si>
  <si>
    <t>Current Week Occupancy Percent Change (%)</t>
  </si>
  <si>
    <t>Running 28 Day Occupancy (%)</t>
  </si>
  <si>
    <t>Running 28 Day Occupancy Percent Change (%)</t>
  </si>
  <si>
    <t>ISO Code</t>
  </si>
  <si>
    <t>Rate</t>
  </si>
  <si>
    <t>Tues</t>
  </si>
  <si>
    <t>Thur</t>
  </si>
  <si>
    <t>WD</t>
  </si>
  <si>
    <t>WE</t>
  </si>
  <si>
    <t>Total</t>
  </si>
  <si>
    <t>USD</t>
  </si>
  <si>
    <t>1.00000000</t>
  </si>
  <si>
    <t xml:space="preserve">Virginia </t>
  </si>
  <si>
    <t>Richmond/Petersburg, VA</t>
  </si>
  <si>
    <t xml:space="preserve">Virginia Area </t>
  </si>
  <si>
    <t xml:space="preserve">Washington, DC </t>
  </si>
  <si>
    <t xml:space="preserve">Arlington, VA </t>
  </si>
  <si>
    <t xml:space="preserve">Alexandria, VA </t>
  </si>
  <si>
    <t xml:space="preserve">Dulles Airport Area, VA </t>
  </si>
  <si>
    <t xml:space="preserve">Virginia Beach, VA </t>
  </si>
  <si>
    <t xml:space="preserve">Norfolk/Portsmouth, VA </t>
  </si>
  <si>
    <t xml:space="preserve">Chesapeake/Suffolk, VA </t>
  </si>
  <si>
    <t xml:space="preserve">Richmond North/Glen Allen, VA </t>
  </si>
  <si>
    <t>Virginia Regional</t>
  </si>
  <si>
    <t>Bristol/Kingsport, TN</t>
  </si>
  <si>
    <t>Virginia Luxury</t>
  </si>
  <si>
    <t>Virginia Upper Upscale</t>
  </si>
  <si>
    <t>Virginia Upscale</t>
  </si>
  <si>
    <t>Virginia Upper Midscale</t>
  </si>
  <si>
    <t>Virginia Midscale</t>
  </si>
  <si>
    <t>Virginia Economy</t>
  </si>
  <si>
    <t>Current Week ADR</t>
  </si>
  <si>
    <t>Current Week ADR Percent Change (%)</t>
  </si>
  <si>
    <t>Running 28 Day ADR</t>
  </si>
  <si>
    <t>Running 28 Day ADR Percent Change (%)</t>
  </si>
  <si>
    <t>Current Week RevPAR</t>
  </si>
  <si>
    <t>Current Week RevPAR Percent Change (%)</t>
  </si>
  <si>
    <t>Running 28 Day RevPAR</t>
  </si>
  <si>
    <t>Running 28 Day RevPAR Percent Change (%)</t>
  </si>
  <si>
    <t>Tab 21 - Help</t>
  </si>
  <si>
    <t>Glossary:</t>
  </si>
  <si>
    <t>Frequently Asked Questions (FAQ):</t>
  </si>
  <si>
    <t xml:space="preserve">Virginia Tourism Regions. </t>
  </si>
  <si>
    <t>Refer to tabs to the right for STR Submarket Maps</t>
  </si>
  <si>
    <t>Jul</t>
  </si>
  <si>
    <t>Jul / Aug</t>
  </si>
  <si>
    <t>Aug</t>
  </si>
  <si>
    <t>For the Week of July 27, 2025 to August 02, 2025</t>
  </si>
  <si>
    <r>
      <t>Note:</t>
    </r>
    <r>
      <rPr>
        <sz val="10"/>
        <rFont val="Arial"/>
      </rPr>
      <t xml:space="preserve"> Weekdays - Sunday through Thursday,  Weekends - Friday and Saturday</t>
    </r>
  </si>
  <si>
    <t>Week of July 27 to August 2, 2025</t>
  </si>
  <si>
    <t>July 6 - August 2, 2025
Rolling-28 Day Period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</si>
</sst>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164" formatCode="0.0000"/>
    <numFmt numFmtId="165" formatCode="0.0"/>
    <numFmt numFmtId="166" formatCode="&quot;$&quot;#,##0.00"/>
    <numFmt numFmtId="167" formatCode="0.0&quot;%&quot;"/>
    <numFmt numFmtId="168" formatCode="0.0%"/>
  </numFmts>
  <fonts count="32">
    <font>
      <sz val="10"/>
      <name val="Arial"/>
    </font>
    <font>
      <sz val="10"/>
      <name val="Arial"/>
      <family val="2"/>
    </font>
    <font>
      <sz val="12"/>
      <name val="Arial"/>
      <family val="2"/>
    </font>
    <font>
      <b/>
      <sz val="9"/>
      <name val="Arial"/>
      <family val="2"/>
    </font>
    <font>
      <sz val="9"/>
      <name val="Arial"/>
      <family val="2"/>
    </font>
    <font>
      <b/>
      <sz val="10"/>
      <name val="Arial"/>
      <family val="2"/>
    </font>
    <font>
      <sz val="8"/>
      <name val="Arial"/>
      <family val="2"/>
    </font>
    <font>
      <b/>
      <sz val="10"/>
      <color indexed="9"/>
      <name val="Arial"/>
      <family val="2"/>
    </font>
    <font>
      <b/>
      <sz val="11"/>
      <color indexed="9"/>
      <name val="Arial"/>
      <family val="2"/>
    </font>
    <font>
      <sz val="11"/>
      <name val="Arial"/>
      <family val="2"/>
    </font>
    <font>
      <b/>
      <sz val="8"/>
      <name val="Arial"/>
      <family val="2"/>
    </font>
    <font>
      <sz val="11"/>
      <color indexed="8"/>
      <name val="Calibri"/>
      <family val="2"/>
    </font>
    <font>
      <b/>
      <sz val="18"/>
      <color indexed="8"/>
      <name val="Arial"/>
      <family val="2"/>
    </font>
    <font>
      <sz val="18"/>
      <color indexed="8"/>
      <name val="Arial"/>
      <family val="2"/>
    </font>
    <font>
      <sz val="11"/>
      <color indexed="10"/>
      <name val="Calibri"/>
      <family val="2"/>
    </font>
    <font>
      <b/>
      <sz val="11"/>
      <color indexed="8"/>
      <name val="Arial"/>
      <family val="2"/>
    </font>
    <font>
      <sz val="11"/>
      <color indexed="8"/>
      <name val="Arial"/>
      <family val="2"/>
    </font>
    <font>
      <sz val="10"/>
      <name val="Segoe UI"/>
      <family val="2"/>
    </font>
    <font>
      <sz val="18"/>
      <name val="Arial"/>
      <family val="2"/>
    </font>
    <font>
      <sz val="14"/>
      <name val="Arial"/>
      <family val="2"/>
    </font>
    <font>
      <sz val="14"/>
      <color indexed="9"/>
      <name val="Arial"/>
      <family val="2"/>
    </font>
    <font>
      <b/>
      <sz val="12"/>
      <name val="Arial"/>
      <family val="2"/>
    </font>
    <font>
      <b/>
      <sz val="10"/>
      <color indexed="10"/>
      <name val="Arial"/>
      <family val="2"/>
    </font>
    <font>
      <b/>
      <sz val="14"/>
      <name val="Arial"/>
      <family val="2"/>
    </font>
    <font>
      <sz val="10"/>
      <name val="Arial"/>
      <family val="2"/>
    </font>
    <font>
      <sz val="10"/>
      <name val="Arial"/>
      <family val="2"/>
    </font>
    <font>
      <sz val="11"/>
      <name val="Asap"/>
      <family val="2"/>
    </font>
    <font>
      <b/>
      <sz val="11"/>
      <name val="Asap"/>
      <family val="2"/>
    </font>
    <font>
      <b/>
      <sz val="11"/>
      <color theme="0"/>
      <name val="Asap"/>
      <family val="2"/>
    </font>
    <font>
      <sz val="8"/>
      <name val="Arial"/>
      <family val="2"/>
    </font>
    <font>
      <sz val="10"/>
      <name val="Arial"/>
    </font>
    <font>
      <sz val="26"/>
      <name val="Arial"/>
    </font>
  </fonts>
  <fills count="10">
    <fill>
      <patternFill patternType="none"/>
    </fill>
    <fill>
      <patternFill patternType="gray125"/>
    </fill>
    <fill>
      <patternFill patternType="solid">
        <fgColor indexed="25"/>
        <bgColor indexed="64"/>
      </patternFill>
    </fill>
    <fill>
      <patternFill patternType="solid">
        <fgColor indexed="9"/>
        <bgColor indexed="64"/>
      </patternFill>
    </fill>
    <fill>
      <patternFill patternType="solid">
        <fgColor indexed="31"/>
        <bgColor indexed="64"/>
      </patternFill>
    </fill>
    <fill>
      <patternFill patternType="solid">
        <fgColor indexed="55"/>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DC5858"/>
        <bgColor indexed="64"/>
      </patternFill>
    </fill>
    <fill>
      <patternFill patternType="solid">
        <fgColor theme="0" tint="-0.499984740745262"/>
        <bgColor indexed="64"/>
      </patternFill>
    </fill>
  </fills>
  <borders count="41">
    <border>
      <left/>
      <right/>
      <top/>
      <bottom/>
      <diagonal/>
    </border>
    <border>
      <left style="thin">
        <color indexed="55"/>
      </left>
      <right/>
      <top style="thin">
        <color indexed="55"/>
      </top>
      <bottom/>
      <diagonal/>
    </border>
    <border>
      <left/>
      <right/>
      <top style="thin">
        <color indexed="55"/>
      </top>
      <bottom/>
      <diagonal/>
    </border>
    <border>
      <left/>
      <right style="thin">
        <color indexed="55"/>
      </right>
      <top style="thin">
        <color indexed="55"/>
      </top>
      <bottom/>
      <diagonal/>
    </border>
    <border>
      <left style="thin">
        <color indexed="55"/>
      </left>
      <right/>
      <top/>
      <bottom/>
      <diagonal/>
    </border>
    <border>
      <left/>
      <right style="thin">
        <color indexed="55"/>
      </right>
      <top/>
      <bottom/>
      <diagonal/>
    </border>
    <border>
      <left style="thin">
        <color indexed="55"/>
      </left>
      <right/>
      <top style="thin">
        <color indexed="55"/>
      </top>
      <bottom style="thin">
        <color indexed="55"/>
      </bottom>
      <diagonal/>
    </border>
    <border>
      <left/>
      <right style="thin">
        <color indexed="55"/>
      </right>
      <top style="thin">
        <color indexed="55"/>
      </top>
      <bottom style="thin">
        <color indexed="55"/>
      </bottom>
      <diagonal/>
    </border>
    <border>
      <left style="thin">
        <color indexed="23"/>
      </left>
      <right/>
      <top style="thin">
        <color indexed="23"/>
      </top>
      <bottom style="thin">
        <color indexed="55"/>
      </bottom>
      <diagonal/>
    </border>
    <border>
      <left/>
      <right/>
      <top style="thin">
        <color indexed="23"/>
      </top>
      <bottom style="thin">
        <color indexed="55"/>
      </bottom>
      <diagonal/>
    </border>
    <border>
      <left style="thin">
        <color indexed="55"/>
      </left>
      <right style="thin">
        <color indexed="55"/>
      </right>
      <top style="thin">
        <color indexed="55"/>
      </top>
      <bottom/>
      <diagonal/>
    </border>
    <border>
      <left style="thin">
        <color indexed="55"/>
      </left>
      <right style="thin">
        <color indexed="55"/>
      </right>
      <top/>
      <bottom style="thin">
        <color indexed="55"/>
      </bottom>
      <diagonal/>
    </border>
    <border>
      <left/>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diagonal/>
    </border>
    <border>
      <left style="thin">
        <color indexed="55"/>
      </left>
      <right/>
      <top/>
      <bottom style="thin">
        <color indexed="55"/>
      </bottom>
      <diagonal/>
    </border>
    <border>
      <left/>
      <right/>
      <top/>
      <bottom style="thin">
        <color indexed="55"/>
      </bottom>
      <diagonal/>
    </border>
    <border>
      <left/>
      <right style="thin">
        <color indexed="55"/>
      </right>
      <top/>
      <bottom style="thin">
        <color indexed="55"/>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55"/>
      </left>
      <right/>
      <top/>
      <bottom style="thin">
        <color indexed="8"/>
      </bottom>
      <diagonal/>
    </border>
    <border>
      <left/>
      <right/>
      <top/>
      <bottom style="thin">
        <color indexed="8"/>
      </bottom>
      <diagonal/>
    </border>
    <border>
      <left/>
      <right style="thin">
        <color indexed="55"/>
      </right>
      <top/>
      <bottom style="thin">
        <color indexed="8"/>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right style="medium">
        <color indexed="64"/>
      </right>
      <top style="thin">
        <color indexed="64"/>
      </top>
      <bottom/>
      <diagonal/>
    </border>
    <border>
      <left/>
      <right/>
      <top style="thin">
        <color indexed="64"/>
      </top>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top style="thin">
        <color indexed="64"/>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style="medium">
        <color indexed="64"/>
      </right>
      <top/>
      <bottom style="thin">
        <color indexed="64"/>
      </bottom>
      <diagonal/>
    </border>
    <border>
      <left/>
      <right/>
      <top style="medium">
        <color indexed="64"/>
      </top>
      <bottom/>
      <diagonal/>
    </border>
  </borders>
  <cellStyleXfs count="2">
    <xf numFmtId="0" fontId="0" fillId="0" borderId="0"/>
    <xf numFmtId="9" fontId="24" fillId="0" borderId="0" applyFont="0" applyFill="0" applyBorder="0" applyAlignment="0" applyProtection="0"/>
  </cellStyleXfs>
  <cellXfs count="241">
    <xf numFmtId="0" fontId="0" fillId="0" borderId="0" xfId="0"/>
    <xf numFmtId="0" fontId="4" fillId="0" borderId="0" xfId="0" applyFont="1"/>
    <xf numFmtId="0" fontId="1" fillId="0" borderId="0" xfId="0" applyFont="1"/>
    <xf numFmtId="0" fontId="8" fillId="2" borderId="9" xfId="0" applyFont="1" applyFill="1" applyBorder="1" applyAlignment="1">
      <alignment horizontal="center"/>
    </xf>
    <xf numFmtId="0" fontId="6" fillId="0" borderId="0" xfId="0" applyFont="1"/>
    <xf numFmtId="164" fontId="1" fillId="0" borderId="0" xfId="0" applyNumberFormat="1" applyFont="1" applyAlignment="1">
      <alignment horizontal="right"/>
    </xf>
    <xf numFmtId="0" fontId="1" fillId="3" borderId="0" xfId="0" applyFont="1" applyFill="1"/>
    <xf numFmtId="165" fontId="1" fillId="3" borderId="0" xfId="0" applyNumberFormat="1" applyFont="1" applyFill="1" applyAlignment="1">
      <alignment horizontal="center"/>
    </xf>
    <xf numFmtId="0" fontId="5" fillId="0" borderId="0" xfId="0" applyFont="1"/>
    <xf numFmtId="0" fontId="10" fillId="0" borderId="0" xfId="0" applyFont="1" applyAlignment="1">
      <alignment horizontal="center"/>
    </xf>
    <xf numFmtId="0" fontId="11" fillId="0" borderId="0" xfId="0" applyFont="1"/>
    <xf numFmtId="0" fontId="12" fillId="0" borderId="0" xfId="0" applyFont="1"/>
    <xf numFmtId="0" fontId="13" fillId="0" borderId="0" xfId="0" applyFont="1"/>
    <xf numFmtId="0" fontId="14" fillId="0" borderId="0" xfId="0" applyFont="1" applyAlignment="1">
      <alignment vertical="top"/>
    </xf>
    <xf numFmtId="0" fontId="15" fillId="0" borderId="0" xfId="0" applyFont="1"/>
    <xf numFmtId="0" fontId="16" fillId="0" borderId="0" xfId="0" applyFont="1"/>
    <xf numFmtId="0" fontId="16" fillId="0" borderId="0" xfId="0" applyFont="1" applyAlignment="1">
      <alignment vertical="top" wrapText="1"/>
    </xf>
    <xf numFmtId="0" fontId="11" fillId="0" borderId="0" xfId="0" applyFont="1" applyAlignment="1">
      <alignment vertical="top" wrapText="1"/>
    </xf>
    <xf numFmtId="0" fontId="1" fillId="0" borderId="10" xfId="0" applyFont="1" applyBorder="1"/>
    <xf numFmtId="1" fontId="1" fillId="0" borderId="14" xfId="0" applyNumberFormat="1" applyFont="1" applyBorder="1" applyAlignment="1">
      <alignment horizontal="left"/>
    </xf>
    <xf numFmtId="0" fontId="1" fillId="0" borderId="14" xfId="0" applyFont="1" applyBorder="1"/>
    <xf numFmtId="0" fontId="1" fillId="0" borderId="11" xfId="0" applyFont="1" applyBorder="1"/>
    <xf numFmtId="0" fontId="1" fillId="0" borderId="10" xfId="0" applyFont="1" applyBorder="1" applyAlignment="1">
      <alignment horizontal="left"/>
    </xf>
    <xf numFmtId="0" fontId="1" fillId="0" borderId="14" xfId="0" applyFont="1" applyBorder="1" applyAlignment="1">
      <alignment horizontal="left"/>
    </xf>
    <xf numFmtId="0" fontId="1" fillId="0" borderId="11" xfId="0" applyFont="1" applyBorder="1" applyAlignment="1">
      <alignment horizontal="left"/>
    </xf>
    <xf numFmtId="164" fontId="1" fillId="0" borderId="10" xfId="0" applyNumberFormat="1" applyFont="1" applyBorder="1" applyAlignment="1">
      <alignment horizontal="right"/>
    </xf>
    <xf numFmtId="164" fontId="1" fillId="0" borderId="14" xfId="0" applyNumberFormat="1" applyFont="1" applyBorder="1" applyAlignment="1">
      <alignment horizontal="right"/>
    </xf>
    <xf numFmtId="164" fontId="1" fillId="0" borderId="11" xfId="0" applyNumberFormat="1" applyFont="1" applyBorder="1" applyAlignment="1">
      <alignment horizontal="right"/>
    </xf>
    <xf numFmtId="165" fontId="1" fillId="0" borderId="1" xfId="0" applyNumberFormat="1" applyFont="1" applyBorder="1" applyAlignment="1">
      <alignment horizontal="center"/>
    </xf>
    <xf numFmtId="165" fontId="1" fillId="0" borderId="4" xfId="0" applyNumberFormat="1" applyFont="1" applyBorder="1" applyAlignment="1">
      <alignment horizontal="center"/>
    </xf>
    <xf numFmtId="165" fontId="1" fillId="0" borderId="15" xfId="0" applyNumberFormat="1" applyFont="1" applyBorder="1" applyAlignment="1">
      <alignment horizontal="center"/>
    </xf>
    <xf numFmtId="0" fontId="5" fillId="0" borderId="0" xfId="0" applyFont="1" applyAlignment="1">
      <alignment horizontal="center" vertical="center" wrapText="1"/>
    </xf>
    <xf numFmtId="0" fontId="9" fillId="3" borderId="0" xfId="0" applyFont="1" applyFill="1" applyAlignment="1">
      <alignment horizontal="center"/>
    </xf>
    <xf numFmtId="0" fontId="0" fillId="0" borderId="14" xfId="0" applyBorder="1"/>
    <xf numFmtId="1" fontId="0" fillId="0" borderId="14" xfId="0" applyNumberFormat="1" applyBorder="1" applyAlignment="1">
      <alignment horizontal="left"/>
    </xf>
    <xf numFmtId="0" fontId="0" fillId="0" borderId="11" xfId="0" applyBorder="1"/>
    <xf numFmtId="0" fontId="3" fillId="0" borderId="1" xfId="0" applyFont="1" applyBorder="1" applyAlignment="1">
      <alignment horizontal="center" wrapText="1"/>
    </xf>
    <xf numFmtId="0" fontId="3" fillId="0" borderId="6" xfId="0" applyFont="1" applyBorder="1" applyAlignment="1">
      <alignment horizontal="center" wrapText="1"/>
    </xf>
    <xf numFmtId="0" fontId="1" fillId="0" borderId="0" xfId="0" applyFont="1" applyAlignment="1">
      <alignment horizontal="center"/>
    </xf>
    <xf numFmtId="165" fontId="0" fillId="0" borderId="0" xfId="0" applyNumberFormat="1"/>
    <xf numFmtId="0" fontId="17" fillId="0" borderId="0" xfId="0" applyFont="1" applyAlignment="1">
      <alignment horizontal="left"/>
    </xf>
    <xf numFmtId="0" fontId="1" fillId="0" borderId="0" xfId="0" applyFont="1" applyAlignment="1">
      <alignment horizontal="left"/>
    </xf>
    <xf numFmtId="0" fontId="18" fillId="3" borderId="0" xfId="0" applyFont="1" applyFill="1"/>
    <xf numFmtId="0" fontId="18" fillId="3" borderId="0" xfId="0" applyFont="1" applyFill="1" applyAlignment="1">
      <alignment vertical="center"/>
    </xf>
    <xf numFmtId="0" fontId="19" fillId="3" borderId="0" xfId="0" applyFont="1" applyFill="1" applyAlignment="1">
      <alignment horizontal="center"/>
    </xf>
    <xf numFmtId="0" fontId="3" fillId="3" borderId="0" xfId="0" applyFont="1" applyFill="1" applyAlignment="1">
      <alignment horizontal="center"/>
    </xf>
    <xf numFmtId="0" fontId="4" fillId="3" borderId="0" xfId="0" applyFont="1" applyFill="1" applyAlignment="1">
      <alignment horizontal="center"/>
    </xf>
    <xf numFmtId="0" fontId="21" fillId="3" borderId="0" xfId="0" applyFont="1" applyFill="1" applyAlignment="1">
      <alignment horizontal="center"/>
    </xf>
    <xf numFmtId="0" fontId="4" fillId="5" borderId="0" xfId="0" applyFont="1" applyFill="1" applyAlignment="1">
      <alignment horizontal="center"/>
    </xf>
    <xf numFmtId="0" fontId="4" fillId="0" borderId="0" xfId="0" applyFont="1" applyAlignment="1">
      <alignment horizontal="center"/>
    </xf>
    <xf numFmtId="16" fontId="4" fillId="3" borderId="0" xfId="0" applyNumberFormat="1" applyFont="1" applyFill="1" applyAlignment="1">
      <alignment horizontal="right"/>
    </xf>
    <xf numFmtId="0" fontId="2" fillId="3" borderId="1" xfId="0" applyFont="1" applyFill="1" applyBorder="1" applyAlignment="1">
      <alignment horizontal="center" vertical="center"/>
    </xf>
    <xf numFmtId="0" fontId="2" fillId="3" borderId="2" xfId="0" applyFont="1" applyFill="1" applyBorder="1" applyAlignment="1">
      <alignment horizontal="center" vertical="center"/>
    </xf>
    <xf numFmtId="0" fontId="2" fillId="3" borderId="3" xfId="0" applyFont="1" applyFill="1" applyBorder="1" applyAlignment="1">
      <alignment horizontal="center" vertical="center"/>
    </xf>
    <xf numFmtId="0" fontId="2" fillId="4" borderId="4" xfId="0" applyFont="1" applyFill="1" applyBorder="1" applyAlignment="1">
      <alignment horizontal="center" vertical="center"/>
    </xf>
    <xf numFmtId="0" fontId="2" fillId="4" borderId="0" xfId="0" applyFont="1" applyFill="1" applyAlignment="1">
      <alignment horizontal="center" vertical="center"/>
    </xf>
    <xf numFmtId="0" fontId="2" fillId="4" borderId="5" xfId="0" applyFont="1" applyFill="1" applyBorder="1" applyAlignment="1">
      <alignment horizontal="center" vertical="center"/>
    </xf>
    <xf numFmtId="0" fontId="2" fillId="3" borderId="4" xfId="0" applyFont="1" applyFill="1" applyBorder="1" applyAlignment="1">
      <alignment horizontal="center" vertical="center"/>
    </xf>
    <xf numFmtId="0" fontId="2" fillId="3" borderId="0" xfId="0" applyFont="1" applyFill="1" applyAlignment="1">
      <alignment horizontal="center" vertical="center"/>
    </xf>
    <xf numFmtId="0" fontId="2" fillId="3" borderId="5" xfId="0" applyFont="1" applyFill="1" applyBorder="1" applyAlignment="1">
      <alignment horizontal="center" vertical="center"/>
    </xf>
    <xf numFmtId="0" fontId="2" fillId="0" borderId="4" xfId="0" applyFont="1" applyBorder="1" applyAlignment="1">
      <alignment horizontal="center" vertical="center"/>
    </xf>
    <xf numFmtId="0" fontId="2" fillId="0" borderId="0" xfId="0" applyFont="1" applyAlignment="1">
      <alignment horizontal="center" vertical="center"/>
    </xf>
    <xf numFmtId="0" fontId="2" fillId="0" borderId="5" xfId="0" applyFont="1" applyBorder="1" applyAlignment="1">
      <alignment horizontal="center" vertical="center"/>
    </xf>
    <xf numFmtId="0" fontId="4" fillId="3" borderId="0" xfId="0" applyFont="1" applyFill="1"/>
    <xf numFmtId="0" fontId="4" fillId="5" borderId="0" xfId="0" applyFont="1" applyFill="1"/>
    <xf numFmtId="49" fontId="4" fillId="3" borderId="0" xfId="0" applyNumberFormat="1" applyFont="1" applyFill="1" applyAlignment="1">
      <alignment horizontal="left"/>
    </xf>
    <xf numFmtId="49" fontId="1" fillId="3" borderId="0" xfId="0" applyNumberFormat="1" applyFont="1" applyFill="1" applyAlignment="1">
      <alignment horizontal="left"/>
    </xf>
    <xf numFmtId="0" fontId="5" fillId="3" borderId="0" xfId="0" applyFont="1" applyFill="1" applyAlignment="1">
      <alignment horizontal="right"/>
    </xf>
    <xf numFmtId="0" fontId="22" fillId="3" borderId="0" xfId="0" applyFont="1" applyFill="1" applyAlignment="1">
      <alignment horizontal="left" indent="2"/>
    </xf>
    <xf numFmtId="0" fontId="22" fillId="3" borderId="0" xfId="0" applyFont="1" applyFill="1"/>
    <xf numFmtId="0" fontId="5" fillId="3" borderId="0" xfId="0" applyFont="1" applyFill="1" applyAlignment="1">
      <alignment horizontal="left" indent="2"/>
    </xf>
    <xf numFmtId="0" fontId="21" fillId="4" borderId="4" xfId="0" applyFont="1" applyFill="1" applyBorder="1" applyAlignment="1">
      <alignment horizontal="center" vertical="center"/>
    </xf>
    <xf numFmtId="0" fontId="21" fillId="4" borderId="0" xfId="0" applyFont="1" applyFill="1" applyAlignment="1">
      <alignment horizontal="center" vertical="center"/>
    </xf>
    <xf numFmtId="0" fontId="21" fillId="4" borderId="5" xfId="0" applyFont="1" applyFill="1" applyBorder="1" applyAlignment="1">
      <alignment horizontal="center" vertical="center"/>
    </xf>
    <xf numFmtId="0" fontId="2" fillId="4" borderId="26" xfId="0" applyFont="1" applyFill="1" applyBorder="1" applyAlignment="1">
      <alignment horizontal="center" vertical="center"/>
    </xf>
    <xf numFmtId="0" fontId="2" fillId="4" borderId="27" xfId="0" applyFont="1" applyFill="1" applyBorder="1" applyAlignment="1">
      <alignment horizontal="center" vertical="center"/>
    </xf>
    <xf numFmtId="0" fontId="2" fillId="4" borderId="28" xfId="0" applyFont="1" applyFill="1" applyBorder="1" applyAlignment="1">
      <alignment horizontal="center" vertical="center"/>
    </xf>
    <xf numFmtId="0" fontId="23" fillId="6" borderId="29" xfId="0" applyFont="1" applyFill="1" applyBorder="1" applyAlignment="1">
      <alignment vertical="center" wrapText="1"/>
    </xf>
    <xf numFmtId="168" fontId="26" fillId="7" borderId="18" xfId="1" applyNumberFormat="1" applyFont="1" applyFill="1" applyBorder="1" applyAlignment="1">
      <alignment horizontal="center" vertical="center"/>
    </xf>
    <xf numFmtId="168" fontId="26" fillId="7" borderId="0" xfId="1" applyNumberFormat="1" applyFont="1" applyFill="1" applyBorder="1" applyAlignment="1">
      <alignment horizontal="center" vertical="center"/>
    </xf>
    <xf numFmtId="168" fontId="26" fillId="7" borderId="0" xfId="0" applyNumberFormat="1" applyFont="1" applyFill="1" applyAlignment="1">
      <alignment horizontal="center" vertical="center"/>
    </xf>
    <xf numFmtId="168" fontId="26" fillId="7" borderId="19" xfId="1" applyNumberFormat="1" applyFont="1" applyFill="1" applyBorder="1" applyAlignment="1">
      <alignment horizontal="center" vertical="center"/>
    </xf>
    <xf numFmtId="168" fontId="26" fillId="0" borderId="18" xfId="0" applyNumberFormat="1" applyFont="1" applyBorder="1" applyAlignment="1">
      <alignment horizontal="center" vertical="center"/>
    </xf>
    <xf numFmtId="168" fontId="27" fillId="0" borderId="19" xfId="0" applyNumberFormat="1" applyFont="1" applyBorder="1" applyAlignment="1">
      <alignment horizontal="center" vertical="center"/>
    </xf>
    <xf numFmtId="168" fontId="26" fillId="7" borderId="20" xfId="1" applyNumberFormat="1" applyFont="1" applyFill="1" applyBorder="1" applyAlignment="1">
      <alignment horizontal="center" vertical="center"/>
    </xf>
    <xf numFmtId="168" fontId="26" fillId="7" borderId="21" xfId="1" applyNumberFormat="1" applyFont="1" applyFill="1" applyBorder="1" applyAlignment="1">
      <alignment horizontal="center" vertical="center"/>
    </xf>
    <xf numFmtId="168" fontId="26" fillId="7" borderId="21" xfId="0" applyNumberFormat="1" applyFont="1" applyFill="1" applyBorder="1" applyAlignment="1">
      <alignment horizontal="center" vertical="center"/>
    </xf>
    <xf numFmtId="168" fontId="26" fillId="7" borderId="22" xfId="1" applyNumberFormat="1" applyFont="1" applyFill="1" applyBorder="1" applyAlignment="1">
      <alignment horizontal="center" vertical="center"/>
    </xf>
    <xf numFmtId="168" fontId="26" fillId="0" borderId="0" xfId="0" applyNumberFormat="1" applyFont="1" applyAlignment="1">
      <alignment horizontal="center" vertical="center"/>
    </xf>
    <xf numFmtId="168" fontId="27" fillId="0" borderId="0" xfId="0" applyNumberFormat="1" applyFont="1" applyAlignment="1">
      <alignment horizontal="center" vertical="center"/>
    </xf>
    <xf numFmtId="0" fontId="26" fillId="7" borderId="38" xfId="0" applyFont="1" applyFill="1" applyBorder="1" applyAlignment="1">
      <alignment horizontal="right" vertical="center"/>
    </xf>
    <xf numFmtId="0" fontId="26" fillId="0" borderId="0" xfId="0" applyFont="1" applyAlignment="1">
      <alignment vertical="center"/>
    </xf>
    <xf numFmtId="0" fontId="27" fillId="0" borderId="0" xfId="0" applyFont="1" applyAlignment="1">
      <alignment horizontal="center" vertical="center"/>
    </xf>
    <xf numFmtId="166" fontId="26" fillId="0" borderId="0" xfId="0" applyNumberFormat="1" applyFont="1" applyAlignment="1">
      <alignment vertical="center"/>
    </xf>
    <xf numFmtId="0" fontId="26" fillId="7" borderId="30" xfId="0" applyFont="1" applyFill="1" applyBorder="1" applyAlignment="1">
      <alignment horizontal="right" vertical="center"/>
    </xf>
    <xf numFmtId="0" fontId="27" fillId="0" borderId="40" xfId="0" applyFont="1" applyBorder="1" applyAlignment="1">
      <alignment horizontal="center" vertical="center"/>
    </xf>
    <xf numFmtId="0" fontId="27" fillId="0" borderId="18" xfId="0" applyFont="1" applyBorder="1" applyAlignment="1">
      <alignment vertical="center"/>
    </xf>
    <xf numFmtId="0" fontId="27" fillId="0" borderId="0" xfId="0" applyFont="1" applyAlignment="1">
      <alignment vertical="center"/>
    </xf>
    <xf numFmtId="0" fontId="27" fillId="0" borderId="0" xfId="0" applyFont="1" applyAlignment="1">
      <alignment vertical="center" wrapText="1"/>
    </xf>
    <xf numFmtId="0" fontId="27" fillId="0" borderId="36" xfId="0" applyFont="1" applyBorder="1" applyAlignment="1">
      <alignment vertical="center"/>
    </xf>
    <xf numFmtId="0" fontId="27" fillId="0" borderId="32" xfId="0" applyFont="1" applyBorder="1" applyAlignment="1">
      <alignment vertical="center"/>
    </xf>
    <xf numFmtId="0" fontId="27" fillId="0" borderId="32" xfId="0" applyFont="1" applyBorder="1" applyAlignment="1">
      <alignment vertical="center" wrapText="1"/>
    </xf>
    <xf numFmtId="0" fontId="27" fillId="0" borderId="33" xfId="0" applyFont="1" applyBorder="1" applyAlignment="1">
      <alignment horizontal="center" vertical="center"/>
    </xf>
    <xf numFmtId="0" fontId="27" fillId="0" borderId="34" xfId="0" applyFont="1" applyBorder="1" applyAlignment="1">
      <alignment horizontal="center" vertical="center"/>
    </xf>
    <xf numFmtId="0" fontId="27" fillId="0" borderId="34" xfId="0" applyFont="1" applyBorder="1" applyAlignment="1">
      <alignment horizontal="center" vertical="center" wrapText="1"/>
    </xf>
    <xf numFmtId="0" fontId="27" fillId="0" borderId="38" xfId="0" applyFont="1" applyBorder="1" applyAlignment="1">
      <alignment horizontal="right" vertical="center"/>
    </xf>
    <xf numFmtId="168" fontId="26" fillId="0" borderId="18" xfId="1" applyNumberFormat="1" applyFont="1" applyBorder="1" applyAlignment="1">
      <alignment horizontal="center" vertical="center"/>
    </xf>
    <xf numFmtId="168" fontId="26" fillId="0" borderId="0" xfId="1" applyNumberFormat="1" applyFont="1" applyBorder="1" applyAlignment="1">
      <alignment horizontal="center" vertical="center"/>
    </xf>
    <xf numFmtId="168" fontId="27" fillId="0" borderId="0" xfId="1" applyNumberFormat="1" applyFont="1" applyBorder="1" applyAlignment="1">
      <alignment horizontal="center" vertical="center"/>
    </xf>
    <xf numFmtId="168" fontId="27" fillId="0" borderId="19" xfId="1" applyNumberFormat="1" applyFont="1" applyBorder="1" applyAlignment="1">
      <alignment horizontal="center" vertical="center"/>
    </xf>
    <xf numFmtId="166" fontId="26" fillId="0" borderId="18" xfId="0" applyNumberFormat="1" applyFont="1" applyBorder="1" applyAlignment="1">
      <alignment horizontal="center" vertical="center"/>
    </xf>
    <xf numFmtId="166" fontId="26" fillId="0" borderId="0" xfId="0" applyNumberFormat="1" applyFont="1" applyAlignment="1">
      <alignment horizontal="center" vertical="center"/>
    </xf>
    <xf numFmtId="166" fontId="27" fillId="0" borderId="0" xfId="0" applyNumberFormat="1" applyFont="1" applyAlignment="1">
      <alignment horizontal="center" vertical="center"/>
    </xf>
    <xf numFmtId="166" fontId="27" fillId="0" borderId="19" xfId="0" applyNumberFormat="1" applyFont="1" applyBorder="1" applyAlignment="1">
      <alignment horizontal="center" vertical="center"/>
    </xf>
    <xf numFmtId="168" fontId="26" fillId="0" borderId="18" xfId="1" applyNumberFormat="1" applyFont="1" applyFill="1" applyBorder="1" applyAlignment="1">
      <alignment horizontal="center" vertical="center"/>
    </xf>
    <xf numFmtId="168" fontId="26" fillId="0" borderId="0" xfId="1" applyNumberFormat="1" applyFont="1" applyFill="1" applyBorder="1" applyAlignment="1">
      <alignment horizontal="center" vertical="center"/>
    </xf>
    <xf numFmtId="168" fontId="27" fillId="0" borderId="0" xfId="1" applyNumberFormat="1" applyFont="1" applyFill="1" applyBorder="1" applyAlignment="1">
      <alignment horizontal="center" vertical="center"/>
    </xf>
    <xf numFmtId="168" fontId="27" fillId="0" borderId="19" xfId="1" applyNumberFormat="1" applyFont="1" applyFill="1" applyBorder="1" applyAlignment="1">
      <alignment horizontal="center" vertical="center"/>
    </xf>
    <xf numFmtId="0" fontId="27" fillId="9" borderId="38" xfId="0" applyFont="1" applyFill="1" applyBorder="1" applyAlignment="1">
      <alignment horizontal="right" vertical="center"/>
    </xf>
    <xf numFmtId="167" fontId="26" fillId="9" borderId="18" xfId="0" applyNumberFormat="1" applyFont="1" applyFill="1" applyBorder="1" applyAlignment="1">
      <alignment horizontal="center" vertical="center"/>
    </xf>
    <xf numFmtId="167" fontId="26" fillId="9" borderId="0" xfId="0" applyNumberFormat="1" applyFont="1" applyFill="1" applyAlignment="1">
      <alignment horizontal="center" vertical="center"/>
    </xf>
    <xf numFmtId="167" fontId="27" fillId="9" borderId="0" xfId="0" applyNumberFormat="1" applyFont="1" applyFill="1" applyAlignment="1">
      <alignment horizontal="center" vertical="center"/>
    </xf>
    <xf numFmtId="167" fontId="27" fillId="9" borderId="19" xfId="0" applyNumberFormat="1" applyFont="1" applyFill="1" applyBorder="1" applyAlignment="1">
      <alignment horizontal="center" vertical="center"/>
    </xf>
    <xf numFmtId="0" fontId="27" fillId="0" borderId="38" xfId="0" applyFont="1" applyBorder="1" applyAlignment="1">
      <alignment horizontal="left" vertical="center"/>
    </xf>
    <xf numFmtId="167" fontId="26" fillId="0" borderId="18" xfId="0" applyNumberFormat="1" applyFont="1" applyBorder="1" applyAlignment="1">
      <alignment horizontal="center" vertical="center"/>
    </xf>
    <xf numFmtId="167" fontId="26" fillId="0" borderId="0" xfId="0" applyNumberFormat="1" applyFont="1" applyAlignment="1">
      <alignment horizontal="center" vertical="center"/>
    </xf>
    <xf numFmtId="167" fontId="27" fillId="0" borderId="0" xfId="0" applyNumberFormat="1" applyFont="1" applyAlignment="1">
      <alignment horizontal="center" vertical="center"/>
    </xf>
    <xf numFmtId="167" fontId="27" fillId="0" borderId="19" xfId="0" applyNumberFormat="1" applyFont="1" applyBorder="1" applyAlignment="1">
      <alignment horizontal="center" vertical="center"/>
    </xf>
    <xf numFmtId="0" fontId="26" fillId="0" borderId="38" xfId="0" applyFont="1" applyBorder="1" applyAlignment="1">
      <alignment horizontal="right" vertical="center"/>
    </xf>
    <xf numFmtId="1" fontId="26" fillId="0" borderId="38" xfId="0" applyNumberFormat="1" applyFont="1" applyBorder="1" applyAlignment="1">
      <alignment horizontal="right" vertical="center"/>
    </xf>
    <xf numFmtId="168" fontId="26" fillId="0" borderId="19" xfId="1" applyNumberFormat="1" applyFont="1" applyBorder="1" applyAlignment="1">
      <alignment horizontal="center" vertical="center"/>
    </xf>
    <xf numFmtId="0" fontId="26" fillId="0" borderId="38" xfId="0" applyFont="1" applyBorder="1" applyAlignment="1">
      <alignment vertical="center"/>
    </xf>
    <xf numFmtId="0" fontId="27" fillId="0" borderId="38" xfId="0" applyFont="1" applyBorder="1" applyAlignment="1">
      <alignment vertical="center"/>
    </xf>
    <xf numFmtId="0" fontId="26" fillId="0" borderId="19" xfId="0" applyFont="1" applyBorder="1" applyAlignment="1">
      <alignment vertical="center"/>
    </xf>
    <xf numFmtId="0" fontId="26" fillId="0" borderId="21" xfId="0" applyFont="1" applyBorder="1" applyAlignment="1">
      <alignment vertical="center"/>
    </xf>
    <xf numFmtId="0" fontId="27" fillId="0" borderId="21" xfId="0" applyFont="1" applyBorder="1" applyAlignment="1">
      <alignment vertical="center"/>
    </xf>
    <xf numFmtId="0" fontId="26" fillId="0" borderId="22" xfId="0" applyFont="1" applyBorder="1" applyAlignment="1">
      <alignment vertical="center"/>
    </xf>
    <xf numFmtId="10" fontId="27" fillId="0" borderId="0" xfId="0" applyNumberFormat="1" applyFont="1" applyAlignment="1">
      <alignment vertical="center"/>
    </xf>
    <xf numFmtId="10" fontId="26" fillId="0" borderId="0" xfId="0" applyNumberFormat="1" applyFont="1" applyAlignment="1">
      <alignment vertical="center"/>
    </xf>
    <xf numFmtId="10" fontId="26" fillId="0" borderId="21" xfId="0" applyNumberFormat="1" applyFont="1" applyBorder="1" applyAlignment="1">
      <alignment vertical="center"/>
    </xf>
    <xf numFmtId="10" fontId="27" fillId="0" borderId="21" xfId="0" applyNumberFormat="1" applyFont="1" applyBorder="1" applyAlignment="1">
      <alignment vertical="center"/>
    </xf>
    <xf numFmtId="10" fontId="26" fillId="0" borderId="19" xfId="0" applyNumberFormat="1" applyFont="1" applyBorder="1" applyAlignment="1">
      <alignment vertical="center"/>
    </xf>
    <xf numFmtId="10" fontId="26" fillId="0" borderId="22" xfId="0" applyNumberFormat="1" applyFont="1" applyBorder="1" applyAlignment="1">
      <alignment vertical="center"/>
    </xf>
    <xf numFmtId="0" fontId="28" fillId="9" borderId="38" xfId="0" applyFont="1" applyFill="1" applyBorder="1" applyAlignment="1">
      <alignment horizontal="center" vertical="center"/>
    </xf>
    <xf numFmtId="0" fontId="25" fillId="0" borderId="14" xfId="0" applyFont="1" applyBorder="1"/>
    <xf numFmtId="0" fontId="25" fillId="0" borderId="11" xfId="0" applyFont="1" applyBorder="1"/>
    <xf numFmtId="0" fontId="30" fillId="3" borderId="0" xfId="0" applyFont="1" applyFill="1"/>
    <xf numFmtId="0" fontId="30" fillId="3" borderId="0" xfId="0" applyFont="1" applyFill="1" applyAlignment="1">
      <alignment horizontal="center"/>
    </xf>
    <xf numFmtId="0" fontId="30" fillId="3" borderId="0" xfId="0" applyFont="1" applyFill="1" applyAlignment="1">
      <alignment horizontal="left"/>
    </xf>
    <xf numFmtId="165" fontId="30" fillId="0" borderId="1" xfId="0" applyNumberFormat="1" applyFont="1" applyBorder="1" applyAlignment="1">
      <alignment horizontal="center"/>
    </xf>
    <xf numFmtId="165" fontId="30" fillId="0" borderId="2" xfId="0" applyNumberFormat="1" applyFont="1" applyBorder="1" applyAlignment="1">
      <alignment horizontal="center"/>
    </xf>
    <xf numFmtId="165" fontId="30" fillId="0" borderId="3" xfId="0" applyNumberFormat="1" applyFont="1" applyBorder="1" applyAlignment="1">
      <alignment horizontal="center"/>
    </xf>
    <xf numFmtId="165" fontId="30" fillId="0" borderId="0" xfId="0" applyNumberFormat="1" applyFont="1" applyAlignment="1">
      <alignment horizontal="center"/>
    </xf>
    <xf numFmtId="165" fontId="30" fillId="4" borderId="1" xfId="0" applyNumberFormat="1" applyFont="1" applyFill="1" applyBorder="1" applyAlignment="1">
      <alignment horizontal="center"/>
    </xf>
    <xf numFmtId="165" fontId="30" fillId="4" borderId="2" xfId="0" applyNumberFormat="1" applyFont="1" applyFill="1" applyBorder="1" applyAlignment="1">
      <alignment horizontal="center"/>
    </xf>
    <xf numFmtId="165" fontId="30" fillId="4" borderId="3" xfId="0" applyNumberFormat="1" applyFont="1" applyFill="1" applyBorder="1" applyAlignment="1">
      <alignment horizontal="center"/>
    </xf>
    <xf numFmtId="165" fontId="30" fillId="0" borderId="10" xfId="0" applyNumberFormat="1" applyFont="1" applyBorder="1" applyAlignment="1">
      <alignment horizontal="center"/>
    </xf>
    <xf numFmtId="0" fontId="30" fillId="0" borderId="0" xfId="0" applyFont="1" applyAlignment="1">
      <alignment horizontal="center"/>
    </xf>
    <xf numFmtId="165" fontId="30" fillId="0" borderId="4" xfId="0" applyNumberFormat="1" applyFont="1" applyBorder="1" applyAlignment="1">
      <alignment horizontal="center"/>
    </xf>
    <xf numFmtId="165" fontId="30" fillId="0" borderId="5" xfId="0" applyNumberFormat="1" applyFont="1" applyBorder="1" applyAlignment="1">
      <alignment horizontal="center"/>
    </xf>
    <xf numFmtId="165" fontId="30" fillId="4" borderId="4" xfId="0" applyNumberFormat="1" applyFont="1" applyFill="1" applyBorder="1" applyAlignment="1">
      <alignment horizontal="center"/>
    </xf>
    <xf numFmtId="165" fontId="30" fillId="4" borderId="0" xfId="0" applyNumberFormat="1" applyFont="1" applyFill="1" applyAlignment="1">
      <alignment horizontal="center"/>
    </xf>
    <xf numFmtId="165" fontId="30" fillId="4" borderId="5" xfId="0" applyNumberFormat="1" applyFont="1" applyFill="1" applyBorder="1" applyAlignment="1">
      <alignment horizontal="center"/>
    </xf>
    <xf numFmtId="165" fontId="30" fillId="0" borderId="14" xfId="0" applyNumberFormat="1" applyFont="1" applyBorder="1" applyAlignment="1">
      <alignment horizontal="center"/>
    </xf>
    <xf numFmtId="165" fontId="30" fillId="0" borderId="15" xfId="0" applyNumberFormat="1" applyFont="1" applyBorder="1" applyAlignment="1">
      <alignment horizontal="center"/>
    </xf>
    <xf numFmtId="165" fontId="30" fillId="0" borderId="16" xfId="0" applyNumberFormat="1" applyFont="1" applyBorder="1" applyAlignment="1">
      <alignment horizontal="center"/>
    </xf>
    <xf numFmtId="165" fontId="30" fillId="0" borderId="17" xfId="0" applyNumberFormat="1" applyFont="1" applyBorder="1" applyAlignment="1">
      <alignment horizontal="center"/>
    </xf>
    <xf numFmtId="165" fontId="30" fillId="4" borderId="15" xfId="0" applyNumberFormat="1" applyFont="1" applyFill="1" applyBorder="1" applyAlignment="1">
      <alignment horizontal="center"/>
    </xf>
    <xf numFmtId="165" fontId="30" fillId="4" borderId="16" xfId="0" applyNumberFormat="1" applyFont="1" applyFill="1" applyBorder="1" applyAlignment="1">
      <alignment horizontal="center"/>
    </xf>
    <xf numFmtId="165" fontId="30" fillId="4" borderId="17" xfId="0" applyNumberFormat="1" applyFont="1" applyFill="1" applyBorder="1" applyAlignment="1">
      <alignment horizontal="center"/>
    </xf>
    <xf numFmtId="165" fontId="30" fillId="0" borderId="11" xfId="0" applyNumberFormat="1" applyFont="1" applyBorder="1" applyAlignment="1">
      <alignment horizontal="center"/>
    </xf>
    <xf numFmtId="2" fontId="30" fillId="0" borderId="1" xfId="0" applyNumberFormat="1" applyFont="1" applyBorder="1" applyAlignment="1">
      <alignment horizontal="center"/>
    </xf>
    <xf numFmtId="2" fontId="30" fillId="0" borderId="2" xfId="0" applyNumberFormat="1" applyFont="1" applyBorder="1" applyAlignment="1">
      <alignment horizontal="center"/>
    </xf>
    <xf numFmtId="2" fontId="30" fillId="0" borderId="3" xfId="0" applyNumberFormat="1" applyFont="1" applyBorder="1" applyAlignment="1">
      <alignment horizontal="center"/>
    </xf>
    <xf numFmtId="2" fontId="30" fillId="0" borderId="0" xfId="0" applyNumberFormat="1" applyFont="1" applyAlignment="1">
      <alignment horizontal="center"/>
    </xf>
    <xf numFmtId="2" fontId="30" fillId="4" borderId="1" xfId="0" applyNumberFormat="1" applyFont="1" applyFill="1" applyBorder="1" applyAlignment="1">
      <alignment horizontal="center"/>
    </xf>
    <xf numFmtId="2" fontId="30" fillId="4" borderId="2" xfId="0" applyNumberFormat="1" applyFont="1" applyFill="1" applyBorder="1" applyAlignment="1">
      <alignment horizontal="center"/>
    </xf>
    <xf numFmtId="2" fontId="30" fillId="4" borderId="3" xfId="0" applyNumberFormat="1" applyFont="1" applyFill="1" applyBorder="1" applyAlignment="1">
      <alignment horizontal="center"/>
    </xf>
    <xf numFmtId="2" fontId="30" fillId="0" borderId="10" xfId="0" applyNumberFormat="1" applyFont="1" applyBorder="1" applyAlignment="1">
      <alignment horizontal="center"/>
    </xf>
    <xf numFmtId="2" fontId="30" fillId="0" borderId="4" xfId="0" applyNumberFormat="1" applyFont="1" applyBorder="1" applyAlignment="1">
      <alignment horizontal="center"/>
    </xf>
    <xf numFmtId="2" fontId="30" fillId="0" borderId="5" xfId="0" applyNumberFormat="1" applyFont="1" applyBorder="1" applyAlignment="1">
      <alignment horizontal="center"/>
    </xf>
    <xf numFmtId="2" fontId="30" fillId="4" borderId="4" xfId="0" applyNumberFormat="1" applyFont="1" applyFill="1" applyBorder="1" applyAlignment="1">
      <alignment horizontal="center"/>
    </xf>
    <xf numFmtId="2" fontId="30" fillId="4" borderId="0" xfId="0" applyNumberFormat="1" applyFont="1" applyFill="1" applyAlignment="1">
      <alignment horizontal="center"/>
    </xf>
    <xf numFmtId="2" fontId="30" fillId="4" borderId="5" xfId="0" applyNumberFormat="1" applyFont="1" applyFill="1" applyBorder="1" applyAlignment="1">
      <alignment horizontal="center"/>
    </xf>
    <xf numFmtId="2" fontId="30" fillId="0" borderId="14" xfId="0" applyNumberFormat="1" applyFont="1" applyBorder="1" applyAlignment="1">
      <alignment horizontal="center"/>
    </xf>
    <xf numFmtId="2" fontId="30" fillId="0" borderId="15" xfId="0" applyNumberFormat="1" applyFont="1" applyBorder="1" applyAlignment="1">
      <alignment horizontal="center"/>
    </xf>
    <xf numFmtId="2" fontId="30" fillId="0" borderId="16" xfId="0" applyNumberFormat="1" applyFont="1" applyBorder="1" applyAlignment="1">
      <alignment horizontal="center"/>
    </xf>
    <xf numFmtId="2" fontId="30" fillId="0" borderId="17" xfId="0" applyNumberFormat="1" applyFont="1" applyBorder="1" applyAlignment="1">
      <alignment horizontal="center"/>
    </xf>
    <xf numFmtId="2" fontId="30" fillId="4" borderId="15" xfId="0" applyNumberFormat="1" applyFont="1" applyFill="1" applyBorder="1" applyAlignment="1">
      <alignment horizontal="center"/>
    </xf>
    <xf numFmtId="2" fontId="30" fillId="4" borderId="16" xfId="0" applyNumberFormat="1" applyFont="1" applyFill="1" applyBorder="1" applyAlignment="1">
      <alignment horizontal="center"/>
    </xf>
    <xf numFmtId="2" fontId="30" fillId="4" borderId="17" xfId="0" applyNumberFormat="1" applyFont="1" applyFill="1" applyBorder="1" applyAlignment="1">
      <alignment horizontal="center"/>
    </xf>
    <xf numFmtId="2" fontId="30" fillId="0" borderId="11" xfId="0" applyNumberFormat="1" applyFont="1" applyBorder="1" applyAlignment="1">
      <alignment horizontal="center"/>
    </xf>
    <xf numFmtId="0" fontId="30" fillId="5" borderId="0" xfId="0" applyFont="1" applyFill="1"/>
    <xf numFmtId="0" fontId="28" fillId="8" borderId="23" xfId="0" applyFont="1" applyFill="1" applyBorder="1" applyAlignment="1">
      <alignment horizontal="center" vertical="center"/>
    </xf>
    <xf numFmtId="0" fontId="28" fillId="8" borderId="24" xfId="0" applyFont="1" applyFill="1" applyBorder="1" applyAlignment="1">
      <alignment horizontal="center" vertical="center"/>
    </xf>
    <xf numFmtId="0" fontId="28" fillId="8" borderId="25" xfId="0" applyFont="1" applyFill="1" applyBorder="1" applyAlignment="1">
      <alignment horizontal="center" vertical="center"/>
    </xf>
    <xf numFmtId="0" fontId="27" fillId="0" borderId="0" xfId="0" applyFont="1" applyAlignment="1">
      <alignment horizontal="center" vertical="center" wrapText="1"/>
    </xf>
    <xf numFmtId="0" fontId="27" fillId="0" borderId="34" xfId="0" applyFont="1" applyBorder="1" applyAlignment="1">
      <alignment horizontal="center" vertical="center" wrapText="1"/>
    </xf>
    <xf numFmtId="0" fontId="27" fillId="0" borderId="19" xfId="0" applyFont="1" applyBorder="1" applyAlignment="1">
      <alignment horizontal="center" vertical="center" wrapText="1"/>
    </xf>
    <xf numFmtId="0" fontId="27" fillId="0" borderId="35" xfId="0" applyFont="1" applyBorder="1" applyAlignment="1">
      <alignment horizontal="center" vertical="center" wrapText="1"/>
    </xf>
    <xf numFmtId="0" fontId="27" fillId="0" borderId="32" xfId="0" applyFont="1" applyBorder="1" applyAlignment="1">
      <alignment horizontal="center" vertical="center" wrapText="1"/>
    </xf>
    <xf numFmtId="0" fontId="27" fillId="0" borderId="31" xfId="0" applyFont="1" applyBorder="1" applyAlignment="1">
      <alignment horizontal="center" vertical="center" wrapText="1"/>
    </xf>
    <xf numFmtId="0" fontId="27" fillId="0" borderId="18" xfId="0" applyFont="1" applyBorder="1" applyAlignment="1">
      <alignment horizontal="left" vertical="center" wrapText="1"/>
    </xf>
    <xf numFmtId="0" fontId="27" fillId="0" borderId="0" xfId="0" applyFont="1" applyAlignment="1">
      <alignment horizontal="left" vertical="center" wrapText="1"/>
    </xf>
    <xf numFmtId="0" fontId="27" fillId="0" borderId="20" xfId="0" applyFont="1" applyBorder="1" applyAlignment="1">
      <alignment horizontal="left" vertical="center" wrapText="1"/>
    </xf>
    <xf numFmtId="0" fontId="27" fillId="0" borderId="21" xfId="0" applyFont="1" applyBorder="1" applyAlignment="1">
      <alignment horizontal="left" vertical="center" wrapText="1"/>
    </xf>
    <xf numFmtId="0" fontId="27" fillId="0" borderId="37" xfId="0" applyFont="1" applyBorder="1" applyAlignment="1">
      <alignment horizontal="left" vertical="center" wrapText="1"/>
    </xf>
    <xf numFmtId="0" fontId="27" fillId="0" borderId="38" xfId="0" applyFont="1" applyBorder="1" applyAlignment="1">
      <alignment horizontal="left" vertical="center" wrapText="1"/>
    </xf>
    <xf numFmtId="0" fontId="27" fillId="0" borderId="39" xfId="0" applyFont="1" applyBorder="1" applyAlignment="1">
      <alignment horizontal="left" vertical="center" wrapText="1"/>
    </xf>
    <xf numFmtId="0" fontId="31" fillId="3" borderId="0" xfId="0" applyFont="1" applyFill="1" applyAlignment="1">
      <alignment horizontal="center" vertical="center"/>
    </xf>
    <xf numFmtId="0" fontId="30" fillId="3" borderId="0" xfId="0" applyFont="1" applyFill="1" applyAlignment="1">
      <alignment horizontal="center" vertical="center"/>
    </xf>
    <xf numFmtId="0" fontId="1" fillId="3" borderId="0" xfId="0" applyFont="1" applyFill="1" applyAlignment="1">
      <alignment horizontal="right"/>
    </xf>
    <xf numFmtId="0" fontId="30" fillId="0" borderId="0" xfId="0" applyFont="1" applyAlignment="1">
      <alignment horizontal="right"/>
    </xf>
    <xf numFmtId="0" fontId="6" fillId="3" borderId="0" xfId="0" applyFont="1" applyFill="1" applyAlignment="1">
      <alignment horizontal="left" vertical="center" wrapText="1"/>
    </xf>
    <xf numFmtId="49" fontId="20" fillId="2" borderId="0" xfId="0" applyNumberFormat="1" applyFont="1" applyFill="1" applyAlignment="1">
      <alignment horizontal="center"/>
    </xf>
    <xf numFmtId="0" fontId="5" fillId="3" borderId="0" xfId="0" applyFont="1" applyFill="1" applyAlignment="1">
      <alignment horizontal="center"/>
    </xf>
    <xf numFmtId="0" fontId="7" fillId="2" borderId="6" xfId="0" applyFont="1" applyFill="1" applyBorder="1" applyAlignment="1">
      <alignment horizontal="center" vertical="center"/>
    </xf>
    <xf numFmtId="0" fontId="7" fillId="2" borderId="7" xfId="0" applyFont="1" applyFill="1" applyBorder="1" applyAlignment="1">
      <alignment horizontal="center" vertical="center"/>
    </xf>
    <xf numFmtId="0" fontId="8" fillId="2" borderId="8" xfId="0" applyFont="1" applyFill="1" applyBorder="1" applyAlignment="1">
      <alignment horizontal="center"/>
    </xf>
    <xf numFmtId="0" fontId="8" fillId="2" borderId="9" xfId="0" applyFont="1" applyFill="1" applyBorder="1" applyAlignment="1">
      <alignment horizontal="center"/>
    </xf>
    <xf numFmtId="0" fontId="5" fillId="0" borderId="10" xfId="0" applyFont="1" applyBorder="1" applyAlignment="1">
      <alignment horizontal="center" vertical="center"/>
    </xf>
    <xf numFmtId="0" fontId="5" fillId="0" borderId="11" xfId="0" applyFont="1" applyBorder="1" applyAlignment="1">
      <alignment horizontal="center" vertical="center"/>
    </xf>
    <xf numFmtId="164" fontId="5" fillId="0" borderId="10" xfId="0" applyNumberFormat="1" applyFont="1" applyBorder="1" applyAlignment="1">
      <alignment horizontal="center" vertical="center"/>
    </xf>
    <xf numFmtId="164" fontId="5" fillId="0" borderId="11" xfId="0" applyNumberFormat="1" applyFont="1" applyBorder="1" applyAlignment="1">
      <alignment horizontal="center" vertical="center"/>
    </xf>
    <xf numFmtId="0" fontId="5" fillId="0" borderId="1" xfId="0" applyFont="1" applyBorder="1" applyAlignment="1">
      <alignment horizontal="center" vertical="center" wrapText="1"/>
    </xf>
    <xf numFmtId="0" fontId="5" fillId="0" borderId="6" xfId="0" applyFont="1" applyBorder="1" applyAlignment="1">
      <alignment horizontal="center" vertical="center" wrapText="1"/>
    </xf>
    <xf numFmtId="0" fontId="5" fillId="0" borderId="2" xfId="0" applyFont="1" applyBorder="1" applyAlignment="1">
      <alignment horizontal="center" vertical="center" wrapText="1"/>
    </xf>
    <xf numFmtId="0" fontId="5" fillId="0" borderId="12" xfId="0" applyFont="1" applyBorder="1" applyAlignment="1">
      <alignment horizontal="center" vertical="center" wrapText="1"/>
    </xf>
    <xf numFmtId="0" fontId="5" fillId="0" borderId="3" xfId="0" applyFont="1" applyBorder="1" applyAlignment="1">
      <alignment horizontal="center" wrapText="1"/>
    </xf>
    <xf numFmtId="0" fontId="5" fillId="0" borderId="7" xfId="0" applyFont="1" applyBorder="1" applyAlignment="1">
      <alignment horizontal="center" wrapText="1"/>
    </xf>
    <xf numFmtId="0" fontId="5" fillId="0" borderId="10" xfId="0" applyFont="1" applyBorder="1" applyAlignment="1">
      <alignment horizontal="center" wrapText="1"/>
    </xf>
    <xf numFmtId="0" fontId="5" fillId="0" borderId="13" xfId="0" applyFont="1" applyBorder="1" applyAlignment="1">
      <alignment horizontal="center" wrapText="1"/>
    </xf>
    <xf numFmtId="0" fontId="3" fillId="0" borderId="10" xfId="0" applyFont="1" applyBorder="1" applyAlignment="1">
      <alignment horizontal="center" wrapText="1"/>
    </xf>
    <xf numFmtId="0" fontId="3" fillId="0" borderId="13" xfId="0" applyFont="1" applyBorder="1" applyAlignment="1">
      <alignment horizontal="center" wrapText="1"/>
    </xf>
    <xf numFmtId="0" fontId="5" fillId="0" borderId="15" xfId="0" applyFont="1" applyBorder="1" applyAlignment="1">
      <alignment horizontal="center" vertical="center" wrapText="1"/>
    </xf>
    <xf numFmtId="0" fontId="5" fillId="0" borderId="16" xfId="0" applyFont="1" applyBorder="1" applyAlignment="1">
      <alignment horizontal="center" vertical="center" wrapText="1"/>
    </xf>
    <xf numFmtId="0" fontId="5" fillId="0" borderId="17" xfId="0" applyFont="1" applyBorder="1" applyAlignment="1">
      <alignment horizontal="center" wrapText="1"/>
    </xf>
    <xf numFmtId="0" fontId="5" fillId="0" borderId="11" xfId="0" applyFont="1" applyBorder="1" applyAlignment="1">
      <alignment horizontal="center" wrapText="1"/>
    </xf>
    <xf numFmtId="0" fontId="3" fillId="0" borderId="11" xfId="0" applyFont="1" applyBorder="1" applyAlignment="1">
      <alignment horizontal="center" wrapText="1"/>
    </xf>
    <xf numFmtId="0" fontId="9" fillId="0" borderId="0" xfId="0" applyFont="1" applyAlignment="1">
      <alignment horizontal="left" vertical="top" wrapText="1"/>
    </xf>
    <xf numFmtId="0" fontId="9" fillId="0" borderId="0" xfId="0" applyFont="1" applyAlignment="1">
      <alignment horizontal="left"/>
    </xf>
  </cellXfs>
  <cellStyles count="2">
    <cellStyle name="Normal" xfId="0" builtinId="0"/>
    <cellStyle name="Percent" xfId="1" builtinId="5"/>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A54F0F"/>
      <rgbColor rgb="0000FFFF"/>
      <rgbColor rgb="00800000"/>
      <rgbColor rgb="00008000"/>
      <rgbColor rgb="00000080"/>
      <rgbColor rgb="00808000"/>
      <rgbColor rgb="00D0006F"/>
      <rgbColor rgb="00008080"/>
      <rgbColor rgb="00C0C0C0"/>
      <rgbColor rgb="00808080"/>
      <rgbColor rgb="009999FF"/>
      <rgbColor rgb="006E6259"/>
      <rgbColor rgb="00620C0B"/>
      <rgbColor rgb="00590001"/>
      <rgbColor rgb="00404549"/>
      <rgbColor rgb="00CD9B7A"/>
      <rgbColor rgb="00990033"/>
      <rgbColor rgb="00EAEAEA"/>
      <rgbColor rgb="00000080"/>
      <rgbColor rgb="00579A32"/>
      <rgbColor rgb="003366FF"/>
      <rgbColor rgb="00CC9900"/>
      <rgbColor rgb="00D22630"/>
      <rgbColor rgb="00A54F0F"/>
      <rgbColor rgb="0000BFB3"/>
      <rgbColor rgb="00666666"/>
      <rgbColor rgb="00009CDE"/>
      <rgbColor rgb="00CCFFFF"/>
      <rgbColor rgb="00CCFFCC"/>
      <rgbColor rgb="00CDE499"/>
      <rgbColor rgb="0099D7F2"/>
      <rgbColor rgb="00666666"/>
      <rgbColor rgb="00CC99FF"/>
      <rgbColor rgb="00F0A8AB"/>
      <rgbColor rgb="003366FF"/>
      <rgbColor rgb="0033CCCC"/>
      <rgbColor rgb="0084BD00"/>
      <rgbColor rgb="00FEDB00"/>
      <rgbColor rgb="00FF9900"/>
      <rgbColor rgb="00FE5000"/>
      <rgbColor rgb="00666699"/>
      <rgbColor rgb="00969696"/>
      <rgbColor rgb="00003366"/>
      <rgbColor rgb="00339966"/>
      <rgbColor rgb="00003300"/>
      <rgbColor rgb="00333300"/>
      <rgbColor rgb="00993300"/>
      <rgbColor rgb="00993366"/>
      <rgbColor rgb="00333399"/>
      <rgbColor rgb="00333333"/>
    </indexedColors>
    <mruColors>
      <color rgb="FF9ED6C3"/>
      <color rgb="FF73C3A8"/>
      <color rgb="FF1D7A8F"/>
      <color rgb="FFDC5858"/>
      <color rgb="FFFFCC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1" Type="http://schemas.openxmlformats.org/officeDocument/2006/relationships/image" Target="../media/image10.png"/></Relationships>
</file>

<file path=xl/drawings/_rels/drawing11.xml.rels><?xml version="1.0" encoding="UTF-8" standalone="yes"?>
<Relationships xmlns="http://schemas.openxmlformats.org/package/2006/relationships"><Relationship Id="rId2" Type="http://schemas.openxmlformats.org/officeDocument/2006/relationships/image" Target="../media/image12.png"/><Relationship Id="rId1" Type="http://schemas.openxmlformats.org/officeDocument/2006/relationships/image" Target="../media/image11.png"/></Relationships>
</file>

<file path=xl/drawings/_rels/drawing12.xml.rels><?xml version="1.0" encoding="UTF-8" standalone="yes"?>
<Relationships xmlns="http://schemas.openxmlformats.org/package/2006/relationships"><Relationship Id="rId1" Type="http://schemas.openxmlformats.org/officeDocument/2006/relationships/image" Target="../media/image13.png"/></Relationships>
</file>

<file path=xl/drawings/_rels/drawing13.xml.rels><?xml version="1.0" encoding="UTF-8" standalone="yes"?>
<Relationships xmlns="http://schemas.openxmlformats.org/package/2006/relationships"><Relationship Id="rId1" Type="http://schemas.openxmlformats.org/officeDocument/2006/relationships/image" Target="../media/image4.pn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_rels/drawing8.xml.rels><?xml version="1.0" encoding="UTF-8" standalone="yes"?>
<Relationships xmlns="http://schemas.openxmlformats.org/package/2006/relationships"><Relationship Id="rId2" Type="http://schemas.openxmlformats.org/officeDocument/2006/relationships/image" Target="../media/image8.png"/><Relationship Id="rId1" Type="http://schemas.openxmlformats.org/officeDocument/2006/relationships/image" Target="../media/image7.png"/></Relationships>
</file>

<file path=xl/drawings/_rels/drawing9.xml.rels><?xml version="1.0" encoding="UTF-8" standalone="yes"?>
<Relationships xmlns="http://schemas.openxmlformats.org/package/2006/relationships"><Relationship Id="rId1" Type="http://schemas.openxmlformats.org/officeDocument/2006/relationships/image" Target="../media/image9.png"/></Relationships>
</file>

<file path=xl/drawings/drawing1.xml><?xml version="1.0" encoding="utf-8"?>
<xdr:wsDr xmlns:xdr="http://schemas.openxmlformats.org/drawingml/2006/spreadsheetDrawing" xmlns:a="http://schemas.openxmlformats.org/drawingml/2006/main">
  <xdr:twoCellAnchor editAs="oneCell">
    <xdr:from>
      <xdr:col>28</xdr:col>
      <xdr:colOff>171449</xdr:colOff>
      <xdr:row>144</xdr:row>
      <xdr:rowOff>85726</xdr:rowOff>
    </xdr:from>
    <xdr:to>
      <xdr:col>32</xdr:col>
      <xdr:colOff>450849</xdr:colOff>
      <xdr:row>146</xdr:row>
      <xdr:rowOff>69846</xdr:rowOff>
    </xdr:to>
    <xdr:pic>
      <xdr:nvPicPr>
        <xdr:cNvPr id="3" name="Picture 2">
          <a:extLst>
            <a:ext uri="{FF2B5EF4-FFF2-40B4-BE49-F238E27FC236}">
              <a16:creationId xmlns:a16="http://schemas.microsoft.com/office/drawing/2014/main" id="{540205F6-610C-0028-08FE-F6623D4D257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516599" y="28394026"/>
          <a:ext cx="2676525" cy="371470"/>
        </a:xfrm>
        <a:prstGeom prst="rect">
          <a:avLst/>
        </a:prstGeom>
      </xdr:spPr>
    </xdr:pic>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0</xdr:colOff>
      <xdr:row>1</xdr:row>
      <xdr:rowOff>0</xdr:rowOff>
    </xdr:from>
    <xdr:to>
      <xdr:col>19</xdr:col>
      <xdr:colOff>279611</xdr:colOff>
      <xdr:row>35</xdr:row>
      <xdr:rowOff>133350</xdr:rowOff>
    </xdr:to>
    <xdr:pic>
      <xdr:nvPicPr>
        <xdr:cNvPr id="2" name="Picture 1">
          <a:extLst>
            <a:ext uri="{FF2B5EF4-FFF2-40B4-BE49-F238E27FC236}">
              <a16:creationId xmlns:a16="http://schemas.microsoft.com/office/drawing/2014/main" id="{F1C6A269-9BA4-9C45-2A81-A4489AE4DD7A}"/>
            </a:ext>
          </a:extLst>
        </xdr:cNvPr>
        <xdr:cNvPicPr>
          <a:picLocks noChangeAspect="1"/>
        </xdr:cNvPicPr>
      </xdr:nvPicPr>
      <xdr:blipFill>
        <a:blip xmlns:r="http://schemas.openxmlformats.org/officeDocument/2006/relationships" r:embed="rId1"/>
        <a:stretch>
          <a:fillRect/>
        </a:stretch>
      </xdr:blipFill>
      <xdr:spPr>
        <a:xfrm>
          <a:off x="0" y="161925"/>
          <a:ext cx="11862011" cy="5638800"/>
        </a:xfrm>
        <a:prstGeom prst="rect">
          <a:avLst/>
        </a:prstGeom>
      </xdr:spPr>
    </xdr:pic>
    <xdr:clientData/>
  </xdr:twoCellAnchor>
  <xdr:twoCellAnchor>
    <xdr:from>
      <xdr:col>7</xdr:col>
      <xdr:colOff>428625</xdr:colOff>
      <xdr:row>25</xdr:row>
      <xdr:rowOff>104775</xdr:rowOff>
    </xdr:from>
    <xdr:to>
      <xdr:col>12</xdr:col>
      <xdr:colOff>447675</xdr:colOff>
      <xdr:row>29</xdr:row>
      <xdr:rowOff>152400</xdr:rowOff>
    </xdr:to>
    <xdr:sp macro="" textlink="">
      <xdr:nvSpPr>
        <xdr:cNvPr id="3" name="TextBox 2">
          <a:extLst>
            <a:ext uri="{FF2B5EF4-FFF2-40B4-BE49-F238E27FC236}">
              <a16:creationId xmlns:a16="http://schemas.microsoft.com/office/drawing/2014/main" id="{B2811038-62EB-4DB7-A958-1D5DF3983E1F}"/>
            </a:ext>
          </a:extLst>
        </xdr:cNvPr>
        <xdr:cNvSpPr txBox="1"/>
      </xdr:nvSpPr>
      <xdr:spPr>
        <a:xfrm>
          <a:off x="4695825" y="4152900"/>
          <a:ext cx="3067050"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Virginia South Central</a:t>
          </a:r>
        </a:p>
      </xdr:txBody>
    </xdr:sp>
    <xdr:clientData/>
  </xdr:twoCellAnchor>
</xdr:wsDr>
</file>

<file path=xl/drawings/drawing11.xml><?xml version="1.0" encoding="utf-8"?>
<xdr:wsDr xmlns:xdr="http://schemas.openxmlformats.org/drawingml/2006/spreadsheetDrawing" xmlns:a="http://schemas.openxmlformats.org/drawingml/2006/main">
  <xdr:twoCellAnchor>
    <xdr:from>
      <xdr:col>0</xdr:col>
      <xdr:colOff>22860</xdr:colOff>
      <xdr:row>0</xdr:row>
      <xdr:rowOff>0</xdr:rowOff>
    </xdr:from>
    <xdr:to>
      <xdr:col>12</xdr:col>
      <xdr:colOff>584834</xdr:colOff>
      <xdr:row>40</xdr:row>
      <xdr:rowOff>125184</xdr:rowOff>
    </xdr:to>
    <xdr:pic>
      <xdr:nvPicPr>
        <xdr:cNvPr id="2" name="Picture 5">
          <a:extLst>
            <a:ext uri="{FF2B5EF4-FFF2-40B4-BE49-F238E27FC236}">
              <a16:creationId xmlns:a16="http://schemas.microsoft.com/office/drawing/2014/main" id="{02ED4F6F-0563-4A9D-B73B-7DC5D64F1D2E}"/>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860" y="0"/>
          <a:ext cx="7877174" cy="683078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13</xdr:col>
      <xdr:colOff>419100</xdr:colOff>
      <xdr:row>9</xdr:row>
      <xdr:rowOff>47624</xdr:rowOff>
    </xdr:from>
    <xdr:to>
      <xdr:col>24</xdr:col>
      <xdr:colOff>242410</xdr:colOff>
      <xdr:row>38</xdr:row>
      <xdr:rowOff>161924</xdr:rowOff>
    </xdr:to>
    <xdr:pic>
      <xdr:nvPicPr>
        <xdr:cNvPr id="3" name="Picture 2">
          <a:extLst>
            <a:ext uri="{FF2B5EF4-FFF2-40B4-BE49-F238E27FC236}">
              <a16:creationId xmlns:a16="http://schemas.microsoft.com/office/drawing/2014/main" id="{E01F1D5B-63C2-7A53-E4CC-22AE54EBC7C9}"/>
            </a:ext>
          </a:extLst>
        </xdr:cNvPr>
        <xdr:cNvPicPr>
          <a:picLocks noChangeAspect="1"/>
        </xdr:cNvPicPr>
      </xdr:nvPicPr>
      <xdr:blipFill>
        <a:blip xmlns:r="http://schemas.openxmlformats.org/officeDocument/2006/relationships" r:embed="rId2"/>
        <a:stretch>
          <a:fillRect/>
        </a:stretch>
      </xdr:blipFill>
      <xdr:spPr>
        <a:xfrm>
          <a:off x="8343900" y="1504949"/>
          <a:ext cx="6528910" cy="4810125"/>
        </a:xfrm>
        <a:prstGeom prst="rect">
          <a:avLst/>
        </a:prstGeom>
      </xdr:spPr>
    </xdr:pic>
    <xdr:clientData/>
  </xdr:twoCellAnchor>
  <xdr:twoCellAnchor>
    <xdr:from>
      <xdr:col>18</xdr:col>
      <xdr:colOff>600074</xdr:colOff>
      <xdr:row>20</xdr:row>
      <xdr:rowOff>133350</xdr:rowOff>
    </xdr:from>
    <xdr:to>
      <xdr:col>21</xdr:col>
      <xdr:colOff>47625</xdr:colOff>
      <xdr:row>25</xdr:row>
      <xdr:rowOff>19050</xdr:rowOff>
    </xdr:to>
    <xdr:sp macro="" textlink="">
      <xdr:nvSpPr>
        <xdr:cNvPr id="4" name="TextBox 3">
          <a:extLst>
            <a:ext uri="{FF2B5EF4-FFF2-40B4-BE49-F238E27FC236}">
              <a16:creationId xmlns:a16="http://schemas.microsoft.com/office/drawing/2014/main" id="{31C0E293-2EC2-0D75-04C7-428384AD2B72}"/>
            </a:ext>
          </a:extLst>
        </xdr:cNvPr>
        <xdr:cNvSpPr txBox="1"/>
      </xdr:nvSpPr>
      <xdr:spPr>
        <a:xfrm>
          <a:off x="11572874" y="3371850"/>
          <a:ext cx="1276351" cy="695325"/>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600" b="1">
              <a:solidFill>
                <a:schemeClr val="bg1"/>
              </a:solidFill>
            </a:rPr>
            <a:t>Richmond</a:t>
          </a:r>
          <a:r>
            <a:rPr lang="en-US" sz="1600" b="1" baseline="0">
              <a:solidFill>
                <a:schemeClr val="bg1"/>
              </a:solidFill>
            </a:rPr>
            <a:t> East-Airport</a:t>
          </a:r>
          <a:endParaRPr lang="en-US" sz="1600" b="1">
            <a:solidFill>
              <a:schemeClr val="bg1"/>
            </a:solidFill>
          </a:endParaRPr>
        </a:p>
      </xdr:txBody>
    </xdr:sp>
    <xdr:clientData/>
  </xdr:twoCellAnchor>
</xdr:wsDr>
</file>

<file path=xl/drawings/drawing12.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219074</xdr:colOff>
      <xdr:row>38</xdr:row>
      <xdr:rowOff>161635</xdr:rowOff>
    </xdr:to>
    <xdr:pic>
      <xdr:nvPicPr>
        <xdr:cNvPr id="2" name="Picture 6">
          <a:extLst>
            <a:ext uri="{FF2B5EF4-FFF2-40B4-BE49-F238E27FC236}">
              <a16:creationId xmlns:a16="http://schemas.microsoft.com/office/drawing/2014/main" id="{16B0B312-2B44-40DE-9A91-82DAB675CCB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534274" cy="631478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104775</xdr:colOff>
      <xdr:row>1</xdr:row>
      <xdr:rowOff>85725</xdr:rowOff>
    </xdr:from>
    <xdr:to>
      <xdr:col>18</xdr:col>
      <xdr:colOff>278130</xdr:colOff>
      <xdr:row>40</xdr:row>
      <xdr:rowOff>103022</xdr:rowOff>
    </xdr:to>
    <xdr:pic>
      <xdr:nvPicPr>
        <xdr:cNvPr id="2" name="Picture 1">
          <a:extLst>
            <a:ext uri="{FF2B5EF4-FFF2-40B4-BE49-F238E27FC236}">
              <a16:creationId xmlns:a16="http://schemas.microsoft.com/office/drawing/2014/main" id="{19287FBD-7DAF-4A2E-AC3F-ADACF7730152}"/>
            </a:ext>
          </a:extLst>
        </xdr:cNvPr>
        <xdr:cNvPicPr>
          <a:picLocks noChangeAspect="1"/>
        </xdr:cNvPicPr>
      </xdr:nvPicPr>
      <xdr:blipFill>
        <a:blip xmlns:r="http://schemas.openxmlformats.org/officeDocument/2006/relationships" r:embed="rId1"/>
        <a:stretch>
          <a:fillRect/>
        </a:stretch>
      </xdr:blipFill>
      <xdr:spPr>
        <a:xfrm>
          <a:off x="104775" y="257175"/>
          <a:ext cx="11146155" cy="6703847"/>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28</xdr:col>
      <xdr:colOff>168671</xdr:colOff>
      <xdr:row>144</xdr:row>
      <xdr:rowOff>138906</xdr:rowOff>
    </xdr:from>
    <xdr:to>
      <xdr:col>32</xdr:col>
      <xdr:colOff>463946</xdr:colOff>
      <xdr:row>146</xdr:row>
      <xdr:rowOff>123423</xdr:rowOff>
    </xdr:to>
    <xdr:pic>
      <xdr:nvPicPr>
        <xdr:cNvPr id="2" name="Picture 1">
          <a:extLst>
            <a:ext uri="{FF2B5EF4-FFF2-40B4-BE49-F238E27FC236}">
              <a16:creationId xmlns:a16="http://schemas.microsoft.com/office/drawing/2014/main" id="{A1B66679-994C-4F7E-8002-0AE5C2DDBFB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8286015" y="28277344"/>
          <a:ext cx="2676525" cy="37147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3092824</xdr:colOff>
      <xdr:row>0</xdr:row>
      <xdr:rowOff>22411</xdr:rowOff>
    </xdr:from>
    <xdr:to>
      <xdr:col>0</xdr:col>
      <xdr:colOff>3395383</xdr:colOff>
      <xdr:row>0</xdr:row>
      <xdr:rowOff>190500</xdr:rowOff>
    </xdr:to>
    <xdr:sp macro="" textlink="">
      <xdr:nvSpPr>
        <xdr:cNvPr id="2" name="Arrow: Right 1">
          <a:extLst>
            <a:ext uri="{FF2B5EF4-FFF2-40B4-BE49-F238E27FC236}">
              <a16:creationId xmlns:a16="http://schemas.microsoft.com/office/drawing/2014/main" id="{C90E1769-BB85-6456-4F39-8C3BCDCC1624}"/>
            </a:ext>
          </a:extLst>
        </xdr:cNvPr>
        <xdr:cNvSpPr/>
      </xdr:nvSpPr>
      <xdr:spPr bwMode="auto">
        <a:xfrm>
          <a:off x="3092824" y="22411"/>
          <a:ext cx="302559"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3" name="Arrow: Right 2">
          <a:extLst>
            <a:ext uri="{FF2B5EF4-FFF2-40B4-BE49-F238E27FC236}">
              <a16:creationId xmlns:a16="http://schemas.microsoft.com/office/drawing/2014/main" id="{082AE5C7-87EB-4043-B06D-5DE65332FA13}"/>
            </a:ext>
          </a:extLst>
        </xdr:cNvPr>
        <xdr:cNvSpPr/>
      </xdr:nvSpPr>
      <xdr:spPr bwMode="auto">
        <a:xfrm>
          <a:off x="3083523" y="284183"/>
          <a:ext cx="302559"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twoCellAnchor>
    <xdr:from>
      <xdr:col>0</xdr:col>
      <xdr:colOff>3092824</xdr:colOff>
      <xdr:row>0</xdr:row>
      <xdr:rowOff>22411</xdr:rowOff>
    </xdr:from>
    <xdr:to>
      <xdr:col>0</xdr:col>
      <xdr:colOff>3395383</xdr:colOff>
      <xdr:row>0</xdr:row>
      <xdr:rowOff>190500</xdr:rowOff>
    </xdr:to>
    <xdr:sp macro="" textlink="">
      <xdr:nvSpPr>
        <xdr:cNvPr id="4" name="Arrow: Right 3">
          <a:extLst>
            <a:ext uri="{FF2B5EF4-FFF2-40B4-BE49-F238E27FC236}">
              <a16:creationId xmlns:a16="http://schemas.microsoft.com/office/drawing/2014/main" id="{A7FE7878-2691-47ED-9133-7B85DAD4055C}"/>
            </a:ext>
          </a:extLst>
        </xdr:cNvPr>
        <xdr:cNvSpPr/>
      </xdr:nvSpPr>
      <xdr:spPr bwMode="auto">
        <a:xfrm>
          <a:off x="1864099" y="22411"/>
          <a:ext cx="7284" cy="168089"/>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spAutoFit/>
        </a:bodyPr>
        <a:lstStyle/>
        <a:p>
          <a:pPr algn="l"/>
          <a:endParaRPr lang="en-US" sz="1100"/>
        </a:p>
      </xdr:txBody>
    </xdr:sp>
    <xdr:clientData/>
  </xdr:twoCellAnchor>
  <xdr:twoCellAnchor>
    <xdr:from>
      <xdr:col>0</xdr:col>
      <xdr:colOff>3083523</xdr:colOff>
      <xdr:row>1</xdr:row>
      <xdr:rowOff>60065</xdr:rowOff>
    </xdr:from>
    <xdr:to>
      <xdr:col>0</xdr:col>
      <xdr:colOff>3386082</xdr:colOff>
      <xdr:row>1</xdr:row>
      <xdr:rowOff>252247</xdr:rowOff>
    </xdr:to>
    <xdr:sp macro="" textlink="">
      <xdr:nvSpPr>
        <xdr:cNvPr id="5" name="Arrow: Right 4">
          <a:extLst>
            <a:ext uri="{FF2B5EF4-FFF2-40B4-BE49-F238E27FC236}">
              <a16:creationId xmlns:a16="http://schemas.microsoft.com/office/drawing/2014/main" id="{5FBA6FA8-F8BB-49E6-B424-E00F6FB655B5}"/>
            </a:ext>
          </a:extLst>
        </xdr:cNvPr>
        <xdr:cNvSpPr/>
      </xdr:nvSpPr>
      <xdr:spPr bwMode="auto">
        <a:xfrm>
          <a:off x="1864323" y="288665"/>
          <a:ext cx="7284" cy="192182"/>
        </a:xfrm>
        <a:prstGeom prst="rightArrow">
          <a:avLst/>
        </a:prstGeom>
        <a:solidFill>
          <a:schemeClr val="accent2"/>
        </a:solidFill>
        <a:ln w="9525" cap="flat" cmpd="sng" algn="ctr">
          <a:solidFill>
            <a:schemeClr val="accent1"/>
          </a:solidFill>
          <a:prstDash val="solid"/>
          <a:round/>
          <a:headEnd type="none" w="med" len="med"/>
          <a:tailEnd type="none" w="med" len="med"/>
        </a:ln>
        <a:effectLst/>
      </xdr:spPr>
      <xdr:txBody>
        <a:bodyPr wrap="none" lIns="18288" tIns="0" rIns="0" bIns="0" rtlCol="0" anchor="ctr" upright="1">
          <a:noAutofit/>
        </a:bodyPr>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600075</xdr:colOff>
      <xdr:row>2</xdr:row>
      <xdr:rowOff>9525</xdr:rowOff>
    </xdr:to>
    <xdr:pic>
      <xdr:nvPicPr>
        <xdr:cNvPr id="41986" name="Picture 2">
          <a:extLst>
            <a:ext uri="{FF2B5EF4-FFF2-40B4-BE49-F238E27FC236}">
              <a16:creationId xmlns:a16="http://schemas.microsoft.com/office/drawing/2014/main" id="{DA832D4E-7AC0-4EED-B0BE-8CFB0CA7BA33}"/>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8258175" cy="12668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114300</xdr:colOff>
      <xdr:row>2</xdr:row>
      <xdr:rowOff>95251</xdr:rowOff>
    </xdr:from>
    <xdr:to>
      <xdr:col>18</xdr:col>
      <xdr:colOff>295275</xdr:colOff>
      <xdr:row>41</xdr:row>
      <xdr:rowOff>116358</xdr:rowOff>
    </xdr:to>
    <xdr:pic>
      <xdr:nvPicPr>
        <xdr:cNvPr id="2" name="Picture 1">
          <a:extLst>
            <a:ext uri="{FF2B5EF4-FFF2-40B4-BE49-F238E27FC236}">
              <a16:creationId xmlns:a16="http://schemas.microsoft.com/office/drawing/2014/main" id="{D7CFBF9A-57FA-4F55-A95A-8FF40ED84E4C}"/>
            </a:ext>
          </a:extLst>
        </xdr:cNvPr>
        <xdr:cNvPicPr>
          <a:picLocks noChangeAspect="1"/>
        </xdr:cNvPicPr>
      </xdr:nvPicPr>
      <xdr:blipFill>
        <a:blip xmlns:r="http://schemas.openxmlformats.org/officeDocument/2006/relationships" r:embed="rId1"/>
        <a:stretch>
          <a:fillRect/>
        </a:stretch>
      </xdr:blipFill>
      <xdr:spPr>
        <a:xfrm>
          <a:off x="114300" y="419101"/>
          <a:ext cx="11153775" cy="6336182"/>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xdr:from>
      <xdr:col>0</xdr:col>
      <xdr:colOff>68691</xdr:colOff>
      <xdr:row>3</xdr:row>
      <xdr:rowOff>39557</xdr:rowOff>
    </xdr:from>
    <xdr:to>
      <xdr:col>16</xdr:col>
      <xdr:colOff>17256</xdr:colOff>
      <xdr:row>51</xdr:row>
      <xdr:rowOff>145327</xdr:rowOff>
    </xdr:to>
    <xdr:pic>
      <xdr:nvPicPr>
        <xdr:cNvPr id="2" name="Picture 1">
          <a:extLst>
            <a:ext uri="{FF2B5EF4-FFF2-40B4-BE49-F238E27FC236}">
              <a16:creationId xmlns:a16="http://schemas.microsoft.com/office/drawing/2014/main" id="{0C0053B2-EED2-4134-9FC9-2096B5D126EC}"/>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68691" y="553907"/>
          <a:ext cx="9702165" cy="833537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7.xml><?xml version="1.0" encoding="utf-8"?>
<xdr:wsDr xmlns:xdr="http://schemas.openxmlformats.org/drawingml/2006/spreadsheetDrawing" xmlns:a="http://schemas.openxmlformats.org/drawingml/2006/main">
  <xdr:twoCellAnchor>
    <xdr:from>
      <xdr:col>0</xdr:col>
      <xdr:colOff>190500</xdr:colOff>
      <xdr:row>1</xdr:row>
      <xdr:rowOff>84604</xdr:rowOff>
    </xdr:from>
    <xdr:to>
      <xdr:col>15</xdr:col>
      <xdr:colOff>42582</xdr:colOff>
      <xdr:row>48</xdr:row>
      <xdr:rowOff>10358</xdr:rowOff>
    </xdr:to>
    <xdr:pic>
      <xdr:nvPicPr>
        <xdr:cNvPr id="2" name="Picture 2">
          <a:extLst>
            <a:ext uri="{FF2B5EF4-FFF2-40B4-BE49-F238E27FC236}">
              <a16:creationId xmlns:a16="http://schemas.microsoft.com/office/drawing/2014/main" id="{E2925DDD-9F4D-449A-9882-9EC262E97BF2}"/>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0500" y="246529"/>
          <a:ext cx="8996082" cy="753622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0</xdr:colOff>
      <xdr:row>0</xdr:row>
      <xdr:rowOff>57150</xdr:rowOff>
    </xdr:from>
    <xdr:to>
      <xdr:col>11</xdr:col>
      <xdr:colOff>180974</xdr:colOff>
      <xdr:row>35</xdr:row>
      <xdr:rowOff>136189</xdr:rowOff>
    </xdr:to>
    <xdr:pic>
      <xdr:nvPicPr>
        <xdr:cNvPr id="2" name="Picture 3">
          <a:extLst>
            <a:ext uri="{FF2B5EF4-FFF2-40B4-BE49-F238E27FC236}">
              <a16:creationId xmlns:a16="http://schemas.microsoft.com/office/drawing/2014/main" id="{8FB43473-4C04-44A2-A658-F0AEE54C717B}"/>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57150"/>
          <a:ext cx="6886574" cy="574641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11</xdr:col>
      <xdr:colOff>190500</xdr:colOff>
      <xdr:row>0</xdr:row>
      <xdr:rowOff>47625</xdr:rowOff>
    </xdr:from>
    <xdr:to>
      <xdr:col>22</xdr:col>
      <xdr:colOff>266700</xdr:colOff>
      <xdr:row>35</xdr:row>
      <xdr:rowOff>96014</xdr:rowOff>
    </xdr:to>
    <xdr:pic>
      <xdr:nvPicPr>
        <xdr:cNvPr id="3" name="Picture 4">
          <a:extLst>
            <a:ext uri="{FF2B5EF4-FFF2-40B4-BE49-F238E27FC236}">
              <a16:creationId xmlns:a16="http://schemas.microsoft.com/office/drawing/2014/main" id="{A7E7AACD-5CE4-434D-B542-7B91DA00314E}"/>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6896100" y="47625"/>
          <a:ext cx="6781800" cy="5715764"/>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9.xml><?xml version="1.0" encoding="utf-8"?>
<xdr:wsDr xmlns:xdr="http://schemas.openxmlformats.org/drawingml/2006/spreadsheetDrawing" xmlns:a="http://schemas.openxmlformats.org/drawingml/2006/main">
  <xdr:twoCellAnchor editAs="oneCell">
    <xdr:from>
      <xdr:col>0</xdr:col>
      <xdr:colOff>381001</xdr:colOff>
      <xdr:row>0</xdr:row>
      <xdr:rowOff>1</xdr:rowOff>
    </xdr:from>
    <xdr:to>
      <xdr:col>9</xdr:col>
      <xdr:colOff>357435</xdr:colOff>
      <xdr:row>36</xdr:row>
      <xdr:rowOff>19051</xdr:rowOff>
    </xdr:to>
    <xdr:pic>
      <xdr:nvPicPr>
        <xdr:cNvPr id="2" name="Picture 1">
          <a:extLst>
            <a:ext uri="{FF2B5EF4-FFF2-40B4-BE49-F238E27FC236}">
              <a16:creationId xmlns:a16="http://schemas.microsoft.com/office/drawing/2014/main" id="{CDDB9736-8EFA-9D20-8510-418A11DF7942}"/>
            </a:ext>
          </a:extLst>
        </xdr:cNvPr>
        <xdr:cNvPicPr>
          <a:picLocks noChangeAspect="1"/>
        </xdr:cNvPicPr>
      </xdr:nvPicPr>
      <xdr:blipFill>
        <a:blip xmlns:r="http://schemas.openxmlformats.org/officeDocument/2006/relationships" r:embed="rId1"/>
        <a:stretch>
          <a:fillRect/>
        </a:stretch>
      </xdr:blipFill>
      <xdr:spPr>
        <a:xfrm>
          <a:off x="381001" y="1"/>
          <a:ext cx="5462834" cy="5848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410000" mc:Ignorable="a14" a14:legacySpreadsheetColorIndex="65"/>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wrap="none" lIns="18288" tIns="0" rIns="0" bIns="0" upright="1">
        <a:spAutoFit/>
      </a:bodyPr>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52" dT="2025-05-29T15:27:27.11" personId="{00000000-0000-0000-0000-000000000000}" id="{258133A0-6D55-47E8-9A7B-56428911FBC7}">
    <text>These are new for this week. I added them at the bottom for copy-paste</text>
  </threadedComment>
</ThreadedComments>
</file>

<file path=xl/threadedComments/threadedComment2.xml><?xml version="1.0" encoding="utf-8"?>
<ThreadedComments xmlns="http://schemas.microsoft.com/office/spreadsheetml/2018/threadedcomments" xmlns:x="http://schemas.openxmlformats.org/spreadsheetml/2006/main">
  <threadedComment ref="A50" dT="2025-05-29T15:27:27.11" personId="{00000000-0000-0000-0000-000000000000}" id="{41AA1F1D-94EB-4EAD-B2C3-C8F84E02122D}">
    <text>These are new for this week. I added them at the bottom for copy-paste</text>
  </threadedComment>
</ThreadedComments>
</file>

<file path=xl/threadedComments/threadedComment3.xml><?xml version="1.0" encoding="utf-8"?>
<ThreadedComments xmlns="http://schemas.microsoft.com/office/spreadsheetml/2018/threadedcomments" xmlns:x="http://schemas.openxmlformats.org/spreadsheetml/2006/main">
  <threadedComment ref="A50" dT="2025-05-29T15:27:27.11" personId="{00000000-0000-0000-0000-000000000000}" id="{67D1A9DD-7A61-43CA-9B14-D430984C3971}">
    <text>These are new for this week. I added them at the bottom for copy-paste</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3.xml"/><Relationship Id="rId1" Type="http://schemas.openxmlformats.org/officeDocument/2006/relationships/printerSettings" Target="../printerSettings/printerSettings4.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5.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5.bin"/><Relationship Id="rId4" Type="http://schemas.microsoft.com/office/2017/10/relationships/threadedComment" Target="../threadedComments/threadedComment2.x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6.bin"/><Relationship Id="rId4" Type="http://schemas.microsoft.com/office/2017/10/relationships/threadedComment" Target="../threadedComments/threadedComment3.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tabColor rgb="FF92D050"/>
  </sheetPr>
  <dimension ref="A1:AH147"/>
  <sheetViews>
    <sheetView showGridLines="0" tabSelected="1" zoomScale="85" zoomScaleNormal="100" zoomScaleSheetLayoutView="100" workbookViewId="0">
      <pane xSplit="1" ySplit="3" topLeftCell="B4" activePane="bottomRight" state="frozen"/>
      <selection pane="topRight" activeCell="B1" sqref="B1"/>
      <selection pane="bottomLeft" activeCell="A4" sqref="A4"/>
      <selection pane="bottomRight" sqref="A1:A3"/>
    </sheetView>
  </sheetViews>
  <sheetFormatPr defaultColWidth="9.140625" defaultRowHeight="15"/>
  <cols>
    <col min="1" max="1" width="44.7109375" style="91" customWidth="1"/>
    <col min="2" max="6" width="9" style="91" customWidth="1"/>
    <col min="7" max="7" width="9" style="97" customWidth="1"/>
    <col min="8" max="9" width="9" style="91" customWidth="1"/>
    <col min="10" max="11" width="9" style="97" customWidth="1"/>
    <col min="12" max="12" width="2.7109375" style="91" customWidth="1"/>
    <col min="13" max="17" width="9" style="91" customWidth="1"/>
    <col min="18" max="18" width="9" style="97" customWidth="1"/>
    <col min="19" max="22" width="9" style="91" customWidth="1"/>
    <col min="23" max="23" width="2.7109375" style="91" customWidth="1"/>
    <col min="24" max="33" width="9" style="91" customWidth="1"/>
    <col min="34" max="16384" width="9.140625" style="91"/>
  </cols>
  <sheetData>
    <row r="1" spans="1:34">
      <c r="A1" s="206" t="str">
        <f>'Occupancy Raw Data'!B1</f>
        <v>Week of July 27 to August 2, 2025</v>
      </c>
      <c r="B1" s="193" t="s">
        <v>0</v>
      </c>
      <c r="C1" s="194"/>
      <c r="D1" s="194"/>
      <c r="E1" s="194"/>
      <c r="F1" s="194"/>
      <c r="G1" s="194"/>
      <c r="H1" s="194"/>
      <c r="I1" s="194"/>
      <c r="J1" s="194"/>
      <c r="K1" s="195"/>
      <c r="L1" s="95"/>
      <c r="M1" s="193" t="s">
        <v>1</v>
      </c>
      <c r="N1" s="194"/>
      <c r="O1" s="194"/>
      <c r="P1" s="194"/>
      <c r="Q1" s="194"/>
      <c r="R1" s="194"/>
      <c r="S1" s="194"/>
      <c r="T1" s="194"/>
      <c r="U1" s="194"/>
      <c r="V1" s="195"/>
      <c r="W1" s="95"/>
      <c r="X1" s="193" t="s">
        <v>2</v>
      </c>
      <c r="Y1" s="194"/>
      <c r="Z1" s="194"/>
      <c r="AA1" s="194"/>
      <c r="AB1" s="194"/>
      <c r="AC1" s="194"/>
      <c r="AD1" s="194"/>
      <c r="AE1" s="194"/>
      <c r="AF1" s="194"/>
      <c r="AG1" s="195"/>
      <c r="AH1" s="92"/>
    </row>
    <row r="2" spans="1:34">
      <c r="A2" s="207"/>
      <c r="B2" s="96"/>
      <c r="C2" s="97"/>
      <c r="D2" s="97"/>
      <c r="E2" s="97"/>
      <c r="F2" s="98"/>
      <c r="G2" s="196" t="s">
        <v>3</v>
      </c>
      <c r="H2" s="97"/>
      <c r="I2" s="97"/>
      <c r="J2" s="196" t="s">
        <v>4</v>
      </c>
      <c r="K2" s="198" t="s">
        <v>5</v>
      </c>
      <c r="L2" s="92"/>
      <c r="M2" s="96"/>
      <c r="N2" s="97"/>
      <c r="O2" s="97"/>
      <c r="P2" s="97"/>
      <c r="Q2" s="97"/>
      <c r="R2" s="196" t="s">
        <v>3</v>
      </c>
      <c r="S2" s="97"/>
      <c r="T2" s="97"/>
      <c r="U2" s="196" t="s">
        <v>4</v>
      </c>
      <c r="V2" s="198" t="s">
        <v>5</v>
      </c>
      <c r="W2" s="92"/>
      <c r="X2" s="99"/>
      <c r="Y2" s="100"/>
      <c r="Z2" s="100"/>
      <c r="AA2" s="100"/>
      <c r="AB2" s="100"/>
      <c r="AC2" s="200" t="s">
        <v>3</v>
      </c>
      <c r="AD2" s="101"/>
      <c r="AE2" s="101"/>
      <c r="AF2" s="200" t="s">
        <v>4</v>
      </c>
      <c r="AG2" s="201" t="s">
        <v>5</v>
      </c>
      <c r="AH2" s="92"/>
    </row>
    <row r="3" spans="1:34">
      <c r="A3" s="208"/>
      <c r="B3" s="102" t="s">
        <v>6</v>
      </c>
      <c r="C3" s="103" t="s">
        <v>7</v>
      </c>
      <c r="D3" s="103" t="s">
        <v>8</v>
      </c>
      <c r="E3" s="103" t="s">
        <v>9</v>
      </c>
      <c r="F3" s="104" t="s">
        <v>10</v>
      </c>
      <c r="G3" s="197"/>
      <c r="H3" s="103" t="s">
        <v>11</v>
      </c>
      <c r="I3" s="103" t="s">
        <v>12</v>
      </c>
      <c r="J3" s="197"/>
      <c r="K3" s="199"/>
      <c r="L3" s="92"/>
      <c r="M3" s="102" t="s">
        <v>6</v>
      </c>
      <c r="N3" s="103" t="s">
        <v>7</v>
      </c>
      <c r="O3" s="103" t="s">
        <v>8</v>
      </c>
      <c r="P3" s="103" t="s">
        <v>9</v>
      </c>
      <c r="Q3" s="103" t="s">
        <v>10</v>
      </c>
      <c r="R3" s="197"/>
      <c r="S3" s="103" t="s">
        <v>11</v>
      </c>
      <c r="T3" s="103" t="s">
        <v>12</v>
      </c>
      <c r="U3" s="197"/>
      <c r="V3" s="199"/>
      <c r="W3" s="92"/>
      <c r="X3" s="102" t="s">
        <v>6</v>
      </c>
      <c r="Y3" s="103" t="s">
        <v>7</v>
      </c>
      <c r="Z3" s="103" t="s">
        <v>8</v>
      </c>
      <c r="AA3" s="103" t="s">
        <v>9</v>
      </c>
      <c r="AB3" s="103" t="s">
        <v>10</v>
      </c>
      <c r="AC3" s="197"/>
      <c r="AD3" s="104" t="s">
        <v>11</v>
      </c>
      <c r="AE3" s="104" t="s">
        <v>12</v>
      </c>
      <c r="AF3" s="197"/>
      <c r="AG3" s="199"/>
      <c r="AH3" s="92"/>
    </row>
    <row r="4" spans="1:34">
      <c r="A4" s="123" t="s">
        <v>13</v>
      </c>
      <c r="B4" s="106">
        <f>(VLOOKUP($A4,'Occupancy Raw Data'!$B$8:$BE$45,'Occupancy Raw Data'!G$3,FALSE))/100</f>
        <v>0.58460128075638595</v>
      </c>
      <c r="C4" s="107">
        <f>(VLOOKUP($A4,'Occupancy Raw Data'!$B$8:$BE$45,'Occupancy Raw Data'!H$3,FALSE))/100</f>
        <v>0.66713673639552296</v>
      </c>
      <c r="D4" s="107">
        <f>(VLOOKUP($A4,'Occupancy Raw Data'!$B$8:$BE$45,'Occupancy Raw Data'!I$3,FALSE))/100</f>
        <v>0.70411714937910697</v>
      </c>
      <c r="E4" s="107">
        <f>(VLOOKUP($A4,'Occupancy Raw Data'!$B$8:$BE$45,'Occupancy Raw Data'!J$3,FALSE))/100</f>
        <v>0.69845860570547003</v>
      </c>
      <c r="F4" s="107">
        <f>(VLOOKUP($A4,'Occupancy Raw Data'!$B$8:$BE$45,'Occupancy Raw Data'!K$3,FALSE))/100</f>
        <v>0.69172324091943593</v>
      </c>
      <c r="G4" s="108">
        <f>(VLOOKUP($A4,'Occupancy Raw Data'!$B$8:$BE$45,'Occupancy Raw Data'!L$3,FALSE))/100</f>
        <v>0.66920743422816298</v>
      </c>
      <c r="H4" s="88">
        <f>(VLOOKUP($A4,'Occupancy Raw Data'!$B$8:$BE$45,'Occupancy Raw Data'!N$3,FALSE))/100</f>
        <v>0.74970056129666807</v>
      </c>
      <c r="I4" s="88">
        <f>(VLOOKUP($A4,'Occupancy Raw Data'!$B$8:$BE$45,'Occupancy Raw Data'!O$3,FALSE))/100</f>
        <v>0.76977756331951896</v>
      </c>
      <c r="J4" s="108">
        <f>(VLOOKUP($A4,'Occupancy Raw Data'!$B$8:$BE$45,'Occupancy Raw Data'!P$3,FALSE))/100</f>
        <v>0.75973906230809407</v>
      </c>
      <c r="K4" s="109">
        <f>(VLOOKUP($A4,'Occupancy Raw Data'!$B$8:$BE$45,'Occupancy Raw Data'!R$3,FALSE))/100</f>
        <v>0.695076646097324</v>
      </c>
      <c r="M4" s="110">
        <f>VLOOKUP($A4,'ADR Raw Data'!$B$6:$BE$43,'ADR Raw Data'!G$1,FALSE)</f>
        <v>148.21746618063</v>
      </c>
      <c r="N4" s="111">
        <f>VLOOKUP($A4,'ADR Raw Data'!$B$6:$BE$43,'ADR Raw Data'!H$1,FALSE)</f>
        <v>152.55928193439999</v>
      </c>
      <c r="O4" s="111">
        <f>VLOOKUP($A4,'ADR Raw Data'!$B$6:$BE$43,'ADR Raw Data'!I$1,FALSE)</f>
        <v>157.717019639151</v>
      </c>
      <c r="P4" s="111">
        <f>VLOOKUP($A4,'ADR Raw Data'!$B$6:$BE$43,'ADR Raw Data'!J$1,FALSE)</f>
        <v>156.73644037632599</v>
      </c>
      <c r="Q4" s="111">
        <f>VLOOKUP($A4,'ADR Raw Data'!$B$6:$BE$43,'ADR Raw Data'!K$1,FALSE)</f>
        <v>155.668084028892</v>
      </c>
      <c r="R4" s="112">
        <f>VLOOKUP($A4,'ADR Raw Data'!$B$6:$BE$43,'ADR Raw Data'!L$1,FALSE)</f>
        <v>154.40069327489999</v>
      </c>
      <c r="S4" s="111">
        <f>VLOOKUP($A4,'ADR Raw Data'!$B$6:$BE$43,'ADR Raw Data'!N$1,FALSE)</f>
        <v>173.862569968343</v>
      </c>
      <c r="T4" s="111">
        <f>VLOOKUP($A4,'ADR Raw Data'!$B$6:$BE$43,'ADR Raw Data'!O$1,FALSE)</f>
        <v>177.12833061087599</v>
      </c>
      <c r="U4" s="112">
        <f>VLOOKUP($A4,'ADR Raw Data'!$B$6:$BE$43,'ADR Raw Data'!P$1,FALSE)</f>
        <v>175.517025685123</v>
      </c>
      <c r="V4" s="113">
        <f>VLOOKUP($A4,'ADR Raw Data'!$B$6:$BE$43,'ADR Raw Data'!R$1,FALSE)</f>
        <v>160.99597143066501</v>
      </c>
      <c r="X4" s="110">
        <f>VLOOKUP($A4,'RevPAR Raw Data'!$B$6:$BE$43,'RevPAR Raw Data'!G$1,FALSE)</f>
        <v>86.6481205596629</v>
      </c>
      <c r="Y4" s="111">
        <f>VLOOKUP($A4,'RevPAR Raw Data'!$B$6:$BE$43,'RevPAR Raw Data'!H$1,FALSE)</f>
        <v>101.77790145656</v>
      </c>
      <c r="Z4" s="111">
        <f>VLOOKUP($A4,'RevPAR Raw Data'!$B$6:$BE$43,'RevPAR Raw Data'!I$1,FALSE)</f>
        <v>111.051258276887</v>
      </c>
      <c r="AA4" s="111">
        <f>VLOOKUP($A4,'RevPAR Raw Data'!$B$6:$BE$43,'RevPAR Raw Data'!J$1,FALSE)</f>
        <v>109.473915608487</v>
      </c>
      <c r="AB4" s="111">
        <f>VLOOKUP($A4,'RevPAR Raw Data'!$B$6:$BE$43,'RevPAR Raw Data'!K$1,FALSE)</f>
        <v>107.679231592184</v>
      </c>
      <c r="AC4" s="112">
        <f>VLOOKUP($A4,'RevPAR Raw Data'!$B$6:$BE$43,'RevPAR Raw Data'!L$1,FALSE)</f>
        <v>103.326091789545</v>
      </c>
      <c r="AD4" s="111">
        <f>VLOOKUP($A4,'RevPAR Raw Data'!$B$6:$BE$43,'RevPAR Raw Data'!N$1,FALSE)</f>
        <v>130.344866293748</v>
      </c>
      <c r="AE4" s="111">
        <f>VLOOKUP($A4,'RevPAR Raw Data'!$B$6:$BE$43,'RevPAR Raw Data'!O$1,FALSE)</f>
        <v>136.34941473249401</v>
      </c>
      <c r="AF4" s="112">
        <f>VLOOKUP($A4,'RevPAR Raw Data'!$B$6:$BE$43,'RevPAR Raw Data'!P$1,FALSE)</f>
        <v>133.34714051312099</v>
      </c>
      <c r="AG4" s="113">
        <f>VLOOKUP($A4,'RevPAR Raw Data'!$B$6:$BE$43,'RevPAR Raw Data'!R$1,FALSE)</f>
        <v>111.904539857207</v>
      </c>
    </row>
    <row r="5" spans="1:34" ht="14.25">
      <c r="A5" s="90" t="s">
        <v>14</v>
      </c>
      <c r="B5" s="78">
        <f>(VLOOKUP($A4,'Occupancy Raw Data'!$B$8:$BE$51,'Occupancy Raw Data'!T$3,FALSE))/100</f>
        <v>1.3418503093344801E-2</v>
      </c>
      <c r="C5" s="79">
        <f>(VLOOKUP($A4,'Occupancy Raw Data'!$B$8:$BE$51,'Occupancy Raw Data'!U$3,FALSE))/100</f>
        <v>8.922820387578129E-3</v>
      </c>
      <c r="D5" s="79">
        <f>(VLOOKUP($A4,'Occupancy Raw Data'!$B$8:$BE$51,'Occupancy Raw Data'!V$3,FALSE))/100</f>
        <v>8.6072193231522594E-3</v>
      </c>
      <c r="E5" s="79">
        <f>(VLOOKUP($A4,'Occupancy Raw Data'!$B$8:$BE$51,'Occupancy Raw Data'!W$3,FALSE))/100</f>
        <v>-1.4697769400824001E-3</v>
      </c>
      <c r="F5" s="79">
        <f>(VLOOKUP($A4,'Occupancy Raw Data'!$B$8:$BE$51,'Occupancy Raw Data'!X$3,FALSE))/100</f>
        <v>-5.9849219830946602E-3</v>
      </c>
      <c r="G5" s="79">
        <f>(VLOOKUP($A4,'Occupancy Raw Data'!$B$8:$BE$51,'Occupancy Raw Data'!Y$3,FALSE))/100</f>
        <v>4.3387067251751798E-3</v>
      </c>
      <c r="H5" s="80">
        <f>(VLOOKUP($A4,'Occupancy Raw Data'!$B$8:$BE$51,'Occupancy Raw Data'!AA$3,FALSE))/100</f>
        <v>-8.7566928840319396E-3</v>
      </c>
      <c r="I5" s="80">
        <f>(VLOOKUP($A4,'Occupancy Raw Data'!$B$8:$BE$51,'Occupancy Raw Data'!AB$3,FALSE))/100</f>
        <v>-1.4599964849283199E-2</v>
      </c>
      <c r="J5" s="79">
        <f>(VLOOKUP($A4,'Occupancy Raw Data'!$B$8:$BE$51,'Occupancy Raw Data'!AC$3,FALSE))/100</f>
        <v>-1.1725567682695802E-2</v>
      </c>
      <c r="K5" s="81">
        <f>(VLOOKUP($A4,'Occupancy Raw Data'!$B$8:$BE$51,'Occupancy Raw Data'!AE$3,FALSE))/100</f>
        <v>-7.3065222306891592E-4</v>
      </c>
      <c r="M5" s="78">
        <f>(VLOOKUP($A4,'ADR Raw Data'!$B$6:$BE$43,'ADR Raw Data'!T$1,FALSE))/100</f>
        <v>-2.7373938497125701E-3</v>
      </c>
      <c r="N5" s="79">
        <f>(VLOOKUP($A4,'ADR Raw Data'!$B$6:$BE$43,'ADR Raw Data'!U$1,FALSE))/100</f>
        <v>3.00549985490472E-3</v>
      </c>
      <c r="O5" s="79">
        <f>(VLOOKUP($A4,'ADR Raw Data'!$B$6:$BE$43,'ADR Raw Data'!V$1,FALSE))/100</f>
        <v>1.1522216022324601E-2</v>
      </c>
      <c r="P5" s="79">
        <f>(VLOOKUP($A4,'ADR Raw Data'!$B$6:$BE$43,'ADR Raw Data'!W$1,FALSE))/100</f>
        <v>1.1893634791796498E-2</v>
      </c>
      <c r="Q5" s="79">
        <f>(VLOOKUP($A4,'ADR Raw Data'!$B$6:$BE$43,'ADR Raw Data'!X$1,FALSE))/100</f>
        <v>4.2999135842243207E-3</v>
      </c>
      <c r="R5" s="79">
        <f>(VLOOKUP($A4,'ADR Raw Data'!$B$6:$BE$43,'ADR Raw Data'!Y$1,FALSE))/100</f>
        <v>5.9207019406198706E-3</v>
      </c>
      <c r="S5" s="80">
        <f>(VLOOKUP($A4,'ADR Raw Data'!$B$6:$BE$43,'ADR Raw Data'!AA$1,FALSE))/100</f>
        <v>5.5472599607744397E-3</v>
      </c>
      <c r="T5" s="80">
        <f>(VLOOKUP($A4,'ADR Raw Data'!$B$6:$BE$43,'ADR Raw Data'!AB$1,FALSE))/100</f>
        <v>2.3179020715538502E-3</v>
      </c>
      <c r="U5" s="79">
        <f>(VLOOKUP($A4,'ADR Raw Data'!$B$6:$BE$43,'ADR Raw Data'!AC$1,FALSE))/100</f>
        <v>3.8612590625624497E-3</v>
      </c>
      <c r="V5" s="81">
        <f>(VLOOKUP($A4,'ADR Raw Data'!$B$6:$BE$43,'ADR Raw Data'!AE$1,FALSE))/100</f>
        <v>4.7569329551112802E-3</v>
      </c>
      <c r="X5" s="78">
        <f>(VLOOKUP($A4,'RevPAR Raw Data'!$B$6:$BE$43,'RevPAR Raw Data'!T$1,FALSE))/100</f>
        <v>1.06443775157921E-2</v>
      </c>
      <c r="Y5" s="79">
        <f>(VLOOKUP($A4,'RevPAR Raw Data'!$B$6:$BE$43,'RevPAR Raw Data'!U$1,FALSE))/100</f>
        <v>1.1955137777863001E-2</v>
      </c>
      <c r="Z5" s="79">
        <f>(VLOOKUP($A4,'RevPAR Raw Data'!$B$6:$BE$43,'RevPAR Raw Data'!V$1,FALSE))/100</f>
        <v>2.0228609585869698E-2</v>
      </c>
      <c r="AA5" s="79">
        <f>(VLOOKUP($A4,'RevPAR Raw Data'!$B$6:$BE$43,'RevPAR Raw Data'!W$1,FALSE))/100</f>
        <v>1.0406376861563401E-2</v>
      </c>
      <c r="AB5" s="79">
        <f>(VLOOKUP($A4,'RevPAR Raw Data'!$B$6:$BE$43,'RevPAR Raw Data'!X$1,FALSE))/100</f>
        <v>-1.7107430462059601E-3</v>
      </c>
      <c r="AC5" s="79">
        <f>(VLOOKUP($A4,'RevPAR Raw Data'!$B$6:$BE$43,'RevPAR Raw Data'!Y$1,FALSE))/100</f>
        <v>1.0285096855122499E-2</v>
      </c>
      <c r="AD5" s="80">
        <f>(VLOOKUP($A4,'RevPAR Raw Data'!$B$6:$BE$43,'RevPAR Raw Data'!AA$1,FALSE))/100</f>
        <v>-3.2580085750818799E-3</v>
      </c>
      <c r="AE5" s="80">
        <f>(VLOOKUP($A4,'RevPAR Raw Data'!$B$6:$BE$43,'RevPAR Raw Data'!AB$1,FALSE))/100</f>
        <v>-1.2315904066498099E-2</v>
      </c>
      <c r="AF5" s="79">
        <f>(VLOOKUP($A4,'RevPAR Raw Data'!$B$6:$BE$43,'RevPAR Raw Data'!AC$1,FALSE))/100</f>
        <v>-7.9095840746118695E-3</v>
      </c>
      <c r="AG5" s="81">
        <f>(VLOOKUP($A4,'RevPAR Raw Data'!$B$6:$BE$43,'RevPAR Raw Data'!AE$1,FALSE))/100</f>
        <v>4.0228050684037297E-3</v>
      </c>
    </row>
    <row r="6" spans="1:34">
      <c r="A6" s="105"/>
      <c r="B6" s="106"/>
      <c r="C6" s="107"/>
      <c r="D6" s="107"/>
      <c r="E6" s="107"/>
      <c r="F6" s="107"/>
      <c r="G6" s="108"/>
      <c r="H6" s="88"/>
      <c r="I6" s="88"/>
      <c r="J6" s="108"/>
      <c r="K6" s="109"/>
      <c r="M6" s="110"/>
      <c r="N6" s="111"/>
      <c r="O6" s="111"/>
      <c r="P6" s="111"/>
      <c r="Q6" s="111"/>
      <c r="R6" s="112"/>
      <c r="S6" s="111"/>
      <c r="T6" s="111"/>
      <c r="U6" s="112"/>
      <c r="V6" s="113"/>
      <c r="X6" s="110"/>
      <c r="Y6" s="111"/>
      <c r="Z6" s="111"/>
      <c r="AA6" s="111"/>
      <c r="AB6" s="111"/>
      <c r="AC6" s="112"/>
      <c r="AD6" s="111"/>
      <c r="AE6" s="111"/>
      <c r="AF6" s="112"/>
      <c r="AG6" s="113"/>
    </row>
    <row r="7" spans="1:34">
      <c r="A7" s="123" t="s">
        <v>15</v>
      </c>
      <c r="B7" s="114">
        <f>(VLOOKUP($A7,'Occupancy Raw Data'!$B$8:$BE$45,'Occupancy Raw Data'!G$3,FALSE))/100</f>
        <v>0.57455558014309904</v>
      </c>
      <c r="C7" s="115">
        <f>(VLOOKUP($A7,'Occupancy Raw Data'!$B$8:$BE$45,'Occupancy Raw Data'!H$3,FALSE))/100</f>
        <v>0.67594231762189194</v>
      </c>
      <c r="D7" s="115">
        <f>(VLOOKUP($A7,'Occupancy Raw Data'!$B$8:$BE$45,'Occupancy Raw Data'!I$3,FALSE))/100</f>
        <v>0.71263922696761794</v>
      </c>
      <c r="E7" s="115">
        <f>(VLOOKUP($A7,'Occupancy Raw Data'!$B$8:$BE$45,'Occupancy Raw Data'!J$3,FALSE))/100</f>
        <v>0.71125003073442894</v>
      </c>
      <c r="F7" s="115">
        <f>(VLOOKUP($A7,'Occupancy Raw Data'!$B$8:$BE$45,'Occupancy Raw Data'!K$3,FALSE))/100</f>
        <v>0.70660298492783502</v>
      </c>
      <c r="G7" s="116">
        <f>(VLOOKUP($A7,'Occupancy Raw Data'!$B$8:$BE$45,'Occupancy Raw Data'!L$3,FALSE))/100</f>
        <v>0.676198028078975</v>
      </c>
      <c r="H7" s="88">
        <f>(VLOOKUP($A7,'Occupancy Raw Data'!$B$8:$BE$45,'Occupancy Raw Data'!N$3,FALSE))/100</f>
        <v>0.77336946836034204</v>
      </c>
      <c r="I7" s="88">
        <f>(VLOOKUP($A7,'Occupancy Raw Data'!$B$8:$BE$45,'Occupancy Raw Data'!O$3,FALSE))/100</f>
        <v>0.77399630046152001</v>
      </c>
      <c r="J7" s="116">
        <f>(VLOOKUP($A7,'Occupancy Raw Data'!$B$8:$BE$45,'Occupancy Raw Data'!P$3,FALSE))/100</f>
        <v>0.77368288441093103</v>
      </c>
      <c r="K7" s="117">
        <f>(VLOOKUP($A7,'Occupancy Raw Data'!$B$8:$BE$45,'Occupancy Raw Data'!R$3,FALSE))/100</f>
        <v>0.70405561321525001</v>
      </c>
      <c r="M7" s="110">
        <f>VLOOKUP($A7,'ADR Raw Data'!$B$6:$BE$43,'ADR Raw Data'!G$1,FALSE)</f>
        <v>124.210079216013</v>
      </c>
      <c r="N7" s="111">
        <f>VLOOKUP($A7,'ADR Raw Data'!$B$6:$BE$43,'ADR Raw Data'!H$1,FALSE)</f>
        <v>133.005051231755</v>
      </c>
      <c r="O7" s="111">
        <f>VLOOKUP($A7,'ADR Raw Data'!$B$6:$BE$43,'ADR Raw Data'!I$1,FALSE)</f>
        <v>135.43232526760599</v>
      </c>
      <c r="P7" s="111">
        <f>VLOOKUP($A7,'ADR Raw Data'!$B$6:$BE$43,'ADR Raw Data'!J$1,FALSE)</f>
        <v>133.44695347639299</v>
      </c>
      <c r="Q7" s="111">
        <f>VLOOKUP($A7,'ADR Raw Data'!$B$6:$BE$43,'ADR Raw Data'!K$1,FALSE)</f>
        <v>131.376337950292</v>
      </c>
      <c r="R7" s="112">
        <f>VLOOKUP($A7,'ADR Raw Data'!$B$6:$BE$43,'ADR Raw Data'!L$1,FALSE)</f>
        <v>131.77464828328399</v>
      </c>
      <c r="S7" s="111">
        <f>VLOOKUP($A7,'ADR Raw Data'!$B$6:$BE$43,'ADR Raw Data'!N$1,FALSE)</f>
        <v>148.166380741388</v>
      </c>
      <c r="T7" s="111">
        <f>VLOOKUP($A7,'ADR Raw Data'!$B$6:$BE$43,'ADR Raw Data'!O$1,FALSE)</f>
        <v>149.375119454214</v>
      </c>
      <c r="U7" s="112">
        <f>VLOOKUP($A7,'ADR Raw Data'!$B$6:$BE$43,'ADR Raw Data'!P$1,FALSE)</f>
        <v>148.77099492557301</v>
      </c>
      <c r="V7" s="113">
        <f>VLOOKUP($A7,'ADR Raw Data'!$B$6:$BE$43,'ADR Raw Data'!R$1,FALSE)</f>
        <v>137.111902813581</v>
      </c>
      <c r="X7" s="110">
        <f>VLOOKUP($A7,'RevPAR Raw Data'!$B$6:$BE$43,'RevPAR Raw Data'!G$1,FALSE)</f>
        <v>71.365594123576898</v>
      </c>
      <c r="Y7" s="111">
        <f>VLOOKUP($A7,'RevPAR Raw Data'!$B$6:$BE$43,'RevPAR Raw Data'!H$1,FALSE)</f>
        <v>89.9037425850114</v>
      </c>
      <c r="Z7" s="111">
        <f>VLOOKUP($A7,'RevPAR Raw Data'!$B$6:$BE$43,'RevPAR Raw Data'!I$1,FALSE)</f>
        <v>96.514387585134301</v>
      </c>
      <c r="AA7" s="111">
        <f>VLOOKUP($A7,'RevPAR Raw Data'!$B$6:$BE$43,'RevPAR Raw Data'!J$1,FALSE)</f>
        <v>94.914149761500795</v>
      </c>
      <c r="AB7" s="111">
        <f>VLOOKUP($A7,'RevPAR Raw Data'!$B$6:$BE$43,'RevPAR Raw Data'!K$1,FALSE)</f>
        <v>92.830912544564896</v>
      </c>
      <c r="AC7" s="112">
        <f>VLOOKUP($A7,'RevPAR Raw Data'!$B$6:$BE$43,'RevPAR Raw Data'!L$1,FALSE)</f>
        <v>89.105757319957704</v>
      </c>
      <c r="AD7" s="111">
        <f>VLOOKUP($A7,'RevPAR Raw Data'!$B$6:$BE$43,'RevPAR Raw Data'!N$1,FALSE)</f>
        <v>114.58735510284301</v>
      </c>
      <c r="AE7" s="111">
        <f>VLOOKUP($A7,'RevPAR Raw Data'!$B$6:$BE$43,'RevPAR Raw Data'!O$1,FALSE)</f>
        <v>115.61578983856</v>
      </c>
      <c r="AF7" s="112">
        <f>VLOOKUP($A7,'RevPAR Raw Data'!$B$6:$BE$43,'RevPAR Raw Data'!P$1,FALSE)</f>
        <v>115.101572470701</v>
      </c>
      <c r="AG7" s="113">
        <f>VLOOKUP($A7,'RevPAR Raw Data'!$B$6:$BE$43,'RevPAR Raw Data'!R$1,FALSE)</f>
        <v>96.534404814525999</v>
      </c>
    </row>
    <row r="8" spans="1:34" ht="14.25">
      <c r="A8" s="90" t="s">
        <v>14</v>
      </c>
      <c r="B8" s="78">
        <f>(VLOOKUP($A7,'Occupancy Raw Data'!$B$8:$BE$51,'Occupancy Raw Data'!T$3,FALSE))/100</f>
        <v>1.1639878686697001E-2</v>
      </c>
      <c r="C8" s="79">
        <f>(VLOOKUP($A7,'Occupancy Raw Data'!$B$8:$BE$51,'Occupancy Raw Data'!U$3,FALSE))/100</f>
        <v>1.7209148386139399E-2</v>
      </c>
      <c r="D8" s="79">
        <f>(VLOOKUP($A7,'Occupancy Raw Data'!$B$8:$BE$51,'Occupancy Raw Data'!V$3,FALSE))/100</f>
        <v>2.7250663713469001E-2</v>
      </c>
      <c r="E8" s="79">
        <f>(VLOOKUP($A7,'Occupancy Raw Data'!$B$8:$BE$51,'Occupancy Raw Data'!W$3,FALSE))/100</f>
        <v>2.2136131451930798E-2</v>
      </c>
      <c r="F8" s="79">
        <f>(VLOOKUP($A7,'Occupancy Raw Data'!$B$8:$BE$51,'Occupancy Raw Data'!X$3,FALSE))/100</f>
        <v>2.8854760297565698E-2</v>
      </c>
      <c r="G8" s="79">
        <f>(VLOOKUP($A7,'Occupancy Raw Data'!$B$8:$BE$51,'Occupancy Raw Data'!Y$3,FALSE))/100</f>
        <v>2.1810523308973401E-2</v>
      </c>
      <c r="H8" s="80">
        <f>(VLOOKUP($A7,'Occupancy Raw Data'!$B$8:$BE$51,'Occupancy Raw Data'!AA$3,FALSE))/100</f>
        <v>2.1381912165765699E-2</v>
      </c>
      <c r="I8" s="80">
        <f>(VLOOKUP($A7,'Occupancy Raw Data'!$B$8:$BE$51,'Occupancy Raw Data'!AB$3,FALSE))/100</f>
        <v>1.8531061989786001E-2</v>
      </c>
      <c r="J8" s="79">
        <f>(VLOOKUP($A7,'Occupancy Raw Data'!$B$8:$BE$51,'Occupancy Raw Data'!AC$3,FALSE))/100</f>
        <v>1.99539175631161E-2</v>
      </c>
      <c r="K8" s="81">
        <f>(VLOOKUP($A7,'Occupancy Raw Data'!$B$8:$BE$51,'Occupancy Raw Data'!AE$3,FALSE))/100</f>
        <v>2.1229707995703003E-2</v>
      </c>
      <c r="M8" s="78">
        <f>(VLOOKUP($A7,'ADR Raw Data'!$B$6:$BE$43,'ADR Raw Data'!T$1,FALSE))/100</f>
        <v>-1.19632410023464E-2</v>
      </c>
      <c r="N8" s="79">
        <f>(VLOOKUP($A7,'ADR Raw Data'!$B$6:$BE$43,'ADR Raw Data'!U$1,FALSE))/100</f>
        <v>1.1268711542524299E-2</v>
      </c>
      <c r="O8" s="79">
        <f>(VLOOKUP($A7,'ADR Raw Data'!$B$6:$BE$43,'ADR Raw Data'!V$1,FALSE))/100</f>
        <v>1.4277279168145401E-2</v>
      </c>
      <c r="P8" s="79">
        <f>(VLOOKUP($A7,'ADR Raw Data'!$B$6:$BE$43,'ADR Raw Data'!W$1,FALSE))/100</f>
        <v>1.4616993055027701E-2</v>
      </c>
      <c r="Q8" s="79">
        <f>(VLOOKUP($A7,'ADR Raw Data'!$B$6:$BE$43,'ADR Raw Data'!X$1,FALSE))/100</f>
        <v>1.6616589819680502E-2</v>
      </c>
      <c r="R8" s="79">
        <f>(VLOOKUP($A7,'ADR Raw Data'!$B$6:$BE$43,'ADR Raw Data'!Y$1,FALSE))/100</f>
        <v>9.9999198822528605E-3</v>
      </c>
      <c r="S8" s="80">
        <f>(VLOOKUP($A7,'ADR Raw Data'!$B$6:$BE$43,'ADR Raw Data'!AA$1,FALSE))/100</f>
        <v>2.1448204759236603E-2</v>
      </c>
      <c r="T8" s="80">
        <f>(VLOOKUP($A7,'ADR Raw Data'!$B$6:$BE$43,'ADR Raw Data'!AB$1,FALSE))/100</f>
        <v>2.5679886023712802E-2</v>
      </c>
      <c r="U8" s="79">
        <f>(VLOOKUP($A7,'ADR Raw Data'!$B$6:$BE$43,'ADR Raw Data'!AC$1,FALSE))/100</f>
        <v>2.3566270035722599E-2</v>
      </c>
      <c r="V8" s="81">
        <f>(VLOOKUP($A7,'ADR Raw Data'!$B$6:$BE$43,'ADR Raw Data'!AE$1,FALSE))/100</f>
        <v>1.4540402143677401E-2</v>
      </c>
      <c r="X8" s="78">
        <f>(VLOOKUP($A7,'RevPAR Raw Data'!$B$6:$BE$43,'RevPAR Raw Data'!T$1,FALSE))/100</f>
        <v>-4.6261298961645605E-4</v>
      </c>
      <c r="Y8" s="79">
        <f>(VLOOKUP($A7,'RevPAR Raw Data'!$B$6:$BE$43,'RevPAR Raw Data'!U$1,FALSE))/100</f>
        <v>2.8671784857719599E-2</v>
      </c>
      <c r="Z8" s="79">
        <f>(VLOOKUP($A7,'RevPAR Raw Data'!$B$6:$BE$43,'RevPAR Raw Data'!V$1,FALSE))/100</f>
        <v>4.1917008214968902E-2</v>
      </c>
      <c r="AA8" s="79">
        <f>(VLOOKUP($A7,'RevPAR Raw Data'!$B$6:$BE$43,'RevPAR Raw Data'!W$1,FALSE))/100</f>
        <v>3.7076688186656499E-2</v>
      </c>
      <c r="AB8" s="79">
        <f>(VLOOKUP($A7,'RevPAR Raw Data'!$B$6:$BE$43,'RevPAR Raw Data'!X$1,FALSE))/100</f>
        <v>4.5950817833456101E-2</v>
      </c>
      <c r="AC8" s="79">
        <f>(VLOOKUP($A7,'RevPAR Raw Data'!$B$6:$BE$43,'RevPAR Raw Data'!Y$1,FALSE))/100</f>
        <v>3.2028546676906001E-2</v>
      </c>
      <c r="AD8" s="80">
        <f>(VLOOKUP($A7,'RevPAR Raw Data'!$B$6:$BE$43,'RevPAR Raw Data'!AA$1,FALSE))/100</f>
        <v>4.3288720555277702E-2</v>
      </c>
      <c r="AE8" s="80">
        <f>(VLOOKUP($A7,'RevPAR Raw Data'!$B$6:$BE$43,'RevPAR Raw Data'!AB$1,FALSE))/100</f>
        <v>4.4686823573294898E-2</v>
      </c>
      <c r="AF8" s="79">
        <f>(VLOOKUP($A7,'RevPAR Raw Data'!$B$6:$BE$43,'RevPAR Raw Data'!AC$1,FALSE))/100</f>
        <v>4.3990427008401695E-2</v>
      </c>
      <c r="AG8" s="81">
        <f>(VLOOKUP($A7,'RevPAR Raw Data'!$B$6:$BE$43,'RevPAR Raw Data'!AE$1,FALSE))/100</f>
        <v>3.6078798631030799E-2</v>
      </c>
    </row>
    <row r="9" spans="1:34">
      <c r="A9" s="118"/>
      <c r="B9" s="119"/>
      <c r="C9" s="120"/>
      <c r="D9" s="120"/>
      <c r="E9" s="120"/>
      <c r="F9" s="120"/>
      <c r="G9" s="121"/>
      <c r="H9" s="120"/>
      <c r="I9" s="120"/>
      <c r="J9" s="121"/>
      <c r="K9" s="122"/>
      <c r="M9" s="119"/>
      <c r="N9" s="120"/>
      <c r="O9" s="120"/>
      <c r="P9" s="120"/>
      <c r="Q9" s="120"/>
      <c r="R9" s="121"/>
      <c r="S9" s="120"/>
      <c r="T9" s="120"/>
      <c r="U9" s="121"/>
      <c r="V9" s="122"/>
      <c r="X9" s="119"/>
      <c r="Y9" s="120"/>
      <c r="Z9" s="120"/>
      <c r="AA9" s="120"/>
      <c r="AB9" s="120"/>
      <c r="AC9" s="121"/>
      <c r="AD9" s="120"/>
      <c r="AE9" s="120"/>
      <c r="AF9" s="121"/>
      <c r="AG9" s="122"/>
    </row>
    <row r="10" spans="1:34">
      <c r="A10" s="123" t="s">
        <v>16</v>
      </c>
      <c r="B10" s="124"/>
      <c r="C10" s="125"/>
      <c r="D10" s="125"/>
      <c r="E10" s="125"/>
      <c r="F10" s="125"/>
      <c r="G10" s="126"/>
      <c r="H10" s="125"/>
      <c r="I10" s="125"/>
      <c r="J10" s="126"/>
      <c r="K10" s="127"/>
      <c r="M10" s="110"/>
      <c r="N10" s="111"/>
      <c r="O10" s="111"/>
      <c r="P10" s="111"/>
      <c r="Q10" s="111"/>
      <c r="R10" s="112"/>
      <c r="S10" s="111"/>
      <c r="T10" s="111"/>
      <c r="U10" s="112"/>
      <c r="V10" s="113"/>
      <c r="X10" s="110"/>
      <c r="Y10" s="111"/>
      <c r="Z10" s="111"/>
      <c r="AA10" s="111"/>
      <c r="AB10" s="111"/>
      <c r="AC10" s="112"/>
      <c r="AD10" s="111"/>
      <c r="AE10" s="111"/>
      <c r="AF10" s="112"/>
      <c r="AG10" s="113"/>
    </row>
    <row r="11" spans="1:34">
      <c r="A11" s="105" t="s">
        <v>17</v>
      </c>
      <c r="B11" s="82">
        <f>(VLOOKUP($A11,'Occupancy Raw Data'!$B$8:$BE$51,'Occupancy Raw Data'!G$3,FALSE))/100</f>
        <v>0.522900763358778</v>
      </c>
      <c r="C11" s="88">
        <f>(VLOOKUP($A11,'Occupancy Raw Data'!$B$8:$BE$51,'Occupancy Raw Data'!H$3,FALSE))/100</f>
        <v>0.68459403192227597</v>
      </c>
      <c r="D11" s="88">
        <f>(VLOOKUP($A11,'Occupancy Raw Data'!$B$8:$BE$51,'Occupancy Raw Data'!I$3,FALSE))/100</f>
        <v>0.74149895905620999</v>
      </c>
      <c r="E11" s="88">
        <f>(VLOOKUP($A11,'Occupancy Raw Data'!$B$8:$BE$51,'Occupancy Raw Data'!J$3,FALSE))/100</f>
        <v>0.70437196391394807</v>
      </c>
      <c r="F11" s="88">
        <f>(VLOOKUP($A11,'Occupancy Raw Data'!$B$8:$BE$51,'Occupancy Raw Data'!K$3,FALSE))/100</f>
        <v>0.68147120055516996</v>
      </c>
      <c r="G11" s="89">
        <f>(VLOOKUP($A11,'Occupancy Raw Data'!$B$8:$BE$51,'Occupancy Raw Data'!L$3,FALSE))/100</f>
        <v>0.66696738376127596</v>
      </c>
      <c r="H11" s="88">
        <f>(VLOOKUP($A11,'Occupancy Raw Data'!$B$8:$BE$51,'Occupancy Raw Data'!N$3,FALSE))/100</f>
        <v>0.72338240328654502</v>
      </c>
      <c r="I11" s="88">
        <f>(VLOOKUP($A11,'Occupancy Raw Data'!$B$8:$BE$51,'Occupancy Raw Data'!O$3,FALSE))/100</f>
        <v>0.75727490585415891</v>
      </c>
      <c r="J11" s="89">
        <f>(VLOOKUP($A11,'Occupancy Raw Data'!$B$8:$BE$51,'Occupancy Raw Data'!P$3,FALSE))/100</f>
        <v>0.74032865457035202</v>
      </c>
      <c r="K11" s="83">
        <f>(VLOOKUP($A11,'Occupancy Raw Data'!$B$8:$BE$51,'Occupancy Raw Data'!R$3,FALSE))/100</f>
        <v>0.68812956745012799</v>
      </c>
      <c r="M11" s="110">
        <f>VLOOKUP($A11,'ADR Raw Data'!$B$6:$BE$49,'ADR Raw Data'!G$1,FALSE)</f>
        <v>284.514406104844</v>
      </c>
      <c r="N11" s="111">
        <f>VLOOKUP($A11,'ADR Raw Data'!$B$6:$BE$49,'ADR Raw Data'!H$1,FALSE)</f>
        <v>285.754161175874</v>
      </c>
      <c r="O11" s="111">
        <f>VLOOKUP($A11,'ADR Raw Data'!$B$6:$BE$49,'ADR Raw Data'!I$1,FALSE)</f>
        <v>286.76509592887197</v>
      </c>
      <c r="P11" s="111">
        <f>VLOOKUP($A11,'ADR Raw Data'!$B$6:$BE$49,'ADR Raw Data'!J$1,FALSE)</f>
        <v>280.77506896551699</v>
      </c>
      <c r="Q11" s="111">
        <f>VLOOKUP($A11,'ADR Raw Data'!$B$6:$BE$49,'ADR Raw Data'!K$1,FALSE)</f>
        <v>293.608508146639</v>
      </c>
      <c r="R11" s="112">
        <f>VLOOKUP($A11,'ADR Raw Data'!$B$6:$BE$49,'ADR Raw Data'!L$1,FALSE)</f>
        <v>286.33791280823999</v>
      </c>
      <c r="S11" s="111">
        <f>VLOOKUP($A11,'ADR Raw Data'!$B$6:$BE$49,'ADR Raw Data'!N$1,FALSE)</f>
        <v>351.44398958826298</v>
      </c>
      <c r="T11" s="111">
        <f>VLOOKUP($A11,'ADR Raw Data'!$B$6:$BE$49,'ADR Raw Data'!O$1,FALSE)</f>
        <v>362.28155515370702</v>
      </c>
      <c r="U11" s="112">
        <f>VLOOKUP($A11,'ADR Raw Data'!$B$6:$BE$49,'ADR Raw Data'!P$1,FALSE)</f>
        <v>356.98680924855398</v>
      </c>
      <c r="V11" s="113">
        <f>VLOOKUP($A11,'ADR Raw Data'!$B$6:$BE$49,'ADR Raw Data'!R$1,FALSE)</f>
        <v>308.26360720436202</v>
      </c>
      <c r="X11" s="110">
        <f>VLOOKUP($A11,'RevPAR Raw Data'!$B$6:$BE$49,'RevPAR Raw Data'!G$1,FALSE)</f>
        <v>148.77280013879201</v>
      </c>
      <c r="Y11" s="111">
        <f>VLOOKUP($A11,'RevPAR Raw Data'!$B$6:$BE$49,'RevPAR Raw Data'!H$1,FALSE)</f>
        <v>195.625593337959</v>
      </c>
      <c r="Z11" s="111">
        <f>VLOOKUP($A11,'RevPAR Raw Data'!$B$6:$BE$49,'RevPAR Raw Data'!I$1,FALSE)</f>
        <v>212.63602012491299</v>
      </c>
      <c r="AA11" s="111">
        <f>VLOOKUP($A11,'RevPAR Raw Data'!$B$6:$BE$49,'RevPAR Raw Data'!J$1,FALSE)</f>
        <v>197.77008674531501</v>
      </c>
      <c r="AB11" s="111">
        <f>VLOOKUP($A11,'RevPAR Raw Data'!$B$6:$BE$49,'RevPAR Raw Data'!K$1,FALSE)</f>
        <v>200.08574253990199</v>
      </c>
      <c r="AC11" s="112">
        <f>VLOOKUP($A11,'RevPAR Raw Data'!$B$6:$BE$49,'RevPAR Raw Data'!L$1,FALSE)</f>
        <v>190.978048577376</v>
      </c>
      <c r="AD11" s="111">
        <f>VLOOKUP($A11,'RevPAR Raw Data'!$B$6:$BE$49,'RevPAR Raw Data'!N$1,FALSE)</f>
        <v>254.22839780896899</v>
      </c>
      <c r="AE11" s="111">
        <f>VLOOKUP($A11,'RevPAR Raw Data'!$B$6:$BE$49,'RevPAR Raw Data'!O$1,FALSE)</f>
        <v>274.34673057172199</v>
      </c>
      <c r="AF11" s="112">
        <f>VLOOKUP($A11,'RevPAR Raw Data'!$B$6:$BE$49,'RevPAR Raw Data'!P$1,FALSE)</f>
        <v>264.28756419034499</v>
      </c>
      <c r="AG11" s="113">
        <f>VLOOKUP($A11,'RevPAR Raw Data'!$B$6:$BE$49,'RevPAR Raw Data'!R$1,FALSE)</f>
        <v>212.12530268615399</v>
      </c>
    </row>
    <row r="12" spans="1:34" ht="14.25">
      <c r="A12" s="90" t="s">
        <v>14</v>
      </c>
      <c r="B12" s="78">
        <f>(VLOOKUP($A11,'Occupancy Raw Data'!$B$8:$BE$51,'Occupancy Raw Data'!T$3,FALSE))/100</f>
        <v>-3.7462926046579401E-2</v>
      </c>
      <c r="C12" s="79">
        <f>(VLOOKUP($A11,'Occupancy Raw Data'!$B$8:$BE$51,'Occupancy Raw Data'!U$3,FALSE))/100</f>
        <v>1.6166796227723702E-2</v>
      </c>
      <c r="D12" s="79">
        <f>(VLOOKUP($A11,'Occupancy Raw Data'!$B$8:$BE$51,'Occupancy Raw Data'!V$3,FALSE))/100</f>
        <v>7.8476090423980696E-2</v>
      </c>
      <c r="E12" s="79">
        <f>(VLOOKUP($A11,'Occupancy Raw Data'!$B$8:$BE$51,'Occupancy Raw Data'!W$3,FALSE))/100</f>
        <v>4.12455118727936E-2</v>
      </c>
      <c r="F12" s="79">
        <f>(VLOOKUP($A11,'Occupancy Raw Data'!$B$8:$BE$51,'Occupancy Raw Data'!X$3,FALSE))/100</f>
        <v>-2.7828954089270999E-4</v>
      </c>
      <c r="G12" s="79">
        <f>(VLOOKUP($A11,'Occupancy Raw Data'!$B$8:$BE$51,'Occupancy Raw Data'!Y$3,FALSE))/100</f>
        <v>2.2131582919763599E-2</v>
      </c>
      <c r="H12" s="80">
        <f>(VLOOKUP($A11,'Occupancy Raw Data'!$B$8:$BE$51,'Occupancy Raw Data'!AA$3,FALSE))/100</f>
        <v>-1.2015526702213E-2</v>
      </c>
      <c r="I12" s="80">
        <f>(VLOOKUP($A11,'Occupancy Raw Data'!$B$8:$BE$51,'Occupancy Raw Data'!AB$3,FALSE))/100</f>
        <v>2.1720111073072302E-2</v>
      </c>
      <c r="J12" s="79">
        <f>(VLOOKUP($A11,'Occupancy Raw Data'!$B$8:$BE$51,'Occupancy Raw Data'!AC$3,FALSE))/100</f>
        <v>4.9552896704175902E-3</v>
      </c>
      <c r="K12" s="81">
        <f>(VLOOKUP($A11,'Occupancy Raw Data'!$B$8:$BE$51,'Occupancy Raw Data'!AE$3,FALSE))/100</f>
        <v>1.7086370243011399E-2</v>
      </c>
      <c r="M12" s="78">
        <f>(VLOOKUP($A11,'ADR Raw Data'!$B$6:$BE$49,'ADR Raw Data'!T$1,FALSE))/100</f>
        <v>-1.7000968403890999E-2</v>
      </c>
      <c r="N12" s="79">
        <f>(VLOOKUP($A11,'ADR Raw Data'!$B$6:$BE$49,'ADR Raw Data'!U$1,FALSE))/100</f>
        <v>2.8283411744973699E-2</v>
      </c>
      <c r="O12" s="79">
        <f>(VLOOKUP($A11,'ADR Raw Data'!$B$6:$BE$49,'ADR Raw Data'!V$1,FALSE))/100</f>
        <v>4.4565531949351998E-2</v>
      </c>
      <c r="P12" s="79">
        <f>(VLOOKUP($A11,'ADR Raw Data'!$B$6:$BE$49,'ADR Raw Data'!W$1,FALSE))/100</f>
        <v>-1.7995145986758002E-2</v>
      </c>
      <c r="Q12" s="79">
        <f>(VLOOKUP($A11,'ADR Raw Data'!$B$6:$BE$49,'ADR Raw Data'!X$1,FALSE))/100</f>
        <v>-1.29276345633583E-2</v>
      </c>
      <c r="R12" s="79">
        <f>(VLOOKUP($A11,'ADR Raw Data'!$B$6:$BE$49,'ADR Raw Data'!Y$1,FALSE))/100</f>
        <v>5.1961452639238603E-3</v>
      </c>
      <c r="S12" s="80">
        <f>(VLOOKUP($A11,'ADR Raw Data'!$B$6:$BE$49,'ADR Raw Data'!AA$1,FALSE))/100</f>
        <v>2.6210465374583502E-2</v>
      </c>
      <c r="T12" s="80">
        <f>(VLOOKUP($A11,'ADR Raw Data'!$B$6:$BE$49,'ADR Raw Data'!AB$1,FALSE))/100</f>
        <v>6.7000972899702291E-2</v>
      </c>
      <c r="U12" s="79">
        <f>(VLOOKUP($A11,'ADR Raw Data'!$B$6:$BE$49,'ADR Raw Data'!AC$1,FALSE))/100</f>
        <v>4.6909198543344396E-2</v>
      </c>
      <c r="V12" s="81">
        <f>(VLOOKUP($A11,'ADR Raw Data'!$B$6:$BE$49,'ADR Raw Data'!AE$1,FALSE))/100</f>
        <v>1.9657433853463201E-2</v>
      </c>
      <c r="X12" s="78">
        <f>(VLOOKUP($A11,'RevPAR Raw Data'!$B$6:$BE$49,'RevPAR Raw Data'!T$1,FALSE))/100</f>
        <v>-5.3826988428435293E-2</v>
      </c>
      <c r="Y12" s="79">
        <f>(VLOOKUP($A11,'RevPAR Raw Data'!$B$6:$BE$49,'RevPAR Raw Data'!U$1,FALSE))/100</f>
        <v>4.49074601270033E-2</v>
      </c>
      <c r="Z12" s="79">
        <f>(VLOOKUP($A11,'RevPAR Raw Data'!$B$6:$BE$49,'RevPAR Raw Data'!V$1,FALSE))/100</f>
        <v>0.12653895108838198</v>
      </c>
      <c r="AA12" s="79">
        <f>(VLOOKUP($A11,'RevPAR Raw Data'!$B$6:$BE$49,'RevPAR Raw Data'!W$1,FALSE))/100</f>
        <v>2.2508146878585999E-2</v>
      </c>
      <c r="AB12" s="79">
        <f>(VLOOKUP($A11,'RevPAR Raw Data'!$B$6:$BE$49,'RevPAR Raw Data'!X$1,FALSE))/100</f>
        <v>-1.32023264787635E-2</v>
      </c>
      <c r="AC12" s="79">
        <f>(VLOOKUP($A11,'RevPAR Raw Data'!$B$6:$BE$49,'RevPAR Raw Data'!Y$1,FALSE))/100</f>
        <v>2.7442727103459102E-2</v>
      </c>
      <c r="AD12" s="80">
        <f>(VLOOKUP($A11,'RevPAR Raw Data'!$B$6:$BE$49,'RevPAR Raw Data'!AA$1,FALSE))/100</f>
        <v>1.3880006125784701E-2</v>
      </c>
      <c r="AE12" s="80">
        <f>(VLOOKUP($A11,'RevPAR Raw Data'!$B$6:$BE$49,'RevPAR Raw Data'!AB$1,FALSE))/100</f>
        <v>9.0176352546160188E-2</v>
      </c>
      <c r="AF12" s="79">
        <f>(VLOOKUP($A11,'RevPAR Raw Data'!$B$6:$BE$49,'RevPAR Raw Data'!AC$1,FALSE))/100</f>
        <v>5.2096936880751399E-2</v>
      </c>
      <c r="AG12" s="81">
        <f>(VLOOKUP($A11,'RevPAR Raw Data'!$B$6:$BE$49,'RevPAR Raw Data'!AE$1,FALSE))/100</f>
        <v>3.7079678289322404E-2</v>
      </c>
    </row>
    <row r="13" spans="1:34">
      <c r="A13" s="128"/>
      <c r="B13" s="106"/>
      <c r="C13" s="107"/>
      <c r="D13" s="107"/>
      <c r="E13" s="107"/>
      <c r="F13" s="107"/>
      <c r="G13" s="108"/>
      <c r="H13" s="88"/>
      <c r="I13" s="88"/>
      <c r="J13" s="108"/>
      <c r="K13" s="109"/>
      <c r="M13" s="110"/>
      <c r="N13" s="111"/>
      <c r="O13" s="111"/>
      <c r="P13" s="111"/>
      <c r="Q13" s="111"/>
      <c r="R13" s="112"/>
      <c r="S13" s="111"/>
      <c r="T13" s="111"/>
      <c r="U13" s="112"/>
      <c r="V13" s="113"/>
      <c r="X13" s="110"/>
      <c r="Y13" s="111"/>
      <c r="Z13" s="111"/>
      <c r="AA13" s="111"/>
      <c r="AB13" s="111"/>
      <c r="AC13" s="112"/>
      <c r="AD13" s="111"/>
      <c r="AE13" s="111"/>
      <c r="AF13" s="112"/>
      <c r="AG13" s="113"/>
    </row>
    <row r="14" spans="1:34">
      <c r="A14" s="105" t="s">
        <v>18</v>
      </c>
      <c r="B14" s="82">
        <f>(VLOOKUP($A14,'Occupancy Raw Data'!$B$8:$BE$51,'Occupancy Raw Data'!G$3,FALSE))/100</f>
        <v>0.57327415105914603</v>
      </c>
      <c r="C14" s="88">
        <f>(VLOOKUP($A14,'Occupancy Raw Data'!$B$8:$BE$51,'Occupancy Raw Data'!H$3,FALSE))/100</f>
        <v>0.71155858684277007</v>
      </c>
      <c r="D14" s="88">
        <f>(VLOOKUP($A14,'Occupancy Raw Data'!$B$8:$BE$51,'Occupancy Raw Data'!I$3,FALSE))/100</f>
        <v>0.76983869221608703</v>
      </c>
      <c r="E14" s="88">
        <f>(VLOOKUP($A14,'Occupancy Raw Data'!$B$8:$BE$51,'Occupancy Raw Data'!J$3,FALSE))/100</f>
        <v>0.74151059146187404</v>
      </c>
      <c r="F14" s="88">
        <f>(VLOOKUP($A14,'Occupancy Raw Data'!$B$8:$BE$51,'Occupancy Raw Data'!K$3,FALSE))/100</f>
        <v>0.73555627729060602</v>
      </c>
      <c r="G14" s="89">
        <f>(VLOOKUP($A14,'Occupancy Raw Data'!$B$8:$BE$51,'Occupancy Raw Data'!L$3,FALSE))/100</f>
        <v>0.70634765977409597</v>
      </c>
      <c r="H14" s="88">
        <f>(VLOOKUP($A14,'Occupancy Raw Data'!$B$8:$BE$51,'Occupancy Raw Data'!N$3,FALSE))/100</f>
        <v>0.76789000757821801</v>
      </c>
      <c r="I14" s="88">
        <f>(VLOOKUP($A14,'Occupancy Raw Data'!$B$8:$BE$51,'Occupancy Raw Data'!O$3,FALSE))/100</f>
        <v>0.77420518927501702</v>
      </c>
      <c r="J14" s="89">
        <f>(VLOOKUP($A14,'Occupancy Raw Data'!$B$8:$BE$51,'Occupancy Raw Data'!P$3,FALSE))/100</f>
        <v>0.77104759842661708</v>
      </c>
      <c r="K14" s="83">
        <f>(VLOOKUP($A14,'Occupancy Raw Data'!$B$8:$BE$51,'Occupancy Raw Data'!R$3,FALSE))/100</f>
        <v>0.72483335653195891</v>
      </c>
      <c r="M14" s="110">
        <f>VLOOKUP($A14,'ADR Raw Data'!$B$6:$BE$49,'ADR Raw Data'!G$1,FALSE)</f>
        <v>182.35799446053099</v>
      </c>
      <c r="N14" s="111">
        <f>VLOOKUP($A14,'ADR Raw Data'!$B$6:$BE$49,'ADR Raw Data'!H$1,FALSE)</f>
        <v>197.57397961253599</v>
      </c>
      <c r="O14" s="111">
        <f>VLOOKUP($A14,'ADR Raw Data'!$B$6:$BE$49,'ADR Raw Data'!I$1,FALSE)</f>
        <v>199.787764965077</v>
      </c>
      <c r="P14" s="111">
        <f>VLOOKUP($A14,'ADR Raw Data'!$B$6:$BE$49,'ADR Raw Data'!J$1,FALSE)</f>
        <v>199.24975715398</v>
      </c>
      <c r="Q14" s="111">
        <f>VLOOKUP($A14,'ADR Raw Data'!$B$6:$BE$49,'ADR Raw Data'!K$1,FALSE)</f>
        <v>191.73539027621001</v>
      </c>
      <c r="R14" s="112">
        <f>VLOOKUP($A14,'ADR Raw Data'!$B$6:$BE$49,'ADR Raw Data'!L$1,FALSE)</f>
        <v>194.72250061307</v>
      </c>
      <c r="S14" s="111">
        <f>VLOOKUP($A14,'ADR Raw Data'!$B$6:$BE$49,'ADR Raw Data'!N$1,FALSE)</f>
        <v>207.10656421824299</v>
      </c>
      <c r="T14" s="111">
        <f>VLOOKUP($A14,'ADR Raw Data'!$B$6:$BE$49,'ADR Raw Data'!O$1,FALSE)</f>
        <v>209.35692598116901</v>
      </c>
      <c r="U14" s="112">
        <f>VLOOKUP($A14,'ADR Raw Data'!$B$6:$BE$49,'ADR Raw Data'!P$1,FALSE)</f>
        <v>208.23635293567</v>
      </c>
      <c r="V14" s="113">
        <f>VLOOKUP($A14,'ADR Raw Data'!$B$6:$BE$49,'ADR Raw Data'!R$1,FALSE)</f>
        <v>198.829779020063</v>
      </c>
      <c r="X14" s="110">
        <f>VLOOKUP($A14,'RevPAR Raw Data'!$B$6:$BE$49,'RevPAR Raw Data'!G$1,FALSE)</f>
        <v>104.541124463209</v>
      </c>
      <c r="Y14" s="111">
        <f>VLOOKUP($A14,'RevPAR Raw Data'!$B$6:$BE$49,'RevPAR Raw Data'!H$1,FALSE)</f>
        <v>140.585461729998</v>
      </c>
      <c r="Z14" s="111">
        <f>VLOOKUP($A14,'RevPAR Raw Data'!$B$6:$BE$49,'RevPAR Raw Data'!I$1,FALSE)</f>
        <v>153.80435170148999</v>
      </c>
      <c r="AA14" s="111">
        <f>VLOOKUP($A14,'RevPAR Raw Data'!$B$6:$BE$49,'RevPAR Raw Data'!J$1,FALSE)</f>
        <v>147.74580527588299</v>
      </c>
      <c r="AB14" s="111">
        <f>VLOOKUP($A14,'RevPAR Raw Data'!$B$6:$BE$49,'RevPAR Raw Data'!K$1,FALSE)</f>
        <v>141.03216989643099</v>
      </c>
      <c r="AC14" s="112">
        <f>VLOOKUP($A14,'RevPAR Raw Data'!$B$6:$BE$49,'RevPAR Raw Data'!L$1,FALSE)</f>
        <v>137.54178261340201</v>
      </c>
      <c r="AD14" s="111">
        <f>VLOOKUP($A14,'RevPAR Raw Data'!$B$6:$BE$49,'RevPAR Raw Data'!N$1,FALSE)</f>
        <v>159.035061167045</v>
      </c>
      <c r="AE14" s="111">
        <f>VLOOKUP($A14,'RevPAR Raw Data'!$B$6:$BE$49,'RevPAR Raw Data'!O$1,FALSE)</f>
        <v>162.08521850528601</v>
      </c>
      <c r="AF14" s="112">
        <f>VLOOKUP($A14,'RevPAR Raw Data'!$B$6:$BE$49,'RevPAR Raw Data'!P$1,FALSE)</f>
        <v>160.560139836166</v>
      </c>
      <c r="AG14" s="113">
        <f>VLOOKUP($A14,'RevPAR Raw Data'!$B$6:$BE$49,'RevPAR Raw Data'!R$1,FALSE)</f>
        <v>144.11845610562</v>
      </c>
    </row>
    <row r="15" spans="1:34" ht="14.25">
      <c r="A15" s="90" t="s">
        <v>14</v>
      </c>
      <c r="B15" s="78">
        <f>(VLOOKUP($A14,'Occupancy Raw Data'!$B$8:$BE$51,'Occupancy Raw Data'!T$3,FALSE))/100</f>
        <v>-3.1363142633887203E-2</v>
      </c>
      <c r="C15" s="79">
        <f>(VLOOKUP($A14,'Occupancy Raw Data'!$B$8:$BE$51,'Occupancy Raw Data'!U$3,FALSE))/100</f>
        <v>-2.90141979512283E-2</v>
      </c>
      <c r="D15" s="79">
        <f>(VLOOKUP($A14,'Occupancy Raw Data'!$B$8:$BE$51,'Occupancy Raw Data'!V$3,FALSE))/100</f>
        <v>-7.91923580475422E-3</v>
      </c>
      <c r="E15" s="79">
        <f>(VLOOKUP($A14,'Occupancy Raw Data'!$B$8:$BE$51,'Occupancy Raw Data'!W$3,FALSE))/100</f>
        <v>-1.5057294019592599E-2</v>
      </c>
      <c r="F15" s="79">
        <f>(VLOOKUP($A14,'Occupancy Raw Data'!$B$8:$BE$51,'Occupancy Raw Data'!X$3,FALSE))/100</f>
        <v>3.3449002141889797E-2</v>
      </c>
      <c r="G15" s="79">
        <f>(VLOOKUP($A14,'Occupancy Raw Data'!$B$8:$BE$51,'Occupancy Raw Data'!Y$3,FALSE))/100</f>
        <v>-9.3956959805331502E-3</v>
      </c>
      <c r="H15" s="80">
        <f>(VLOOKUP($A14,'Occupancy Raw Data'!$B$8:$BE$51,'Occupancy Raw Data'!AA$3,FALSE))/100</f>
        <v>2.2094531042098801E-2</v>
      </c>
      <c r="I15" s="80">
        <f>(VLOOKUP($A14,'Occupancy Raw Data'!$B$8:$BE$51,'Occupancy Raw Data'!AB$3,FALSE))/100</f>
        <v>-1.3286892099488401E-3</v>
      </c>
      <c r="J15" s="79">
        <f>(VLOOKUP($A14,'Occupancy Raw Data'!$B$8:$BE$51,'Occupancy Raw Data'!AC$3,FALSE))/100</f>
        <v>1.01992159939658E-2</v>
      </c>
      <c r="K15" s="81">
        <f>(VLOOKUP($A14,'Occupancy Raw Data'!$B$8:$BE$51,'Occupancy Raw Data'!AE$3,FALSE))/100</f>
        <v>-3.5202590251859301E-3</v>
      </c>
      <c r="M15" s="78">
        <f>(VLOOKUP($A14,'ADR Raw Data'!$B$6:$BE$49,'ADR Raw Data'!T$1,FALSE))/100</f>
        <v>1.52904527595281E-2</v>
      </c>
      <c r="N15" s="79">
        <f>(VLOOKUP($A14,'ADR Raw Data'!$B$6:$BE$49,'ADR Raw Data'!U$1,FALSE))/100</f>
        <v>3.4746369191922401E-2</v>
      </c>
      <c r="O15" s="79">
        <f>(VLOOKUP($A14,'ADR Raw Data'!$B$6:$BE$49,'ADR Raw Data'!V$1,FALSE))/100</f>
        <v>3.4949351885716198E-2</v>
      </c>
      <c r="P15" s="79">
        <f>(VLOOKUP($A14,'ADR Raw Data'!$B$6:$BE$49,'ADR Raw Data'!W$1,FALSE))/100</f>
        <v>4.4169799487846599E-2</v>
      </c>
      <c r="Q15" s="79">
        <f>(VLOOKUP($A14,'ADR Raw Data'!$B$6:$BE$49,'ADR Raw Data'!X$1,FALSE))/100</f>
        <v>3.4719151073984295E-2</v>
      </c>
      <c r="R15" s="79">
        <f>(VLOOKUP($A14,'ADR Raw Data'!$B$6:$BE$49,'ADR Raw Data'!Y$1,FALSE))/100</f>
        <v>3.3745062609957001E-2</v>
      </c>
      <c r="S15" s="80">
        <f>(VLOOKUP($A14,'ADR Raw Data'!$B$6:$BE$49,'ADR Raw Data'!AA$1,FALSE))/100</f>
        <v>6.8154829157729399E-2</v>
      </c>
      <c r="T15" s="80">
        <f>(VLOOKUP($A14,'ADR Raw Data'!$B$6:$BE$49,'ADR Raw Data'!AB$1,FALSE))/100</f>
        <v>7.7422709859653702E-2</v>
      </c>
      <c r="U15" s="79">
        <f>(VLOOKUP($A14,'ADR Raw Data'!$B$6:$BE$49,'ADR Raw Data'!AC$1,FALSE))/100</f>
        <v>7.2799290760842503E-2</v>
      </c>
      <c r="V15" s="81">
        <f>(VLOOKUP($A14,'ADR Raw Data'!$B$6:$BE$49,'ADR Raw Data'!AE$1,FALSE))/100</f>
        <v>4.5995036441628202E-2</v>
      </c>
      <c r="X15" s="78">
        <f>(VLOOKUP($A14,'RevPAR Raw Data'!$B$6:$BE$49,'RevPAR Raw Data'!T$1,FALSE))/100</f>
        <v>-1.6552246525192899E-2</v>
      </c>
      <c r="Y15" s="79">
        <f>(VLOOKUP($A14,'RevPAR Raw Data'!$B$6:$BE$49,'RevPAR Raw Data'!U$1,FALSE))/100</f>
        <v>4.7240332068732797E-3</v>
      </c>
      <c r="Z15" s="79">
        <f>(VLOOKUP($A14,'RevPAR Raw Data'!$B$6:$BE$49,'RevPAR Raw Data'!V$1,FALSE))/100</f>
        <v>2.6753343922155701E-2</v>
      </c>
      <c r="AA15" s="79">
        <f>(VLOOKUP($A14,'RevPAR Raw Data'!$B$6:$BE$49,'RevPAR Raw Data'!W$1,FALSE))/100</f>
        <v>2.8447427810578997E-2</v>
      </c>
      <c r="AB15" s="79">
        <f>(VLOOKUP($A14,'RevPAR Raw Data'!$B$6:$BE$49,'RevPAR Raw Data'!X$1,FALSE))/100</f>
        <v>6.9329474174512504E-2</v>
      </c>
      <c r="AC15" s="79">
        <f>(VLOOKUP($A14,'RevPAR Raw Data'!$B$6:$BE$49,'RevPAR Raw Data'!Y$1,FALSE))/100</f>
        <v>2.4032308280296698E-2</v>
      </c>
      <c r="AD15" s="80">
        <f>(VLOOKUP($A14,'RevPAR Raw Data'!$B$6:$BE$49,'RevPAR Raw Data'!AA$1,FALSE))/100</f>
        <v>9.1755209188322695E-2</v>
      </c>
      <c r="AE15" s="80">
        <f>(VLOOKUP($A14,'RevPAR Raw Data'!$B$6:$BE$49,'RevPAR Raw Data'!AB$1,FALSE))/100</f>
        <v>7.5991149930509302E-2</v>
      </c>
      <c r="AF15" s="79">
        <f>(VLOOKUP($A14,'RevPAR Raw Data'!$B$6:$BE$49,'RevPAR Raw Data'!AC$1,FALSE))/100</f>
        <v>8.3741002445485699E-2</v>
      </c>
      <c r="AG15" s="81">
        <f>(VLOOKUP($A14,'RevPAR Raw Data'!$B$6:$BE$49,'RevPAR Raw Data'!AE$1,FALSE))/100</f>
        <v>4.2312862974294901E-2</v>
      </c>
    </row>
    <row r="16" spans="1:34">
      <c r="A16" s="128"/>
      <c r="B16" s="82"/>
      <c r="C16" s="88"/>
      <c r="D16" s="88"/>
      <c r="E16" s="88"/>
      <c r="F16" s="88"/>
      <c r="G16" s="89"/>
      <c r="H16" s="88"/>
      <c r="I16" s="88"/>
      <c r="J16" s="89"/>
      <c r="K16" s="83"/>
      <c r="M16" s="110"/>
      <c r="N16" s="111"/>
      <c r="O16" s="111"/>
      <c r="P16" s="111"/>
      <c r="Q16" s="111"/>
      <c r="R16" s="112"/>
      <c r="S16" s="111"/>
      <c r="T16" s="111"/>
      <c r="U16" s="112"/>
      <c r="V16" s="113"/>
      <c r="X16" s="110"/>
      <c r="Y16" s="111"/>
      <c r="Z16" s="111"/>
      <c r="AA16" s="111"/>
      <c r="AB16" s="111"/>
      <c r="AC16" s="112"/>
      <c r="AD16" s="111"/>
      <c r="AE16" s="111"/>
      <c r="AF16" s="112"/>
      <c r="AG16" s="113"/>
    </row>
    <row r="17" spans="1:33">
      <c r="A17" s="105" t="s">
        <v>19</v>
      </c>
      <c r="B17" s="82">
        <f>(VLOOKUP($A17,'Occupancy Raw Data'!$B$8:$BE$51,'Occupancy Raw Data'!G$3,FALSE))/100</f>
        <v>0.61953499378808408</v>
      </c>
      <c r="C17" s="88">
        <f>(VLOOKUP($A17,'Occupancy Raw Data'!$B$8:$BE$51,'Occupancy Raw Data'!H$3,FALSE))/100</f>
        <v>0.75811986037981394</v>
      </c>
      <c r="D17" s="88">
        <f>(VLOOKUP($A17,'Occupancy Raw Data'!$B$8:$BE$51,'Occupancy Raw Data'!I$3,FALSE))/100</f>
        <v>0.79083594628172504</v>
      </c>
      <c r="E17" s="88">
        <f>(VLOOKUP($A17,'Occupancy Raw Data'!$B$8:$BE$51,'Occupancy Raw Data'!J$3,FALSE))/100</f>
        <v>0.77645980003549597</v>
      </c>
      <c r="F17" s="88">
        <f>(VLOOKUP($A17,'Occupancy Raw Data'!$B$8:$BE$51,'Occupancy Raw Data'!K$3,FALSE))/100</f>
        <v>0.76007217653670911</v>
      </c>
      <c r="G17" s="89">
        <f>(VLOOKUP($A17,'Occupancy Raw Data'!$B$8:$BE$51,'Occupancy Raw Data'!L$3,FALSE))/100</f>
        <v>0.74100455540436594</v>
      </c>
      <c r="H17" s="88">
        <f>(VLOOKUP($A17,'Occupancy Raw Data'!$B$8:$BE$51,'Occupancy Raw Data'!N$3,FALSE))/100</f>
        <v>0.81491451221676603</v>
      </c>
      <c r="I17" s="88">
        <f>(VLOOKUP($A17,'Occupancy Raw Data'!$B$8:$BE$51,'Occupancy Raw Data'!O$3,FALSE))/100</f>
        <v>0.800893332544518</v>
      </c>
      <c r="J17" s="89">
        <f>(VLOOKUP($A17,'Occupancy Raw Data'!$B$8:$BE$51,'Occupancy Raw Data'!P$3,FALSE))/100</f>
        <v>0.80790392238064201</v>
      </c>
      <c r="K17" s="83">
        <f>(VLOOKUP($A17,'Occupancy Raw Data'!$B$8:$BE$51,'Occupancy Raw Data'!R$3,FALSE))/100</f>
        <v>0.76011866025472996</v>
      </c>
      <c r="M17" s="110">
        <f>VLOOKUP($A17,'ADR Raw Data'!$B$6:$BE$49,'ADR Raw Data'!G$1,FALSE)</f>
        <v>144.90596495416301</v>
      </c>
      <c r="N17" s="111">
        <f>VLOOKUP($A17,'ADR Raw Data'!$B$6:$BE$49,'ADR Raw Data'!H$1,FALSE)</f>
        <v>153.349535292051</v>
      </c>
      <c r="O17" s="111">
        <f>VLOOKUP($A17,'ADR Raw Data'!$B$6:$BE$49,'ADR Raw Data'!I$1,FALSE)</f>
        <v>155.86129717598601</v>
      </c>
      <c r="P17" s="111">
        <f>VLOOKUP($A17,'ADR Raw Data'!$B$6:$BE$49,'ADR Raw Data'!J$1,FALSE)</f>
        <v>152.90141186330899</v>
      </c>
      <c r="Q17" s="111">
        <f>VLOOKUP($A17,'ADR Raw Data'!$B$6:$BE$49,'ADR Raw Data'!K$1,FALSE)</f>
        <v>151.386747616267</v>
      </c>
      <c r="R17" s="112">
        <f>VLOOKUP($A17,'ADR Raw Data'!$B$6:$BE$49,'ADR Raw Data'!L$1,FALSE)</f>
        <v>151.97720746974099</v>
      </c>
      <c r="S17" s="111">
        <f>VLOOKUP($A17,'ADR Raw Data'!$B$6:$BE$49,'ADR Raw Data'!N$1,FALSE)</f>
        <v>163.405835783513</v>
      </c>
      <c r="T17" s="111">
        <f>VLOOKUP($A17,'ADR Raw Data'!$B$6:$BE$49,'ADR Raw Data'!O$1,FALSE)</f>
        <v>160.944333148661</v>
      </c>
      <c r="U17" s="112">
        <f>VLOOKUP($A17,'ADR Raw Data'!$B$6:$BE$49,'ADR Raw Data'!P$1,FALSE)</f>
        <v>162.18576431605101</v>
      </c>
      <c r="V17" s="113">
        <f>VLOOKUP($A17,'ADR Raw Data'!$B$6:$BE$49,'ADR Raw Data'!R$1,FALSE)</f>
        <v>155.07729980653301</v>
      </c>
      <c r="X17" s="110">
        <f>VLOOKUP($A17,'RevPAR Raw Data'!$B$6:$BE$49,'RevPAR Raw Data'!G$1,FALSE)</f>
        <v>89.774316097734101</v>
      </c>
      <c r="Y17" s="111">
        <f>VLOOKUP($A17,'RevPAR Raw Data'!$B$6:$BE$49,'RevPAR Raw Data'!H$1,FALSE)</f>
        <v>116.257328284919</v>
      </c>
      <c r="Z17" s="111">
        <f>VLOOKUP($A17,'RevPAR Raw Data'!$B$6:$BE$49,'RevPAR Raw Data'!I$1,FALSE)</f>
        <v>123.26071644086799</v>
      </c>
      <c r="AA17" s="111">
        <f>VLOOKUP($A17,'RevPAR Raw Data'!$B$6:$BE$49,'RevPAR Raw Data'!J$1,FALSE)</f>
        <v>118.72179968053</v>
      </c>
      <c r="AB17" s="111">
        <f>VLOOKUP($A17,'RevPAR Raw Data'!$B$6:$BE$49,'RevPAR Raw Data'!K$1,FALSE)</f>
        <v>115.06485475951</v>
      </c>
      <c r="AC17" s="112">
        <f>VLOOKUP($A17,'RevPAR Raw Data'!$B$6:$BE$49,'RevPAR Raw Data'!L$1,FALSE)</f>
        <v>112.615803052712</v>
      </c>
      <c r="AD17" s="111">
        <f>VLOOKUP($A17,'RevPAR Raw Data'!$B$6:$BE$49,'RevPAR Raw Data'!N$1,FALSE)</f>
        <v>133.16178696089401</v>
      </c>
      <c r="AE17" s="111">
        <f>VLOOKUP($A17,'RevPAR Raw Data'!$B$6:$BE$49,'RevPAR Raw Data'!O$1,FALSE)</f>
        <v>128.899243329586</v>
      </c>
      <c r="AF17" s="112">
        <f>VLOOKUP($A17,'RevPAR Raw Data'!$B$6:$BE$49,'RevPAR Raw Data'!P$1,FALSE)</f>
        <v>131.03051514524</v>
      </c>
      <c r="AG17" s="113">
        <f>VLOOKUP($A17,'RevPAR Raw Data'!$B$6:$BE$49,'RevPAR Raw Data'!R$1,FALSE)</f>
        <v>117.877149364863</v>
      </c>
    </row>
    <row r="18" spans="1:33" ht="14.25">
      <c r="A18" s="90" t="s">
        <v>14</v>
      </c>
      <c r="B18" s="78">
        <f>(VLOOKUP($A17,'Occupancy Raw Data'!$B$8:$BE$51,'Occupancy Raw Data'!T$3,FALSE))/100</f>
        <v>2.5134970973114998E-2</v>
      </c>
      <c r="C18" s="79">
        <f>(VLOOKUP($A17,'Occupancy Raw Data'!$B$8:$BE$51,'Occupancy Raw Data'!U$3,FALSE))/100</f>
        <v>2.2181652299291602E-2</v>
      </c>
      <c r="D18" s="79">
        <f>(VLOOKUP($A17,'Occupancy Raw Data'!$B$8:$BE$51,'Occupancy Raw Data'!V$3,FALSE))/100</f>
        <v>1.54522545812483E-2</v>
      </c>
      <c r="E18" s="79">
        <f>(VLOOKUP($A17,'Occupancy Raw Data'!$B$8:$BE$51,'Occupancy Raw Data'!W$3,FALSE))/100</f>
        <v>1.03990721779835E-2</v>
      </c>
      <c r="F18" s="79">
        <f>(VLOOKUP($A17,'Occupancy Raw Data'!$B$8:$BE$51,'Occupancy Raw Data'!X$3,FALSE))/100</f>
        <v>3.4124345426106699E-2</v>
      </c>
      <c r="G18" s="79">
        <f>(VLOOKUP($A17,'Occupancy Raw Data'!$B$8:$BE$51,'Occupancy Raw Data'!Y$3,FALSE))/100</f>
        <v>2.1152840497077201E-2</v>
      </c>
      <c r="H18" s="80">
        <f>(VLOOKUP($A17,'Occupancy Raw Data'!$B$8:$BE$51,'Occupancy Raw Data'!AA$3,FALSE))/100</f>
        <v>-7.68117693751608E-3</v>
      </c>
      <c r="I18" s="80">
        <f>(VLOOKUP($A17,'Occupancy Raw Data'!$B$8:$BE$51,'Occupancy Raw Data'!AB$3,FALSE))/100</f>
        <v>-2.4288046997241599E-2</v>
      </c>
      <c r="J18" s="79">
        <f>(VLOOKUP($A17,'Occupancy Raw Data'!$B$8:$BE$51,'Occupancy Raw Data'!AC$3,FALSE))/100</f>
        <v>-1.5982625755529299E-2</v>
      </c>
      <c r="K18" s="81">
        <f>(VLOOKUP($A17,'Occupancy Raw Data'!$B$8:$BE$51,'Occupancy Raw Data'!AE$3,FALSE))/100</f>
        <v>9.5827089591116899E-3</v>
      </c>
      <c r="M18" s="78">
        <f>(VLOOKUP($A17,'ADR Raw Data'!$B$6:$BE$49,'ADR Raw Data'!T$1,FALSE))/100</f>
        <v>-1.8225443456110199E-2</v>
      </c>
      <c r="N18" s="79">
        <f>(VLOOKUP($A17,'ADR Raw Data'!$B$6:$BE$49,'ADR Raw Data'!U$1,FALSE))/100</f>
        <v>1.4298977930510699E-2</v>
      </c>
      <c r="O18" s="79">
        <f>(VLOOKUP($A17,'ADR Raw Data'!$B$6:$BE$49,'ADR Raw Data'!V$1,FALSE))/100</f>
        <v>5.48803524291801E-3</v>
      </c>
      <c r="P18" s="79">
        <f>(VLOOKUP($A17,'ADR Raw Data'!$B$6:$BE$49,'ADR Raw Data'!W$1,FALSE))/100</f>
        <v>4.2963977104579602E-3</v>
      </c>
      <c r="Q18" s="79">
        <f>(VLOOKUP($A17,'ADR Raw Data'!$B$6:$BE$49,'ADR Raw Data'!X$1,FALSE))/100</f>
        <v>7.6090284440725993E-3</v>
      </c>
      <c r="R18" s="79">
        <f>(VLOOKUP($A17,'ADR Raw Data'!$B$6:$BE$49,'ADR Raw Data'!Y$1,FALSE))/100</f>
        <v>3.5262541236658301E-3</v>
      </c>
      <c r="S18" s="80">
        <f>(VLOOKUP($A17,'ADR Raw Data'!$B$6:$BE$49,'ADR Raw Data'!AA$1,FALSE))/100</f>
        <v>6.19209404275922E-4</v>
      </c>
      <c r="T18" s="80">
        <f>(VLOOKUP($A17,'ADR Raw Data'!$B$6:$BE$49,'ADR Raw Data'!AB$1,FALSE))/100</f>
        <v>-8.5539229382180105E-3</v>
      </c>
      <c r="U18" s="79">
        <f>(VLOOKUP($A17,'ADR Raw Data'!$B$6:$BE$49,'ADR Raw Data'!AC$1,FALSE))/100</f>
        <v>-3.8887867051253899E-3</v>
      </c>
      <c r="V18" s="81">
        <f>(VLOOKUP($A17,'ADR Raw Data'!$B$6:$BE$49,'ADR Raw Data'!AE$1,FALSE))/100</f>
        <v>5.7957685801935798E-4</v>
      </c>
      <c r="X18" s="78">
        <f>(VLOOKUP($A17,'RevPAR Raw Data'!$B$6:$BE$49,'RevPAR Raw Data'!T$1,FALSE))/100</f>
        <v>6.4514315247633704E-3</v>
      </c>
      <c r="Y18" s="79">
        <f>(VLOOKUP($A17,'RevPAR Raw Data'!$B$6:$BE$49,'RevPAR Raw Data'!U$1,FALSE))/100</f>
        <v>3.67978051864922E-2</v>
      </c>
      <c r="Z18" s="79">
        <f>(VLOOKUP($A17,'RevPAR Raw Data'!$B$6:$BE$49,'RevPAR Raw Data'!V$1,FALSE))/100</f>
        <v>2.1025092341890698E-2</v>
      </c>
      <c r="AA18" s="79">
        <f>(VLOOKUP($A17,'RevPAR Raw Data'!$B$6:$BE$49,'RevPAR Raw Data'!W$1,FALSE))/100</f>
        <v>1.4740148438337798E-2</v>
      </c>
      <c r="AB18" s="79">
        <f>(VLOOKUP($A17,'RevPAR Raw Data'!$B$6:$BE$49,'RevPAR Raw Data'!X$1,FALSE))/100</f>
        <v>4.1993026985161899E-2</v>
      </c>
      <c r="AC18" s="79">
        <f>(VLOOKUP($A17,'RevPAR Raw Data'!$B$6:$BE$49,'RevPAR Raw Data'!Y$1,FALSE))/100</f>
        <v>2.4753684911773099E-2</v>
      </c>
      <c r="AD18" s="80">
        <f>(VLOOKUP($A17,'RevPAR Raw Data'!$B$6:$BE$49,'RevPAR Raw Data'!AA$1,FALSE))/100</f>
        <v>-7.06672379023578E-3</v>
      </c>
      <c r="AE18" s="80">
        <f>(VLOOKUP($A17,'RevPAR Raw Data'!$B$6:$BE$49,'RevPAR Raw Data'!AB$1,FALSE))/100</f>
        <v>-3.26342118531254E-2</v>
      </c>
      <c r="AF18" s="79">
        <f>(VLOOKUP($A17,'RevPAR Raw Data'!$B$6:$BE$49,'RevPAR Raw Data'!AC$1,FALSE))/100</f>
        <v>-1.9809259438103598E-2</v>
      </c>
      <c r="AG18" s="81">
        <f>(VLOOKUP($A17,'RevPAR Raw Data'!$B$6:$BE$49,'RevPAR Raw Data'!AE$1,FALSE))/100</f>
        <v>1.0167839733480798E-2</v>
      </c>
    </row>
    <row r="19" spans="1:33">
      <c r="A19" s="128"/>
      <c r="B19" s="106"/>
      <c r="C19" s="107"/>
      <c r="D19" s="107"/>
      <c r="E19" s="107"/>
      <c r="F19" s="107"/>
      <c r="G19" s="108"/>
      <c r="H19" s="88"/>
      <c r="I19" s="88"/>
      <c r="J19" s="108"/>
      <c r="K19" s="109"/>
      <c r="M19" s="110"/>
      <c r="N19" s="111"/>
      <c r="O19" s="111"/>
      <c r="P19" s="111"/>
      <c r="Q19" s="111"/>
      <c r="R19" s="112"/>
      <c r="S19" s="111"/>
      <c r="T19" s="111"/>
      <c r="U19" s="112"/>
      <c r="V19" s="113"/>
      <c r="X19" s="110"/>
      <c r="Y19" s="111"/>
      <c r="Z19" s="111"/>
      <c r="AA19" s="111"/>
      <c r="AB19" s="111"/>
      <c r="AC19" s="112"/>
      <c r="AD19" s="111"/>
      <c r="AE19" s="111"/>
      <c r="AF19" s="112"/>
      <c r="AG19" s="113"/>
    </row>
    <row r="20" spans="1:33">
      <c r="A20" s="105" t="s">
        <v>20</v>
      </c>
      <c r="B20" s="82">
        <f>(VLOOKUP($A20,'Occupancy Raw Data'!$B$8:$BE$51,'Occupancy Raw Data'!G$3,FALSE))/100</f>
        <v>0.57811355758433802</v>
      </c>
      <c r="C20" s="88">
        <f>(VLOOKUP($A20,'Occupancy Raw Data'!$B$8:$BE$51,'Occupancy Raw Data'!H$3,FALSE))/100</f>
        <v>0.6958453351559829</v>
      </c>
      <c r="D20" s="88">
        <f>(VLOOKUP($A20,'Occupancy Raw Data'!$B$8:$BE$51,'Occupancy Raw Data'!I$3,FALSE))/100</f>
        <v>0.74002831616462406</v>
      </c>
      <c r="E20" s="88">
        <f>(VLOOKUP($A20,'Occupancy Raw Data'!$B$8:$BE$51,'Occupancy Raw Data'!J$3,FALSE))/100</f>
        <v>0.748523165551921</v>
      </c>
      <c r="F20" s="88">
        <f>(VLOOKUP($A20,'Occupancy Raw Data'!$B$8:$BE$51,'Occupancy Raw Data'!K$3,FALSE))/100</f>
        <v>0.74041888395254607</v>
      </c>
      <c r="G20" s="89">
        <f>(VLOOKUP($A20,'Occupancy Raw Data'!$B$8:$BE$51,'Occupancy Raw Data'!L$3,FALSE))/100</f>
        <v>0.70058585168188203</v>
      </c>
      <c r="H20" s="88">
        <f>(VLOOKUP($A20,'Occupancy Raw Data'!$B$8:$BE$51,'Occupancy Raw Data'!N$3,FALSE))/100</f>
        <v>0.81228335693013709</v>
      </c>
      <c r="I20" s="88">
        <f>(VLOOKUP($A20,'Occupancy Raw Data'!$B$8:$BE$51,'Occupancy Raw Data'!O$3,FALSE))/100</f>
        <v>0.80654689254503698</v>
      </c>
      <c r="J20" s="89">
        <f>(VLOOKUP($A20,'Occupancy Raw Data'!$B$8:$BE$51,'Occupancy Raw Data'!P$3,FALSE))/100</f>
        <v>0.80941512473758703</v>
      </c>
      <c r="K20" s="83">
        <f>(VLOOKUP($A20,'Occupancy Raw Data'!$B$8:$BE$51,'Occupancy Raw Data'!R$3,FALSE))/100</f>
        <v>0.73167992969779805</v>
      </c>
      <c r="M20" s="110">
        <f>VLOOKUP($A20,'ADR Raw Data'!$B$6:$BE$49,'ADR Raw Data'!G$1,FALSE)</f>
        <v>120.602026348013</v>
      </c>
      <c r="N20" s="111">
        <f>VLOOKUP($A20,'ADR Raw Data'!$B$6:$BE$49,'ADR Raw Data'!H$1,FALSE)</f>
        <v>126.799102294253</v>
      </c>
      <c r="O20" s="111">
        <f>VLOOKUP($A20,'ADR Raw Data'!$B$6:$BE$49,'ADR Raw Data'!I$1,FALSE)</f>
        <v>128.59736376830699</v>
      </c>
      <c r="P20" s="111">
        <f>VLOOKUP($A20,'ADR Raw Data'!$B$6:$BE$49,'ADR Raw Data'!J$1,FALSE)</f>
        <v>128.23433635533499</v>
      </c>
      <c r="Q20" s="111">
        <f>VLOOKUP($A20,'ADR Raw Data'!$B$6:$BE$49,'ADR Raw Data'!K$1,FALSE)</f>
        <v>127.471766780957</v>
      </c>
      <c r="R20" s="112">
        <f>VLOOKUP($A20,'ADR Raw Data'!$B$6:$BE$49,'ADR Raw Data'!L$1,FALSE)</f>
        <v>126.605124702963</v>
      </c>
      <c r="S20" s="111">
        <f>VLOOKUP($A20,'ADR Raw Data'!$B$6:$BE$49,'ADR Raw Data'!N$1,FALSE)</f>
        <v>149.335800276475</v>
      </c>
      <c r="T20" s="111">
        <f>VLOOKUP($A20,'ADR Raw Data'!$B$6:$BE$49,'ADR Raw Data'!O$1,FALSE)</f>
        <v>149.306881147665</v>
      </c>
      <c r="U20" s="112">
        <f>VLOOKUP($A20,'ADR Raw Data'!$B$6:$BE$49,'ADR Raw Data'!P$1,FALSE)</f>
        <v>149.32139195078099</v>
      </c>
      <c r="V20" s="113">
        <f>VLOOKUP($A20,'ADR Raw Data'!$B$6:$BE$49,'ADR Raw Data'!R$1,FALSE)</f>
        <v>133.785036317189</v>
      </c>
      <c r="X20" s="110">
        <f>VLOOKUP($A20,'RevPAR Raw Data'!$B$6:$BE$49,'RevPAR Raw Data'!G$1,FALSE)</f>
        <v>69.721666503929995</v>
      </c>
      <c r="Y20" s="111">
        <f>VLOOKUP($A20,'RevPAR Raw Data'!$B$6:$BE$49,'RevPAR Raw Data'!H$1,FALSE)</f>
        <v>88.232563833422802</v>
      </c>
      <c r="Z20" s="111">
        <f>VLOOKUP($A20,'RevPAR Raw Data'!$B$6:$BE$49,'RevPAR Raw Data'!I$1,FALSE)</f>
        <v>95.165690572670002</v>
      </c>
      <c r="AA20" s="111">
        <f>VLOOKUP($A20,'RevPAR Raw Data'!$B$6:$BE$49,'RevPAR Raw Data'!J$1,FALSE)</f>
        <v>95.986371381145304</v>
      </c>
      <c r="AB20" s="111">
        <f>VLOOKUP($A20,'RevPAR Raw Data'!$B$6:$BE$49,'RevPAR Raw Data'!K$1,FALSE)</f>
        <v>94.382503295415702</v>
      </c>
      <c r="AC20" s="112">
        <f>VLOOKUP($A20,'RevPAR Raw Data'!$B$6:$BE$49,'RevPAR Raw Data'!L$1,FALSE)</f>
        <v>88.697759117316707</v>
      </c>
      <c r="AD20" s="111">
        <f>VLOOKUP($A20,'RevPAR Raw Data'!$B$6:$BE$49,'RevPAR Raw Data'!N$1,FALSE)</f>
        <v>121.30298515842399</v>
      </c>
      <c r="AE20" s="111">
        <f>VLOOKUP($A20,'RevPAR Raw Data'!$B$6:$BE$49,'RevPAR Raw Data'!O$1,FALSE)</f>
        <v>120.42300102524</v>
      </c>
      <c r="AF20" s="112">
        <f>VLOOKUP($A20,'RevPAR Raw Data'!$B$6:$BE$49,'RevPAR Raw Data'!P$1,FALSE)</f>
        <v>120.862993091832</v>
      </c>
      <c r="AG20" s="113">
        <f>VLOOKUP($A20,'RevPAR Raw Data'!$B$6:$BE$49,'RevPAR Raw Data'!R$1,FALSE)</f>
        <v>97.887825967178301</v>
      </c>
    </row>
    <row r="21" spans="1:33" ht="14.25">
      <c r="A21" s="90" t="s">
        <v>14</v>
      </c>
      <c r="B21" s="78">
        <f>(VLOOKUP($A20,'Occupancy Raw Data'!$B$8:$BE$51,'Occupancy Raw Data'!T$3,FALSE))/100</f>
        <v>8.013261006079909E-4</v>
      </c>
      <c r="C21" s="79">
        <f>(VLOOKUP($A20,'Occupancy Raw Data'!$B$8:$BE$51,'Occupancy Raw Data'!U$3,FALSE))/100</f>
        <v>6.9660923609549093E-3</v>
      </c>
      <c r="D21" s="79">
        <f>(VLOOKUP($A20,'Occupancy Raw Data'!$B$8:$BE$51,'Occupancy Raw Data'!V$3,FALSE))/100</f>
        <v>2.1875186399443202E-2</v>
      </c>
      <c r="E21" s="79">
        <f>(VLOOKUP($A20,'Occupancy Raw Data'!$B$8:$BE$51,'Occupancy Raw Data'!W$3,FALSE))/100</f>
        <v>2.6341297072719597E-2</v>
      </c>
      <c r="F21" s="79">
        <f>(VLOOKUP($A20,'Occupancy Raw Data'!$B$8:$BE$51,'Occupancy Raw Data'!X$3,FALSE))/100</f>
        <v>1.6443299138689402E-2</v>
      </c>
      <c r="G21" s="79">
        <f>(VLOOKUP($A20,'Occupancy Raw Data'!$B$8:$BE$51,'Occupancy Raw Data'!Y$3,FALSE))/100</f>
        <v>1.5157993295571699E-2</v>
      </c>
      <c r="H21" s="80">
        <f>(VLOOKUP($A20,'Occupancy Raw Data'!$B$8:$BE$51,'Occupancy Raw Data'!AA$3,FALSE))/100</f>
        <v>1.1478726778212101E-2</v>
      </c>
      <c r="I21" s="80">
        <f>(VLOOKUP($A20,'Occupancy Raw Data'!$B$8:$BE$51,'Occupancy Raw Data'!AB$3,FALSE))/100</f>
        <v>1.1414010276996799E-2</v>
      </c>
      <c r="J21" s="79">
        <f>(VLOOKUP($A20,'Occupancy Raw Data'!$B$8:$BE$51,'Occupancy Raw Data'!AC$3,FALSE))/100</f>
        <v>1.14464821566577E-2</v>
      </c>
      <c r="K21" s="81">
        <f>(VLOOKUP($A20,'Occupancy Raw Data'!$B$8:$BE$51,'Occupancy Raw Data'!AE$3,FALSE))/100</f>
        <v>1.3980081591328599E-2</v>
      </c>
      <c r="M21" s="78">
        <f>(VLOOKUP($A20,'ADR Raw Data'!$B$6:$BE$49,'ADR Raw Data'!T$1,FALSE))/100</f>
        <v>-1.1569109660492601E-2</v>
      </c>
      <c r="N21" s="79">
        <f>(VLOOKUP($A20,'ADR Raw Data'!$B$6:$BE$49,'ADR Raw Data'!U$1,FALSE))/100</f>
        <v>1.96128003974195E-2</v>
      </c>
      <c r="O21" s="79">
        <f>(VLOOKUP($A20,'ADR Raw Data'!$B$6:$BE$49,'ADR Raw Data'!V$1,FALSE))/100</f>
        <v>2.5692001918263999E-2</v>
      </c>
      <c r="P21" s="79">
        <f>(VLOOKUP($A20,'ADR Raw Data'!$B$6:$BE$49,'ADR Raw Data'!W$1,FALSE))/100</f>
        <v>2.7146804522915402E-2</v>
      </c>
      <c r="Q21" s="79">
        <f>(VLOOKUP($A20,'ADR Raw Data'!$B$6:$BE$49,'ADR Raw Data'!X$1,FALSE))/100</f>
        <v>2.1159523647748202E-2</v>
      </c>
      <c r="R21" s="79">
        <f>(VLOOKUP($A20,'ADR Raw Data'!$B$6:$BE$49,'ADR Raw Data'!Y$1,FALSE))/100</f>
        <v>1.7870524799697501E-2</v>
      </c>
      <c r="S21" s="80">
        <f>(VLOOKUP($A20,'ADR Raw Data'!$B$6:$BE$49,'ADR Raw Data'!AA$1,FALSE))/100</f>
        <v>1.1990655553025101E-2</v>
      </c>
      <c r="T21" s="80">
        <f>(VLOOKUP($A20,'ADR Raw Data'!$B$6:$BE$49,'ADR Raw Data'!AB$1,FALSE))/100</f>
        <v>1.35155301736294E-2</v>
      </c>
      <c r="U21" s="79">
        <f>(VLOOKUP($A20,'ADR Raw Data'!$B$6:$BE$49,'ADR Raw Data'!AC$1,FALSE))/100</f>
        <v>1.2749770818804599E-2</v>
      </c>
      <c r="V21" s="81">
        <f>(VLOOKUP($A20,'ADR Raw Data'!$B$6:$BE$49,'ADR Raw Data'!AE$1,FALSE))/100</f>
        <v>1.59149009383804E-2</v>
      </c>
      <c r="X21" s="78">
        <f>(VLOOKUP($A20,'RevPAR Raw Data'!$B$6:$BE$49,'RevPAR Raw Data'!T$1,FALSE))/100</f>
        <v>-1.07770541894164E-2</v>
      </c>
      <c r="Y21" s="79">
        <f>(VLOOKUP($A20,'RevPAR Raw Data'!$B$6:$BE$49,'RevPAR Raw Data'!U$1,FALSE))/100</f>
        <v>2.67155173373998E-2</v>
      </c>
      <c r="Z21" s="79">
        <f>(VLOOKUP($A20,'RevPAR Raw Data'!$B$6:$BE$49,'RevPAR Raw Data'!V$1,FALSE))/100</f>
        <v>4.8129205648644202E-2</v>
      </c>
      <c r="AA21" s="79">
        <f>(VLOOKUP($A20,'RevPAR Raw Data'!$B$6:$BE$49,'RevPAR Raw Data'!W$1,FALSE))/100</f>
        <v>5.42031836381483E-2</v>
      </c>
      <c r="AB21" s="79">
        <f>(VLOOKUP($A20,'RevPAR Raw Data'!$B$6:$BE$49,'RevPAR Raw Data'!X$1,FALSE))/100</f>
        <v>3.7950755163409705E-2</v>
      </c>
      <c r="AC21" s="79">
        <f>(VLOOKUP($A20,'RevPAR Raw Data'!$B$6:$BE$49,'RevPAR Raw Data'!Y$1,FALSE))/100</f>
        <v>3.3299399390371402E-2</v>
      </c>
      <c r="AD21" s="80">
        <f>(VLOOKUP($A20,'RevPAR Raw Data'!$B$6:$BE$49,'RevPAR Raw Data'!AA$1,FALSE))/100</f>
        <v>2.3607019790222103E-2</v>
      </c>
      <c r="AE21" s="80">
        <f>(VLOOKUP($A20,'RevPAR Raw Data'!$B$6:$BE$49,'RevPAR Raw Data'!AB$1,FALSE))/100</f>
        <v>2.5083806850927003E-2</v>
      </c>
      <c r="AF21" s="79">
        <f>(VLOOKUP($A20,'RevPAR Raw Data'!$B$6:$BE$49,'RevPAR Raw Data'!AC$1,FALSE))/100</f>
        <v>2.4342192999641198E-2</v>
      </c>
      <c r="AG21" s="81">
        <f>(VLOOKUP($A20,'RevPAR Raw Data'!$B$6:$BE$49,'RevPAR Raw Data'!AE$1,FALSE))/100</f>
        <v>3.01174741433455E-2</v>
      </c>
    </row>
    <row r="22" spans="1:33">
      <c r="A22" s="128"/>
      <c r="B22" s="106"/>
      <c r="C22" s="107"/>
      <c r="D22" s="107"/>
      <c r="E22" s="107"/>
      <c r="F22" s="107"/>
      <c r="G22" s="108"/>
      <c r="H22" s="88"/>
      <c r="I22" s="88"/>
      <c r="J22" s="108"/>
      <c r="K22" s="109"/>
      <c r="M22" s="110"/>
      <c r="N22" s="111"/>
      <c r="O22" s="111"/>
      <c r="P22" s="111"/>
      <c r="Q22" s="111"/>
      <c r="R22" s="112"/>
      <c r="S22" s="111"/>
      <c r="T22" s="111"/>
      <c r="U22" s="112"/>
      <c r="V22" s="113"/>
      <c r="X22" s="110"/>
      <c r="Y22" s="111"/>
      <c r="Z22" s="111"/>
      <c r="AA22" s="111"/>
      <c r="AB22" s="111"/>
      <c r="AC22" s="112"/>
      <c r="AD22" s="111"/>
      <c r="AE22" s="111"/>
      <c r="AF22" s="112"/>
      <c r="AG22" s="113"/>
    </row>
    <row r="23" spans="1:33">
      <c r="A23" s="105" t="s">
        <v>21</v>
      </c>
      <c r="B23" s="82">
        <f>(VLOOKUP($A23,'Occupancy Raw Data'!$B$8:$BE$51,'Occupancy Raw Data'!G$3,FALSE))/100</f>
        <v>0.56394393008566202</v>
      </c>
      <c r="C23" s="88">
        <f>(VLOOKUP($A23,'Occupancy Raw Data'!$B$8:$BE$51,'Occupancy Raw Data'!H$3,FALSE))/100</f>
        <v>0.62862334515877794</v>
      </c>
      <c r="D23" s="88">
        <f>(VLOOKUP($A23,'Occupancy Raw Data'!$B$8:$BE$51,'Occupancy Raw Data'!I$3,FALSE))/100</f>
        <v>0.65804274465691703</v>
      </c>
      <c r="E23" s="88">
        <f>(VLOOKUP($A23,'Occupancy Raw Data'!$B$8:$BE$51,'Occupancy Raw Data'!J$3,FALSE))/100</f>
        <v>0.67591070346975801</v>
      </c>
      <c r="F23" s="88">
        <f>(VLOOKUP($A23,'Occupancy Raw Data'!$B$8:$BE$51,'Occupancy Raw Data'!K$3,FALSE))/100</f>
        <v>0.67591070346975801</v>
      </c>
      <c r="G23" s="89">
        <f>(VLOOKUP($A23,'Occupancy Raw Data'!$B$8:$BE$51,'Occupancy Raw Data'!L$3,FALSE))/100</f>
        <v>0.64048628536817498</v>
      </c>
      <c r="H23" s="88">
        <f>(VLOOKUP($A23,'Occupancy Raw Data'!$B$8:$BE$51,'Occupancy Raw Data'!N$3,FALSE))/100</f>
        <v>0.75244440598771301</v>
      </c>
      <c r="I23" s="88">
        <f>(VLOOKUP($A23,'Occupancy Raw Data'!$B$8:$BE$51,'Occupancy Raw Data'!O$3,FALSE))/100</f>
        <v>0.75279051657004403</v>
      </c>
      <c r="J23" s="89">
        <f>(VLOOKUP($A23,'Occupancy Raw Data'!$B$8:$BE$51,'Occupancy Raw Data'!P$3,FALSE))/100</f>
        <v>0.75261746127887807</v>
      </c>
      <c r="K23" s="83">
        <f>(VLOOKUP($A23,'Occupancy Raw Data'!$B$8:$BE$51,'Occupancy Raw Data'!R$3,FALSE))/100</f>
        <v>0.67252376419980398</v>
      </c>
      <c r="M23" s="110">
        <f>VLOOKUP($A23,'ADR Raw Data'!$B$6:$BE$49,'ADR Raw Data'!G$1,FALSE)</f>
        <v>87.418008438818504</v>
      </c>
      <c r="N23" s="111">
        <f>VLOOKUP($A23,'ADR Raw Data'!$B$6:$BE$49,'ADR Raw Data'!H$1,FALSE)</f>
        <v>87.164655196145901</v>
      </c>
      <c r="O23" s="111">
        <f>VLOOKUP($A23,'ADR Raw Data'!$B$6:$BE$49,'ADR Raw Data'!I$1,FALSE)</f>
        <v>89.751627876397094</v>
      </c>
      <c r="P23" s="111">
        <f>VLOOKUP($A23,'ADR Raw Data'!$B$6:$BE$49,'ADR Raw Data'!J$1,FALSE)</f>
        <v>90.382777315496298</v>
      </c>
      <c r="Q23" s="111">
        <f>VLOOKUP($A23,'ADR Raw Data'!$B$6:$BE$49,'ADR Raw Data'!K$1,FALSE)</f>
        <v>90.589276067336598</v>
      </c>
      <c r="R23" s="112">
        <f>VLOOKUP($A23,'ADR Raw Data'!$B$6:$BE$49,'ADR Raw Data'!L$1,FALSE)</f>
        <v>89.142876075708202</v>
      </c>
      <c r="S23" s="111">
        <f>VLOOKUP($A23,'ADR Raw Data'!$B$6:$BE$49,'ADR Raw Data'!N$1,FALSE)</f>
        <v>110.38211419043201</v>
      </c>
      <c r="T23" s="111">
        <f>VLOOKUP($A23,'ADR Raw Data'!$B$6:$BE$49,'ADR Raw Data'!O$1,FALSE)</f>
        <v>113.59238678160899</v>
      </c>
      <c r="U23" s="112">
        <f>VLOOKUP($A23,'ADR Raw Data'!$B$6:$BE$49,'ADR Raw Data'!P$1,FALSE)</f>
        <v>111.987619567716</v>
      </c>
      <c r="V23" s="113">
        <f>VLOOKUP($A23,'ADR Raw Data'!$B$6:$BE$49,'ADR Raw Data'!R$1,FALSE)</f>
        <v>96.447281942414904</v>
      </c>
      <c r="X23" s="110">
        <f>VLOOKUP($A23,'RevPAR Raw Data'!$B$6:$BE$49,'RevPAR Raw Data'!G$1,FALSE)</f>
        <v>49.298855239248901</v>
      </c>
      <c r="Y23" s="111">
        <f>VLOOKUP($A23,'RevPAR Raw Data'!$B$6:$BE$49,'RevPAR Raw Data'!H$1,FALSE)</f>
        <v>54.793737129012698</v>
      </c>
      <c r="Z23" s="111">
        <f>VLOOKUP($A23,'RevPAR Raw Data'!$B$6:$BE$49,'RevPAR Raw Data'!I$1,FALSE)</f>
        <v>59.060407545210602</v>
      </c>
      <c r="AA23" s="111">
        <f>VLOOKUP($A23,'RevPAR Raw Data'!$B$6:$BE$49,'RevPAR Raw Data'!J$1,FALSE)</f>
        <v>61.090686596867599</v>
      </c>
      <c r="AB23" s="111">
        <f>VLOOKUP($A23,'RevPAR Raw Data'!$B$6:$BE$49,'RevPAR Raw Data'!K$1,FALSE)</f>
        <v>61.230261313489599</v>
      </c>
      <c r="AC23" s="112">
        <f>VLOOKUP($A23,'RevPAR Raw Data'!$B$6:$BE$49,'RevPAR Raw Data'!L$1,FALSE)</f>
        <v>57.094789564765897</v>
      </c>
      <c r="AD23" s="111">
        <f>VLOOKUP($A23,'RevPAR Raw Data'!$B$6:$BE$49,'RevPAR Raw Data'!N$1,FALSE)</f>
        <v>83.056404343687802</v>
      </c>
      <c r="AE23" s="111">
        <f>VLOOKUP($A23,'RevPAR Raw Data'!$B$6:$BE$49,'RevPAR Raw Data'!O$1,FALSE)</f>
        <v>85.511271523751802</v>
      </c>
      <c r="AF23" s="112">
        <f>VLOOKUP($A23,'RevPAR Raw Data'!$B$6:$BE$49,'RevPAR Raw Data'!P$1,FALSE)</f>
        <v>84.283837933719795</v>
      </c>
      <c r="AG23" s="113">
        <f>VLOOKUP($A23,'RevPAR Raw Data'!$B$6:$BE$49,'RevPAR Raw Data'!R$1,FALSE)</f>
        <v>64.863089098752695</v>
      </c>
    </row>
    <row r="24" spans="1:33" ht="14.25">
      <c r="A24" s="90" t="s">
        <v>14</v>
      </c>
      <c r="B24" s="78">
        <f>(VLOOKUP($A23,'Occupancy Raw Data'!$B$8:$BE$51,'Occupancy Raw Data'!T$3,FALSE))/100</f>
        <v>3.3381913946348298E-2</v>
      </c>
      <c r="C24" s="79">
        <f>(VLOOKUP($A23,'Occupancy Raw Data'!$B$8:$BE$51,'Occupancy Raw Data'!U$3,FALSE))/100</f>
        <v>2.12108227410721E-2</v>
      </c>
      <c r="D24" s="79">
        <f>(VLOOKUP($A23,'Occupancy Raw Data'!$B$8:$BE$51,'Occupancy Raw Data'!V$3,FALSE))/100</f>
        <v>3.6812018845213401E-2</v>
      </c>
      <c r="E24" s="79">
        <f>(VLOOKUP($A23,'Occupancy Raw Data'!$B$8:$BE$51,'Occupancy Raw Data'!W$3,FALSE))/100</f>
        <v>2.9543211365921199E-2</v>
      </c>
      <c r="F24" s="79">
        <f>(VLOOKUP($A23,'Occupancy Raw Data'!$B$8:$BE$51,'Occupancy Raw Data'!X$3,FALSE))/100</f>
        <v>4.9552802094832697E-2</v>
      </c>
      <c r="G24" s="79">
        <f>(VLOOKUP($A23,'Occupancy Raw Data'!$B$8:$BE$51,'Occupancy Raw Data'!Y$3,FALSE))/100</f>
        <v>3.4143740563873801E-2</v>
      </c>
      <c r="H24" s="80">
        <f>(VLOOKUP($A23,'Occupancy Raw Data'!$B$8:$BE$51,'Occupancy Raw Data'!AA$3,FALSE))/100</f>
        <v>5.0009996172276895E-2</v>
      </c>
      <c r="I24" s="80">
        <f>(VLOOKUP($A23,'Occupancy Raw Data'!$B$8:$BE$51,'Occupancy Raw Data'!AB$3,FALSE))/100</f>
        <v>4.6999962916723301E-2</v>
      </c>
      <c r="J24" s="79">
        <f>(VLOOKUP($A23,'Occupancy Raw Data'!$B$8:$BE$51,'Occupancy Raw Data'!AC$3,FALSE))/100</f>
        <v>4.8502473194722097E-2</v>
      </c>
      <c r="K24" s="81">
        <f>(VLOOKUP($A23,'Occupancy Raw Data'!$B$8:$BE$51,'Occupancy Raw Data'!AE$3,FALSE))/100</f>
        <v>3.84704689027182E-2</v>
      </c>
      <c r="M24" s="78">
        <f>(VLOOKUP($A23,'ADR Raw Data'!$B$6:$BE$49,'ADR Raw Data'!T$1,FALSE))/100</f>
        <v>5.1765211535931598E-3</v>
      </c>
      <c r="N24" s="79">
        <f>(VLOOKUP($A23,'ADR Raw Data'!$B$6:$BE$49,'ADR Raw Data'!U$1,FALSE))/100</f>
        <v>-1.46957308031181E-2</v>
      </c>
      <c r="O24" s="79">
        <f>(VLOOKUP($A23,'ADR Raw Data'!$B$6:$BE$49,'ADR Raw Data'!V$1,FALSE))/100</f>
        <v>4.2911690801865302E-3</v>
      </c>
      <c r="P24" s="79">
        <f>(VLOOKUP($A23,'ADR Raw Data'!$B$6:$BE$49,'ADR Raw Data'!W$1,FALSE))/100</f>
        <v>1.5274601514772E-2</v>
      </c>
      <c r="Q24" s="79">
        <f>(VLOOKUP($A23,'ADR Raw Data'!$B$6:$BE$49,'ADR Raw Data'!X$1,FALSE))/100</f>
        <v>1.42763934283184E-2</v>
      </c>
      <c r="R24" s="79">
        <f>(VLOOKUP($A23,'ADR Raw Data'!$B$6:$BE$49,'ADR Raw Data'!Y$1,FALSE))/100</f>
        <v>5.1942291295810098E-3</v>
      </c>
      <c r="S24" s="80">
        <f>(VLOOKUP($A23,'ADR Raw Data'!$B$6:$BE$49,'ADR Raw Data'!AA$1,FALSE))/100</f>
        <v>2.0402301794254899E-2</v>
      </c>
      <c r="T24" s="80">
        <f>(VLOOKUP($A23,'ADR Raw Data'!$B$6:$BE$49,'ADR Raw Data'!AB$1,FALSE))/100</f>
        <v>5.2006165186579301E-2</v>
      </c>
      <c r="U24" s="79">
        <f>(VLOOKUP($A23,'ADR Raw Data'!$B$6:$BE$49,'ADR Raw Data'!AC$1,FALSE))/100</f>
        <v>3.61947430785192E-2</v>
      </c>
      <c r="V24" s="81">
        <f>(VLOOKUP($A23,'ADR Raw Data'!$B$6:$BE$49,'ADR Raw Data'!AE$1,FALSE))/100</f>
        <v>1.6797433073427098E-2</v>
      </c>
      <c r="X24" s="78">
        <f>(VLOOKUP($A23,'RevPAR Raw Data'!$B$6:$BE$49,'RevPAR Raw Data'!T$1,FALSE))/100</f>
        <v>3.8731237283632203E-2</v>
      </c>
      <c r="Y24" s="79">
        <f>(VLOOKUP($A23,'RevPAR Raw Data'!$B$6:$BE$49,'RevPAR Raw Data'!U$1,FALSE))/100</f>
        <v>6.2033833968385098E-3</v>
      </c>
      <c r="Z24" s="79">
        <f>(VLOOKUP($A23,'RevPAR Raw Data'!$B$6:$BE$49,'RevPAR Raw Data'!V$1,FALSE))/100</f>
        <v>4.1261154522447802E-2</v>
      </c>
      <c r="AA24" s="79">
        <f>(VLOOKUP($A23,'RevPAR Raw Data'!$B$6:$BE$49,'RevPAR Raw Data'!W$1,FALSE))/100</f>
        <v>4.5269073661774399E-2</v>
      </c>
      <c r="AB24" s="79">
        <f>(VLOOKUP($A23,'RevPAR Raw Data'!$B$6:$BE$49,'RevPAR Raw Data'!X$1,FALSE))/100</f>
        <v>6.4536630821332597E-2</v>
      </c>
      <c r="AC24" s="79">
        <f>(VLOOKUP($A23,'RevPAR Raw Data'!$B$6:$BE$49,'RevPAR Raw Data'!Y$1,FALSE))/100</f>
        <v>3.95153201052846E-2</v>
      </c>
      <c r="AD24" s="80">
        <f>(VLOOKUP($A23,'RevPAR Raw Data'!$B$6:$BE$49,'RevPAR Raw Data'!AA$1,FALSE))/100</f>
        <v>7.1432617001168208E-2</v>
      </c>
      <c r="AE24" s="80">
        <f>(VLOOKUP($A23,'RevPAR Raw Data'!$B$6:$BE$49,'RevPAR Raw Data'!AB$1,FALSE))/100</f>
        <v>0.10145041593851201</v>
      </c>
      <c r="AF24" s="79">
        <f>(VLOOKUP($A23,'RevPAR Raw Data'!$B$6:$BE$49,'RevPAR Raw Data'!AC$1,FALSE))/100</f>
        <v>8.6452750829197095E-2</v>
      </c>
      <c r="AG24" s="81">
        <f>(VLOOKUP($A23,'RevPAR Raw Data'!$B$6:$BE$49,'RevPAR Raw Data'!AE$1,FALSE))/100</f>
        <v>5.5914107102842101E-2</v>
      </c>
    </row>
    <row r="25" spans="1:33">
      <c r="A25" s="128"/>
      <c r="B25" s="106"/>
      <c r="C25" s="107"/>
      <c r="D25" s="107"/>
      <c r="E25" s="107"/>
      <c r="F25" s="107"/>
      <c r="G25" s="108"/>
      <c r="H25" s="88"/>
      <c r="I25" s="88"/>
      <c r="J25" s="108"/>
      <c r="K25" s="109"/>
      <c r="M25" s="110"/>
      <c r="N25" s="111"/>
      <c r="O25" s="111"/>
      <c r="P25" s="111"/>
      <c r="Q25" s="111"/>
      <c r="R25" s="112"/>
      <c r="S25" s="111"/>
      <c r="T25" s="111"/>
      <c r="U25" s="112"/>
      <c r="V25" s="113"/>
      <c r="X25" s="110"/>
      <c r="Y25" s="111"/>
      <c r="Z25" s="111"/>
      <c r="AA25" s="111"/>
      <c r="AB25" s="111"/>
      <c r="AC25" s="112"/>
      <c r="AD25" s="111"/>
      <c r="AE25" s="111"/>
      <c r="AF25" s="112"/>
      <c r="AG25" s="113"/>
    </row>
    <row r="26" spans="1:33">
      <c r="A26" s="105" t="s">
        <v>22</v>
      </c>
      <c r="B26" s="82">
        <f>(VLOOKUP($A26,'Occupancy Raw Data'!$B$8:$BE$51,'Occupancy Raw Data'!G$3,FALSE))/100</f>
        <v>0.53840081859377198</v>
      </c>
      <c r="C26" s="88">
        <f>(VLOOKUP($A26,'Occupancy Raw Data'!$B$8:$BE$51,'Occupancy Raw Data'!H$3,FALSE))/100</f>
        <v>0.57327876041514303</v>
      </c>
      <c r="D26" s="88">
        <f>(VLOOKUP($A26,'Occupancy Raw Data'!$B$8:$BE$51,'Occupancy Raw Data'!I$3,FALSE))/100</f>
        <v>0.59067387808799798</v>
      </c>
      <c r="E26" s="88">
        <f>(VLOOKUP($A26,'Occupancy Raw Data'!$B$8:$BE$51,'Occupancy Raw Data'!J$3,FALSE))/100</f>
        <v>0.60210495541587394</v>
      </c>
      <c r="F26" s="88">
        <f>(VLOOKUP($A26,'Occupancy Raw Data'!$B$8:$BE$51,'Occupancy Raw Data'!K$3,FALSE))/100</f>
        <v>0.61265896798713593</v>
      </c>
      <c r="G26" s="89">
        <f>(VLOOKUP($A26,'Occupancy Raw Data'!$B$8:$BE$51,'Occupancy Raw Data'!L$3,FALSE))/100</f>
        <v>0.58342347609998502</v>
      </c>
      <c r="H26" s="88">
        <f>(VLOOKUP($A26,'Occupancy Raw Data'!$B$8:$BE$51,'Occupancy Raw Data'!N$3,FALSE))/100</f>
        <v>0.70855138137699103</v>
      </c>
      <c r="I26" s="88">
        <f>(VLOOKUP($A26,'Occupancy Raw Data'!$B$8:$BE$51,'Occupancy Raw Data'!O$3,FALSE))/100</f>
        <v>0.72401695658529408</v>
      </c>
      <c r="J26" s="89">
        <f>(VLOOKUP($A26,'Occupancy Raw Data'!$B$8:$BE$51,'Occupancy Raw Data'!P$3,FALSE))/100</f>
        <v>0.716284168981143</v>
      </c>
      <c r="K26" s="83">
        <f>(VLOOKUP($A26,'Occupancy Raw Data'!$B$8:$BE$51,'Occupancy Raw Data'!R$3,FALSE))/100</f>
        <v>0.62138367406603001</v>
      </c>
      <c r="M26" s="110">
        <f>VLOOKUP($A26,'ADR Raw Data'!$B$6:$BE$49,'ADR Raw Data'!G$1,FALSE)</f>
        <v>68.077538249348294</v>
      </c>
      <c r="N26" s="111">
        <f>VLOOKUP($A26,'ADR Raw Data'!$B$6:$BE$49,'ADR Raw Data'!H$1,FALSE)</f>
        <v>69.106577525625895</v>
      </c>
      <c r="O26" s="111">
        <f>VLOOKUP($A26,'ADR Raw Data'!$B$6:$BE$49,'ADR Raw Data'!I$1,FALSE)</f>
        <v>69.086592254009105</v>
      </c>
      <c r="P26" s="111">
        <f>VLOOKUP($A26,'ADR Raw Data'!$B$6:$BE$49,'ADR Raw Data'!J$1,FALSE)</f>
        <v>68.906004360281599</v>
      </c>
      <c r="Q26" s="111">
        <f>VLOOKUP($A26,'ADR Raw Data'!$B$6:$BE$49,'ADR Raw Data'!K$1,FALSE)</f>
        <v>68.986554514220202</v>
      </c>
      <c r="R26" s="112">
        <f>VLOOKUP($A26,'ADR Raw Data'!$B$6:$BE$49,'ADR Raw Data'!L$1,FALSE)</f>
        <v>68.845998488674994</v>
      </c>
      <c r="S26" s="111">
        <f>VLOOKUP($A26,'ADR Raw Data'!$B$6:$BE$49,'ADR Raw Data'!N$1,FALSE)</f>
        <v>86.880890592507001</v>
      </c>
      <c r="T26" s="111">
        <f>VLOOKUP($A26,'ADR Raw Data'!$B$6:$BE$49,'ADR Raw Data'!O$1,FALSE)</f>
        <v>90.979764583080893</v>
      </c>
      <c r="U26" s="112">
        <f>VLOOKUP($A26,'ADR Raw Data'!$B$6:$BE$49,'ADR Raw Data'!P$1,FALSE)</f>
        <v>88.952452690761405</v>
      </c>
      <c r="V26" s="113">
        <f>VLOOKUP($A26,'ADR Raw Data'!$B$6:$BE$49,'ADR Raw Data'!R$1,FALSE)</f>
        <v>75.468056159724597</v>
      </c>
      <c r="X26" s="110">
        <f>VLOOKUP($A26,'RevPAR Raw Data'!$B$6:$BE$49,'RevPAR Raw Data'!G$1,FALSE)</f>
        <v>36.653002321297997</v>
      </c>
      <c r="Y26" s="111">
        <f>VLOOKUP($A26,'RevPAR Raw Data'!$B$6:$BE$49,'RevPAR Raw Data'!H$1,FALSE)</f>
        <v>39.617333100423899</v>
      </c>
      <c r="Z26" s="111">
        <f>VLOOKUP($A26,'RevPAR Raw Data'!$B$6:$BE$49,'RevPAR Raw Data'!I$1,FALSE)</f>
        <v>40.807645370559797</v>
      </c>
      <c r="AA26" s="111">
        <f>VLOOKUP($A26,'RevPAR Raw Data'!$B$6:$BE$49,'RevPAR Raw Data'!J$1,FALSE)</f>
        <v>41.488646683233398</v>
      </c>
      <c r="AB26" s="111">
        <f>VLOOKUP($A26,'RevPAR Raw Data'!$B$6:$BE$49,'RevPAR Raw Data'!K$1,FALSE)</f>
        <v>42.265231293670503</v>
      </c>
      <c r="AC26" s="112">
        <f>VLOOKUP($A26,'RevPAR Raw Data'!$B$6:$BE$49,'RevPAR Raw Data'!L$1,FALSE)</f>
        <v>40.166371753837097</v>
      </c>
      <c r="AD26" s="111">
        <f>VLOOKUP($A26,'RevPAR Raw Data'!$B$6:$BE$49,'RevPAR Raw Data'!N$1,FALSE)</f>
        <v>61.559575044584101</v>
      </c>
      <c r="AE26" s="111">
        <f>VLOOKUP($A26,'RevPAR Raw Data'!$B$6:$BE$49,'RevPAR Raw Data'!O$1,FALSE)</f>
        <v>65.870892264288798</v>
      </c>
      <c r="AF26" s="112">
        <f>VLOOKUP($A26,'RevPAR Raw Data'!$B$6:$BE$49,'RevPAR Raw Data'!P$1,FALSE)</f>
        <v>63.715233654436403</v>
      </c>
      <c r="AG26" s="113">
        <f>VLOOKUP($A26,'RevPAR Raw Data'!$B$6:$BE$49,'RevPAR Raw Data'!R$1,FALSE)</f>
        <v>46.894618011151202</v>
      </c>
    </row>
    <row r="27" spans="1:33" ht="14.25">
      <c r="A27" s="90" t="s">
        <v>14</v>
      </c>
      <c r="B27" s="78">
        <f>(VLOOKUP($A26,'Occupancy Raw Data'!$B$8:$BE$51,'Occupancy Raw Data'!T$3,FALSE))/100</f>
        <v>3.7143320985295297E-2</v>
      </c>
      <c r="C27" s="79">
        <f>(VLOOKUP($A26,'Occupancy Raw Data'!$B$8:$BE$51,'Occupancy Raw Data'!U$3,FALSE))/100</f>
        <v>6.9490558241955491E-2</v>
      </c>
      <c r="D27" s="79">
        <f>(VLOOKUP($A26,'Occupancy Raw Data'!$B$8:$BE$51,'Occupancy Raw Data'!V$3,FALSE))/100</f>
        <v>7.4224909547482898E-2</v>
      </c>
      <c r="E27" s="79">
        <f>(VLOOKUP($A26,'Occupancy Raw Data'!$B$8:$BE$51,'Occupancy Raw Data'!W$3,FALSE))/100</f>
        <v>5.8705571225297494E-2</v>
      </c>
      <c r="F27" s="79">
        <f>(VLOOKUP($A26,'Occupancy Raw Data'!$B$8:$BE$51,'Occupancy Raw Data'!X$3,FALSE))/100</f>
        <v>2.1396497934161797E-2</v>
      </c>
      <c r="G27" s="79">
        <f>(VLOOKUP($A26,'Occupancy Raw Data'!$B$8:$BE$51,'Occupancy Raw Data'!Y$3,FALSE))/100</f>
        <v>5.1844826912619997E-2</v>
      </c>
      <c r="H27" s="80">
        <f>(VLOOKUP($A26,'Occupancy Raw Data'!$B$8:$BE$51,'Occupancy Raw Data'!AA$3,FALSE))/100</f>
        <v>5.0103193949024794E-2</v>
      </c>
      <c r="I27" s="80">
        <f>(VLOOKUP($A26,'Occupancy Raw Data'!$B$8:$BE$51,'Occupancy Raw Data'!AB$3,FALSE))/100</f>
        <v>7.5583637520986194E-2</v>
      </c>
      <c r="J27" s="79">
        <f>(VLOOKUP($A26,'Occupancy Raw Data'!$B$8:$BE$51,'Occupancy Raw Data'!AC$3,FALSE))/100</f>
        <v>6.2828237305497692E-2</v>
      </c>
      <c r="K27" s="81">
        <f>(VLOOKUP($A26,'Occupancy Raw Data'!$B$8:$BE$51,'Occupancy Raw Data'!AE$3,FALSE))/100</f>
        <v>5.5605812725485003E-2</v>
      </c>
      <c r="M27" s="78">
        <f>(VLOOKUP($A26,'ADR Raw Data'!$B$6:$BE$49,'ADR Raw Data'!T$1,FALSE))/100</f>
        <v>-1.8990033323757302E-2</v>
      </c>
      <c r="N27" s="79">
        <f>(VLOOKUP($A26,'ADR Raw Data'!$B$6:$BE$49,'ADR Raw Data'!U$1,FALSE))/100</f>
        <v>9.5976422108505297E-3</v>
      </c>
      <c r="O27" s="79">
        <f>(VLOOKUP($A26,'ADR Raw Data'!$B$6:$BE$49,'ADR Raw Data'!V$1,FALSE))/100</f>
        <v>7.7291055603278206E-3</v>
      </c>
      <c r="P27" s="79">
        <f>(VLOOKUP($A26,'ADR Raw Data'!$B$6:$BE$49,'ADR Raw Data'!W$1,FALSE))/100</f>
        <v>7.9243017867945003E-4</v>
      </c>
      <c r="Q27" s="79">
        <f>(VLOOKUP($A26,'ADR Raw Data'!$B$6:$BE$49,'ADR Raw Data'!X$1,FALSE))/100</f>
        <v>-1.0453844374424299E-2</v>
      </c>
      <c r="R27" s="79">
        <f>(VLOOKUP($A26,'ADR Raw Data'!$B$6:$BE$49,'ADR Raw Data'!Y$1,FALSE))/100</f>
        <v>-2.2788726177019798E-3</v>
      </c>
      <c r="S27" s="80">
        <f>(VLOOKUP($A26,'ADR Raw Data'!$B$6:$BE$49,'ADR Raw Data'!AA$1,FALSE))/100</f>
        <v>2.8678270621278198E-2</v>
      </c>
      <c r="T27" s="80">
        <f>(VLOOKUP($A26,'ADR Raw Data'!$B$6:$BE$49,'ADR Raw Data'!AB$1,FALSE))/100</f>
        <v>4.0749958326757596E-2</v>
      </c>
      <c r="U27" s="79">
        <f>(VLOOKUP($A26,'ADR Raw Data'!$B$6:$BE$49,'ADR Raw Data'!AC$1,FALSE))/100</f>
        <v>3.5096700363392602E-2</v>
      </c>
      <c r="V27" s="81">
        <f>(VLOOKUP($A26,'ADR Raw Data'!$B$6:$BE$49,'ADR Raw Data'!AE$1,FALSE))/100</f>
        <v>1.2627415983088801E-2</v>
      </c>
      <c r="X27" s="78">
        <f>(VLOOKUP($A26,'RevPAR Raw Data'!$B$6:$BE$49,'RevPAR Raw Data'!T$1,FALSE))/100</f>
        <v>1.74479347582722E-2</v>
      </c>
      <c r="Y27" s="79">
        <f>(VLOOKUP($A26,'RevPAR Raw Data'!$B$6:$BE$49,'RevPAR Raw Data'!U$1,FALSE))/100</f>
        <v>7.9755145967844596E-2</v>
      </c>
      <c r="Z27" s="79">
        <f>(VLOOKUP($A26,'RevPAR Raw Data'!$B$6:$BE$49,'RevPAR Raw Data'!V$1,FALSE))/100</f>
        <v>8.2527707268908998E-2</v>
      </c>
      <c r="AA27" s="79">
        <f>(VLOOKUP($A26,'RevPAR Raw Data'!$B$6:$BE$49,'RevPAR Raw Data'!W$1,FALSE))/100</f>
        <v>5.9544521470272498E-2</v>
      </c>
      <c r="AB27" s="79">
        <f>(VLOOKUP($A26,'RevPAR Raw Data'!$B$6:$BE$49,'RevPAR Raw Data'!X$1,FALSE))/100</f>
        <v>1.0718977900176101E-2</v>
      </c>
      <c r="AC27" s="79">
        <f>(VLOOKUP($A26,'RevPAR Raw Data'!$B$6:$BE$49,'RevPAR Raw Data'!Y$1,FALSE))/100</f>
        <v>4.9447806538497403E-2</v>
      </c>
      <c r="AD27" s="80">
        <f>(VLOOKUP($A26,'RevPAR Raw Data'!$B$6:$BE$49,'RevPAR Raw Data'!AA$1,FALSE))/100</f>
        <v>8.0218337525363601E-2</v>
      </c>
      <c r="AE27" s="80">
        <f>(VLOOKUP($A26,'RevPAR Raw Data'!$B$6:$BE$49,'RevPAR Raw Data'!AB$1,FALSE))/100</f>
        <v>0.11941362592690799</v>
      </c>
      <c r="AF27" s="79">
        <f>(VLOOKUP($A26,'RevPAR Raw Data'!$B$6:$BE$49,'RevPAR Raw Data'!AC$1,FALSE))/100</f>
        <v>0.100130001487961</v>
      </c>
      <c r="AG27" s="81">
        <f>(VLOOKUP($A26,'RevPAR Raw Data'!$B$6:$BE$49,'RevPAR Raw Data'!AE$1,FALSE))/100</f>
        <v>6.8935386436936308E-2</v>
      </c>
    </row>
    <row r="28" spans="1:33">
      <c r="A28" s="143" t="s">
        <v>23</v>
      </c>
      <c r="B28" s="119"/>
      <c r="C28" s="120"/>
      <c r="D28" s="120"/>
      <c r="E28" s="120"/>
      <c r="F28" s="120"/>
      <c r="G28" s="121"/>
      <c r="H28" s="120"/>
      <c r="I28" s="120"/>
      <c r="J28" s="121"/>
      <c r="K28" s="122"/>
      <c r="M28" s="119"/>
      <c r="N28" s="120"/>
      <c r="O28" s="120"/>
      <c r="P28" s="120"/>
      <c r="Q28" s="120"/>
      <c r="R28" s="121"/>
      <c r="S28" s="120"/>
      <c r="T28" s="120"/>
      <c r="U28" s="121"/>
      <c r="V28" s="122"/>
      <c r="X28" s="119"/>
      <c r="Y28" s="120"/>
      <c r="Z28" s="120"/>
      <c r="AA28" s="120"/>
      <c r="AB28" s="120"/>
      <c r="AC28" s="121"/>
      <c r="AD28" s="120"/>
      <c r="AE28" s="120"/>
      <c r="AF28" s="121"/>
      <c r="AG28" s="122"/>
    </row>
    <row r="29" spans="1:33">
      <c r="A29" s="105" t="s">
        <v>24</v>
      </c>
      <c r="B29" s="106">
        <f>(VLOOKUP($A29,'Occupancy Raw Data'!$B$8:$BE$45,'Occupancy Raw Data'!G$3,FALSE))/100</f>
        <v>0.53622231558729905</v>
      </c>
      <c r="C29" s="107">
        <f>(VLOOKUP($A29,'Occupancy Raw Data'!$B$8:$BE$45,'Occupancy Raw Data'!H$3,FALSE))/100</f>
        <v>0.66829722105515799</v>
      </c>
      <c r="D29" s="107">
        <f>(VLOOKUP($A29,'Occupancy Raw Data'!$B$8:$BE$45,'Occupancy Raw Data'!I$3,FALSE))/100</f>
        <v>0.70809075085529005</v>
      </c>
      <c r="E29" s="107">
        <f>(VLOOKUP($A29,'Occupancy Raw Data'!$B$8:$BE$45,'Occupancy Raw Data'!J$3,FALSE))/100</f>
        <v>0.70806074065182101</v>
      </c>
      <c r="F29" s="107">
        <f>(VLOOKUP($A29,'Occupancy Raw Data'!$B$8:$BE$45,'Occupancy Raw Data'!K$3,FALSE))/100</f>
        <v>0.67348898625532594</v>
      </c>
      <c r="G29" s="108">
        <f>(VLOOKUP($A29,'Occupancy Raw Data'!$B$8:$BE$45,'Occupancy Raw Data'!L$3,FALSE))/100</f>
        <v>0.65883200288097898</v>
      </c>
      <c r="H29" s="88">
        <f>(VLOOKUP($A29,'Occupancy Raw Data'!$B$8:$BE$45,'Occupancy Raw Data'!N$3,FALSE))/100</f>
        <v>0.73588019926775106</v>
      </c>
      <c r="I29" s="88">
        <f>(VLOOKUP($A29,'Occupancy Raw Data'!$B$8:$BE$45,'Occupancy Raw Data'!O$3,FALSE))/100</f>
        <v>0.72837764840045593</v>
      </c>
      <c r="J29" s="108">
        <f>(VLOOKUP($A29,'Occupancy Raw Data'!$B$8:$BE$45,'Occupancy Raw Data'!P$3,FALSE))/100</f>
        <v>0.73212892383410311</v>
      </c>
      <c r="K29" s="109">
        <f>(VLOOKUP($A29,'Occupancy Raw Data'!$B$8:$BE$45,'Occupancy Raw Data'!R$3,FALSE))/100</f>
        <v>0.67977398029615699</v>
      </c>
      <c r="M29" s="110">
        <f>VLOOKUP($A29,'ADR Raw Data'!$B$6:$BE$43,'ADR Raw Data'!G$1,FALSE)</f>
        <v>107.875964293709</v>
      </c>
      <c r="N29" s="111">
        <f>VLOOKUP($A29,'ADR Raw Data'!$B$6:$BE$43,'ADR Raw Data'!H$1,FALSE)</f>
        <v>115.968717499663</v>
      </c>
      <c r="O29" s="111">
        <f>VLOOKUP($A29,'ADR Raw Data'!$B$6:$BE$43,'ADR Raw Data'!I$1,FALSE)</f>
        <v>116.471260436533</v>
      </c>
      <c r="P29" s="111">
        <f>VLOOKUP($A29,'ADR Raw Data'!$B$6:$BE$43,'ADR Raw Data'!J$1,FALSE)</f>
        <v>116.113430533186</v>
      </c>
      <c r="Q29" s="111">
        <f>VLOOKUP($A29,'ADR Raw Data'!$B$6:$BE$43,'ADR Raw Data'!K$1,FALSE)</f>
        <v>114.98394661794801</v>
      </c>
      <c r="R29" s="112">
        <f>VLOOKUP($A29,'ADR Raw Data'!$B$6:$BE$43,'ADR Raw Data'!L$1,FALSE)</f>
        <v>114.589174440638</v>
      </c>
      <c r="S29" s="111">
        <f>VLOOKUP($A29,'ADR Raw Data'!$B$6:$BE$43,'ADR Raw Data'!N$1,FALSE)</f>
        <v>129.70425064230599</v>
      </c>
      <c r="T29" s="111">
        <f>VLOOKUP($A29,'ADR Raw Data'!$B$6:$BE$43,'ADR Raw Data'!O$1,FALSE)</f>
        <v>129.50195995220599</v>
      </c>
      <c r="U29" s="112">
        <f>VLOOKUP($A29,'ADR Raw Data'!$B$6:$BE$43,'ADR Raw Data'!P$1,FALSE)</f>
        <v>129.603623544843</v>
      </c>
      <c r="V29" s="113">
        <f>VLOOKUP($A29,'ADR Raw Data'!$B$6:$BE$43,'ADR Raw Data'!R$1,FALSE)</f>
        <v>119.20941284056499</v>
      </c>
      <c r="X29" s="110">
        <f>VLOOKUP($A29,'RevPAR Raw Data'!$B$6:$BE$43,'RevPAR Raw Data'!G$1,FALSE)</f>
        <v>57.845499369785699</v>
      </c>
      <c r="Y29" s="111">
        <f>VLOOKUP($A29,'RevPAR Raw Data'!$B$6:$BE$43,'RevPAR Raw Data'!H$1,FALSE)</f>
        <v>77.501571634355599</v>
      </c>
      <c r="Z29" s="111">
        <f>VLOOKUP($A29,'RevPAR Raw Data'!$B$6:$BE$43,'RevPAR Raw Data'!I$1,FALSE)</f>
        <v>82.472222255566805</v>
      </c>
      <c r="AA29" s="111">
        <f>VLOOKUP($A29,'RevPAR Raw Data'!$B$6:$BE$43,'RevPAR Raw Data'!J$1,FALSE)</f>
        <v>82.215361622951804</v>
      </c>
      <c r="AB29" s="111">
        <f>VLOOKUP($A29,'RevPAR Raw Data'!$B$6:$BE$43,'RevPAR Raw Data'!K$1,FALSE)</f>
        <v>77.440421643358704</v>
      </c>
      <c r="AC29" s="112">
        <f>VLOOKUP($A29,'RevPAR Raw Data'!$B$6:$BE$43,'RevPAR Raw Data'!L$1,FALSE)</f>
        <v>75.495015305203694</v>
      </c>
      <c r="AD29" s="111">
        <f>VLOOKUP($A29,'RevPAR Raw Data'!$B$6:$BE$43,'RevPAR Raw Data'!N$1,FALSE)</f>
        <v>95.446789808534902</v>
      </c>
      <c r="AE29" s="111">
        <f>VLOOKUP($A29,'RevPAR Raw Data'!$B$6:$BE$43,'RevPAR Raw Data'!O$1,FALSE)</f>
        <v>94.326333053238102</v>
      </c>
      <c r="AF29" s="112">
        <f>VLOOKUP($A29,'RevPAR Raw Data'!$B$6:$BE$43,'RevPAR Raw Data'!P$1,FALSE)</f>
        <v>94.886561430886502</v>
      </c>
      <c r="AG29" s="113">
        <f>VLOOKUP($A29,'RevPAR Raw Data'!$B$6:$BE$43,'RevPAR Raw Data'!R$1,FALSE)</f>
        <v>81.035457055398794</v>
      </c>
    </row>
    <row r="30" spans="1:33" ht="14.25">
      <c r="A30" s="90" t="s">
        <v>14</v>
      </c>
      <c r="B30" s="78">
        <f>(VLOOKUP($A29,'Occupancy Raw Data'!$B$8:$BE$51,'Occupancy Raw Data'!T$3,FALSE))/100</f>
        <v>7.7010068825177899E-2</v>
      </c>
      <c r="C30" s="79">
        <f>(VLOOKUP($A29,'Occupancy Raw Data'!$B$8:$BE$51,'Occupancy Raw Data'!U$3,FALSE))/100</f>
        <v>8.9907548432238707E-2</v>
      </c>
      <c r="D30" s="79">
        <f>(VLOOKUP($A29,'Occupancy Raw Data'!$B$8:$BE$51,'Occupancy Raw Data'!V$3,FALSE))/100</f>
        <v>8.4330015488848192E-2</v>
      </c>
      <c r="E30" s="79">
        <f>(VLOOKUP($A29,'Occupancy Raw Data'!$B$8:$BE$51,'Occupancy Raw Data'!W$3,FALSE))/100</f>
        <v>8.1312435719237394E-2</v>
      </c>
      <c r="F30" s="79">
        <f>(VLOOKUP($A29,'Occupancy Raw Data'!$B$8:$BE$51,'Occupancy Raw Data'!X$3,FALSE))/100</f>
        <v>6.8134198856081296E-2</v>
      </c>
      <c r="G30" s="79">
        <f>(VLOOKUP($A29,'Occupancy Raw Data'!$B$8:$BE$51,'Occupancy Raw Data'!Y$3,FALSE))/100</f>
        <v>8.0271828840806997E-2</v>
      </c>
      <c r="H30" s="80">
        <f>(VLOOKUP($A29,'Occupancy Raw Data'!$B$8:$BE$51,'Occupancy Raw Data'!AA$3,FALSE))/100</f>
        <v>4.8587847430728505E-2</v>
      </c>
      <c r="I30" s="80">
        <f>(VLOOKUP($A29,'Occupancy Raw Data'!$B$8:$BE$51,'Occupancy Raw Data'!AB$3,FALSE))/100</f>
        <v>4.9812598304329297E-2</v>
      </c>
      <c r="J30" s="79">
        <f>(VLOOKUP($A29,'Occupancy Raw Data'!$B$8:$BE$51,'Occupancy Raw Data'!AC$3,FALSE))/100</f>
        <v>4.9196727775760098E-2</v>
      </c>
      <c r="K30" s="81">
        <f>(VLOOKUP($A29,'Occupancy Raw Data'!$B$8:$BE$51,'Occupancy Raw Data'!AE$3,FALSE))/100</f>
        <v>7.0555583804364302E-2</v>
      </c>
      <c r="M30" s="78">
        <f>(VLOOKUP($A29,'ADR Raw Data'!$B$6:$BE$49,'ADR Raw Data'!T$1,FALSE))/100</f>
        <v>-5.92736960963983E-3</v>
      </c>
      <c r="N30" s="79">
        <f>(VLOOKUP($A29,'ADR Raw Data'!$B$6:$BE$49,'ADR Raw Data'!U$1,FALSE))/100</f>
        <v>3.0679123035150503E-2</v>
      </c>
      <c r="O30" s="79">
        <f>(VLOOKUP($A29,'ADR Raw Data'!$B$6:$BE$49,'ADR Raw Data'!V$1,FALSE))/100</f>
        <v>9.3517816384126491E-3</v>
      </c>
      <c r="P30" s="79">
        <f>(VLOOKUP($A29,'ADR Raw Data'!$B$6:$BE$49,'ADR Raw Data'!W$1,FALSE))/100</f>
        <v>3.2464186645778097E-2</v>
      </c>
      <c r="Q30" s="79">
        <f>(VLOOKUP($A29,'ADR Raw Data'!$B$6:$BE$49,'ADR Raw Data'!X$1,FALSE))/100</f>
        <v>2.9081913757227098E-2</v>
      </c>
      <c r="R30" s="79">
        <f>(VLOOKUP($A29,'ADR Raw Data'!$B$6:$BE$49,'ADR Raw Data'!Y$1,FALSE))/100</f>
        <v>2.03243405127039E-2</v>
      </c>
      <c r="S30" s="80">
        <f>(VLOOKUP($A29,'ADR Raw Data'!$B$6:$BE$49,'ADR Raw Data'!AA$1,FALSE))/100</f>
        <v>1.5159612347169199E-3</v>
      </c>
      <c r="T30" s="80">
        <f>(VLOOKUP($A29,'ADR Raw Data'!$B$6:$BE$49,'ADR Raw Data'!AB$1,FALSE))/100</f>
        <v>2.5880070835602098E-3</v>
      </c>
      <c r="U30" s="79">
        <f>(VLOOKUP($A29,'ADR Raw Data'!$B$6:$BE$49,'ADR Raw Data'!AC$1,FALSE))/100</f>
        <v>2.04776339637119E-3</v>
      </c>
      <c r="V30" s="81">
        <f>(VLOOKUP($A29,'ADR Raw Data'!$B$6:$BE$49,'ADR Raw Data'!AE$1,FALSE))/100</f>
        <v>1.3260472880925401E-2</v>
      </c>
      <c r="X30" s="78">
        <f>(VLOOKUP($A29,'RevPAR Raw Data'!$B$6:$BE$43,'RevPAR Raw Data'!T$1,FALSE))/100</f>
        <v>7.0626232073947401E-2</v>
      </c>
      <c r="Y30" s="79">
        <f>(VLOOKUP($A29,'RevPAR Raw Data'!$B$6:$BE$43,'RevPAR Raw Data'!U$1,FALSE))/100</f>
        <v>0.12334495620753</v>
      </c>
      <c r="Z30" s="79">
        <f>(VLOOKUP($A29,'RevPAR Raw Data'!$B$6:$BE$43,'RevPAR Raw Data'!V$1,FALSE))/100</f>
        <v>9.4470433017676603E-2</v>
      </c>
      <c r="AA30" s="79">
        <f>(VLOOKUP($A29,'RevPAR Raw Data'!$B$6:$BE$43,'RevPAR Raw Data'!W$1,FALSE))/100</f>
        <v>0.116416364454827</v>
      </c>
      <c r="AB30" s="79">
        <f>(VLOOKUP($A29,'RevPAR Raw Data'!$B$6:$BE$43,'RevPAR Raw Data'!X$1,FALSE))/100</f>
        <v>9.9197585508358804E-2</v>
      </c>
      <c r="AC30" s="79">
        <f>(VLOOKUP($A29,'RevPAR Raw Data'!$B$6:$BE$43,'RevPAR Raw Data'!Y$1,FALSE))/100</f>
        <v>0.10222764133644899</v>
      </c>
      <c r="AD30" s="80">
        <f>(VLOOKUP($A29,'RevPAR Raw Data'!$B$6:$BE$43,'RevPAR Raw Data'!AA$1,FALSE))/100</f>
        <v>5.0177465958628799E-2</v>
      </c>
      <c r="AE30" s="80">
        <f>(VLOOKUP($A29,'RevPAR Raw Data'!$B$6:$BE$43,'RevPAR Raw Data'!AB$1,FALSE))/100</f>
        <v>5.2529520745151694E-2</v>
      </c>
      <c r="AF30" s="79">
        <f>(VLOOKUP($A29,'RevPAR Raw Data'!$B$6:$BE$43,'RevPAR Raw Data'!AC$1,FALSE))/100</f>
        <v>5.1345234430491798E-2</v>
      </c>
      <c r="AG30" s="81">
        <f>(VLOOKUP($A29,'RevPAR Raw Data'!$B$6:$BE$43,'RevPAR Raw Data'!AE$1,FALSE))/100</f>
        <v>8.4751657090925289E-2</v>
      </c>
    </row>
    <row r="31" spans="1:33">
      <c r="A31" s="128"/>
      <c r="B31" s="106"/>
      <c r="C31" s="107"/>
      <c r="D31" s="107"/>
      <c r="E31" s="107"/>
      <c r="F31" s="107"/>
      <c r="G31" s="108"/>
      <c r="H31" s="88"/>
      <c r="I31" s="88"/>
      <c r="J31" s="108"/>
      <c r="K31" s="109"/>
      <c r="M31" s="110"/>
      <c r="N31" s="111"/>
      <c r="O31" s="111"/>
      <c r="P31" s="111"/>
      <c r="Q31" s="111"/>
      <c r="R31" s="112"/>
      <c r="S31" s="111"/>
      <c r="T31" s="111"/>
      <c r="U31" s="112"/>
      <c r="V31" s="113"/>
      <c r="X31" s="110"/>
      <c r="Y31" s="111"/>
      <c r="Z31" s="111"/>
      <c r="AA31" s="111"/>
      <c r="AB31" s="111"/>
      <c r="AC31" s="112"/>
      <c r="AD31" s="111"/>
      <c r="AE31" s="111"/>
      <c r="AF31" s="112"/>
      <c r="AG31" s="113"/>
    </row>
    <row r="32" spans="1:33">
      <c r="A32" s="105" t="s">
        <v>25</v>
      </c>
      <c r="B32" s="106">
        <f>(VLOOKUP($A32,'Occupancy Raw Data'!$B$8:$BE$45,'Occupancy Raw Data'!G$3,FALSE))/100</f>
        <v>0.48397185301016399</v>
      </c>
      <c r="C32" s="107">
        <f>(VLOOKUP($A32,'Occupancy Raw Data'!$B$8:$BE$45,'Occupancy Raw Data'!H$3,FALSE))/100</f>
        <v>0.63643471462079704</v>
      </c>
      <c r="D32" s="107">
        <f>(VLOOKUP($A32,'Occupancy Raw Data'!$B$8:$BE$45,'Occupancy Raw Data'!I$3,FALSE))/100</f>
        <v>0.66614542611415106</v>
      </c>
      <c r="E32" s="107">
        <f>(VLOOKUP($A32,'Occupancy Raw Data'!$B$8:$BE$45,'Occupancy Raw Data'!J$3,FALSE))/100</f>
        <v>0.68725566849100805</v>
      </c>
      <c r="F32" s="107">
        <f>(VLOOKUP($A32,'Occupancy Raw Data'!$B$8:$BE$45,'Occupancy Raw Data'!K$3,FALSE))/100</f>
        <v>0.62001563721657493</v>
      </c>
      <c r="G32" s="108">
        <f>(VLOOKUP($A32,'Occupancy Raw Data'!$B$8:$BE$45,'Occupancy Raw Data'!L$3,FALSE))/100</f>
        <v>0.61876465989053897</v>
      </c>
      <c r="H32" s="88">
        <f>(VLOOKUP($A32,'Occupancy Raw Data'!$B$8:$BE$45,'Occupancy Raw Data'!N$3,FALSE))/100</f>
        <v>0.76544175136825598</v>
      </c>
      <c r="I32" s="88">
        <f>(VLOOKUP($A32,'Occupancy Raw Data'!$B$8:$BE$45,'Occupancy Raw Data'!O$3,FALSE))/100</f>
        <v>0.79984362783424501</v>
      </c>
      <c r="J32" s="108">
        <f>(VLOOKUP($A32,'Occupancy Raw Data'!$B$8:$BE$45,'Occupancy Raw Data'!P$3,FALSE))/100</f>
        <v>0.78264268960124994</v>
      </c>
      <c r="K32" s="109">
        <f>(VLOOKUP($A32,'Occupancy Raw Data'!$B$8:$BE$45,'Occupancy Raw Data'!R$3,FALSE))/100</f>
        <v>0.66558695409359903</v>
      </c>
      <c r="M32" s="110">
        <f>VLOOKUP($A32,'ADR Raw Data'!$B$6:$BE$43,'ADR Raw Data'!G$1,FALSE)</f>
        <v>120.96702746365099</v>
      </c>
      <c r="N32" s="111">
        <f>VLOOKUP($A32,'ADR Raw Data'!$B$6:$BE$43,'ADR Raw Data'!H$1,FALSE)</f>
        <v>120.583587223587</v>
      </c>
      <c r="O32" s="111">
        <f>VLOOKUP($A32,'ADR Raw Data'!$B$6:$BE$43,'ADR Raw Data'!I$1,FALSE)</f>
        <v>125.715046948356</v>
      </c>
      <c r="P32" s="111">
        <f>VLOOKUP($A32,'ADR Raw Data'!$B$6:$BE$43,'ADR Raw Data'!J$1,FALSE)</f>
        <v>117.435529010238</v>
      </c>
      <c r="Q32" s="111">
        <f>VLOOKUP($A32,'ADR Raw Data'!$B$6:$BE$43,'ADR Raw Data'!K$1,FALSE)</f>
        <v>121.149470365699</v>
      </c>
      <c r="R32" s="112">
        <f>VLOOKUP($A32,'ADR Raw Data'!$B$6:$BE$43,'ADR Raw Data'!L$1,FALSE)</f>
        <v>121.16254991154899</v>
      </c>
      <c r="S32" s="111">
        <f>VLOOKUP($A32,'ADR Raw Data'!$B$6:$BE$43,'ADR Raw Data'!N$1,FALSE)</f>
        <v>144.17968335035701</v>
      </c>
      <c r="T32" s="111">
        <f>VLOOKUP($A32,'ADR Raw Data'!$B$6:$BE$43,'ADR Raw Data'!O$1,FALSE)</f>
        <v>151.701280547409</v>
      </c>
      <c r="U32" s="112">
        <f>VLOOKUP($A32,'ADR Raw Data'!$B$6:$BE$43,'ADR Raw Data'!P$1,FALSE)</f>
        <v>148.02313686313599</v>
      </c>
      <c r="V32" s="113">
        <f>VLOOKUP($A32,'ADR Raw Data'!$B$6:$BE$43,'ADR Raw Data'!R$1,FALSE)</f>
        <v>130.18669743245499</v>
      </c>
      <c r="X32" s="110">
        <f>VLOOKUP($A32,'RevPAR Raw Data'!$B$6:$BE$43,'RevPAR Raw Data'!G$1,FALSE)</f>
        <v>58.544636434714597</v>
      </c>
      <c r="Y32" s="111">
        <f>VLOOKUP($A32,'RevPAR Raw Data'!$B$6:$BE$43,'RevPAR Raw Data'!H$1,FALSE)</f>
        <v>76.743580922595697</v>
      </c>
      <c r="Z32" s="111">
        <f>VLOOKUP($A32,'RevPAR Raw Data'!$B$6:$BE$43,'RevPAR Raw Data'!I$1,FALSE)</f>
        <v>83.744503518373705</v>
      </c>
      <c r="AA32" s="111">
        <f>VLOOKUP($A32,'RevPAR Raw Data'!$B$6:$BE$43,'RevPAR Raw Data'!J$1,FALSE)</f>
        <v>80.708232994526895</v>
      </c>
      <c r="AB32" s="111">
        <f>VLOOKUP($A32,'RevPAR Raw Data'!$B$6:$BE$43,'RevPAR Raw Data'!K$1,FALSE)</f>
        <v>75.114566067240006</v>
      </c>
      <c r="AC32" s="112">
        <f>VLOOKUP($A32,'RevPAR Raw Data'!$B$6:$BE$43,'RevPAR Raw Data'!L$1,FALSE)</f>
        <v>74.971103987490196</v>
      </c>
      <c r="AD32" s="111">
        <f>VLOOKUP($A32,'RevPAR Raw Data'!$B$6:$BE$43,'RevPAR Raw Data'!N$1,FALSE)</f>
        <v>110.36114933541801</v>
      </c>
      <c r="AE32" s="111">
        <f>VLOOKUP($A32,'RevPAR Raw Data'!$B$6:$BE$43,'RevPAR Raw Data'!O$1,FALSE)</f>
        <v>121.33730258014</v>
      </c>
      <c r="AF32" s="112">
        <f>VLOOKUP($A32,'RevPAR Raw Data'!$B$6:$BE$43,'RevPAR Raw Data'!P$1,FALSE)</f>
        <v>115.849225957779</v>
      </c>
      <c r="AG32" s="113">
        <f>VLOOKUP($A32,'RevPAR Raw Data'!$B$6:$BE$43,'RevPAR Raw Data'!R$1,FALSE)</f>
        <v>86.650567407572794</v>
      </c>
    </row>
    <row r="33" spans="1:33" ht="14.25">
      <c r="A33" s="90" t="s">
        <v>14</v>
      </c>
      <c r="B33" s="78">
        <f>(VLOOKUP($A32,'Occupancy Raw Data'!$B$8:$BE$51,'Occupancy Raw Data'!T$3,FALSE))/100</f>
        <v>7.0934256055363298E-2</v>
      </c>
      <c r="C33" s="79">
        <f>(VLOOKUP($A32,'Occupancy Raw Data'!$B$8:$BE$51,'Occupancy Raw Data'!U$3,FALSE))/100</f>
        <v>7.3878627968337704E-2</v>
      </c>
      <c r="D33" s="79">
        <f>(VLOOKUP($A32,'Occupancy Raw Data'!$B$8:$BE$51,'Occupancy Raw Data'!V$3,FALSE))/100</f>
        <v>6.9008782936009996E-2</v>
      </c>
      <c r="E33" s="79">
        <f>(VLOOKUP($A32,'Occupancy Raw Data'!$B$8:$BE$51,'Occupancy Raw Data'!W$3,FALSE))/100</f>
        <v>1.38408304498269E-2</v>
      </c>
      <c r="F33" s="79">
        <f>(VLOOKUP($A32,'Occupancy Raw Data'!$B$8:$BE$51,'Occupancy Raw Data'!X$3,FALSE))/100</f>
        <v>7.1621621621621598E-2</v>
      </c>
      <c r="G33" s="79">
        <f>(VLOOKUP($A32,'Occupancy Raw Data'!$B$8:$BE$51,'Occupancy Raw Data'!Y$3,FALSE))/100</f>
        <v>5.8021390374331502E-2</v>
      </c>
      <c r="H33" s="80">
        <f>(VLOOKUP($A32,'Occupancy Raw Data'!$B$8:$BE$51,'Occupancy Raw Data'!AA$3,FALSE))/100</f>
        <v>1.03199174406604E-2</v>
      </c>
      <c r="I33" s="80">
        <f>(VLOOKUP($A32,'Occupancy Raw Data'!$B$8:$BE$51,'Occupancy Raw Data'!AB$3,FALSE))/100</f>
        <v>0.134146341463414</v>
      </c>
      <c r="J33" s="79">
        <f>(VLOOKUP($A32,'Occupancy Raw Data'!$B$8:$BE$51,'Occupancy Raw Data'!AC$3,FALSE))/100</f>
        <v>7.0016034206306699E-2</v>
      </c>
      <c r="K33" s="81">
        <f>(VLOOKUP($A32,'Occupancy Raw Data'!$B$8:$BE$51,'Occupancy Raw Data'!AE$3,FALSE))/100</f>
        <v>6.2021030119408301E-2</v>
      </c>
      <c r="M33" s="78">
        <f>(VLOOKUP($A32,'ADR Raw Data'!$B$6:$BE$49,'ADR Raw Data'!T$1,FALSE))/100</f>
        <v>1.5749466861330299E-2</v>
      </c>
      <c r="N33" s="79">
        <f>(VLOOKUP($A32,'ADR Raw Data'!$B$6:$BE$49,'ADR Raw Data'!U$1,FALSE))/100</f>
        <v>-2.6112311759197201E-2</v>
      </c>
      <c r="O33" s="79">
        <f>(VLOOKUP($A32,'ADR Raw Data'!$B$6:$BE$49,'ADR Raw Data'!V$1,FALSE))/100</f>
        <v>2.2537825549628E-2</v>
      </c>
      <c r="P33" s="79">
        <f>(VLOOKUP($A32,'ADR Raw Data'!$B$6:$BE$49,'ADR Raw Data'!W$1,FALSE))/100</f>
        <v>-3.6741800046611602E-2</v>
      </c>
      <c r="Q33" s="79">
        <f>(VLOOKUP($A32,'ADR Raw Data'!$B$6:$BE$49,'ADR Raw Data'!X$1,FALSE))/100</f>
        <v>-0.109799123084922</v>
      </c>
      <c r="R33" s="79">
        <f>(VLOOKUP($A32,'ADR Raw Data'!$B$6:$BE$49,'ADR Raw Data'!Y$1,FALSE))/100</f>
        <v>-2.98340466595238E-2</v>
      </c>
      <c r="S33" s="80">
        <f>(VLOOKUP($A32,'ADR Raw Data'!$B$6:$BE$49,'ADR Raw Data'!AA$1,FALSE))/100</f>
        <v>-0.12031532135762299</v>
      </c>
      <c r="T33" s="80">
        <f>(VLOOKUP($A32,'ADR Raw Data'!$B$6:$BE$49,'ADR Raw Data'!AB$1,FALSE))/100</f>
        <v>0.209216097863828</v>
      </c>
      <c r="U33" s="79">
        <f>(VLOOKUP($A32,'ADR Raw Data'!$B$6:$BE$49,'ADR Raw Data'!AC$1,FALSE))/100</f>
        <v>1.82851807010397E-2</v>
      </c>
      <c r="V33" s="81">
        <f>(VLOOKUP($A32,'ADR Raw Data'!$B$6:$BE$49,'ADR Raw Data'!AE$1,FALSE))/100</f>
        <v>-1.1614021519297699E-2</v>
      </c>
      <c r="X33" s="78">
        <f>(VLOOKUP($A32,'RevPAR Raw Data'!$B$6:$BE$43,'RevPAR Raw Data'!T$1,FALSE))/100</f>
        <v>8.7800899631770707E-2</v>
      </c>
      <c r="Y33" s="79">
        <f>(VLOOKUP($A32,'RevPAR Raw Data'!$B$6:$BE$43,'RevPAR Raw Data'!U$1,FALSE))/100</f>
        <v>4.58371744432894E-2</v>
      </c>
      <c r="Z33" s="79">
        <f>(VLOOKUP($A32,'RevPAR Raw Data'!$B$6:$BE$43,'RevPAR Raw Data'!V$1,FALSE))/100</f>
        <v>9.310191639684201E-2</v>
      </c>
      <c r="AA33" s="79">
        <f>(VLOOKUP($A32,'RevPAR Raw Data'!$B$6:$BE$43,'RevPAR Raw Data'!W$1,FALSE))/100</f>
        <v>-2.34095066216513E-2</v>
      </c>
      <c r="AB33" s="79">
        <f>(VLOOKUP($A32,'RevPAR Raw Data'!$B$6:$BE$43,'RevPAR Raw Data'!X$1,FALSE))/100</f>
        <v>-4.6041492711275299E-2</v>
      </c>
      <c r="AC33" s="79">
        <f>(VLOOKUP($A32,'RevPAR Raw Data'!$B$6:$BE$43,'RevPAR Raw Data'!Y$1,FALSE))/100</f>
        <v>2.6456330847129398E-2</v>
      </c>
      <c r="AD33" s="80">
        <f>(VLOOKUP($A32,'RevPAR Raw Data'!$B$6:$BE$43,'RevPAR Raw Data'!AA$1,FALSE))/100</f>
        <v>-0.11123704810022</v>
      </c>
      <c r="AE33" s="80">
        <f>(VLOOKUP($A32,'RevPAR Raw Data'!$B$6:$BE$43,'RevPAR Raw Data'!AB$1,FALSE))/100</f>
        <v>0.37142801343092702</v>
      </c>
      <c r="AF33" s="79">
        <f>(VLOOKUP($A32,'RevPAR Raw Data'!$B$6:$BE$43,'RevPAR Raw Data'!AC$1,FALSE))/100</f>
        <v>8.9581470744778999E-2</v>
      </c>
      <c r="AG33" s="81">
        <f>(VLOOKUP($A32,'RevPAR Raw Data'!$B$6:$BE$43,'RevPAR Raw Data'!AE$1,FALSE))/100</f>
        <v>4.9686695021654702E-2</v>
      </c>
    </row>
    <row r="34" spans="1:33">
      <c r="A34" s="128"/>
      <c r="B34" s="106"/>
      <c r="C34" s="107"/>
      <c r="D34" s="107"/>
      <c r="E34" s="107"/>
      <c r="F34" s="107"/>
      <c r="G34" s="108"/>
      <c r="H34" s="88"/>
      <c r="I34" s="88"/>
      <c r="J34" s="108"/>
      <c r="K34" s="109"/>
      <c r="M34" s="110"/>
      <c r="N34" s="111"/>
      <c r="O34" s="111"/>
      <c r="P34" s="111"/>
      <c r="Q34" s="111"/>
      <c r="R34" s="112"/>
      <c r="S34" s="111"/>
      <c r="T34" s="111"/>
      <c r="U34" s="112"/>
      <c r="V34" s="113"/>
      <c r="X34" s="110"/>
      <c r="Y34" s="111"/>
      <c r="Z34" s="111"/>
      <c r="AA34" s="111"/>
      <c r="AB34" s="111"/>
      <c r="AC34" s="112"/>
      <c r="AD34" s="111"/>
      <c r="AE34" s="111"/>
      <c r="AF34" s="112"/>
      <c r="AG34" s="113"/>
    </row>
    <row r="35" spans="1:33">
      <c r="A35" s="105" t="s">
        <v>26</v>
      </c>
      <c r="B35" s="106">
        <f>(VLOOKUP($A35,'Occupancy Raw Data'!$B$8:$BE$45,'Occupancy Raw Data'!G$3,FALSE))/100</f>
        <v>0.55737704918032693</v>
      </c>
      <c r="C35" s="107">
        <f>(VLOOKUP($A35,'Occupancy Raw Data'!$B$8:$BE$45,'Occupancy Raw Data'!H$3,FALSE))/100</f>
        <v>0.64890710382513606</v>
      </c>
      <c r="D35" s="107">
        <f>(VLOOKUP($A35,'Occupancy Raw Data'!$B$8:$BE$45,'Occupancy Raw Data'!I$3,FALSE))/100</f>
        <v>0.70901639344262191</v>
      </c>
      <c r="E35" s="107">
        <f>(VLOOKUP($A35,'Occupancy Raw Data'!$B$8:$BE$45,'Occupancy Raw Data'!J$3,FALSE))/100</f>
        <v>0.72199453551912496</v>
      </c>
      <c r="F35" s="107">
        <f>(VLOOKUP($A35,'Occupancy Raw Data'!$B$8:$BE$45,'Occupancy Raw Data'!K$3,FALSE))/100</f>
        <v>0.69193989071038198</v>
      </c>
      <c r="G35" s="108">
        <f>(VLOOKUP($A35,'Occupancy Raw Data'!$B$8:$BE$45,'Occupancy Raw Data'!L$3,FALSE))/100</f>
        <v>0.6658469945355191</v>
      </c>
      <c r="H35" s="88">
        <f>(VLOOKUP($A35,'Occupancy Raw Data'!$B$8:$BE$45,'Occupancy Raw Data'!N$3,FALSE))/100</f>
        <v>0.790300546448087</v>
      </c>
      <c r="I35" s="88">
        <f>(VLOOKUP($A35,'Occupancy Raw Data'!$B$8:$BE$45,'Occupancy Raw Data'!O$3,FALSE))/100</f>
        <v>0.79098360655737698</v>
      </c>
      <c r="J35" s="108">
        <f>(VLOOKUP($A35,'Occupancy Raw Data'!$B$8:$BE$45,'Occupancy Raw Data'!P$3,FALSE))/100</f>
        <v>0.79064207650273199</v>
      </c>
      <c r="K35" s="109">
        <f>(VLOOKUP($A35,'Occupancy Raw Data'!$B$8:$BE$45,'Occupancy Raw Data'!R$3,FALSE))/100</f>
        <v>0.70150273224043702</v>
      </c>
      <c r="M35" s="110">
        <f>VLOOKUP($A35,'ADR Raw Data'!$B$6:$BE$43,'ADR Raw Data'!G$1,FALSE)</f>
        <v>169.11490196078401</v>
      </c>
      <c r="N35" s="111">
        <f>VLOOKUP($A35,'ADR Raw Data'!$B$6:$BE$43,'ADR Raw Data'!H$1,FALSE)</f>
        <v>179.4786</v>
      </c>
      <c r="O35" s="111">
        <f>VLOOKUP($A35,'ADR Raw Data'!$B$6:$BE$43,'ADR Raw Data'!I$1,FALSE)</f>
        <v>159.910134874759</v>
      </c>
      <c r="P35" s="111">
        <f>VLOOKUP($A35,'ADR Raw Data'!$B$6:$BE$43,'ADR Raw Data'!J$1,FALSE)</f>
        <v>174.84734153263901</v>
      </c>
      <c r="Q35" s="111">
        <f>VLOOKUP($A35,'ADR Raw Data'!$B$6:$BE$43,'ADR Raw Data'!K$1,FALSE)</f>
        <v>188.70554787759099</v>
      </c>
      <c r="R35" s="112">
        <f>VLOOKUP($A35,'ADR Raw Data'!$B$6:$BE$43,'ADR Raw Data'!L$1,FALSE)</f>
        <v>174.48943578169801</v>
      </c>
      <c r="S35" s="111">
        <f>VLOOKUP($A35,'ADR Raw Data'!$B$6:$BE$43,'ADR Raw Data'!N$1,FALSE)</f>
        <v>194.177372515125</v>
      </c>
      <c r="T35" s="111">
        <f>VLOOKUP($A35,'ADR Raw Data'!$B$6:$BE$43,'ADR Raw Data'!O$1,FALSE)</f>
        <v>184.97666666666601</v>
      </c>
      <c r="U35" s="112">
        <f>VLOOKUP($A35,'ADR Raw Data'!$B$6:$BE$43,'ADR Raw Data'!P$1,FALSE)</f>
        <v>189.57503239740799</v>
      </c>
      <c r="V35" s="113">
        <f>VLOOKUP($A35,'ADR Raw Data'!$B$6:$BE$43,'ADR Raw Data'!R$1,FALSE)</f>
        <v>179.34729586868801</v>
      </c>
      <c r="X35" s="110">
        <f>VLOOKUP($A35,'RevPAR Raw Data'!$B$6:$BE$43,'RevPAR Raw Data'!G$1,FALSE)</f>
        <v>94.260765027322407</v>
      </c>
      <c r="Y35" s="111">
        <f>VLOOKUP($A35,'RevPAR Raw Data'!$B$6:$BE$43,'RevPAR Raw Data'!H$1,FALSE)</f>
        <v>116.46493852459</v>
      </c>
      <c r="Z35" s="111">
        <f>VLOOKUP($A35,'RevPAR Raw Data'!$B$6:$BE$43,'RevPAR Raw Data'!I$1,FALSE)</f>
        <v>113.378907103825</v>
      </c>
      <c r="AA35" s="111">
        <f>VLOOKUP($A35,'RevPAR Raw Data'!$B$6:$BE$43,'RevPAR Raw Data'!J$1,FALSE)</f>
        <v>126.23882513661199</v>
      </c>
      <c r="AB35" s="111">
        <f>VLOOKUP($A35,'RevPAR Raw Data'!$B$6:$BE$43,'RevPAR Raw Data'!K$1,FALSE)</f>
        <v>130.57289617486299</v>
      </c>
      <c r="AC35" s="112">
        <f>VLOOKUP($A35,'RevPAR Raw Data'!$B$6:$BE$43,'RevPAR Raw Data'!L$1,FALSE)</f>
        <v>116.183266393442</v>
      </c>
      <c r="AD35" s="111">
        <f>VLOOKUP($A35,'RevPAR Raw Data'!$B$6:$BE$43,'RevPAR Raw Data'!N$1,FALSE)</f>
        <v>153.458483606557</v>
      </c>
      <c r="AE35" s="111">
        <f>VLOOKUP($A35,'RevPAR Raw Data'!$B$6:$BE$43,'RevPAR Raw Data'!O$1,FALSE)</f>
        <v>146.31351092896099</v>
      </c>
      <c r="AF35" s="112">
        <f>VLOOKUP($A35,'RevPAR Raw Data'!$B$6:$BE$43,'RevPAR Raw Data'!P$1,FALSE)</f>
        <v>149.885997267759</v>
      </c>
      <c r="AG35" s="113">
        <f>VLOOKUP($A35,'RevPAR Raw Data'!$B$6:$BE$43,'RevPAR Raw Data'!R$1,FALSE)</f>
        <v>125.81261807181799</v>
      </c>
    </row>
    <row r="36" spans="1:33" ht="14.25">
      <c r="A36" s="90" t="s">
        <v>14</v>
      </c>
      <c r="B36" s="78">
        <f>(VLOOKUP($A35,'Occupancy Raw Data'!$B$8:$BE$51,'Occupancy Raw Data'!T$3,FALSE))/100</f>
        <v>9.8250336473755001E-2</v>
      </c>
      <c r="C36" s="79">
        <f>(VLOOKUP($A35,'Occupancy Raw Data'!$B$8:$BE$51,'Occupancy Raw Data'!U$3,FALSE))/100</f>
        <v>5.2048726467331094E-2</v>
      </c>
      <c r="D36" s="79">
        <f>(VLOOKUP($A35,'Occupancy Raw Data'!$B$8:$BE$51,'Occupancy Raw Data'!V$3,FALSE))/100</f>
        <v>0.11853448275862</v>
      </c>
      <c r="E36" s="79">
        <f>(VLOOKUP($A35,'Occupancy Raw Data'!$B$8:$BE$51,'Occupancy Raw Data'!W$3,FALSE))/100</f>
        <v>9.6473029045643088E-2</v>
      </c>
      <c r="F36" s="79">
        <f>(VLOOKUP($A35,'Occupancy Raw Data'!$B$8:$BE$51,'Occupancy Raw Data'!X$3,FALSE))/100</f>
        <v>6.8565400843881796E-2</v>
      </c>
      <c r="G36" s="79">
        <f>(VLOOKUP($A35,'Occupancy Raw Data'!$B$8:$BE$51,'Occupancy Raw Data'!Y$3,FALSE))/100</f>
        <v>8.6491306286223799E-2</v>
      </c>
      <c r="H36" s="80">
        <f>(VLOOKUP($A35,'Occupancy Raw Data'!$B$8:$BE$51,'Occupancy Raw Data'!AA$3,FALSE))/100</f>
        <v>-6.0137457044673499E-3</v>
      </c>
      <c r="I36" s="80">
        <f>(VLOOKUP($A35,'Occupancy Raw Data'!$B$8:$BE$51,'Occupancy Raw Data'!AB$3,FALSE))/100</f>
        <v>2.11640211640211E-2</v>
      </c>
      <c r="J36" s="79">
        <f>(VLOOKUP($A35,'Occupancy Raw Data'!$B$8:$BE$51,'Occupancy Raw Data'!AC$3,FALSE))/100</f>
        <v>7.3977371627502097E-3</v>
      </c>
      <c r="K36" s="81">
        <f>(VLOOKUP($A35,'Occupancy Raw Data'!$B$8:$BE$51,'Occupancy Raw Data'!AE$3,FALSE))/100</f>
        <v>5.9699292452830101E-2</v>
      </c>
      <c r="M36" s="78">
        <f>(VLOOKUP($A35,'ADR Raw Data'!$B$6:$BE$49,'ADR Raw Data'!T$1,FALSE))/100</f>
        <v>9.346977347948339E-2</v>
      </c>
      <c r="N36" s="79">
        <f>(VLOOKUP($A35,'ADR Raw Data'!$B$6:$BE$49,'ADR Raw Data'!U$1,FALSE))/100</f>
        <v>0.16660650746165501</v>
      </c>
      <c r="O36" s="79">
        <f>(VLOOKUP($A35,'ADR Raw Data'!$B$6:$BE$49,'ADR Raw Data'!V$1,FALSE))/100</f>
        <v>6.0267779209591497E-2</v>
      </c>
      <c r="P36" s="79">
        <f>(VLOOKUP($A35,'ADR Raw Data'!$B$6:$BE$49,'ADR Raw Data'!W$1,FALSE))/100</f>
        <v>0.17869397198192299</v>
      </c>
      <c r="Q36" s="79">
        <f>(VLOOKUP($A35,'ADR Raw Data'!$B$6:$BE$49,'ADR Raw Data'!X$1,FALSE))/100</f>
        <v>0.282532453796566</v>
      </c>
      <c r="R36" s="79">
        <f>(VLOOKUP($A35,'ADR Raw Data'!$B$6:$BE$49,'ADR Raw Data'!Y$1,FALSE))/100</f>
        <v>0.157448331329998</v>
      </c>
      <c r="S36" s="80">
        <f>(VLOOKUP($A35,'ADR Raw Data'!$B$6:$BE$49,'ADR Raw Data'!AA$1,FALSE))/100</f>
        <v>5.4057501430041996E-3</v>
      </c>
      <c r="T36" s="80">
        <f>(VLOOKUP($A35,'ADR Raw Data'!$B$6:$BE$49,'ADR Raw Data'!AB$1,FALSE))/100</f>
        <v>-3.7039961478575897E-2</v>
      </c>
      <c r="U36" s="79">
        <f>(VLOOKUP($A35,'ADR Raw Data'!$B$6:$BE$49,'ADR Raw Data'!AC$1,FALSE))/100</f>
        <v>-1.5804779419818102E-2</v>
      </c>
      <c r="V36" s="81">
        <f>(VLOOKUP($A35,'ADR Raw Data'!$B$6:$BE$49,'ADR Raw Data'!AE$1,FALSE))/100</f>
        <v>8.7381097401232607E-2</v>
      </c>
      <c r="X36" s="78">
        <f>(VLOOKUP($A35,'RevPAR Raw Data'!$B$6:$BE$43,'RevPAR Raw Data'!T$1,FALSE))/100</f>
        <v>0.200903546647723</v>
      </c>
      <c r="Y36" s="79">
        <f>(VLOOKUP($A35,'RevPAR Raw Data'!$B$6:$BE$43,'RevPAR Raw Data'!U$1,FALSE))/100</f>
        <v>0.22732689046353499</v>
      </c>
      <c r="Z36" s="79">
        <f>(VLOOKUP($A35,'RevPAR Raw Data'!$B$6:$BE$43,'RevPAR Raw Data'!V$1,FALSE))/100</f>
        <v>0.18594607200383098</v>
      </c>
      <c r="AA36" s="79">
        <f>(VLOOKUP($A35,'RevPAR Raw Data'!$B$6:$BE$43,'RevPAR Raw Data'!W$1,FALSE))/100</f>
        <v>0.29240614977685903</v>
      </c>
      <c r="AB36" s="79">
        <f>(VLOOKUP($A35,'RevPAR Raw Data'!$B$6:$BE$43,'RevPAR Raw Data'!X$1,FALSE))/100</f>
        <v>0.37046980558641501</v>
      </c>
      <c r="AC36" s="79">
        <f>(VLOOKUP($A35,'RevPAR Raw Data'!$B$6:$BE$43,'RevPAR Raw Data'!Y$1,FALSE))/100</f>
        <v>0.25755754946553999</v>
      </c>
      <c r="AD36" s="80">
        <f>(VLOOKUP($A35,'RevPAR Raw Data'!$B$6:$BE$43,'RevPAR Raw Data'!AA$1,FALSE))/100</f>
        <v>-6.4050436816506004E-4</v>
      </c>
      <c r="AE36" s="80">
        <f>(VLOOKUP($A35,'RevPAR Raw Data'!$B$6:$BE$43,'RevPAR Raw Data'!AB$1,FALSE))/100</f>
        <v>-1.6659854843201802E-2</v>
      </c>
      <c r="AF36" s="79">
        <f>(VLOOKUP($A35,'RevPAR Raw Data'!$B$6:$BE$43,'RevPAR Raw Data'!AC$1,FALSE))/100</f>
        <v>-8.5239618611309704E-3</v>
      </c>
      <c r="AG36" s="81">
        <f>(VLOOKUP($A35,'RevPAR Raw Data'!$B$6:$BE$43,'RevPAR Raw Data'!AE$1,FALSE))/100</f>
        <v>0.15229697954266799</v>
      </c>
    </row>
    <row r="37" spans="1:33">
      <c r="A37" s="128"/>
      <c r="B37" s="106"/>
      <c r="C37" s="107"/>
      <c r="D37" s="107"/>
      <c r="E37" s="107"/>
      <c r="F37" s="107"/>
      <c r="G37" s="108"/>
      <c r="H37" s="88"/>
      <c r="I37" s="88"/>
      <c r="J37" s="108"/>
      <c r="K37" s="109"/>
      <c r="M37" s="110"/>
      <c r="N37" s="111"/>
      <c r="O37" s="111"/>
      <c r="P37" s="111"/>
      <c r="Q37" s="111"/>
      <c r="R37" s="112"/>
      <c r="S37" s="111"/>
      <c r="T37" s="111"/>
      <c r="U37" s="112"/>
      <c r="V37" s="113"/>
      <c r="X37" s="110"/>
      <c r="Y37" s="111"/>
      <c r="Z37" s="111"/>
      <c r="AA37" s="111"/>
      <c r="AB37" s="111"/>
      <c r="AC37" s="112"/>
      <c r="AD37" s="111"/>
      <c r="AE37" s="111"/>
      <c r="AF37" s="112"/>
      <c r="AG37" s="113"/>
    </row>
    <row r="38" spans="1:33">
      <c r="A38" s="105" t="s">
        <v>27</v>
      </c>
      <c r="B38" s="106">
        <f>(VLOOKUP($A38,'Occupancy Raw Data'!$B$8:$BE$45,'Occupancy Raw Data'!G$3,FALSE))/100</f>
        <v>0.65565154972184403</v>
      </c>
      <c r="C38" s="107">
        <f>(VLOOKUP($A38,'Occupancy Raw Data'!$B$8:$BE$45,'Occupancy Raw Data'!H$3,FALSE))/100</f>
        <v>0.73527828338503298</v>
      </c>
      <c r="D38" s="107">
        <f>(VLOOKUP($A38,'Occupancy Raw Data'!$B$8:$BE$45,'Occupancy Raw Data'!I$3,FALSE))/100</f>
        <v>0.77170764221806298</v>
      </c>
      <c r="E38" s="107">
        <f>(VLOOKUP($A38,'Occupancy Raw Data'!$B$8:$BE$45,'Occupancy Raw Data'!J$3,FALSE))/100</f>
        <v>0.75373650883174803</v>
      </c>
      <c r="F38" s="107">
        <f>(VLOOKUP($A38,'Occupancy Raw Data'!$B$8:$BE$45,'Occupancy Raw Data'!K$3,FALSE))/100</f>
        <v>0.75896633937498292</v>
      </c>
      <c r="G38" s="108">
        <f>(VLOOKUP($A38,'Occupancy Raw Data'!$B$8:$BE$45,'Occupancy Raw Data'!L$3,FALSE))/100</f>
        <v>0.73506806470633412</v>
      </c>
      <c r="H38" s="88">
        <f>(VLOOKUP($A38,'Occupancy Raw Data'!$B$8:$BE$45,'Occupancy Raw Data'!N$3,FALSE))/100</f>
        <v>0.87609916168892699</v>
      </c>
      <c r="I38" s="88">
        <f>(VLOOKUP($A38,'Occupancy Raw Data'!$B$8:$BE$45,'Occupancy Raw Data'!O$3,FALSE))/100</f>
        <v>0.89463429640833592</v>
      </c>
      <c r="J38" s="108">
        <f>(VLOOKUP($A38,'Occupancy Raw Data'!$B$8:$BE$45,'Occupancy Raw Data'!P$3,FALSE))/100</f>
        <v>0.88536672904863201</v>
      </c>
      <c r="K38" s="109">
        <f>(VLOOKUP($A38,'Occupancy Raw Data'!$B$8:$BE$45,'Occupancy Raw Data'!R$3,FALSE))/100</f>
        <v>0.77801054023270499</v>
      </c>
      <c r="M38" s="110">
        <f>VLOOKUP($A38,'ADR Raw Data'!$B$6:$BE$43,'ADR Raw Data'!G$1,FALSE)</f>
        <v>146.18632179863101</v>
      </c>
      <c r="N38" s="111">
        <f>VLOOKUP($A38,'ADR Raw Data'!$B$6:$BE$43,'ADR Raw Data'!H$1,FALSE)</f>
        <v>148.002194832816</v>
      </c>
      <c r="O38" s="111">
        <f>VLOOKUP($A38,'ADR Raw Data'!$B$6:$BE$43,'ADR Raw Data'!I$1,FALSE)</f>
        <v>149.89833266892501</v>
      </c>
      <c r="P38" s="111">
        <f>VLOOKUP($A38,'ADR Raw Data'!$B$6:$BE$43,'ADR Raw Data'!J$1,FALSE)</f>
        <v>148.35804258358499</v>
      </c>
      <c r="Q38" s="111">
        <f>VLOOKUP($A38,'ADR Raw Data'!$B$6:$BE$43,'ADR Raw Data'!K$1,FALSE)</f>
        <v>150.107526431346</v>
      </c>
      <c r="R38" s="112">
        <f>VLOOKUP($A38,'ADR Raw Data'!$B$6:$BE$43,'ADR Raw Data'!L$1,FALSE)</f>
        <v>148.58412063000401</v>
      </c>
      <c r="S38" s="111">
        <f>VLOOKUP($A38,'ADR Raw Data'!$B$6:$BE$43,'ADR Raw Data'!N$1,FALSE)</f>
        <v>189.83532773453501</v>
      </c>
      <c r="T38" s="111">
        <f>VLOOKUP($A38,'ADR Raw Data'!$B$6:$BE$43,'ADR Raw Data'!O$1,FALSE)</f>
        <v>193.926843281657</v>
      </c>
      <c r="U38" s="112">
        <f>VLOOKUP($A38,'ADR Raw Data'!$B$6:$BE$43,'ADR Raw Data'!P$1,FALSE)</f>
        <v>191.90249945708001</v>
      </c>
      <c r="V38" s="113">
        <f>VLOOKUP($A38,'ADR Raw Data'!$B$6:$BE$43,'ADR Raw Data'!R$1,FALSE)</f>
        <v>162.66863468825699</v>
      </c>
      <c r="X38" s="110">
        <f>VLOOKUP($A38,'RevPAR Raw Data'!$B$6:$BE$43,'RevPAR Raw Data'!G$1,FALSE)</f>
        <v>95.847288435408998</v>
      </c>
      <c r="Y38" s="111">
        <f>VLOOKUP($A38,'RevPAR Raw Data'!$B$6:$BE$43,'RevPAR Raw Data'!H$1,FALSE)</f>
        <v>108.82279975389</v>
      </c>
      <c r="Z38" s="111">
        <f>VLOOKUP($A38,'RevPAR Raw Data'!$B$6:$BE$43,'RevPAR Raw Data'!I$1,FALSE)</f>
        <v>115.67768887635501</v>
      </c>
      <c r="AA38" s="111">
        <f>VLOOKUP($A38,'RevPAR Raw Data'!$B$6:$BE$43,'RevPAR Raw Data'!J$1,FALSE)</f>
        <v>111.822873074063</v>
      </c>
      <c r="AB38" s="111">
        <f>VLOOKUP($A38,'RevPAR Raw Data'!$B$6:$BE$43,'RevPAR Raw Data'!K$1,FALSE)</f>
        <v>113.926559848232</v>
      </c>
      <c r="AC38" s="112">
        <f>VLOOKUP($A38,'RevPAR Raw Data'!$B$6:$BE$43,'RevPAR Raw Data'!L$1,FALSE)</f>
        <v>109.21944199759</v>
      </c>
      <c r="AD38" s="111">
        <f>VLOOKUP($A38,'RevPAR Raw Data'!$B$6:$BE$43,'RevPAR Raw Data'!N$1,FALSE)</f>
        <v>166.314571487168</v>
      </c>
      <c r="AE38" s="111">
        <f>VLOOKUP($A38,'RevPAR Raw Data'!$B$6:$BE$43,'RevPAR Raw Data'!O$1,FALSE)</f>
        <v>173.493604993975</v>
      </c>
      <c r="AF38" s="112">
        <f>VLOOKUP($A38,'RevPAR Raw Data'!$B$6:$BE$43,'RevPAR Raw Data'!P$1,FALSE)</f>
        <v>169.90408824057201</v>
      </c>
      <c r="AG38" s="113">
        <f>VLOOKUP($A38,'RevPAR Raw Data'!$B$6:$BE$43,'RevPAR Raw Data'!R$1,FALSE)</f>
        <v>126.557912352727</v>
      </c>
    </row>
    <row r="39" spans="1:33" ht="14.25">
      <c r="A39" s="90" t="s">
        <v>14</v>
      </c>
      <c r="B39" s="78">
        <f>(VLOOKUP($A38,'Occupancy Raw Data'!$B$8:$BE$51,'Occupancy Raw Data'!T$3,FALSE))/100</f>
        <v>2.7393805626075698E-2</v>
      </c>
      <c r="C39" s="79">
        <f>(VLOOKUP($A38,'Occupancy Raw Data'!$B$8:$BE$51,'Occupancy Raw Data'!U$3,FALSE))/100</f>
        <v>3.7693903705527401E-2</v>
      </c>
      <c r="D39" s="79">
        <f>(VLOOKUP($A38,'Occupancy Raw Data'!$B$8:$BE$51,'Occupancy Raw Data'!V$3,FALSE))/100</f>
        <v>8.8714099374754093E-2</v>
      </c>
      <c r="E39" s="79">
        <f>(VLOOKUP($A38,'Occupancy Raw Data'!$B$8:$BE$51,'Occupancy Raw Data'!W$3,FALSE))/100</f>
        <v>7.3766066164747901E-2</v>
      </c>
      <c r="F39" s="79">
        <f>(VLOOKUP($A38,'Occupancy Raw Data'!$B$8:$BE$51,'Occupancy Raw Data'!X$3,FALSE))/100</f>
        <v>1.51871534498931E-2</v>
      </c>
      <c r="G39" s="79">
        <f>(VLOOKUP($A38,'Occupancy Raw Data'!$B$8:$BE$51,'Occupancy Raw Data'!Y$3,FALSE))/100</f>
        <v>4.85610860589996E-2</v>
      </c>
      <c r="H39" s="80">
        <f>(VLOOKUP($A38,'Occupancy Raw Data'!$B$8:$BE$51,'Occupancy Raw Data'!AA$3,FALSE))/100</f>
        <v>2.0625679749353698E-2</v>
      </c>
      <c r="I39" s="80">
        <f>(VLOOKUP($A38,'Occupancy Raw Data'!$B$8:$BE$51,'Occupancy Raw Data'!AB$3,FALSE))/100</f>
        <v>3.9373676865677401E-2</v>
      </c>
      <c r="J39" s="79">
        <f>(VLOOKUP($A38,'Occupancy Raw Data'!$B$8:$BE$51,'Occupancy Raw Data'!AC$3,FALSE))/100</f>
        <v>3.0012489262495699E-2</v>
      </c>
      <c r="K39" s="81">
        <f>(VLOOKUP($A38,'Occupancy Raw Data'!$B$8:$BE$51,'Occupancy Raw Data'!AE$3,FALSE))/100</f>
        <v>4.2461032000066901E-2</v>
      </c>
      <c r="M39" s="78">
        <f>(VLOOKUP($A38,'ADR Raw Data'!$B$6:$BE$49,'ADR Raw Data'!T$1,FALSE))/100</f>
        <v>-2.12254196499722E-2</v>
      </c>
      <c r="N39" s="79">
        <f>(VLOOKUP($A38,'ADR Raw Data'!$B$6:$BE$49,'ADR Raw Data'!U$1,FALSE))/100</f>
        <v>3.26524800595895E-3</v>
      </c>
      <c r="O39" s="79">
        <f>(VLOOKUP($A38,'ADR Raw Data'!$B$6:$BE$49,'ADR Raw Data'!V$1,FALSE))/100</f>
        <v>4.6394810490982902E-2</v>
      </c>
      <c r="P39" s="79">
        <f>(VLOOKUP($A38,'ADR Raw Data'!$B$6:$BE$49,'ADR Raw Data'!W$1,FALSE))/100</f>
        <v>3.4628090097959398E-2</v>
      </c>
      <c r="Q39" s="79">
        <f>(VLOOKUP($A38,'ADR Raw Data'!$B$6:$BE$49,'ADR Raw Data'!X$1,FALSE))/100</f>
        <v>-5.3511346993396101E-3</v>
      </c>
      <c r="R39" s="79">
        <f>(VLOOKUP($A38,'ADR Raw Data'!$B$6:$BE$49,'ADR Raw Data'!Y$1,FALSE))/100</f>
        <v>1.1540909663354899E-2</v>
      </c>
      <c r="S39" s="80">
        <f>(VLOOKUP($A38,'ADR Raw Data'!$B$6:$BE$49,'ADR Raw Data'!AA$1,FALSE))/100</f>
        <v>1.2397250747299599E-2</v>
      </c>
      <c r="T39" s="80">
        <f>(VLOOKUP($A38,'ADR Raw Data'!$B$6:$BE$49,'ADR Raw Data'!AB$1,FALSE))/100</f>
        <v>1.7724564576399301E-2</v>
      </c>
      <c r="U39" s="79">
        <f>(VLOOKUP($A38,'ADR Raw Data'!$B$6:$BE$49,'ADR Raw Data'!AC$1,FALSE))/100</f>
        <v>1.51844491027852E-2</v>
      </c>
      <c r="V39" s="81">
        <f>(VLOOKUP($A38,'ADR Raw Data'!$B$6:$BE$49,'ADR Raw Data'!AE$1,FALSE))/100</f>
        <v>1.18969828248698E-2</v>
      </c>
      <c r="X39" s="78">
        <f>(VLOOKUP($A38,'RevPAR Raw Data'!$B$6:$BE$43,'RevPAR Raw Data'!T$1,FALSE))/100</f>
        <v>5.5869409558803292E-3</v>
      </c>
      <c r="Y39" s="79">
        <f>(VLOOKUP($A38,'RevPAR Raw Data'!$B$6:$BE$43,'RevPAR Raw Data'!U$1,FALSE))/100</f>
        <v>4.1082231655397601E-2</v>
      </c>
      <c r="Z39" s="79">
        <f>(VLOOKUP($A38,'RevPAR Raw Data'!$B$6:$BE$43,'RevPAR Raw Data'!V$1,FALSE))/100</f>
        <v>0.13922478369410698</v>
      </c>
      <c r="AA39" s="79">
        <f>(VLOOKUP($A38,'RevPAR Raw Data'!$B$6:$BE$43,'RevPAR Raw Data'!W$1,FALSE))/100</f>
        <v>0.110948534248032</v>
      </c>
      <c r="AB39" s="79">
        <f>(VLOOKUP($A38,'RevPAR Raw Data'!$B$6:$BE$43,'RevPAR Raw Data'!X$1,FALSE))/100</f>
        <v>9.7547502467436303E-3</v>
      </c>
      <c r="AC39" s="79">
        <f>(VLOOKUP($A38,'RevPAR Raw Data'!$B$6:$BE$43,'RevPAR Raw Data'!Y$1,FALSE))/100</f>
        <v>6.0662434829715804E-2</v>
      </c>
      <c r="AD39" s="80">
        <f>(VLOOKUP($A38,'RevPAR Raw Data'!$B$6:$BE$43,'RevPAR Raw Data'!AA$1,FALSE))/100</f>
        <v>3.3278632220339596E-2</v>
      </c>
      <c r="AE39" s="80">
        <f>(VLOOKUP($A38,'RevPAR Raw Data'!$B$6:$BE$43,'RevPAR Raw Data'!AB$1,FALSE))/100</f>
        <v>5.7796122720292706E-2</v>
      </c>
      <c r="AF39" s="79">
        <f>(VLOOKUP($A38,'RevPAR Raw Data'!$B$6:$BE$43,'RevPAR Raw Data'!AC$1,FALSE))/100</f>
        <v>4.5652661480935199E-2</v>
      </c>
      <c r="AG39" s="81">
        <f>(VLOOKUP($A38,'RevPAR Raw Data'!$B$6:$BE$43,'RevPAR Raw Data'!AE$1,FALSE))/100</f>
        <v>5.4863172993367799E-2</v>
      </c>
    </row>
    <row r="40" spans="1:33">
      <c r="A40" s="128"/>
      <c r="B40" s="106"/>
      <c r="C40" s="107"/>
      <c r="D40" s="107"/>
      <c r="E40" s="107"/>
      <c r="F40" s="107"/>
      <c r="G40" s="108"/>
      <c r="H40" s="88"/>
      <c r="I40" s="88"/>
      <c r="J40" s="108"/>
      <c r="K40" s="109"/>
      <c r="M40" s="110"/>
      <c r="N40" s="111"/>
      <c r="O40" s="111"/>
      <c r="P40" s="111"/>
      <c r="Q40" s="111"/>
      <c r="R40" s="112"/>
      <c r="S40" s="111"/>
      <c r="T40" s="111"/>
      <c r="U40" s="112"/>
      <c r="V40" s="113"/>
      <c r="X40" s="110"/>
      <c r="Y40" s="111"/>
      <c r="Z40" s="111"/>
      <c r="AA40" s="111"/>
      <c r="AB40" s="111"/>
      <c r="AC40" s="112"/>
      <c r="AD40" s="111"/>
      <c r="AE40" s="111"/>
      <c r="AF40" s="112"/>
      <c r="AG40" s="113"/>
    </row>
    <row r="41" spans="1:33">
      <c r="A41" s="105" t="s">
        <v>28</v>
      </c>
      <c r="B41" s="106">
        <f>(VLOOKUP($A41,'Occupancy Raw Data'!$B$8:$BE$45,'Occupancy Raw Data'!G$3,FALSE))/100</f>
        <v>0.59415737100506005</v>
      </c>
      <c r="C41" s="107">
        <f>(VLOOKUP($A41,'Occupancy Raw Data'!$B$8:$BE$45,'Occupancy Raw Data'!H$3,FALSE))/100</f>
        <v>0.67997216004213601</v>
      </c>
      <c r="D41" s="107">
        <f>(VLOOKUP($A41,'Occupancy Raw Data'!$B$8:$BE$45,'Occupancy Raw Data'!I$3,FALSE))/100</f>
        <v>0.72483587592407905</v>
      </c>
      <c r="E41" s="107">
        <f>(VLOOKUP($A41,'Occupancy Raw Data'!$B$8:$BE$45,'Occupancy Raw Data'!J$3,FALSE))/100</f>
        <v>0.72857922160982591</v>
      </c>
      <c r="F41" s="107">
        <f>(VLOOKUP($A41,'Occupancy Raw Data'!$B$8:$BE$45,'Occupancy Raw Data'!K$3,FALSE))/100</f>
        <v>0.73557683264046902</v>
      </c>
      <c r="G41" s="108">
        <f>(VLOOKUP($A41,'Occupancy Raw Data'!$B$8:$BE$45,'Occupancy Raw Data'!L$3,FALSE))/100</f>
        <v>0.69262429224431399</v>
      </c>
      <c r="H41" s="88">
        <f>(VLOOKUP($A41,'Occupancy Raw Data'!$B$8:$BE$45,'Occupancy Raw Data'!N$3,FALSE))/100</f>
        <v>0.73765037593984895</v>
      </c>
      <c r="I41" s="88">
        <f>(VLOOKUP($A41,'Occupancy Raw Data'!$B$8:$BE$45,'Occupancy Raw Data'!O$3,FALSE))/100</f>
        <v>0.72499999999999998</v>
      </c>
      <c r="J41" s="108">
        <f>(VLOOKUP($A41,'Occupancy Raw Data'!$B$8:$BE$45,'Occupancy Raw Data'!P$3,FALSE))/100</f>
        <v>0.73132518796992396</v>
      </c>
      <c r="K41" s="109">
        <f>(VLOOKUP($A41,'Occupancy Raw Data'!$B$8:$BE$45,'Occupancy Raw Data'!R$3,FALSE))/100</f>
        <v>0.70368748404776893</v>
      </c>
      <c r="M41" s="110">
        <f>VLOOKUP($A41,'ADR Raw Data'!$B$6:$BE$43,'ADR Raw Data'!G$1,FALSE)</f>
        <v>124.342234850883</v>
      </c>
      <c r="N41" s="111">
        <f>VLOOKUP($A41,'ADR Raw Data'!$B$6:$BE$43,'ADR Raw Data'!H$1,FALSE)</f>
        <v>143.19737080889601</v>
      </c>
      <c r="O41" s="111">
        <f>VLOOKUP($A41,'ADR Raw Data'!$B$6:$BE$43,'ADR Raw Data'!I$1,FALSE)</f>
        <v>148.92206368567199</v>
      </c>
      <c r="P41" s="111">
        <f>VLOOKUP($A41,'ADR Raw Data'!$B$6:$BE$43,'ADR Raw Data'!J$1,FALSE)</f>
        <v>145.42267349994799</v>
      </c>
      <c r="Q41" s="111">
        <f>VLOOKUP($A41,'ADR Raw Data'!$B$6:$BE$43,'ADR Raw Data'!K$1,FALSE)</f>
        <v>135.43144358633299</v>
      </c>
      <c r="R41" s="112">
        <f>VLOOKUP($A41,'ADR Raw Data'!$B$6:$BE$43,'ADR Raw Data'!L$1,FALSE)</f>
        <v>139.97929653509101</v>
      </c>
      <c r="S41" s="111">
        <f>VLOOKUP($A41,'ADR Raw Data'!$B$6:$BE$43,'ADR Raw Data'!N$1,FALSE)</f>
        <v>128.12833040287401</v>
      </c>
      <c r="T41" s="111">
        <f>VLOOKUP($A41,'ADR Raw Data'!$B$6:$BE$43,'ADR Raw Data'!O$1,FALSE)</f>
        <v>125.853540057039</v>
      </c>
      <c r="U41" s="112">
        <f>VLOOKUP($A41,'ADR Raw Data'!$B$6:$BE$43,'ADR Raw Data'!P$1,FALSE)</f>
        <v>127.00077249302799</v>
      </c>
      <c r="V41" s="113">
        <f>VLOOKUP($A41,'ADR Raw Data'!$B$6:$BE$43,'ADR Raw Data'!R$1,FALSE)</f>
        <v>136.12348821759599</v>
      </c>
      <c r="X41" s="110">
        <f>VLOOKUP($A41,'RevPAR Raw Data'!$B$6:$BE$43,'RevPAR Raw Data'!G$1,FALSE)</f>
        <v>73.878855363894502</v>
      </c>
      <c r="Y41" s="111">
        <f>VLOOKUP($A41,'RevPAR Raw Data'!$B$6:$BE$43,'RevPAR Raw Data'!H$1,FALSE)</f>
        <v>97.370225541280206</v>
      </c>
      <c r="Z41" s="111">
        <f>VLOOKUP($A41,'RevPAR Raw Data'!$B$6:$BE$43,'RevPAR Raw Data'!I$1,FALSE)</f>
        <v>107.944054476025</v>
      </c>
      <c r="AA41" s="111">
        <f>VLOOKUP($A41,'RevPAR Raw Data'!$B$6:$BE$43,'RevPAR Raw Data'!J$1,FALSE)</f>
        <v>105.951938263012</v>
      </c>
      <c r="AB41" s="111">
        <f>VLOOKUP($A41,'RevPAR Raw Data'!$B$6:$BE$43,'RevPAR Raw Data'!K$1,FALSE)</f>
        <v>99.620232313161907</v>
      </c>
      <c r="AC41" s="112">
        <f>VLOOKUP($A41,'RevPAR Raw Data'!$B$6:$BE$43,'RevPAR Raw Data'!L$1,FALSE)</f>
        <v>96.953061191474902</v>
      </c>
      <c r="AD41" s="111">
        <f>VLOOKUP($A41,'RevPAR Raw Data'!$B$6:$BE$43,'RevPAR Raw Data'!N$1,FALSE)</f>
        <v>94.513911090225506</v>
      </c>
      <c r="AE41" s="111">
        <f>VLOOKUP($A41,'RevPAR Raw Data'!$B$6:$BE$43,'RevPAR Raw Data'!O$1,FALSE)</f>
        <v>91.243816541353297</v>
      </c>
      <c r="AF41" s="112">
        <f>VLOOKUP($A41,'RevPAR Raw Data'!$B$6:$BE$43,'RevPAR Raw Data'!P$1,FALSE)</f>
        <v>92.878863815789401</v>
      </c>
      <c r="AG41" s="113">
        <f>VLOOKUP($A41,'RevPAR Raw Data'!$B$6:$BE$43,'RevPAR Raw Data'!R$1,FALSE)</f>
        <v>95.788394943646594</v>
      </c>
    </row>
    <row r="42" spans="1:33" ht="14.25">
      <c r="A42" s="90" t="s">
        <v>14</v>
      </c>
      <c r="B42" s="78">
        <f>(VLOOKUP($A41,'Occupancy Raw Data'!$B$8:$BE$51,'Occupancy Raw Data'!T$3,FALSE))/100</f>
        <v>-3.7854622525264101E-2</v>
      </c>
      <c r="C42" s="79">
        <f>(VLOOKUP($A41,'Occupancy Raw Data'!$B$8:$BE$51,'Occupancy Raw Data'!U$3,FALSE))/100</f>
        <v>-4.9120442597140004E-2</v>
      </c>
      <c r="D42" s="79">
        <f>(VLOOKUP($A41,'Occupancy Raw Data'!$B$8:$BE$51,'Occupancy Raw Data'!V$3,FALSE))/100</f>
        <v>-4.3458159036050999E-2</v>
      </c>
      <c r="E42" s="79">
        <f>(VLOOKUP($A41,'Occupancy Raw Data'!$B$8:$BE$51,'Occupancy Raw Data'!W$3,FALSE))/100</f>
        <v>-4.1324000797485494E-2</v>
      </c>
      <c r="F42" s="79">
        <f>(VLOOKUP($A41,'Occupancy Raw Data'!$B$8:$BE$51,'Occupancy Raw Data'!X$3,FALSE))/100</f>
        <v>2.7330521958752699E-2</v>
      </c>
      <c r="G42" s="79">
        <f>(VLOOKUP($A41,'Occupancy Raw Data'!$B$8:$BE$51,'Occupancy Raw Data'!Y$3,FALSE))/100</f>
        <v>-2.8956535189645999E-2</v>
      </c>
      <c r="H42" s="80">
        <f>(VLOOKUP($A41,'Occupancy Raw Data'!$B$8:$BE$51,'Occupancy Raw Data'!AA$3,FALSE))/100</f>
        <v>-1.6758159009885101E-2</v>
      </c>
      <c r="I42" s="80">
        <f>(VLOOKUP($A41,'Occupancy Raw Data'!$B$8:$BE$51,'Occupancy Raw Data'!AB$3,FALSE))/100</f>
        <v>-5.7598250585191496E-2</v>
      </c>
      <c r="J42" s="79">
        <f>(VLOOKUP($A41,'Occupancy Raw Data'!$B$8:$BE$51,'Occupancy Raw Data'!AC$3,FALSE))/100</f>
        <v>-3.74347194752346E-2</v>
      </c>
      <c r="K42" s="81">
        <f>(VLOOKUP($A41,'Occupancy Raw Data'!$B$8:$BE$51,'Occupancy Raw Data'!AE$3,FALSE))/100</f>
        <v>-3.1481608649087903E-2</v>
      </c>
      <c r="M42" s="78">
        <f>(VLOOKUP($A41,'ADR Raw Data'!$B$6:$BE$49,'ADR Raw Data'!T$1,FALSE))/100</f>
        <v>-1.8636128038017501E-2</v>
      </c>
      <c r="N42" s="79">
        <f>(VLOOKUP($A41,'ADR Raw Data'!$B$6:$BE$49,'ADR Raw Data'!U$1,FALSE))/100</f>
        <v>1.7580804297815202E-2</v>
      </c>
      <c r="O42" s="79">
        <f>(VLOOKUP($A41,'ADR Raw Data'!$B$6:$BE$49,'ADR Raw Data'!V$1,FALSE))/100</f>
        <v>2.6460970665857903E-3</v>
      </c>
      <c r="P42" s="79">
        <f>(VLOOKUP($A41,'ADR Raw Data'!$B$6:$BE$49,'ADR Raw Data'!W$1,FALSE))/100</f>
        <v>-7.0268654398089707E-3</v>
      </c>
      <c r="Q42" s="79">
        <f>(VLOOKUP($A41,'ADR Raw Data'!$B$6:$BE$49,'ADR Raw Data'!X$1,FALSE))/100</f>
        <v>8.3627240678771798E-3</v>
      </c>
      <c r="R42" s="79">
        <f>(VLOOKUP($A41,'ADR Raw Data'!$B$6:$BE$49,'ADR Raw Data'!Y$1,FALSE))/100</f>
        <v>6.5946292549819499E-4</v>
      </c>
      <c r="S42" s="80">
        <f>(VLOOKUP($A41,'ADR Raw Data'!$B$6:$BE$49,'ADR Raw Data'!AA$1,FALSE))/100</f>
        <v>-4.9383932986617005E-3</v>
      </c>
      <c r="T42" s="80">
        <f>(VLOOKUP($A41,'ADR Raw Data'!$B$6:$BE$49,'ADR Raw Data'!AB$1,FALSE))/100</f>
        <v>-2.1303689930451699E-2</v>
      </c>
      <c r="U42" s="79">
        <f>(VLOOKUP($A41,'ADR Raw Data'!$B$6:$BE$49,'ADR Raw Data'!AC$1,FALSE))/100</f>
        <v>-1.3030904661969201E-2</v>
      </c>
      <c r="V42" s="81">
        <f>(VLOOKUP($A41,'ADR Raw Data'!$B$6:$BE$49,'ADR Raw Data'!AE$1,FALSE))/100</f>
        <v>-3.0355894298156401E-3</v>
      </c>
      <c r="X42" s="78">
        <f>(VLOOKUP($A41,'RevPAR Raw Data'!$B$6:$BE$43,'RevPAR Raw Data'!T$1,FALSE))/100</f>
        <v>-5.5785286971069901E-2</v>
      </c>
      <c r="Y42" s="79">
        <f>(VLOOKUP($A41,'RevPAR Raw Data'!$B$6:$BE$43,'RevPAR Raw Data'!U$1,FALSE))/100</f>
        <v>-3.2403215187647098E-2</v>
      </c>
      <c r="Z42" s="79">
        <f>(VLOOKUP($A41,'RevPAR Raw Data'!$B$6:$BE$43,'RevPAR Raw Data'!V$1,FALSE))/100</f>
        <v>-4.0927056476609699E-2</v>
      </c>
      <c r="AA42" s="79">
        <f>(VLOOKUP($A41,'RevPAR Raw Data'!$B$6:$BE$43,'RevPAR Raw Data'!W$1,FALSE))/100</f>
        <v>-4.8060488044255993E-2</v>
      </c>
      <c r="AB42" s="79">
        <f>(VLOOKUP($A41,'RevPAR Raw Data'!$B$6:$BE$43,'RevPAR Raw Data'!X$1,FALSE))/100</f>
        <v>3.5921803640402004E-2</v>
      </c>
      <c r="AC42" s="79">
        <f>(VLOOKUP($A41,'RevPAR Raw Data'!$B$6:$BE$43,'RevPAR Raw Data'!Y$1,FALSE))/100</f>
        <v>-2.8316168025556299E-2</v>
      </c>
      <c r="AD42" s="80">
        <f>(VLOOKUP($A41,'RevPAR Raw Data'!$B$6:$BE$43,'RevPAR Raw Data'!AA$1,FALSE))/100</f>
        <v>-2.1613793928394399E-2</v>
      </c>
      <c r="AE42" s="80">
        <f>(VLOOKUP($A41,'RevPAR Raw Data'!$B$6:$BE$43,'RevPAR Raw Data'!AB$1,FALSE))/100</f>
        <v>-7.7674885244639794E-2</v>
      </c>
      <c r="AF42" s="79">
        <f>(VLOOKUP($A41,'RevPAR Raw Data'!$B$6:$BE$43,'RevPAR Raw Data'!AC$1,FALSE))/100</f>
        <v>-4.9977815876674499E-2</v>
      </c>
      <c r="AG42" s="81">
        <f>(VLOOKUP($A41,'RevPAR Raw Data'!$B$6:$BE$43,'RevPAR Raw Data'!AE$1,FALSE))/100</f>
        <v>-3.4421632840454797E-2</v>
      </c>
    </row>
    <row r="43" spans="1:33">
      <c r="A43" s="129"/>
      <c r="B43" s="106"/>
      <c r="C43" s="107"/>
      <c r="D43" s="107"/>
      <c r="E43" s="107"/>
      <c r="F43" s="107"/>
      <c r="G43" s="108"/>
      <c r="H43" s="88"/>
      <c r="I43" s="88"/>
      <c r="J43" s="108"/>
      <c r="K43" s="109"/>
      <c r="M43" s="110"/>
      <c r="N43" s="111"/>
      <c r="O43" s="111"/>
      <c r="P43" s="111"/>
      <c r="Q43" s="111"/>
      <c r="R43" s="112"/>
      <c r="S43" s="111"/>
      <c r="T43" s="111"/>
      <c r="U43" s="112"/>
      <c r="V43" s="113"/>
      <c r="X43" s="110"/>
      <c r="Y43" s="111"/>
      <c r="Z43" s="111"/>
      <c r="AA43" s="111"/>
      <c r="AB43" s="111"/>
      <c r="AC43" s="112"/>
      <c r="AD43" s="111"/>
      <c r="AE43" s="111"/>
      <c r="AF43" s="112"/>
      <c r="AG43" s="113"/>
    </row>
    <row r="44" spans="1:33">
      <c r="A44" s="105" t="s">
        <v>29</v>
      </c>
      <c r="B44" s="106">
        <f>(VLOOKUP($A44,'Occupancy Raw Data'!$B$8:$BE$45,'Occupancy Raw Data'!G$3,FALSE))/100</f>
        <v>0.50125965054855692</v>
      </c>
      <c r="C44" s="107">
        <f>(VLOOKUP($A44,'Occupancy Raw Data'!$B$8:$BE$45,'Occupancy Raw Data'!H$3,FALSE))/100</f>
        <v>0.59260463226330695</v>
      </c>
      <c r="D44" s="107">
        <f>(VLOOKUP($A44,'Occupancy Raw Data'!$B$8:$BE$45,'Occupancy Raw Data'!I$3,FALSE))/100</f>
        <v>0.61519707436001603</v>
      </c>
      <c r="E44" s="107">
        <f>(VLOOKUP($A44,'Occupancy Raw Data'!$B$8:$BE$45,'Occupancy Raw Data'!J$3,FALSE))/100</f>
        <v>0.62925639983746395</v>
      </c>
      <c r="F44" s="107">
        <f>(VLOOKUP($A44,'Occupancy Raw Data'!$B$8:$BE$45,'Occupancy Raw Data'!K$3,FALSE))/100</f>
        <v>0.64136529865908098</v>
      </c>
      <c r="G44" s="108">
        <f>(VLOOKUP($A44,'Occupancy Raw Data'!$B$8:$BE$45,'Occupancy Raw Data'!L$3,FALSE))/100</f>
        <v>0.59593661113368501</v>
      </c>
      <c r="H44" s="88">
        <f>(VLOOKUP($A44,'Occupancy Raw Data'!$B$8:$BE$45,'Occupancy Raw Data'!N$3,FALSE))/100</f>
        <v>0.728403088175538</v>
      </c>
      <c r="I44" s="88">
        <f>(VLOOKUP($A44,'Occupancy Raw Data'!$B$8:$BE$45,'Occupancy Raw Data'!O$3,FALSE))/100</f>
        <v>0.72474603819585492</v>
      </c>
      <c r="J44" s="108">
        <f>(VLOOKUP($A44,'Occupancy Raw Data'!$B$8:$BE$45,'Occupancy Raw Data'!P$3,FALSE))/100</f>
        <v>0.72657456318569602</v>
      </c>
      <c r="K44" s="109">
        <f>(VLOOKUP($A44,'Occupancy Raw Data'!$B$8:$BE$45,'Occupancy Raw Data'!R$3,FALSE))/100</f>
        <v>0.63326174029140292</v>
      </c>
      <c r="M44" s="110">
        <f>VLOOKUP($A44,'ADR Raw Data'!$B$6:$BE$43,'ADR Raw Data'!G$1,FALSE)</f>
        <v>93.135181582360502</v>
      </c>
      <c r="N44" s="111">
        <f>VLOOKUP($A44,'ADR Raw Data'!$B$6:$BE$43,'ADR Raw Data'!H$1,FALSE)</f>
        <v>98.196023038946706</v>
      </c>
      <c r="O44" s="111">
        <f>VLOOKUP($A44,'ADR Raw Data'!$B$6:$BE$43,'ADR Raw Data'!I$1,FALSE)</f>
        <v>97.310260237780696</v>
      </c>
      <c r="P44" s="111">
        <f>VLOOKUP($A44,'ADR Raw Data'!$B$6:$BE$43,'ADR Raw Data'!J$1,FALSE)</f>
        <v>97.6589642257522</v>
      </c>
      <c r="Q44" s="111">
        <f>VLOOKUP($A44,'ADR Raw Data'!$B$6:$BE$43,'ADR Raw Data'!K$1,FALSE)</f>
        <v>99.203622655854005</v>
      </c>
      <c r="R44" s="112">
        <f>VLOOKUP($A44,'ADR Raw Data'!$B$6:$BE$43,'ADR Raw Data'!L$1,FALSE)</f>
        <v>97.265245329333098</v>
      </c>
      <c r="S44" s="111">
        <f>VLOOKUP($A44,'ADR Raw Data'!$B$6:$BE$43,'ADR Raw Data'!N$1,FALSE)</f>
        <v>113.693909405333</v>
      </c>
      <c r="T44" s="111">
        <f>VLOOKUP($A44,'ADR Raw Data'!$B$6:$BE$43,'ADR Raw Data'!O$1,FALSE)</f>
        <v>113.12007400762501</v>
      </c>
      <c r="U44" s="112">
        <f>VLOOKUP($A44,'ADR Raw Data'!$B$6:$BE$43,'ADR Raw Data'!P$1,FALSE)</f>
        <v>113.407713774397</v>
      </c>
      <c r="V44" s="113">
        <f>VLOOKUP($A44,'ADR Raw Data'!$B$6:$BE$43,'ADR Raw Data'!R$1,FALSE)</f>
        <v>102.556989513438</v>
      </c>
      <c r="X44" s="110">
        <f>VLOOKUP($A44,'RevPAR Raw Data'!$B$6:$BE$43,'RevPAR Raw Data'!G$1,FALSE)</f>
        <v>46.684908573750498</v>
      </c>
      <c r="Y44" s="111">
        <f>VLOOKUP($A44,'RevPAR Raw Data'!$B$6:$BE$43,'RevPAR Raw Data'!H$1,FALSE)</f>
        <v>58.191418122714303</v>
      </c>
      <c r="Z44" s="111">
        <f>VLOOKUP($A44,'RevPAR Raw Data'!$B$6:$BE$43,'RevPAR Raw Data'!I$1,FALSE)</f>
        <v>59.864987403494503</v>
      </c>
      <c r="AA44" s="111">
        <f>VLOOKUP($A44,'RevPAR Raw Data'!$B$6:$BE$43,'RevPAR Raw Data'!J$1,FALSE)</f>
        <v>61.452528240552603</v>
      </c>
      <c r="AB44" s="111">
        <f>VLOOKUP($A44,'RevPAR Raw Data'!$B$6:$BE$43,'RevPAR Raw Data'!K$1,FALSE)</f>
        <v>63.625761072734598</v>
      </c>
      <c r="AC44" s="112">
        <f>VLOOKUP($A44,'RevPAR Raw Data'!$B$6:$BE$43,'RevPAR Raw Data'!L$1,FALSE)</f>
        <v>57.963920682649302</v>
      </c>
      <c r="AD44" s="111">
        <f>VLOOKUP($A44,'RevPAR Raw Data'!$B$6:$BE$43,'RevPAR Raw Data'!N$1,FALSE)</f>
        <v>82.814994717594402</v>
      </c>
      <c r="AE44" s="111">
        <f>VLOOKUP($A44,'RevPAR Raw Data'!$B$6:$BE$43,'RevPAR Raw Data'!O$1,FALSE)</f>
        <v>81.983325477448105</v>
      </c>
      <c r="AF44" s="112">
        <f>VLOOKUP($A44,'RevPAR Raw Data'!$B$6:$BE$43,'RevPAR Raw Data'!P$1,FALSE)</f>
        <v>82.399160097521303</v>
      </c>
      <c r="AG44" s="113">
        <f>VLOOKUP($A44,'RevPAR Raw Data'!$B$6:$BE$43,'RevPAR Raw Data'!R$1,FALSE)</f>
        <v>64.945417658327003</v>
      </c>
    </row>
    <row r="45" spans="1:33" ht="14.25">
      <c r="A45" s="90" t="s">
        <v>14</v>
      </c>
      <c r="B45" s="78">
        <f>(VLOOKUP($A44,'Occupancy Raw Data'!$B$8:$BE$51,'Occupancy Raw Data'!T$3,FALSE))/100</f>
        <v>6.5043349062983605E-2</v>
      </c>
      <c r="C45" s="79">
        <f>(VLOOKUP($A44,'Occupancy Raw Data'!$B$8:$BE$51,'Occupancy Raw Data'!U$3,FALSE))/100</f>
        <v>6.2182378588999894E-2</v>
      </c>
      <c r="D45" s="79">
        <f>(VLOOKUP($A44,'Occupancy Raw Data'!$B$8:$BE$51,'Occupancy Raw Data'!V$3,FALSE))/100</f>
        <v>6.5208930806997398E-2</v>
      </c>
      <c r="E45" s="79">
        <f>(VLOOKUP($A44,'Occupancy Raw Data'!$B$8:$BE$51,'Occupancy Raw Data'!W$3,FALSE))/100</f>
        <v>4.4979252260939698E-2</v>
      </c>
      <c r="F45" s="79">
        <f>(VLOOKUP($A44,'Occupancy Raw Data'!$B$8:$BE$51,'Occupancy Raw Data'!X$3,FALSE))/100</f>
        <v>6.0893863818929396E-2</v>
      </c>
      <c r="G45" s="79">
        <f>(VLOOKUP($A44,'Occupancy Raw Data'!$B$8:$BE$51,'Occupancy Raw Data'!Y$3,FALSE))/100</f>
        <v>5.9064794018449197E-2</v>
      </c>
      <c r="H45" s="80">
        <f>(VLOOKUP($A44,'Occupancy Raw Data'!$B$8:$BE$51,'Occupancy Raw Data'!AA$3,FALSE))/100</f>
        <v>8.2597873511353906E-2</v>
      </c>
      <c r="I45" s="80">
        <f>(VLOOKUP($A44,'Occupancy Raw Data'!$B$8:$BE$51,'Occupancy Raw Data'!AB$3,FALSE))/100</f>
        <v>4.8981333200351404E-2</v>
      </c>
      <c r="J45" s="79">
        <f>(VLOOKUP($A44,'Occupancy Raw Data'!$B$8:$BE$51,'Occupancy Raw Data'!AC$3,FALSE))/100</f>
        <v>6.5566816307159395E-2</v>
      </c>
      <c r="K45" s="81">
        <f>(VLOOKUP($A44,'Occupancy Raw Data'!$B$8:$BE$51,'Occupancy Raw Data'!AE$3,FALSE))/100</f>
        <v>6.0625461968615103E-2</v>
      </c>
      <c r="M45" s="78">
        <f>(VLOOKUP($A44,'ADR Raw Data'!$B$6:$BE$49,'ADR Raw Data'!T$1,FALSE))/100</f>
        <v>-1.36895334659246E-2</v>
      </c>
      <c r="N45" s="79">
        <f>(VLOOKUP($A44,'ADR Raw Data'!$B$6:$BE$49,'ADR Raw Data'!U$1,FALSE))/100</f>
        <v>1.8012611427555999E-2</v>
      </c>
      <c r="O45" s="79">
        <f>(VLOOKUP($A44,'ADR Raw Data'!$B$6:$BE$49,'ADR Raw Data'!V$1,FALSE))/100</f>
        <v>1.06669263140585E-2</v>
      </c>
      <c r="P45" s="79">
        <f>(VLOOKUP($A44,'ADR Raw Data'!$B$6:$BE$49,'ADR Raw Data'!W$1,FALSE))/100</f>
        <v>2.2686272217473002E-2</v>
      </c>
      <c r="Q45" s="79">
        <f>(VLOOKUP($A44,'ADR Raw Data'!$B$6:$BE$49,'ADR Raw Data'!X$1,FALSE))/100</f>
        <v>2.3012869955093398E-2</v>
      </c>
      <c r="R45" s="79">
        <f>(VLOOKUP($A44,'ADR Raw Data'!$B$6:$BE$49,'ADR Raw Data'!Y$1,FALSE))/100</f>
        <v>1.3287403555373899E-2</v>
      </c>
      <c r="S45" s="80">
        <f>(VLOOKUP($A44,'ADR Raw Data'!$B$6:$BE$49,'ADR Raw Data'!AA$1,FALSE))/100</f>
        <v>-2.74108825124265E-3</v>
      </c>
      <c r="T45" s="80">
        <f>(VLOOKUP($A44,'ADR Raw Data'!$B$6:$BE$49,'ADR Raw Data'!AB$1,FALSE))/100</f>
        <v>-3.1937450819570501E-2</v>
      </c>
      <c r="U45" s="79">
        <f>(VLOOKUP($A44,'ADR Raw Data'!$B$6:$BE$49,'ADR Raw Data'!AC$1,FALSE))/100</f>
        <v>-1.76734470150633E-2</v>
      </c>
      <c r="V45" s="81">
        <f>(VLOOKUP($A44,'ADR Raw Data'!$B$6:$BE$49,'ADR Raw Data'!AE$1,FALSE))/100</f>
        <v>1.5536500948067299E-3</v>
      </c>
      <c r="X45" s="78">
        <f>(VLOOKUP($A44,'RevPAR Raw Data'!$B$6:$BE$43,'RevPAR Raw Data'!T$1,FALSE))/100</f>
        <v>5.0463402493325399E-2</v>
      </c>
      <c r="Y45" s="79">
        <f>(VLOOKUP($A44,'RevPAR Raw Data'!$B$6:$BE$43,'RevPAR Raw Data'!U$1,FALSE))/100</f>
        <v>8.1315057039720709E-2</v>
      </c>
      <c r="Z45" s="79">
        <f>(VLOOKUP($A44,'RevPAR Raw Data'!$B$6:$BE$43,'RevPAR Raw Data'!V$1,FALSE))/100</f>
        <v>7.6571435980992794E-2</v>
      </c>
      <c r="AA45" s="79">
        <f>(VLOOKUP($A44,'RevPAR Raw Data'!$B$6:$BE$43,'RevPAR Raw Data'!W$1,FALSE))/100</f>
        <v>6.8685936039342796E-2</v>
      </c>
      <c r="AB45" s="79">
        <f>(VLOOKUP($A44,'RevPAR Raw Data'!$B$6:$BE$43,'RevPAR Raw Data'!X$1,FALSE))/100</f>
        <v>8.530807634315099E-2</v>
      </c>
      <c r="AC45" s="79">
        <f>(VLOOKUP($A44,'RevPAR Raw Data'!$B$6:$BE$43,'RevPAR Raw Data'!Y$1,FALSE))/100</f>
        <v>7.313701532786139E-2</v>
      </c>
      <c r="AD45" s="80">
        <f>(VLOOKUP($A44,'RevPAR Raw Data'!$B$6:$BE$43,'RevPAR Raw Data'!AA$1,FALSE))/100</f>
        <v>7.9630377199451707E-2</v>
      </c>
      <c r="AE45" s="80">
        <f>(VLOOKUP($A44,'RevPAR Raw Data'!$B$6:$BE$43,'RevPAR Raw Data'!AB$1,FALSE))/100</f>
        <v>1.54795434606177E-2</v>
      </c>
      <c r="AF45" s="79">
        <f>(VLOOKUP($A44,'RevPAR Raw Data'!$B$6:$BE$43,'RevPAR Raw Data'!AC$1,FALSE))/100</f>
        <v>4.6734577638145106E-2</v>
      </c>
      <c r="AG45" s="81">
        <f>(VLOOKUP($A44,'RevPAR Raw Data'!$B$6:$BE$43,'RevPAR Raw Data'!AE$1,FALSE))/100</f>
        <v>6.22733028181571E-2</v>
      </c>
    </row>
    <row r="46" spans="1:33">
      <c r="A46" s="128"/>
      <c r="B46" s="106"/>
      <c r="C46" s="107"/>
      <c r="D46" s="107"/>
      <c r="E46" s="107"/>
      <c r="F46" s="107"/>
      <c r="G46" s="108"/>
      <c r="H46" s="88"/>
      <c r="I46" s="88"/>
      <c r="J46" s="108"/>
      <c r="K46" s="109"/>
      <c r="M46" s="110"/>
      <c r="N46" s="111"/>
      <c r="O46" s="111"/>
      <c r="P46" s="111"/>
      <c r="Q46" s="111"/>
      <c r="R46" s="112"/>
      <c r="S46" s="111"/>
      <c r="T46" s="111"/>
      <c r="U46" s="112"/>
      <c r="V46" s="113"/>
      <c r="X46" s="110"/>
      <c r="Y46" s="111"/>
      <c r="Z46" s="111"/>
      <c r="AA46" s="111"/>
      <c r="AB46" s="111"/>
      <c r="AC46" s="112"/>
      <c r="AD46" s="111"/>
      <c r="AE46" s="111"/>
      <c r="AF46" s="112"/>
      <c r="AG46" s="113"/>
    </row>
    <row r="47" spans="1:33">
      <c r="A47" s="105" t="s">
        <v>30</v>
      </c>
      <c r="B47" s="106">
        <f>(VLOOKUP($A47,'Occupancy Raw Data'!$B$8:$BE$45,'Occupancy Raw Data'!G$3,FALSE))/100</f>
        <v>0.48989562513879598</v>
      </c>
      <c r="C47" s="107">
        <f>(VLOOKUP($A47,'Occupancy Raw Data'!$B$8:$BE$45,'Occupancy Raw Data'!H$3,FALSE))/100</f>
        <v>0.627137463912946</v>
      </c>
      <c r="D47" s="107">
        <f>(VLOOKUP($A47,'Occupancy Raw Data'!$B$8:$BE$45,'Occupancy Raw Data'!I$3,FALSE))/100</f>
        <v>0.65711747723739711</v>
      </c>
      <c r="E47" s="107">
        <f>(VLOOKUP($A47,'Occupancy Raw Data'!$B$8:$BE$45,'Occupancy Raw Data'!J$3,FALSE))/100</f>
        <v>0.66799911170330806</v>
      </c>
      <c r="F47" s="107">
        <f>(VLOOKUP($A47,'Occupancy Raw Data'!$B$8:$BE$45,'Occupancy Raw Data'!K$3,FALSE))/100</f>
        <v>0.65267599378192298</v>
      </c>
      <c r="G47" s="108">
        <f>(VLOOKUP($A47,'Occupancy Raw Data'!$B$8:$BE$45,'Occupancy Raw Data'!L$3,FALSE))/100</f>
        <v>0.61896513435487399</v>
      </c>
      <c r="H47" s="88">
        <f>(VLOOKUP($A47,'Occupancy Raw Data'!$B$8:$BE$45,'Occupancy Raw Data'!N$3,FALSE))/100</f>
        <v>0.75927159671330202</v>
      </c>
      <c r="I47" s="88">
        <f>(VLOOKUP($A47,'Occupancy Raw Data'!$B$8:$BE$45,'Occupancy Raw Data'!O$3,FALSE))/100</f>
        <v>0.76548967355096598</v>
      </c>
      <c r="J47" s="108">
        <f>(VLOOKUP($A47,'Occupancy Raw Data'!$B$8:$BE$45,'Occupancy Raw Data'!P$3,FALSE))/100</f>
        <v>0.76238063513213405</v>
      </c>
      <c r="K47" s="109">
        <f>(VLOOKUP($A47,'Occupancy Raw Data'!$B$8:$BE$45,'Occupancy Raw Data'!R$3,FALSE))/100</f>
        <v>0.65994099171980491</v>
      </c>
      <c r="M47" s="110">
        <f>VLOOKUP($A47,'ADR Raw Data'!$B$6:$BE$43,'ADR Raw Data'!G$1,FALSE)</f>
        <v>98.953277425203893</v>
      </c>
      <c r="N47" s="111">
        <f>VLOOKUP($A47,'ADR Raw Data'!$B$6:$BE$43,'ADR Raw Data'!H$1,FALSE)</f>
        <v>106.817875354107</v>
      </c>
      <c r="O47" s="111">
        <f>VLOOKUP($A47,'ADR Raw Data'!$B$6:$BE$43,'ADR Raw Data'!I$1,FALSE)</f>
        <v>108.125309226089</v>
      </c>
      <c r="P47" s="111">
        <f>VLOOKUP($A47,'ADR Raw Data'!$B$6:$BE$43,'ADR Raw Data'!J$1,FALSE)</f>
        <v>112.094471409574</v>
      </c>
      <c r="Q47" s="111">
        <f>VLOOKUP($A47,'ADR Raw Data'!$B$6:$BE$43,'ADR Raw Data'!K$1,FALSE)</f>
        <v>114.92799591697801</v>
      </c>
      <c r="R47" s="112">
        <f>VLOOKUP($A47,'ADR Raw Data'!$B$6:$BE$43,'ADR Raw Data'!L$1,FALSE)</f>
        <v>108.699838547646</v>
      </c>
      <c r="S47" s="111">
        <f>VLOOKUP($A47,'ADR Raw Data'!$B$6:$BE$43,'ADR Raw Data'!N$1,FALSE)</f>
        <v>129.85796139221901</v>
      </c>
      <c r="T47" s="111">
        <f>VLOOKUP($A47,'ADR Raw Data'!$B$6:$BE$43,'ADR Raw Data'!O$1,FALSE)</f>
        <v>131.798114302291</v>
      </c>
      <c r="U47" s="112">
        <f>VLOOKUP($A47,'ADR Raw Data'!$B$6:$BE$43,'ADR Raw Data'!P$1,FALSE)</f>
        <v>130.831993882901</v>
      </c>
      <c r="V47" s="113">
        <f>VLOOKUP($A47,'ADR Raw Data'!$B$6:$BE$43,'ADR Raw Data'!R$1,FALSE)</f>
        <v>116.00487549274099</v>
      </c>
      <c r="X47" s="110">
        <f>VLOOKUP($A47,'RevPAR Raw Data'!$B$6:$BE$43,'RevPAR Raw Data'!G$1,FALSE)</f>
        <v>48.476777703753001</v>
      </c>
      <c r="Y47" s="111">
        <f>VLOOKUP($A47,'RevPAR Raw Data'!$B$6:$BE$43,'RevPAR Raw Data'!H$1,FALSE)</f>
        <v>66.9894914501443</v>
      </c>
      <c r="Z47" s="111">
        <f>VLOOKUP($A47,'RevPAR Raw Data'!$B$6:$BE$43,'RevPAR Raw Data'!I$1,FALSE)</f>
        <v>71.051030424161596</v>
      </c>
      <c r="AA47" s="111">
        <f>VLOOKUP($A47,'RevPAR Raw Data'!$B$6:$BE$43,'RevPAR Raw Data'!J$1,FALSE)</f>
        <v>74.879007328447699</v>
      </c>
      <c r="AB47" s="111">
        <f>VLOOKUP($A47,'RevPAR Raw Data'!$B$6:$BE$43,'RevPAR Raw Data'!K$1,FALSE)</f>
        <v>75.010743948478705</v>
      </c>
      <c r="AC47" s="112">
        <f>VLOOKUP($A47,'RevPAR Raw Data'!$B$6:$BE$43,'RevPAR Raw Data'!L$1,FALSE)</f>
        <v>67.281410170997106</v>
      </c>
      <c r="AD47" s="111">
        <f>VLOOKUP($A47,'RevPAR Raw Data'!$B$6:$BE$43,'RevPAR Raw Data'!N$1,FALSE)</f>
        <v>98.597461692205101</v>
      </c>
      <c r="AE47" s="111">
        <f>VLOOKUP($A47,'RevPAR Raw Data'!$B$6:$BE$43,'RevPAR Raw Data'!O$1,FALSE)</f>
        <v>100.890095491894</v>
      </c>
      <c r="AF47" s="112">
        <f>VLOOKUP($A47,'RevPAR Raw Data'!$B$6:$BE$43,'RevPAR Raw Data'!P$1,FALSE)</f>
        <v>99.743778592049694</v>
      </c>
      <c r="AG47" s="113">
        <f>VLOOKUP($A47,'RevPAR Raw Data'!$B$6:$BE$43,'RevPAR Raw Data'!R$1,FALSE)</f>
        <v>76.556372577012098</v>
      </c>
    </row>
    <row r="48" spans="1:33" ht="14.25">
      <c r="A48" s="90" t="s">
        <v>14</v>
      </c>
      <c r="B48" s="78">
        <f>(VLOOKUP($A47,'Occupancy Raw Data'!$B$8:$BE$51,'Occupancy Raw Data'!T$3,FALSE))/100</f>
        <v>-1.4426223457784999E-2</v>
      </c>
      <c r="C48" s="79">
        <f>(VLOOKUP($A47,'Occupancy Raw Data'!$B$8:$BE$51,'Occupancy Raw Data'!U$3,FALSE))/100</f>
        <v>-5.2399739810969202E-2</v>
      </c>
      <c r="D48" s="79">
        <f>(VLOOKUP($A47,'Occupancy Raw Data'!$B$8:$BE$51,'Occupancy Raw Data'!V$3,FALSE))/100</f>
        <v>-6.8227098000482489E-2</v>
      </c>
      <c r="E48" s="79">
        <f>(VLOOKUP($A47,'Occupancy Raw Data'!$B$8:$BE$51,'Occupancy Raw Data'!W$3,FALSE))/100</f>
        <v>-6.0612470307656999E-2</v>
      </c>
      <c r="F48" s="79">
        <f>(VLOOKUP($A47,'Occupancy Raw Data'!$B$8:$BE$51,'Occupancy Raw Data'!X$3,FALSE))/100</f>
        <v>-3.0654440744240202E-2</v>
      </c>
      <c r="G48" s="79">
        <f>(VLOOKUP($A47,'Occupancy Raw Data'!$B$8:$BE$51,'Occupancy Raw Data'!Y$3,FALSE))/100</f>
        <v>-4.7315981257722697E-2</v>
      </c>
      <c r="H48" s="80">
        <f>(VLOOKUP($A47,'Occupancy Raw Data'!$B$8:$BE$51,'Occupancy Raw Data'!AA$3,FALSE))/100</f>
        <v>6.0392092296093304E-2</v>
      </c>
      <c r="I48" s="80">
        <f>(VLOOKUP($A47,'Occupancy Raw Data'!$B$8:$BE$51,'Occupancy Raw Data'!AB$3,FALSE))/100</f>
        <v>7.435820125186629E-2</v>
      </c>
      <c r="J48" s="79">
        <f>(VLOOKUP($A47,'Occupancy Raw Data'!$B$8:$BE$51,'Occupancy Raw Data'!AC$3,FALSE))/100</f>
        <v>6.7357938655503005E-2</v>
      </c>
      <c r="K48" s="81">
        <f>(VLOOKUP($A47,'Occupancy Raw Data'!$B$8:$BE$51,'Occupancy Raw Data'!AE$3,FALSE))/100</f>
        <v>-1.22906337484746E-2</v>
      </c>
      <c r="M48" s="78">
        <f>(VLOOKUP($A47,'ADR Raw Data'!$B$6:$BE$49,'ADR Raw Data'!T$1,FALSE))/100</f>
        <v>4.7002117386337597E-2</v>
      </c>
      <c r="N48" s="79">
        <f>(VLOOKUP($A47,'ADR Raw Data'!$B$6:$BE$49,'ADR Raw Data'!U$1,FALSE))/100</f>
        <v>-8.2893143962711208E-3</v>
      </c>
      <c r="O48" s="79">
        <f>(VLOOKUP($A47,'ADR Raw Data'!$B$6:$BE$49,'ADR Raw Data'!V$1,FALSE))/100</f>
        <v>-2.0534376860539001E-2</v>
      </c>
      <c r="P48" s="79">
        <f>(VLOOKUP($A47,'ADR Raw Data'!$B$6:$BE$49,'ADR Raw Data'!W$1,FALSE))/100</f>
        <v>2.5261027491669502E-2</v>
      </c>
      <c r="Q48" s="79">
        <f>(VLOOKUP($A47,'ADR Raw Data'!$B$6:$BE$49,'ADR Raw Data'!X$1,FALSE))/100</f>
        <v>0.10071991054329101</v>
      </c>
      <c r="R48" s="79">
        <f>(VLOOKUP($A47,'ADR Raw Data'!$B$6:$BE$49,'ADR Raw Data'!Y$1,FALSE))/100</f>
        <v>2.6008656592471299E-2</v>
      </c>
      <c r="S48" s="80">
        <f>(VLOOKUP($A47,'ADR Raw Data'!$B$6:$BE$49,'ADR Raw Data'!AA$1,FALSE))/100</f>
        <v>0.12778026796383998</v>
      </c>
      <c r="T48" s="80">
        <f>(VLOOKUP($A47,'ADR Raw Data'!$B$6:$BE$49,'ADR Raw Data'!AB$1,FALSE))/100</f>
        <v>0.14397939077441099</v>
      </c>
      <c r="U48" s="79">
        <f>(VLOOKUP($A47,'ADR Raw Data'!$B$6:$BE$49,'ADR Raw Data'!AC$1,FALSE))/100</f>
        <v>0.13591727478052099</v>
      </c>
      <c r="V48" s="81">
        <f>(VLOOKUP($A47,'ADR Raw Data'!$B$6:$BE$49,'ADR Raw Data'!AE$1,FALSE))/100</f>
        <v>6.6569767087835699E-2</v>
      </c>
      <c r="X48" s="78">
        <f>(VLOOKUP($A47,'RevPAR Raw Data'!$B$6:$BE$43,'RevPAR Raw Data'!T$1,FALSE))/100</f>
        <v>3.1897830880148199E-2</v>
      </c>
      <c r="Y48" s="79">
        <f>(VLOOKUP($A47,'RevPAR Raw Data'!$B$6:$BE$43,'RevPAR Raw Data'!U$1,FALSE))/100</f>
        <v>-6.0254696289664303E-2</v>
      </c>
      <c r="Z48" s="79">
        <f>(VLOOKUP($A47,'RevPAR Raw Data'!$B$6:$BE$43,'RevPAR Raw Data'!V$1,FALSE))/100</f>
        <v>-8.7360473918578693E-2</v>
      </c>
      <c r="AA48" s="79">
        <f>(VLOOKUP($A47,'RevPAR Raw Data'!$B$6:$BE$43,'RevPAR Raw Data'!W$1,FALSE))/100</f>
        <v>-3.6882576094767104E-2</v>
      </c>
      <c r="AB48" s="79">
        <f>(VLOOKUP($A47,'RevPAR Raw Data'!$B$6:$BE$43,'RevPAR Raw Data'!X$1,FALSE))/100</f>
        <v>6.6977957269536995E-2</v>
      </c>
      <c r="AC48" s="79">
        <f>(VLOOKUP($A47,'RevPAR Raw Data'!$B$6:$BE$43,'RevPAR Raw Data'!Y$1,FALSE))/100</f>
        <v>-2.2537949773119199E-2</v>
      </c>
      <c r="AD48" s="80">
        <f>(VLOOKUP($A47,'RevPAR Raw Data'!$B$6:$BE$43,'RevPAR Raw Data'!AA$1,FALSE))/100</f>
        <v>0.19588927799642503</v>
      </c>
      <c r="AE48" s="80">
        <f>(VLOOKUP($A47,'RevPAR Raw Data'!$B$6:$BE$43,'RevPAR Raw Data'!AB$1,FALSE))/100</f>
        <v>0.22904364054160201</v>
      </c>
      <c r="AF48" s="79">
        <f>(VLOOKUP($A47,'RevPAR Raw Data'!$B$6:$BE$43,'RevPAR Raw Data'!AC$1,FALSE))/100</f>
        <v>0.212430320892914</v>
      </c>
      <c r="AG48" s="81">
        <f>(VLOOKUP($A47,'RevPAR Raw Data'!$B$6:$BE$43,'RevPAR Raw Data'!AE$1,FALSE))/100</f>
        <v>5.3460948713363203E-2</v>
      </c>
    </row>
    <row r="49" spans="1:33">
      <c r="A49" s="128"/>
      <c r="B49" s="106"/>
      <c r="C49" s="107"/>
      <c r="D49" s="107"/>
      <c r="E49" s="107"/>
      <c r="F49" s="107"/>
      <c r="G49" s="108"/>
      <c r="H49" s="88"/>
      <c r="I49" s="88"/>
      <c r="J49" s="108"/>
      <c r="K49" s="109"/>
      <c r="M49" s="110"/>
      <c r="N49" s="111"/>
      <c r="O49" s="111"/>
      <c r="P49" s="111"/>
      <c r="Q49" s="111"/>
      <c r="R49" s="112"/>
      <c r="S49" s="111"/>
      <c r="T49" s="111"/>
      <c r="U49" s="112"/>
      <c r="V49" s="113"/>
      <c r="X49" s="110"/>
      <c r="Y49" s="111"/>
      <c r="Z49" s="111"/>
      <c r="AA49" s="111"/>
      <c r="AB49" s="111"/>
      <c r="AC49" s="112"/>
      <c r="AD49" s="111"/>
      <c r="AE49" s="111"/>
      <c r="AF49" s="112"/>
      <c r="AG49" s="113"/>
    </row>
    <row r="50" spans="1:33">
      <c r="A50" s="105" t="s">
        <v>31</v>
      </c>
      <c r="B50" s="106">
        <f>(VLOOKUP($A50,'Occupancy Raw Data'!$B$8:$BE$45,'Occupancy Raw Data'!G$3,FALSE))/100</f>
        <v>0.48540637629097394</v>
      </c>
      <c r="C50" s="107">
        <f>(VLOOKUP($A50,'Occupancy Raw Data'!$B$8:$BE$45,'Occupancy Raw Data'!H$3,FALSE))/100</f>
        <v>0.58430624158060096</v>
      </c>
      <c r="D50" s="107">
        <f>(VLOOKUP($A50,'Occupancy Raw Data'!$B$8:$BE$45,'Occupancy Raw Data'!I$3,FALSE))/100</f>
        <v>0.60372698697799698</v>
      </c>
      <c r="E50" s="107">
        <f>(VLOOKUP($A50,'Occupancy Raw Data'!$B$8:$BE$45,'Occupancy Raw Data'!J$3,FALSE))/100</f>
        <v>0.62505612932195698</v>
      </c>
      <c r="F50" s="107">
        <f>(VLOOKUP($A50,'Occupancy Raw Data'!$B$8:$BE$45,'Occupancy Raw Data'!K$3,FALSE))/100</f>
        <v>0.64189492590929509</v>
      </c>
      <c r="G50" s="108">
        <f>(VLOOKUP($A50,'Occupancy Raw Data'!$B$8:$BE$45,'Occupancy Raw Data'!L$3,FALSE))/100</f>
        <v>0.58807813201616499</v>
      </c>
      <c r="H50" s="88">
        <f>(VLOOKUP($A50,'Occupancy Raw Data'!$B$8:$BE$45,'Occupancy Raw Data'!N$3,FALSE))/100</f>
        <v>0.80377189043556296</v>
      </c>
      <c r="I50" s="88">
        <f>(VLOOKUP($A50,'Occupancy Raw Data'!$B$8:$BE$45,'Occupancy Raw Data'!O$3,FALSE))/100</f>
        <v>0.82633587786259499</v>
      </c>
      <c r="J50" s="108">
        <f>(VLOOKUP($A50,'Occupancy Raw Data'!$B$8:$BE$45,'Occupancy Raw Data'!P$3,FALSE))/100</f>
        <v>0.81505388414907898</v>
      </c>
      <c r="K50" s="109">
        <f>(VLOOKUP($A50,'Occupancy Raw Data'!$B$8:$BE$45,'Occupancy Raw Data'!R$3,FALSE))/100</f>
        <v>0.6529283469112831</v>
      </c>
      <c r="M50" s="110">
        <f>VLOOKUP($A50,'ADR Raw Data'!$B$6:$BE$43,'ADR Raw Data'!G$1,FALSE)</f>
        <v>107.119054116558</v>
      </c>
      <c r="N50" s="111">
        <f>VLOOKUP($A50,'ADR Raw Data'!$B$6:$BE$43,'ADR Raw Data'!H$1,FALSE)</f>
        <v>110.16658789625301</v>
      </c>
      <c r="O50" s="111">
        <f>VLOOKUP($A50,'ADR Raw Data'!$B$6:$BE$43,'ADR Raw Data'!I$1,FALSE)</f>
        <v>112.053728151729</v>
      </c>
      <c r="P50" s="111">
        <f>VLOOKUP($A50,'ADR Raw Data'!$B$6:$BE$43,'ADR Raw Data'!J$1,FALSE)</f>
        <v>111.112681393678</v>
      </c>
      <c r="Q50" s="111">
        <f>VLOOKUP($A50,'ADR Raw Data'!$B$6:$BE$43,'ADR Raw Data'!K$1,FALSE)</f>
        <v>118.81517138859699</v>
      </c>
      <c r="R50" s="112">
        <f>VLOOKUP($A50,'ADR Raw Data'!$B$6:$BE$43,'ADR Raw Data'!L$1,FALSE)</f>
        <v>112.140090482189</v>
      </c>
      <c r="S50" s="111">
        <f>VLOOKUP($A50,'ADR Raw Data'!$B$6:$BE$43,'ADR Raw Data'!N$1,FALSE)</f>
        <v>165.955209497206</v>
      </c>
      <c r="T50" s="111">
        <f>VLOOKUP($A50,'ADR Raw Data'!$B$6:$BE$43,'ADR Raw Data'!O$1,FALSE)</f>
        <v>169.62903681565001</v>
      </c>
      <c r="U50" s="112">
        <f>VLOOKUP($A50,'ADR Raw Data'!$B$6:$BE$43,'ADR Raw Data'!P$1,FALSE)</f>
        <v>167.81754975552599</v>
      </c>
      <c r="V50" s="113">
        <f>VLOOKUP($A50,'ADR Raw Data'!$B$6:$BE$43,'ADR Raw Data'!R$1,FALSE)</f>
        <v>131.997937564474</v>
      </c>
      <c r="X50" s="110">
        <f>VLOOKUP($A50,'RevPAR Raw Data'!$B$6:$BE$43,'RevPAR Raw Data'!G$1,FALSE)</f>
        <v>51.996271890435501</v>
      </c>
      <c r="Y50" s="111">
        <f>VLOOKUP($A50,'RevPAR Raw Data'!$B$6:$BE$43,'RevPAR Raw Data'!H$1,FALSE)</f>
        <v>64.371024921418893</v>
      </c>
      <c r="Z50" s="111">
        <f>VLOOKUP($A50,'RevPAR Raw Data'!$B$6:$BE$43,'RevPAR Raw Data'!I$1,FALSE)</f>
        <v>67.649859676695101</v>
      </c>
      <c r="AA50" s="111">
        <f>VLOOKUP($A50,'RevPAR Raw Data'!$B$6:$BE$43,'RevPAR Raw Data'!J$1,FALSE)</f>
        <v>69.451662550516303</v>
      </c>
      <c r="AB50" s="111">
        <f>VLOOKUP($A50,'RevPAR Raw Data'!$B$6:$BE$43,'RevPAR Raw Data'!K$1,FALSE)</f>
        <v>76.266855635383905</v>
      </c>
      <c r="AC50" s="112">
        <f>VLOOKUP($A50,'RevPAR Raw Data'!$B$6:$BE$43,'RevPAR Raw Data'!L$1,FALSE)</f>
        <v>65.947134934889903</v>
      </c>
      <c r="AD50" s="111">
        <f>VLOOKUP($A50,'RevPAR Raw Data'!$B$6:$BE$43,'RevPAR Raw Data'!N$1,FALSE)</f>
        <v>133.390132465199</v>
      </c>
      <c r="AE50" s="111">
        <f>VLOOKUP($A50,'RevPAR Raw Data'!$B$6:$BE$43,'RevPAR Raw Data'!O$1,FALSE)</f>
        <v>140.17055904804599</v>
      </c>
      <c r="AF50" s="112">
        <f>VLOOKUP($A50,'RevPAR Raw Data'!$B$6:$BE$43,'RevPAR Raw Data'!P$1,FALSE)</f>
        <v>136.78034575662301</v>
      </c>
      <c r="AG50" s="113">
        <f>VLOOKUP($A50,'RevPAR Raw Data'!$B$6:$BE$43,'RevPAR Raw Data'!R$1,FALSE)</f>
        <v>86.185195169670905</v>
      </c>
    </row>
    <row r="51" spans="1:33" ht="14.25">
      <c r="A51" s="90" t="s">
        <v>14</v>
      </c>
      <c r="B51" s="78">
        <f>(VLOOKUP($A50,'Occupancy Raw Data'!$B$8:$BE$51,'Occupancy Raw Data'!T$3,FALSE))/100</f>
        <v>1.24354846106998E-2</v>
      </c>
      <c r="C51" s="79">
        <f>(VLOOKUP($A50,'Occupancy Raw Data'!$B$8:$BE$51,'Occupancy Raw Data'!U$3,FALSE))/100</f>
        <v>7.4736721265032099E-2</v>
      </c>
      <c r="D51" s="79">
        <f>(VLOOKUP($A50,'Occupancy Raw Data'!$B$8:$BE$51,'Occupancy Raw Data'!V$3,FALSE))/100</f>
        <v>3.76446804959472E-2</v>
      </c>
      <c r="E51" s="79">
        <f>(VLOOKUP($A50,'Occupancy Raw Data'!$B$8:$BE$51,'Occupancy Raw Data'!W$3,FALSE))/100</f>
        <v>4.2670568308531692E-2</v>
      </c>
      <c r="F51" s="79">
        <f>(VLOOKUP($A50,'Occupancy Raw Data'!$B$8:$BE$51,'Occupancy Raw Data'!X$3,FALSE))/100</f>
        <v>1.33153790337305E-2</v>
      </c>
      <c r="G51" s="79">
        <f>(VLOOKUP($A50,'Occupancy Raw Data'!$B$8:$BE$51,'Occupancy Raw Data'!Y$3,FALSE))/100</f>
        <v>3.6419377405818201E-2</v>
      </c>
      <c r="H51" s="80">
        <f>(VLOOKUP($A50,'Occupancy Raw Data'!$B$8:$BE$51,'Occupancy Raw Data'!AA$3,FALSE))/100</f>
        <v>9.4022850870628089E-2</v>
      </c>
      <c r="I51" s="80">
        <f>(VLOOKUP($A50,'Occupancy Raw Data'!$B$8:$BE$51,'Occupancy Raw Data'!AB$3,FALSE))/100</f>
        <v>0.21926013417868098</v>
      </c>
      <c r="J51" s="79">
        <f>(VLOOKUP($A50,'Occupancy Raw Data'!$B$8:$BE$51,'Occupancy Raw Data'!AC$3,FALSE))/100</f>
        <v>0.15411629995509599</v>
      </c>
      <c r="K51" s="81">
        <f>(VLOOKUP($A50,'Occupancy Raw Data'!$B$8:$BE$51,'Occupancy Raw Data'!AE$3,FALSE))/100</f>
        <v>7.6035630176992802E-2</v>
      </c>
      <c r="M51" s="78">
        <f>(VLOOKUP($A50,'ADR Raw Data'!$B$6:$BE$49,'ADR Raw Data'!T$1,FALSE))/100</f>
        <v>5.3293459070916899E-2</v>
      </c>
      <c r="N51" s="79">
        <f>(VLOOKUP($A50,'ADR Raw Data'!$B$6:$BE$49,'ADR Raw Data'!U$1,FALSE))/100</f>
        <v>4.3655716610615201E-2</v>
      </c>
      <c r="O51" s="79">
        <f>(VLOOKUP($A50,'ADR Raw Data'!$B$6:$BE$49,'ADR Raw Data'!V$1,FALSE))/100</f>
        <v>5.0662565550840803E-2</v>
      </c>
      <c r="P51" s="79">
        <f>(VLOOKUP($A50,'ADR Raw Data'!$B$6:$BE$49,'ADR Raw Data'!W$1,FALSE))/100</f>
        <v>6.2880209776251805E-2</v>
      </c>
      <c r="Q51" s="79">
        <f>(VLOOKUP($A50,'ADR Raw Data'!$B$6:$BE$49,'ADR Raw Data'!X$1,FALSE))/100</f>
        <v>0.11447191462799899</v>
      </c>
      <c r="R51" s="79">
        <f>(VLOOKUP($A50,'ADR Raw Data'!$B$6:$BE$49,'ADR Raw Data'!Y$1,FALSE))/100</f>
        <v>6.6517982159608996E-2</v>
      </c>
      <c r="S51" s="80">
        <f>(VLOOKUP($A50,'ADR Raw Data'!$B$6:$BE$49,'ADR Raw Data'!AA$1,FALSE))/100</f>
        <v>0.26220895396729599</v>
      </c>
      <c r="T51" s="80">
        <f>(VLOOKUP($A50,'ADR Raw Data'!$B$6:$BE$49,'ADR Raw Data'!AB$1,FALSE))/100</f>
        <v>0.32233769874101698</v>
      </c>
      <c r="U51" s="79">
        <f>(VLOOKUP($A50,'ADR Raw Data'!$B$6:$BE$49,'ADR Raw Data'!AC$1,FALSE))/100</f>
        <v>0.29145705360381102</v>
      </c>
      <c r="V51" s="81">
        <f>(VLOOKUP($A50,'ADR Raw Data'!$B$6:$BE$49,'ADR Raw Data'!AE$1,FALSE))/100</f>
        <v>0.16468177342703</v>
      </c>
      <c r="X51" s="78">
        <f>(VLOOKUP($A50,'RevPAR Raw Data'!$B$6:$BE$43,'RevPAR Raw Data'!T$1,FALSE))/100</f>
        <v>6.6391673671744089E-2</v>
      </c>
      <c r="Y51" s="79">
        <f>(VLOOKUP($A50,'RevPAR Raw Data'!$B$6:$BE$43,'RevPAR Raw Data'!U$1,FALSE))/100</f>
        <v>0.12165512299959999</v>
      </c>
      <c r="Z51" s="79">
        <f>(VLOOKUP($A50,'RevPAR Raw Data'!$B$6:$BE$43,'RevPAR Raw Data'!V$1,FALSE))/100</f>
        <v>9.0214422140054401E-2</v>
      </c>
      <c r="AA51" s="79">
        <f>(VLOOKUP($A50,'RevPAR Raw Data'!$B$6:$BE$43,'RevPAR Raw Data'!W$1,FALSE))/100</f>
        <v>0.10823391237129601</v>
      </c>
      <c r="AB51" s="79">
        <f>(VLOOKUP($A50,'RevPAR Raw Data'!$B$6:$BE$43,'RevPAR Raw Data'!X$1,FALSE))/100</f>
        <v>0.129311530593719</v>
      </c>
      <c r="AC51" s="79">
        <f>(VLOOKUP($A50,'RevPAR Raw Data'!$B$6:$BE$43,'RevPAR Raw Data'!Y$1,FALSE))/100</f>
        <v>0.105359903061971</v>
      </c>
      <c r="AD51" s="80">
        <f>(VLOOKUP($A50,'RevPAR Raw Data'!$B$6:$BE$43,'RevPAR Raw Data'!AA$1,FALSE))/100</f>
        <v>0.38088543821373499</v>
      </c>
      <c r="AE51" s="80">
        <f>(VLOOKUP($A50,'RevPAR Raw Data'!$B$6:$BE$43,'RevPAR Raw Data'!AB$1,FALSE))/100</f>
        <v>0.61227363999650097</v>
      </c>
      <c r="AF51" s="79">
        <f>(VLOOKUP($A50,'RevPAR Raw Data'!$B$6:$BE$43,'RevPAR Raw Data'!AC$1,FALSE))/100</f>
        <v>0.49049163625614201</v>
      </c>
      <c r="AG51" s="81">
        <f>(VLOOKUP($A50,'RevPAR Raw Data'!$B$6:$BE$43,'RevPAR Raw Data'!AE$1,FALSE))/100</f>
        <v>0.253239086025212</v>
      </c>
    </row>
    <row r="52" spans="1:33">
      <c r="A52" s="129"/>
      <c r="B52" s="106"/>
      <c r="C52" s="107"/>
      <c r="D52" s="107"/>
      <c r="E52" s="107"/>
      <c r="F52" s="107"/>
      <c r="G52" s="108"/>
      <c r="H52" s="88"/>
      <c r="I52" s="88"/>
      <c r="J52" s="108"/>
      <c r="K52" s="109"/>
      <c r="M52" s="110"/>
      <c r="N52" s="111"/>
      <c r="O52" s="111"/>
      <c r="P52" s="111"/>
      <c r="Q52" s="111"/>
      <c r="R52" s="112"/>
      <c r="S52" s="111"/>
      <c r="T52" s="111"/>
      <c r="U52" s="112"/>
      <c r="V52" s="113"/>
      <c r="X52" s="110"/>
      <c r="Y52" s="111"/>
      <c r="Z52" s="111"/>
      <c r="AA52" s="111"/>
      <c r="AB52" s="111"/>
      <c r="AC52" s="112"/>
      <c r="AD52" s="111"/>
      <c r="AE52" s="111"/>
      <c r="AF52" s="112"/>
      <c r="AG52" s="113"/>
    </row>
    <row r="53" spans="1:33">
      <c r="A53" s="105" t="s">
        <v>32</v>
      </c>
      <c r="B53" s="106">
        <f>(VLOOKUP($A53,'Occupancy Raw Data'!$B$8:$BE$45,'Occupancy Raw Data'!G$3,FALSE))/100</f>
        <v>0.39341085271317799</v>
      </c>
      <c r="C53" s="107">
        <f>(VLOOKUP($A53,'Occupancy Raw Data'!$B$8:$BE$45,'Occupancy Raw Data'!H$3,FALSE))/100</f>
        <v>0.525193798449612</v>
      </c>
      <c r="D53" s="107">
        <f>(VLOOKUP($A53,'Occupancy Raw Data'!$B$8:$BE$45,'Occupancy Raw Data'!I$3,FALSE))/100</f>
        <v>0.56007751937984407</v>
      </c>
      <c r="E53" s="107">
        <f>(VLOOKUP($A53,'Occupancy Raw Data'!$B$8:$BE$45,'Occupancy Raw Data'!J$3,FALSE))/100</f>
        <v>0.57170542635658894</v>
      </c>
      <c r="F53" s="107">
        <f>(VLOOKUP($A53,'Occupancy Raw Data'!$B$8:$BE$45,'Occupancy Raw Data'!K$3,FALSE))/100</f>
        <v>0.56395348837209303</v>
      </c>
      <c r="G53" s="108">
        <f>(VLOOKUP($A53,'Occupancy Raw Data'!$B$8:$BE$45,'Occupancy Raw Data'!L$3,FALSE))/100</f>
        <v>0.52286821705426301</v>
      </c>
      <c r="H53" s="88">
        <f>(VLOOKUP($A53,'Occupancy Raw Data'!$B$8:$BE$45,'Occupancy Raw Data'!N$3,FALSE))/100</f>
        <v>0.70930232558139494</v>
      </c>
      <c r="I53" s="88">
        <f>(VLOOKUP($A53,'Occupancy Raw Data'!$B$8:$BE$45,'Occupancy Raw Data'!O$3,FALSE))/100</f>
        <v>0.80490956072351394</v>
      </c>
      <c r="J53" s="108">
        <f>(VLOOKUP($A53,'Occupancy Raw Data'!$B$8:$BE$45,'Occupancy Raw Data'!P$3,FALSE))/100</f>
        <v>0.75710594315245405</v>
      </c>
      <c r="K53" s="109">
        <f>(VLOOKUP($A53,'Occupancy Raw Data'!$B$8:$BE$45,'Occupancy Raw Data'!R$3,FALSE))/100</f>
        <v>0.589793281653746</v>
      </c>
      <c r="M53" s="110">
        <f>VLOOKUP($A53,'ADR Raw Data'!$B$6:$BE$43,'ADR Raw Data'!G$1,FALSE)</f>
        <v>81.9988341543513</v>
      </c>
      <c r="N53" s="111">
        <f>VLOOKUP($A53,'ADR Raw Data'!$B$6:$BE$43,'ADR Raw Data'!H$1,FALSE)</f>
        <v>93.238536285362798</v>
      </c>
      <c r="O53" s="111">
        <f>VLOOKUP($A53,'ADR Raw Data'!$B$6:$BE$43,'ADR Raw Data'!I$1,FALSE)</f>
        <v>89.675859284890393</v>
      </c>
      <c r="P53" s="111">
        <f>VLOOKUP($A53,'ADR Raw Data'!$B$6:$BE$43,'ADR Raw Data'!J$1,FALSE)</f>
        <v>90.498903954802202</v>
      </c>
      <c r="Q53" s="111">
        <f>VLOOKUP($A53,'ADR Raw Data'!$B$6:$BE$43,'ADR Raw Data'!K$1,FALSE)</f>
        <v>91.534902634593294</v>
      </c>
      <c r="R53" s="112">
        <f>VLOOKUP($A53,'ADR Raw Data'!$B$6:$BE$43,'ADR Raw Data'!L$1,FALSE)</f>
        <v>89.817319001729601</v>
      </c>
      <c r="S53" s="111">
        <f>VLOOKUP($A53,'ADR Raw Data'!$B$6:$BE$43,'ADR Raw Data'!N$1,FALSE)</f>
        <v>111.089080145719</v>
      </c>
      <c r="T53" s="111">
        <f>VLOOKUP($A53,'ADR Raw Data'!$B$6:$BE$43,'ADR Raw Data'!O$1,FALSE)</f>
        <v>126.010449438202</v>
      </c>
      <c r="U53" s="112">
        <f>VLOOKUP($A53,'ADR Raw Data'!$B$6:$BE$43,'ADR Raw Data'!P$1,FALSE)</f>
        <v>119.02083191126199</v>
      </c>
      <c r="V53" s="113">
        <f>VLOOKUP($A53,'ADR Raw Data'!$B$6:$BE$43,'ADR Raw Data'!R$1,FALSE)</f>
        <v>100.528167735878</v>
      </c>
      <c r="X53" s="110">
        <f>VLOOKUP($A53,'RevPAR Raw Data'!$B$6:$BE$43,'RevPAR Raw Data'!G$1,FALSE)</f>
        <v>32.259231266149797</v>
      </c>
      <c r="Y53" s="111">
        <f>VLOOKUP($A53,'RevPAR Raw Data'!$B$6:$BE$43,'RevPAR Raw Data'!H$1,FALSE)</f>
        <v>48.9683010335917</v>
      </c>
      <c r="Z53" s="111">
        <f>VLOOKUP($A53,'RevPAR Raw Data'!$B$6:$BE$43,'RevPAR Raw Data'!I$1,FALSE)</f>
        <v>50.225432816537399</v>
      </c>
      <c r="AA53" s="111">
        <f>VLOOKUP($A53,'RevPAR Raw Data'!$B$6:$BE$43,'RevPAR Raw Data'!J$1,FALSE)</f>
        <v>51.738714470284201</v>
      </c>
      <c r="AB53" s="111">
        <f>VLOOKUP($A53,'RevPAR Raw Data'!$B$6:$BE$43,'RevPAR Raw Data'!K$1,FALSE)</f>
        <v>51.621427648578802</v>
      </c>
      <c r="AC53" s="112">
        <f>VLOOKUP($A53,'RevPAR Raw Data'!$B$6:$BE$43,'RevPAR Raw Data'!L$1,FALSE)</f>
        <v>46.962621447028397</v>
      </c>
      <c r="AD53" s="111">
        <f>VLOOKUP($A53,'RevPAR Raw Data'!$B$6:$BE$43,'RevPAR Raw Data'!N$1,FALSE)</f>
        <v>78.795742894056801</v>
      </c>
      <c r="AE53" s="111">
        <f>VLOOKUP($A53,'RevPAR Raw Data'!$B$6:$BE$43,'RevPAR Raw Data'!O$1,FALSE)</f>
        <v>101.427015503875</v>
      </c>
      <c r="AF53" s="112">
        <f>VLOOKUP($A53,'RevPAR Raw Data'!$B$6:$BE$43,'RevPAR Raw Data'!P$1,FALSE)</f>
        <v>90.111379198966404</v>
      </c>
      <c r="AG53" s="113">
        <f>VLOOKUP($A53,'RevPAR Raw Data'!$B$6:$BE$43,'RevPAR Raw Data'!R$1,FALSE)</f>
        <v>59.290837947582098</v>
      </c>
    </row>
    <row r="54" spans="1:33" ht="14.25">
      <c r="A54" s="90" t="s">
        <v>14</v>
      </c>
      <c r="B54" s="78">
        <f>(VLOOKUP($A53,'Occupancy Raw Data'!$B$8:$BE$51,'Occupancy Raw Data'!T$3,FALSE))/100</f>
        <v>-0.136170212765957</v>
      </c>
      <c r="C54" s="79">
        <f>(VLOOKUP($A53,'Occupancy Raw Data'!$B$8:$BE$51,'Occupancy Raw Data'!U$3,FALSE))/100</f>
        <v>-3.6764705882352897E-3</v>
      </c>
      <c r="D54" s="79">
        <f>(VLOOKUP($A53,'Occupancy Raw Data'!$B$8:$BE$51,'Occupancy Raw Data'!V$3,FALSE))/100</f>
        <v>-1.36518771331058E-2</v>
      </c>
      <c r="E54" s="79">
        <f>(VLOOKUP($A53,'Occupancy Raw Data'!$B$8:$BE$51,'Occupancy Raw Data'!W$3,FALSE))/100</f>
        <v>-3.8043478260869498E-2</v>
      </c>
      <c r="F54" s="79">
        <f>(VLOOKUP($A53,'Occupancy Raw Data'!$B$8:$BE$51,'Occupancy Raw Data'!X$3,FALSE))/100</f>
        <v>-3.7486218302094795E-2</v>
      </c>
      <c r="G54" s="79">
        <f>(VLOOKUP($A53,'Occupancy Raw Data'!$B$8:$BE$51,'Occupancy Raw Data'!Y$3,FALSE))/100</f>
        <v>-4.25833924769339E-2</v>
      </c>
      <c r="H54" s="80">
        <f>(VLOOKUP($A53,'Occupancy Raw Data'!$B$8:$BE$51,'Occupancy Raw Data'!AA$3,FALSE))/100</f>
        <v>0.115853658536585</v>
      </c>
      <c r="I54" s="80">
        <f>(VLOOKUP($A53,'Occupancy Raw Data'!$B$8:$BE$51,'Occupancy Raw Data'!AB$3,FALSE))/100</f>
        <v>0.30334728033472802</v>
      </c>
      <c r="J54" s="79">
        <f>(VLOOKUP($A53,'Occupancy Raw Data'!$B$8:$BE$51,'Occupancy Raw Data'!AC$3,FALSE))/100</f>
        <v>0.20824742268041199</v>
      </c>
      <c r="K54" s="81">
        <f>(VLOOKUP($A53,'Occupancy Raw Data'!$B$8:$BE$51,'Occupancy Raw Data'!AE$3,FALSE))/100</f>
        <v>3.6322360953461898E-2</v>
      </c>
      <c r="M54" s="78">
        <f>(VLOOKUP($A53,'ADR Raw Data'!$B$6:$BE$49,'ADR Raw Data'!T$1,FALSE))/100</f>
        <v>-4.1733853519324501E-2</v>
      </c>
      <c r="N54" s="79">
        <f>(VLOOKUP($A53,'ADR Raw Data'!$B$6:$BE$49,'ADR Raw Data'!U$1,FALSE))/100</f>
        <v>2.8523718406488298E-2</v>
      </c>
      <c r="O54" s="79">
        <f>(VLOOKUP($A53,'ADR Raw Data'!$B$6:$BE$49,'ADR Raw Data'!V$1,FALSE))/100</f>
        <v>-2.0864243224750798E-4</v>
      </c>
      <c r="P54" s="79">
        <f>(VLOOKUP($A53,'ADR Raw Data'!$B$6:$BE$49,'ADR Raw Data'!W$1,FALSE))/100</f>
        <v>7.4381640544236008E-3</v>
      </c>
      <c r="Q54" s="79">
        <f>(VLOOKUP($A53,'ADR Raw Data'!$B$6:$BE$49,'ADR Raw Data'!X$1,FALSE))/100</f>
        <v>3.6623973605059895E-2</v>
      </c>
      <c r="R54" s="79">
        <f>(VLOOKUP($A53,'ADR Raw Data'!$B$6:$BE$49,'ADR Raw Data'!Y$1,FALSE))/100</f>
        <v>1.0065884845841599E-2</v>
      </c>
      <c r="S54" s="80">
        <f>(VLOOKUP($A53,'ADR Raw Data'!$B$6:$BE$49,'ADR Raw Data'!AA$1,FALSE))/100</f>
        <v>0.12671310535188302</v>
      </c>
      <c r="T54" s="80">
        <f>(VLOOKUP($A53,'ADR Raw Data'!$B$6:$BE$49,'ADR Raw Data'!AB$1,FALSE))/100</f>
        <v>0.30945577309563399</v>
      </c>
      <c r="U54" s="79">
        <f>(VLOOKUP($A53,'ADR Raw Data'!$B$6:$BE$49,'ADR Raw Data'!AC$1,FALSE))/100</f>
        <v>0.221597260727008</v>
      </c>
      <c r="V54" s="81">
        <f>(VLOOKUP($A53,'ADR Raw Data'!$B$6:$BE$49,'ADR Raw Data'!AE$1,FALSE))/100</f>
        <v>9.7484097954885204E-2</v>
      </c>
      <c r="X54" s="78">
        <f>(VLOOKUP($A53,'RevPAR Raw Data'!$B$6:$BE$43,'RevPAR Raw Data'!T$1,FALSE))/100</f>
        <v>-0.17222115857201201</v>
      </c>
      <c r="Y54" s="79">
        <f>(VLOOKUP($A53,'RevPAR Raw Data'!$B$6:$BE$43,'RevPAR Raw Data'!U$1,FALSE))/100</f>
        <v>2.4742381206464402E-2</v>
      </c>
      <c r="Z54" s="79">
        <f>(VLOOKUP($A53,'RevPAR Raw Data'!$B$6:$BE$43,'RevPAR Raw Data'!V$1,FALSE))/100</f>
        <v>-1.3857671204503501E-2</v>
      </c>
      <c r="AA54" s="79">
        <f>(VLOOKUP($A53,'RevPAR Raw Data'!$B$6:$BE$43,'RevPAR Raw Data'!W$1,FALSE))/100</f>
        <v>-3.0888287838951197E-2</v>
      </c>
      <c r="AB54" s="79">
        <f>(VLOOKUP($A53,'RevPAR Raw Data'!$B$6:$BE$43,'RevPAR Raw Data'!X$1,FALSE))/100</f>
        <v>-2.2351389666843001E-3</v>
      </c>
      <c r="AC54" s="79">
        <f>(VLOOKUP($A53,'RevPAR Raw Data'!$B$6:$BE$43,'RevPAR Raw Data'!Y$1,FALSE))/100</f>
        <v>-3.2946147156110397E-2</v>
      </c>
      <c r="AD54" s="80">
        <f>(VLOOKUP($A53,'RevPAR Raw Data'!$B$6:$BE$43,'RevPAR Raw Data'!AA$1,FALSE))/100</f>
        <v>0.25724694072801602</v>
      </c>
      <c r="AE54" s="80">
        <f>(VLOOKUP($A53,'RevPAR Raw Data'!$B$6:$BE$43,'RevPAR Raw Data'!AB$1,FALSE))/100</f>
        <v>0.70667562058280298</v>
      </c>
      <c r="AF54" s="79">
        <f>(VLOOKUP($A53,'RevPAR Raw Data'!$B$6:$BE$43,'RevPAR Raw Data'!AC$1,FALSE))/100</f>
        <v>0.47599174182685899</v>
      </c>
      <c r="AG54" s="81">
        <f>(VLOOKUP($A53,'RevPAR Raw Data'!$B$6:$BE$43,'RevPAR Raw Data'!AE$1,FALSE))/100</f>
        <v>0.13734731150148702</v>
      </c>
    </row>
    <row r="55" spans="1:33">
      <c r="A55" s="128"/>
      <c r="B55" s="106"/>
      <c r="C55" s="107"/>
      <c r="D55" s="107"/>
      <c r="E55" s="107"/>
      <c r="F55" s="107"/>
      <c r="G55" s="108"/>
      <c r="H55" s="88"/>
      <c r="I55" s="88"/>
      <c r="J55" s="108"/>
      <c r="K55" s="109"/>
      <c r="M55" s="110"/>
      <c r="N55" s="111"/>
      <c r="O55" s="111"/>
      <c r="P55" s="111"/>
      <c r="Q55" s="111"/>
      <c r="R55" s="112"/>
      <c r="S55" s="111"/>
      <c r="T55" s="111"/>
      <c r="U55" s="112"/>
      <c r="V55" s="113"/>
      <c r="X55" s="110"/>
      <c r="Y55" s="111"/>
      <c r="Z55" s="111"/>
      <c r="AA55" s="111"/>
      <c r="AB55" s="111"/>
      <c r="AC55" s="112"/>
      <c r="AD55" s="111"/>
      <c r="AE55" s="111"/>
      <c r="AF55" s="112"/>
      <c r="AG55" s="113"/>
    </row>
    <row r="56" spans="1:33">
      <c r="A56" s="105" t="s">
        <v>33</v>
      </c>
      <c r="B56" s="106">
        <f>(VLOOKUP($A56,'Occupancy Raw Data'!$B$8:$BE$45,'Occupancy Raw Data'!G$3,FALSE))/100</f>
        <v>0.51758182309981005</v>
      </c>
      <c r="C56" s="107">
        <f>(VLOOKUP($A56,'Occupancy Raw Data'!$B$8:$BE$45,'Occupancy Raw Data'!H$3,FALSE))/100</f>
        <v>0.69272383013253902</v>
      </c>
      <c r="D56" s="107">
        <f>(VLOOKUP($A56,'Occupancy Raw Data'!$B$8:$BE$45,'Occupancy Raw Data'!I$3,FALSE))/100</f>
        <v>0.7015147416824451</v>
      </c>
      <c r="E56" s="107">
        <f>(VLOOKUP($A56,'Occupancy Raw Data'!$B$8:$BE$45,'Occupancy Raw Data'!J$3,FALSE))/100</f>
        <v>0.67568298620503098</v>
      </c>
      <c r="F56" s="107">
        <f>(VLOOKUP($A56,'Occupancy Raw Data'!$B$8:$BE$45,'Occupancy Raw Data'!K$3,FALSE))/100</f>
        <v>0.63713822017852306</v>
      </c>
      <c r="G56" s="107">
        <f>(VLOOKUP($A56,'Occupancy Raw Data'!$B$8:$BE$45,'Occupancy Raw Data'!L$3,FALSE))/100</f>
        <v>0.64492832025967006</v>
      </c>
      <c r="H56" s="88">
        <f>(VLOOKUP($A56,'Occupancy Raw Data'!$B$8:$BE$45,'Occupancy Raw Data'!N$3,FALSE))/100</f>
        <v>0.7153097105761419</v>
      </c>
      <c r="I56" s="88">
        <f>(VLOOKUP($A56,'Occupancy Raw Data'!$B$8:$BE$45,'Occupancy Raw Data'!O$3,FALSE))/100</f>
        <v>0.70570733026778398</v>
      </c>
      <c r="J56" s="107">
        <f>(VLOOKUP($A56,'Occupancy Raw Data'!$B$8:$BE$45,'Occupancy Raw Data'!P$3,FALSE))/100</f>
        <v>0.710508520421963</v>
      </c>
      <c r="K56" s="130">
        <f>(VLOOKUP($A56,'Occupancy Raw Data'!$B$8:$BE$45,'Occupancy Raw Data'!R$3,FALSE))/100</f>
        <v>0.66366552030603898</v>
      </c>
      <c r="M56" s="110">
        <f>VLOOKUP($A56,'ADR Raw Data'!$B$6:$BE$43,'ADR Raw Data'!G$1,FALSE)</f>
        <v>132.2483877711</v>
      </c>
      <c r="N56" s="111">
        <f>VLOOKUP($A56,'ADR Raw Data'!$B$6:$BE$43,'ADR Raw Data'!H$1,FALSE)</f>
        <v>136.225478328777</v>
      </c>
      <c r="O56" s="111">
        <f>VLOOKUP($A56,'ADR Raw Data'!$B$6:$BE$43,'ADR Raw Data'!I$1,FALSE)</f>
        <v>134.90905725853</v>
      </c>
      <c r="P56" s="111">
        <f>VLOOKUP($A56,'ADR Raw Data'!$B$6:$BE$43,'ADR Raw Data'!J$1,FALSE)</f>
        <v>127.710544435548</v>
      </c>
      <c r="Q56" s="111">
        <f>VLOOKUP($A56,'ADR Raw Data'!$B$6:$BE$43,'ADR Raw Data'!K$1,FALSE)</f>
        <v>132.60246869029899</v>
      </c>
      <c r="R56" s="112">
        <f>VLOOKUP($A56,'ADR Raw Data'!$B$6:$BE$43,'ADR Raw Data'!L$1,FALSE)</f>
        <v>132.80069076877899</v>
      </c>
      <c r="S56" s="111">
        <f>VLOOKUP($A56,'ADR Raw Data'!$B$6:$BE$43,'ADR Raw Data'!N$1,FALSE)</f>
        <v>154.973006239364</v>
      </c>
      <c r="T56" s="111">
        <f>VLOOKUP($A56,'ADR Raw Data'!$B$6:$BE$43,'ADR Raw Data'!O$1,FALSE)</f>
        <v>157.80746262935901</v>
      </c>
      <c r="U56" s="112">
        <f>VLOOKUP($A56,'ADR Raw Data'!$B$6:$BE$43,'ADR Raw Data'!P$1,FALSE)</f>
        <v>156.3806576568</v>
      </c>
      <c r="V56" s="113">
        <f>VLOOKUP($A56,'ADR Raw Data'!$B$6:$BE$43,'ADR Raw Data'!R$1,FALSE)</f>
        <v>140.013346142649</v>
      </c>
      <c r="X56" s="110">
        <f>VLOOKUP($A56,'RevPAR Raw Data'!$B$6:$BE$43,'RevPAR Raw Data'!G$1,FALSE)</f>
        <v>68.449361644576598</v>
      </c>
      <c r="Y56" s="111">
        <f>VLOOKUP($A56,'RevPAR Raw Data'!$B$6:$BE$43,'RevPAR Raw Data'!H$1,FALSE)</f>
        <v>94.366635109548199</v>
      </c>
      <c r="Z56" s="111">
        <f>VLOOKUP($A56,'RevPAR Raw Data'!$B$6:$BE$43,'RevPAR Raw Data'!I$1,FALSE)</f>
        <v>94.640692453340506</v>
      </c>
      <c r="AA56" s="111">
        <f>VLOOKUP($A56,'RevPAR Raw Data'!$B$6:$BE$43,'RevPAR Raw Data'!J$1,FALSE)</f>
        <v>86.291842034081597</v>
      </c>
      <c r="AB56" s="111">
        <f>VLOOKUP($A56,'RevPAR Raw Data'!$B$6:$BE$43,'RevPAR Raw Data'!K$1,FALSE)</f>
        <v>84.486100892615596</v>
      </c>
      <c r="AC56" s="112">
        <f>VLOOKUP($A56,'RevPAR Raw Data'!$B$6:$BE$43,'RevPAR Raw Data'!L$1,FALSE)</f>
        <v>85.646926426832493</v>
      </c>
      <c r="AD56" s="111">
        <f>VLOOKUP($A56,'RevPAR Raw Data'!$B$6:$BE$43,'RevPAR Raw Data'!N$1,FALSE)</f>
        <v>110.853696240194</v>
      </c>
      <c r="AE56" s="111">
        <f>VLOOKUP($A56,'RevPAR Raw Data'!$B$6:$BE$43,'RevPAR Raw Data'!O$1,FALSE)</f>
        <v>111.365883148498</v>
      </c>
      <c r="AF56" s="112">
        <f>VLOOKUP($A56,'RevPAR Raw Data'!$B$6:$BE$43,'RevPAR Raw Data'!P$1,FALSE)</f>
        <v>111.10978969434601</v>
      </c>
      <c r="AG56" s="113">
        <f>VLOOKUP($A56,'RevPAR Raw Data'!$B$6:$BE$43,'RevPAR Raw Data'!R$1,FALSE)</f>
        <v>92.922030217550898</v>
      </c>
    </row>
    <row r="57" spans="1:33" thickBot="1">
      <c r="A57" s="94" t="s">
        <v>14</v>
      </c>
      <c r="B57" s="84">
        <f>(VLOOKUP($A56,'Occupancy Raw Data'!$B$8:$BE$51,'Occupancy Raw Data'!T$3,FALSE))/100</f>
        <v>2.6136056261833903E-2</v>
      </c>
      <c r="C57" s="85">
        <f>(VLOOKUP($A56,'Occupancy Raw Data'!$B$8:$BE$51,'Occupancy Raw Data'!U$3,FALSE))/100</f>
        <v>4.9861449223093698E-2</v>
      </c>
      <c r="D57" s="85">
        <f>(VLOOKUP($A56,'Occupancy Raw Data'!$B$8:$BE$51,'Occupancy Raw Data'!V$3,FALSE))/100</f>
        <v>7.1265166776243501E-3</v>
      </c>
      <c r="E57" s="85">
        <f>(VLOOKUP($A56,'Occupancy Raw Data'!$B$8:$BE$51,'Occupancy Raw Data'!W$3,FALSE))/100</f>
        <v>7.8245915880499287E-3</v>
      </c>
      <c r="F57" s="85">
        <f>(VLOOKUP($A56,'Occupancy Raw Data'!$B$8:$BE$51,'Occupancy Raw Data'!X$3,FALSE))/100</f>
        <v>-2.4326734062449801E-2</v>
      </c>
      <c r="G57" s="85">
        <f>(VLOOKUP($A56,'Occupancy Raw Data'!$B$8:$BE$51,'Occupancy Raw Data'!Y$3,FALSE))/100</f>
        <v>1.2691050842373802E-2</v>
      </c>
      <c r="H57" s="86">
        <f>(VLOOKUP($A56,'Occupancy Raw Data'!$B$8:$BE$51,'Occupancy Raw Data'!AA$3,FALSE))/100</f>
        <v>-9.9449512005336696E-4</v>
      </c>
      <c r="I57" s="86">
        <f>(VLOOKUP($A56,'Occupancy Raw Data'!$B$8:$BE$51,'Occupancy Raw Data'!AB$3,FALSE))/100</f>
        <v>-2.4679772705198701E-2</v>
      </c>
      <c r="J57" s="85">
        <f>(VLOOKUP($A56,'Occupancy Raw Data'!$B$8:$BE$51,'Occupancy Raw Data'!AC$3,FALSE))/100</f>
        <v>-1.28991853869903E-2</v>
      </c>
      <c r="K57" s="87">
        <f>(VLOOKUP($A56,'Occupancy Raw Data'!$B$8:$BE$51,'Occupancy Raw Data'!AE$3,FALSE))/100</f>
        <v>4.7294996000547601E-3</v>
      </c>
      <c r="M57" s="84">
        <f>(VLOOKUP($A56,'ADR Raw Data'!$B$6:$BE$49,'ADR Raw Data'!T$1,FALSE))/100</f>
        <v>5.0573381492881701E-2</v>
      </c>
      <c r="N57" s="85">
        <f>(VLOOKUP($A56,'ADR Raw Data'!$B$6:$BE$49,'ADR Raw Data'!U$1,FALSE))/100</f>
        <v>6.1107108680912405E-4</v>
      </c>
      <c r="O57" s="85">
        <f>(VLOOKUP($A56,'ADR Raw Data'!$B$6:$BE$49,'ADR Raw Data'!V$1,FALSE))/100</f>
        <v>9.7427996832276896E-3</v>
      </c>
      <c r="P57" s="85">
        <f>(VLOOKUP($A56,'ADR Raw Data'!$B$6:$BE$49,'ADR Raw Data'!W$1,FALSE))/100</f>
        <v>2.0217010996370098E-2</v>
      </c>
      <c r="Q57" s="85">
        <f>(VLOOKUP($A56,'ADR Raw Data'!$B$6:$BE$49,'ADR Raw Data'!X$1,FALSE))/100</f>
        <v>8.3095817102877889E-2</v>
      </c>
      <c r="R57" s="85">
        <f>(VLOOKUP($A56,'ADR Raw Data'!$B$6:$BE$49,'ADR Raw Data'!Y$1,FALSE))/100</f>
        <v>3.0721737549528602E-2</v>
      </c>
      <c r="S57" s="86">
        <f>(VLOOKUP($A56,'ADR Raw Data'!$B$6:$BE$49,'ADR Raw Data'!AA$1,FALSE))/100</f>
        <v>0.12847653165701001</v>
      </c>
      <c r="T57" s="86">
        <f>(VLOOKUP($A56,'ADR Raw Data'!$B$6:$BE$49,'ADR Raw Data'!AB$1,FALSE))/100</f>
        <v>0.11215357903418299</v>
      </c>
      <c r="U57" s="85">
        <f>(VLOOKUP($A56,'ADR Raw Data'!$B$6:$BE$49,'ADR Raw Data'!AC$1,FALSE))/100</f>
        <v>0.12001712474493401</v>
      </c>
      <c r="V57" s="87">
        <f>(VLOOKUP($A56,'ADR Raw Data'!$B$6:$BE$49,'ADR Raw Data'!AE$1,FALSE))/100</f>
        <v>5.9114544600105796E-2</v>
      </c>
      <c r="X57" s="84">
        <f>(VLOOKUP($A56,'RevPAR Raw Data'!$B$6:$BE$43,'RevPAR Raw Data'!T$1,FALSE))/100</f>
        <v>7.8031226498764802E-2</v>
      </c>
      <c r="Y57" s="85">
        <f>(VLOOKUP($A56,'RevPAR Raw Data'!$B$6:$BE$43,'RevPAR Raw Data'!U$1,FALSE))/100</f>
        <v>5.0502989199869501E-2</v>
      </c>
      <c r="Z57" s="85">
        <f>(VLOOKUP($A56,'RevPAR Raw Data'!$B$6:$BE$43,'RevPAR Raw Data'!V$1,FALSE))/100</f>
        <v>1.6938748585281299E-2</v>
      </c>
      <c r="AA57" s="85">
        <f>(VLOOKUP($A56,'RevPAR Raw Data'!$B$6:$BE$43,'RevPAR Raw Data'!W$1,FALSE))/100</f>
        <v>2.8199792438597798E-2</v>
      </c>
      <c r="AB57" s="85">
        <f>(VLOOKUP($A56,'RevPAR Raw Data'!$B$6:$BE$43,'RevPAR Raw Data'!X$1,FALSE))/100</f>
        <v>5.6747633196064406E-2</v>
      </c>
      <c r="AC57" s="85">
        <f>(VLOOKUP($A56,'RevPAR Raw Data'!$B$6:$BE$43,'RevPAR Raw Data'!Y$1,FALSE))/100</f>
        <v>4.3802679525109502E-2</v>
      </c>
      <c r="AD57" s="86">
        <f>(VLOOKUP($A56,'RevPAR Raw Data'!$B$6:$BE$43,'RevPAR Raw Data'!AA$1,FALSE))/100</f>
        <v>0.127354267253182</v>
      </c>
      <c r="AE57" s="86">
        <f>(VLOOKUP($A56,'RevPAR Raw Data'!$B$6:$BE$43,'RevPAR Raw Data'!AB$1,FALSE))/100</f>
        <v>8.4705881490346205E-2</v>
      </c>
      <c r="AF57" s="85">
        <f>(VLOOKUP($A56,'RevPAR Raw Data'!$B$6:$BE$43,'RevPAR Raw Data'!AC$1,FALSE))/100</f>
        <v>0.105569816216245</v>
      </c>
      <c r="AG57" s="87">
        <f>(VLOOKUP($A56,'RevPAR Raw Data'!$B$6:$BE$43,'RevPAR Raw Data'!AE$1,FALSE))/100</f>
        <v>6.4123626415204193E-2</v>
      </c>
    </row>
    <row r="58" spans="1:33">
      <c r="A58" s="143"/>
      <c r="B58" s="119"/>
      <c r="C58" s="120"/>
      <c r="D58" s="120"/>
      <c r="E58" s="120"/>
      <c r="F58" s="120"/>
      <c r="G58" s="121"/>
      <c r="H58" s="120"/>
      <c r="I58" s="120"/>
      <c r="J58" s="121"/>
      <c r="K58" s="122"/>
      <c r="M58" s="119"/>
      <c r="N58" s="120"/>
      <c r="O58" s="120"/>
      <c r="P58" s="120"/>
      <c r="Q58" s="120"/>
      <c r="R58" s="121"/>
      <c r="S58" s="120"/>
      <c r="T58" s="120"/>
      <c r="U58" s="121"/>
      <c r="V58" s="122"/>
      <c r="X58" s="119"/>
      <c r="Y58" s="120"/>
      <c r="Z58" s="120"/>
      <c r="AA58" s="120"/>
      <c r="AB58" s="120"/>
      <c r="AC58" s="121"/>
      <c r="AD58" s="120"/>
      <c r="AE58" s="120"/>
      <c r="AF58" s="121"/>
      <c r="AG58" s="122"/>
    </row>
    <row r="59" spans="1:33">
      <c r="A59" s="123" t="s">
        <v>34</v>
      </c>
      <c r="B59" s="106">
        <f>(VLOOKUP($A59,'Occupancy Raw Data'!$B$8:$BE$45,'Occupancy Raw Data'!G$3,FALSE))/100</f>
        <v>0.57714085371198098</v>
      </c>
      <c r="C59" s="107">
        <f>(VLOOKUP($A59,'Occupancy Raw Data'!$B$8:$BE$45,'Occupancy Raw Data'!H$3,FALSE))/100</f>
        <v>0.658261022000175</v>
      </c>
      <c r="D59" s="107">
        <f>(VLOOKUP($A59,'Occupancy Raw Data'!$B$8:$BE$45,'Occupancy Raw Data'!I$3,FALSE))/100</f>
        <v>0.69437286352879302</v>
      </c>
      <c r="E59" s="107">
        <f>(VLOOKUP($A59,'Occupancy Raw Data'!$B$8:$BE$45,'Occupancy Raw Data'!J$3,FALSE))/100</f>
        <v>0.68489788763256998</v>
      </c>
      <c r="F59" s="107">
        <f>(VLOOKUP($A59,'Occupancy Raw Data'!$B$8:$BE$45,'Occupancy Raw Data'!K$3,FALSE))/100</f>
        <v>0.67900780085896995</v>
      </c>
      <c r="G59" s="108">
        <f>(VLOOKUP($A59,'Occupancy Raw Data'!$B$8:$BE$45,'Occupancy Raw Data'!L$3,FALSE))/100</f>
        <v>0.6587360855464981</v>
      </c>
      <c r="H59" s="88">
        <f>(VLOOKUP($A59,'Occupancy Raw Data'!$B$8:$BE$45,'Occupancy Raw Data'!N$3,FALSE))/100</f>
        <v>0.70210901698954598</v>
      </c>
      <c r="I59" s="88">
        <f>(VLOOKUP($A59,'Occupancy Raw Data'!$B$8:$BE$45,'Occupancy Raw Data'!O$3,FALSE))/100</f>
        <v>0.72191117069281208</v>
      </c>
      <c r="J59" s="108">
        <f>(VLOOKUP($A59,'Occupancy Raw Data'!$B$8:$BE$45,'Occupancy Raw Data'!P$3,FALSE))/100</f>
        <v>0.71201009384117897</v>
      </c>
      <c r="K59" s="109">
        <f>(VLOOKUP($A59,'Occupancy Raw Data'!$B$8:$BE$45,'Occupancy Raw Data'!R$3,FALSE))/100</f>
        <v>0.67396094692928998</v>
      </c>
      <c r="M59" s="110">
        <f>VLOOKUP($A59,'ADR Raw Data'!$B$6:$BE$43,'ADR Raw Data'!G$1,FALSE)</f>
        <v>145.536968228897</v>
      </c>
      <c r="N59" s="111">
        <f>VLOOKUP($A59,'ADR Raw Data'!$B$6:$BE$43,'ADR Raw Data'!H$1,FALSE)</f>
        <v>159.37529833158001</v>
      </c>
      <c r="O59" s="111">
        <f>VLOOKUP($A59,'ADR Raw Data'!$B$6:$BE$43,'ADR Raw Data'!I$1,FALSE)</f>
        <v>164.93737695812899</v>
      </c>
      <c r="P59" s="111">
        <f>VLOOKUP($A59,'ADR Raw Data'!$B$6:$BE$43,'ADR Raw Data'!J$1,FALSE)</f>
        <v>160.07260302021999</v>
      </c>
      <c r="Q59" s="111">
        <f>VLOOKUP($A59,'ADR Raw Data'!$B$6:$BE$43,'ADR Raw Data'!K$1,FALSE)</f>
        <v>147.43660388805699</v>
      </c>
      <c r="R59" s="112">
        <f>VLOOKUP($A59,'ADR Raw Data'!$B$6:$BE$43,'ADR Raw Data'!L$1,FALSE)</f>
        <v>155.80683029251401</v>
      </c>
      <c r="S59" s="111">
        <f>VLOOKUP($A59,'ADR Raw Data'!$B$6:$BE$43,'ADR Raw Data'!N$1,FALSE)</f>
        <v>145.07059914390101</v>
      </c>
      <c r="T59" s="111">
        <f>VLOOKUP($A59,'ADR Raw Data'!$B$6:$BE$43,'ADR Raw Data'!O$1,FALSE)</f>
        <v>145.487184037091</v>
      </c>
      <c r="U59" s="112">
        <f>VLOOKUP($A59,'ADR Raw Data'!$B$6:$BE$43,'ADR Raw Data'!P$1,FALSE)</f>
        <v>145.28178806561499</v>
      </c>
      <c r="V59" s="113">
        <f>VLOOKUP($A59,'ADR Raw Data'!$B$6:$BE$43,'ADR Raw Data'!R$1,FALSE)</f>
        <v>152.629127769376</v>
      </c>
      <c r="X59" s="110">
        <f>VLOOKUP($A59,'RevPAR Raw Data'!$B$6:$BE$43,'RevPAR Raw Data'!G$1,FALSE)</f>
        <v>83.995330090279595</v>
      </c>
      <c r="Y59" s="111">
        <f>VLOOKUP($A59,'RevPAR Raw Data'!$B$6:$BE$43,'RevPAR Raw Data'!H$1,FALSE)</f>
        <v>104.91054676132801</v>
      </c>
      <c r="Z59" s="111">
        <f>VLOOKUP($A59,'RevPAR Raw Data'!$B$6:$BE$43,'RevPAR Raw Data'!I$1,FALSE)</f>
        <v>114.52803874134401</v>
      </c>
      <c r="AA59" s="111">
        <f>VLOOKUP($A59,'RevPAR Raw Data'!$B$6:$BE$43,'RevPAR Raw Data'!J$1,FALSE)</f>
        <v>109.633387676395</v>
      </c>
      <c r="AB59" s="111">
        <f>VLOOKUP($A59,'RevPAR Raw Data'!$B$6:$BE$43,'RevPAR Raw Data'!K$1,FALSE)</f>
        <v>100.11060417214399</v>
      </c>
      <c r="AC59" s="112">
        <f>VLOOKUP($A59,'RevPAR Raw Data'!$B$6:$BE$43,'RevPAR Raw Data'!L$1,FALSE)</f>
        <v>102.635581488298</v>
      </c>
      <c r="AD59" s="111">
        <f>VLOOKUP($A59,'RevPAR Raw Data'!$B$6:$BE$43,'RevPAR Raw Data'!N$1,FALSE)</f>
        <v>101.85537575900899</v>
      </c>
      <c r="AE59" s="111">
        <f>VLOOKUP($A59,'RevPAR Raw Data'!$B$6:$BE$43,'RevPAR Raw Data'!O$1,FALSE)</f>
        <v>105.028823349017</v>
      </c>
      <c r="AF59" s="112">
        <f>VLOOKUP($A59,'RevPAR Raw Data'!$B$6:$BE$43,'RevPAR Raw Data'!P$1,FALSE)</f>
        <v>103.442099554013</v>
      </c>
      <c r="AG59" s="113">
        <f>VLOOKUP($A59,'RevPAR Raw Data'!$B$6:$BE$43,'RevPAR Raw Data'!R$1,FALSE)</f>
        <v>102.86607148044</v>
      </c>
    </row>
    <row r="60" spans="1:33" ht="14.25">
      <c r="A60" s="90" t="s">
        <v>14</v>
      </c>
      <c r="B60" s="78">
        <f>(VLOOKUP($A59,'Occupancy Raw Data'!$B$8:$BE$51,'Occupancy Raw Data'!T$3,FALSE))/100</f>
        <v>-9.7056162822950806E-2</v>
      </c>
      <c r="C60" s="79">
        <f>(VLOOKUP($A59,'Occupancy Raw Data'!$B$8:$BE$51,'Occupancy Raw Data'!U$3,FALSE))/100</f>
        <v>-0.118670100381912</v>
      </c>
      <c r="D60" s="79">
        <f>(VLOOKUP($A59,'Occupancy Raw Data'!$B$8:$BE$51,'Occupancy Raw Data'!V$3,FALSE))/100</f>
        <v>-0.105996034161185</v>
      </c>
      <c r="E60" s="79">
        <f>(VLOOKUP($A59,'Occupancy Raw Data'!$B$8:$BE$51,'Occupancy Raw Data'!W$3,FALSE))/100</f>
        <v>-9.4047977232949609E-2</v>
      </c>
      <c r="F60" s="79">
        <f>(VLOOKUP($A59,'Occupancy Raw Data'!$B$8:$BE$51,'Occupancy Raw Data'!X$3,FALSE))/100</f>
        <v>-5.9035535081556796E-2</v>
      </c>
      <c r="G60" s="79">
        <f>(VLOOKUP($A59,'Occupancy Raw Data'!$B$8:$BE$51,'Occupancy Raw Data'!Y$3,FALSE))/100</f>
        <v>-9.5232111095927593E-2</v>
      </c>
      <c r="H60" s="80">
        <f>(VLOOKUP($A59,'Occupancy Raw Data'!$B$8:$BE$51,'Occupancy Raw Data'!AA$3,FALSE))/100</f>
        <v>-6.7141391711504891E-2</v>
      </c>
      <c r="I60" s="80">
        <f>(VLOOKUP($A59,'Occupancy Raw Data'!$B$8:$BE$51,'Occupancy Raw Data'!AB$3,FALSE))/100</f>
        <v>-7.1282414454897192E-2</v>
      </c>
      <c r="J60" s="79">
        <f>(VLOOKUP($A59,'Occupancy Raw Data'!$B$8:$BE$51,'Occupancy Raw Data'!AC$3,FALSE))/100</f>
        <v>-6.9245299980238997E-2</v>
      </c>
      <c r="K60" s="81">
        <f>(VLOOKUP($A59,'Occupancy Raw Data'!$B$8:$BE$51,'Occupancy Raw Data'!AE$3,FALSE))/100</f>
        <v>-8.7558867762944997E-2</v>
      </c>
      <c r="M60" s="78">
        <f>(VLOOKUP($A59,'ADR Raw Data'!$B$6:$BE$49,'ADR Raw Data'!T$1,FALSE))/100</f>
        <v>-4.1418175954153001E-2</v>
      </c>
      <c r="N60" s="79">
        <f>(VLOOKUP($A59,'ADR Raw Data'!$B$6:$BE$49,'ADR Raw Data'!U$1,FALSE))/100</f>
        <v>-5.5184474617543999E-2</v>
      </c>
      <c r="O60" s="79">
        <f>(VLOOKUP($A59,'ADR Raw Data'!$B$6:$BE$49,'ADR Raw Data'!V$1,FALSE))/100</f>
        <v>-4.9800867053499294E-2</v>
      </c>
      <c r="P60" s="79">
        <f>(VLOOKUP($A59,'ADR Raw Data'!$B$6:$BE$49,'ADR Raw Data'!W$1,FALSE))/100</f>
        <v>-4.1807022626374098E-2</v>
      </c>
      <c r="Q60" s="79">
        <f>(VLOOKUP($A59,'ADR Raw Data'!$B$6:$BE$49,'ADR Raw Data'!X$1,FALSE))/100</f>
        <v>-9.7874705174628304E-2</v>
      </c>
      <c r="R60" s="79">
        <f>(VLOOKUP($A59,'ADR Raw Data'!$B$6:$BE$49,'ADR Raw Data'!Y$1,FALSE))/100</f>
        <v>-5.7936796770574298E-2</v>
      </c>
      <c r="S60" s="80">
        <f>(VLOOKUP($A59,'ADR Raw Data'!$B$6:$BE$49,'ADR Raw Data'!AA$1,FALSE))/100</f>
        <v>-7.2458820028155402E-2</v>
      </c>
      <c r="T60" s="80">
        <f>(VLOOKUP($A59,'ADR Raw Data'!$B$6:$BE$49,'ADR Raw Data'!AB$1,FALSE))/100</f>
        <v>-6.6375966151315302E-2</v>
      </c>
      <c r="U60" s="79">
        <f>(VLOOKUP($A59,'ADR Raw Data'!$B$6:$BE$49,'ADR Raw Data'!AC$1,FALSE))/100</f>
        <v>-6.9376881290445697E-2</v>
      </c>
      <c r="V60" s="81">
        <f>(VLOOKUP($A59,'ADR Raw Data'!$B$6:$BE$49,'ADR Raw Data'!AE$1,FALSE))/100</f>
        <v>-6.1548864400930201E-2</v>
      </c>
      <c r="X60" s="78">
        <f>(VLOOKUP($A59,'RevPAR Raw Data'!$B$6:$BE$43,'RevPAR Raw Data'!T$1,FALSE))/100</f>
        <v>-0.13445444954786701</v>
      </c>
      <c r="Y60" s="79">
        <f>(VLOOKUP($A59,'RevPAR Raw Data'!$B$6:$BE$43,'RevPAR Raw Data'!U$1,FALSE))/100</f>
        <v>-0.16730582785706902</v>
      </c>
      <c r="Z60" s="79">
        <f>(VLOOKUP($A59,'RevPAR Raw Data'!$B$6:$BE$43,'RevPAR Raw Data'!V$1,FALSE))/100</f>
        <v>-0.15051820680922501</v>
      </c>
      <c r="AA60" s="79">
        <f>(VLOOKUP($A59,'RevPAR Raw Data'!$B$6:$BE$43,'RevPAR Raw Data'!W$1,FALSE))/100</f>
        <v>-0.131923133947181</v>
      </c>
      <c r="AB60" s="79">
        <f>(VLOOKUP($A59,'RevPAR Raw Data'!$B$6:$BE$43,'RevPAR Raw Data'!X$1,FALSE))/100</f>
        <v>-0.15113215466525098</v>
      </c>
      <c r="AC60" s="79">
        <f>(VLOOKUP($A59,'RevPAR Raw Data'!$B$6:$BE$43,'RevPAR Raw Data'!Y$1,FALSE))/100</f>
        <v>-0.14765146439990398</v>
      </c>
      <c r="AD60" s="80">
        <f>(VLOOKUP($A59,'RevPAR Raw Data'!$B$6:$BE$43,'RevPAR Raw Data'!AA$1,FALSE))/100</f>
        <v>-0.13473522572119601</v>
      </c>
      <c r="AE60" s="80">
        <f>(VLOOKUP($A59,'RevPAR Raw Data'!$B$6:$BE$43,'RevPAR Raw Data'!AB$1,FALSE))/100</f>
        <v>-0.13292694147716999</v>
      </c>
      <c r="AF60" s="79">
        <f>(VLOOKUP($A59,'RevPAR Raw Data'!$B$6:$BE$43,'RevPAR Raw Data'!AC$1,FALSE))/100</f>
        <v>-0.13381815831403401</v>
      </c>
      <c r="AG60" s="81">
        <f>(VLOOKUP($A59,'RevPAR Raw Data'!$B$6:$BE$43,'RevPAR Raw Data'!AE$1,FALSE))/100</f>
        <v>-0.143718583284834</v>
      </c>
    </row>
    <row r="61" spans="1:33">
      <c r="A61" s="128"/>
      <c r="B61" s="106"/>
      <c r="C61" s="107"/>
      <c r="D61" s="107"/>
      <c r="E61" s="107"/>
      <c r="F61" s="107"/>
      <c r="G61" s="107"/>
      <c r="H61" s="88"/>
      <c r="I61" s="88"/>
      <c r="J61" s="107"/>
      <c r="K61" s="130"/>
      <c r="M61" s="110"/>
      <c r="N61" s="111"/>
      <c r="O61" s="111"/>
      <c r="P61" s="111"/>
      <c r="Q61" s="111"/>
      <c r="R61" s="112"/>
      <c r="S61" s="111"/>
      <c r="T61" s="111"/>
      <c r="U61" s="112"/>
      <c r="V61" s="113"/>
      <c r="X61" s="110"/>
      <c r="Y61" s="111"/>
      <c r="Z61" s="111"/>
      <c r="AA61" s="111"/>
      <c r="AB61" s="111"/>
      <c r="AC61" s="112"/>
      <c r="AD61" s="111"/>
      <c r="AE61" s="111"/>
      <c r="AF61" s="112"/>
      <c r="AG61" s="113"/>
    </row>
    <row r="62" spans="1:33">
      <c r="A62" s="105" t="s">
        <v>35</v>
      </c>
      <c r="B62" s="106">
        <f>(VLOOKUP($A62,'Occupancy Raw Data'!$B$8:$BE$45,'Occupancy Raw Data'!G$3,FALSE))/100</f>
        <v>0.651003167898627</v>
      </c>
      <c r="C62" s="107">
        <f>(VLOOKUP($A62,'Occupancy Raw Data'!$B$8:$BE$45,'Occupancy Raw Data'!H$3,FALSE))/100</f>
        <v>0.65776135163674698</v>
      </c>
      <c r="D62" s="107">
        <f>(VLOOKUP($A62,'Occupancy Raw Data'!$B$8:$BE$45,'Occupancy Raw Data'!I$3,FALSE))/100</f>
        <v>0.68732840549102403</v>
      </c>
      <c r="E62" s="107">
        <f>(VLOOKUP($A62,'Occupancy Raw Data'!$B$8:$BE$45,'Occupancy Raw Data'!J$3,FALSE))/100</f>
        <v>0.66927138331573299</v>
      </c>
      <c r="F62" s="107">
        <f>(VLOOKUP($A62,'Occupancy Raw Data'!$B$8:$BE$45,'Occupancy Raw Data'!K$3,FALSE))/100</f>
        <v>0.77676874340021096</v>
      </c>
      <c r="G62" s="108">
        <f>(VLOOKUP($A62,'Occupancy Raw Data'!$B$8:$BE$45,'Occupancy Raw Data'!L$3,FALSE))/100</f>
        <v>0.68842661034846797</v>
      </c>
      <c r="H62" s="88">
        <f>(VLOOKUP($A62,'Occupancy Raw Data'!$B$8:$BE$45,'Occupancy Raw Data'!N$3,FALSE))/100</f>
        <v>0.74086589229144595</v>
      </c>
      <c r="I62" s="88">
        <f>(VLOOKUP($A62,'Occupancy Raw Data'!$B$8:$BE$45,'Occupancy Raw Data'!O$3,FALSE))/100</f>
        <v>0.69640971488912295</v>
      </c>
      <c r="J62" s="108">
        <f>(VLOOKUP($A62,'Occupancy Raw Data'!$B$8:$BE$45,'Occupancy Raw Data'!P$3,FALSE))/100</f>
        <v>0.71863780359028495</v>
      </c>
      <c r="K62" s="109">
        <f>(VLOOKUP($A62,'Occupancy Raw Data'!$B$8:$BE$45,'Occupancy Raw Data'!R$3,FALSE))/100</f>
        <v>0.69705837984612995</v>
      </c>
      <c r="M62" s="110">
        <f>VLOOKUP($A62,'ADR Raw Data'!$B$6:$BE$43,'ADR Raw Data'!G$1,FALSE)</f>
        <v>147.14916626115101</v>
      </c>
      <c r="N62" s="111">
        <f>VLOOKUP($A62,'ADR Raw Data'!$B$6:$BE$43,'ADR Raw Data'!H$1,FALSE)</f>
        <v>172.50237437790901</v>
      </c>
      <c r="O62" s="111">
        <f>VLOOKUP($A62,'ADR Raw Data'!$B$6:$BE$43,'ADR Raw Data'!I$1,FALSE)</f>
        <v>176.91047011829701</v>
      </c>
      <c r="P62" s="111">
        <f>VLOOKUP($A62,'ADR Raw Data'!$B$6:$BE$43,'ADR Raw Data'!J$1,FALSE)</f>
        <v>171.20130798359099</v>
      </c>
      <c r="Q62" s="111">
        <f>VLOOKUP($A62,'ADR Raw Data'!$B$6:$BE$43,'ADR Raw Data'!K$1,FALSE)</f>
        <v>156.43115008156599</v>
      </c>
      <c r="R62" s="112">
        <f>VLOOKUP($A62,'ADR Raw Data'!$B$6:$BE$43,'ADR Raw Data'!L$1,FALSE)</f>
        <v>164.70790502193401</v>
      </c>
      <c r="S62" s="111">
        <f>VLOOKUP($A62,'ADR Raw Data'!$B$6:$BE$43,'ADR Raw Data'!N$1,FALSE)</f>
        <v>135.529365735461</v>
      </c>
      <c r="T62" s="111">
        <f>VLOOKUP($A62,'ADR Raw Data'!$B$6:$BE$43,'ADR Raw Data'!O$1,FALSE)</f>
        <v>130.53670053070499</v>
      </c>
      <c r="U62" s="112">
        <f>VLOOKUP($A62,'ADR Raw Data'!$B$6:$BE$43,'ADR Raw Data'!P$1,FALSE)</f>
        <v>133.110246859158</v>
      </c>
      <c r="V62" s="113">
        <f>VLOOKUP($A62,'ADR Raw Data'!$B$6:$BE$43,'ADR Raw Data'!R$1,FALSE)</f>
        <v>155.400518308518</v>
      </c>
      <c r="X62" s="110">
        <f>VLOOKUP($A62,'RevPAR Raw Data'!$B$6:$BE$43,'RevPAR Raw Data'!G$1,FALSE)</f>
        <v>95.794573389651504</v>
      </c>
      <c r="Y62" s="111">
        <f>VLOOKUP($A62,'RevPAR Raw Data'!$B$6:$BE$43,'RevPAR Raw Data'!H$1,FALSE)</f>
        <v>113.465394931362</v>
      </c>
      <c r="Z62" s="111">
        <f>VLOOKUP($A62,'RevPAR Raw Data'!$B$6:$BE$43,'RevPAR Raw Data'!I$1,FALSE)</f>
        <v>121.595591341077</v>
      </c>
      <c r="AA62" s="111">
        <f>VLOOKUP($A62,'RevPAR Raw Data'!$B$6:$BE$43,'RevPAR Raw Data'!J$1,FALSE)</f>
        <v>114.58013621964</v>
      </c>
      <c r="AB62" s="111">
        <f>VLOOKUP($A62,'RevPAR Raw Data'!$B$6:$BE$43,'RevPAR Raw Data'!K$1,FALSE)</f>
        <v>121.510827877507</v>
      </c>
      <c r="AC62" s="112">
        <f>VLOOKUP($A62,'RevPAR Raw Data'!$B$6:$BE$43,'RevPAR Raw Data'!L$1,FALSE)</f>
        <v>113.38930475184701</v>
      </c>
      <c r="AD62" s="111">
        <f>VLOOKUP($A62,'RevPAR Raw Data'!$B$6:$BE$43,'RevPAR Raw Data'!N$1,FALSE)</f>
        <v>100.40908447729601</v>
      </c>
      <c r="AE62" s="111">
        <f>VLOOKUP($A62,'RevPAR Raw Data'!$B$6:$BE$43,'RevPAR Raw Data'!O$1,FALSE)</f>
        <v>90.9070263991552</v>
      </c>
      <c r="AF62" s="112">
        <f>VLOOKUP($A62,'RevPAR Raw Data'!$B$6:$BE$43,'RevPAR Raw Data'!P$1,FALSE)</f>
        <v>95.658055438225901</v>
      </c>
      <c r="AG62" s="113">
        <f>VLOOKUP($A62,'RevPAR Raw Data'!$B$6:$BE$43,'RevPAR Raw Data'!R$1,FALSE)</f>
        <v>108.323233519384</v>
      </c>
    </row>
    <row r="63" spans="1:33" ht="14.25">
      <c r="A63" s="90" t="s">
        <v>14</v>
      </c>
      <c r="B63" s="78">
        <f>(VLOOKUP($A62,'Occupancy Raw Data'!$B$8:$BE$51,'Occupancy Raw Data'!T$3,FALSE))/100</f>
        <v>-9.07010328831475E-2</v>
      </c>
      <c r="C63" s="79">
        <f>(VLOOKUP($A62,'Occupancy Raw Data'!$B$8:$BE$51,'Occupancy Raw Data'!U$3,FALSE))/100</f>
        <v>-0.19869244229518898</v>
      </c>
      <c r="D63" s="79">
        <f>(VLOOKUP($A62,'Occupancy Raw Data'!$B$8:$BE$51,'Occupancy Raw Data'!V$3,FALSE))/100</f>
        <v>-0.21893398393983599</v>
      </c>
      <c r="E63" s="79">
        <f>(VLOOKUP($A62,'Occupancy Raw Data'!$B$8:$BE$51,'Occupancy Raw Data'!W$3,FALSE))/100</f>
        <v>-0.23468896427938402</v>
      </c>
      <c r="F63" s="79">
        <f>(VLOOKUP($A62,'Occupancy Raw Data'!$B$8:$BE$51,'Occupancy Raw Data'!X$3,FALSE))/100</f>
        <v>-1.93839457583657E-2</v>
      </c>
      <c r="G63" s="79">
        <f>(VLOOKUP($A62,'Occupancy Raw Data'!$B$8:$BE$51,'Occupancy Raw Data'!Y$3,FALSE))/100</f>
        <v>-0.15704642324493201</v>
      </c>
      <c r="H63" s="80">
        <f>(VLOOKUP($A62,'Occupancy Raw Data'!$B$8:$BE$51,'Occupancy Raw Data'!AA$3,FALSE))/100</f>
        <v>-8.9540568848138311E-2</v>
      </c>
      <c r="I63" s="80">
        <f>(VLOOKUP($A62,'Occupancy Raw Data'!$B$8:$BE$51,'Occupancy Raw Data'!AB$3,FALSE))/100</f>
        <v>-0.145692672858561</v>
      </c>
      <c r="J63" s="79">
        <f>(VLOOKUP($A62,'Occupancy Raw Data'!$B$8:$BE$51,'Occupancy Raw Data'!AC$3,FALSE))/100</f>
        <v>-0.11764156467414401</v>
      </c>
      <c r="K63" s="81">
        <f>(VLOOKUP($A62,'Occupancy Raw Data'!$B$8:$BE$51,'Occupancy Raw Data'!AE$3,FALSE))/100</f>
        <v>-0.145809895470218</v>
      </c>
      <c r="M63" s="78">
        <f>(VLOOKUP($A62,'ADR Raw Data'!$B$6:$BE$49,'ADR Raw Data'!T$1,FALSE))/100</f>
        <v>-1.1815946179668101E-2</v>
      </c>
      <c r="N63" s="79">
        <f>(VLOOKUP($A62,'ADR Raw Data'!$B$6:$BE$49,'ADR Raw Data'!U$1,FALSE))/100</f>
        <v>1.5244065283441299E-2</v>
      </c>
      <c r="O63" s="79">
        <f>(VLOOKUP($A62,'ADR Raw Data'!$B$6:$BE$49,'ADR Raw Data'!V$1,FALSE))/100</f>
        <v>1.8368398507186599E-2</v>
      </c>
      <c r="P63" s="79">
        <f>(VLOOKUP($A62,'ADR Raw Data'!$B$6:$BE$49,'ADR Raw Data'!W$1,FALSE))/100</f>
        <v>1.5381550690423201E-3</v>
      </c>
      <c r="Q63" s="79">
        <f>(VLOOKUP($A62,'ADR Raw Data'!$B$6:$BE$49,'ADR Raw Data'!X$1,FALSE))/100</f>
        <v>-1.27406736146003E-2</v>
      </c>
      <c r="R63" s="79">
        <f>(VLOOKUP($A62,'ADR Raw Data'!$B$6:$BE$49,'ADR Raw Data'!Y$1,FALSE))/100</f>
        <v>-2.0510642227829401E-3</v>
      </c>
      <c r="S63" s="80">
        <f>(VLOOKUP($A62,'ADR Raw Data'!$B$6:$BE$49,'ADR Raw Data'!AA$1,FALSE))/100</f>
        <v>-3.5612515611775898E-2</v>
      </c>
      <c r="T63" s="80">
        <f>(VLOOKUP($A62,'ADR Raw Data'!$B$6:$BE$49,'ADR Raw Data'!AB$1,FALSE))/100</f>
        <v>-6.7710396645098203E-2</v>
      </c>
      <c r="U63" s="79">
        <f>(VLOOKUP($A62,'ADR Raw Data'!$B$6:$BE$49,'ADR Raw Data'!AC$1,FALSE))/100</f>
        <v>-5.1079896478892897E-2</v>
      </c>
      <c r="V63" s="81">
        <f>(VLOOKUP($A62,'ADR Raw Data'!$B$6:$BE$49,'ADR Raw Data'!AE$1,FALSE))/100</f>
        <v>-1.6345656525166199E-2</v>
      </c>
      <c r="X63" s="78">
        <f>(VLOOKUP($A62,'RevPAR Raw Data'!$B$6:$BE$43,'RevPAR Raw Data'!T$1,FALSE))/100</f>
        <v>-0.101445260539828</v>
      </c>
      <c r="Y63" s="79">
        <f>(VLOOKUP($A62,'RevPAR Raw Data'!$B$6:$BE$43,'RevPAR Raw Data'!U$1,FALSE))/100</f>
        <v>-0.18647725757342201</v>
      </c>
      <c r="Z63" s="79">
        <f>(VLOOKUP($A62,'RevPAR Raw Data'!$B$6:$BE$43,'RevPAR Raw Data'!V$1,FALSE))/100</f>
        <v>-0.204587052096423</v>
      </c>
      <c r="AA63" s="79">
        <f>(VLOOKUP($A62,'RevPAR Raw Data'!$B$6:$BE$43,'RevPAR Raw Data'!W$1,FALSE))/100</f>
        <v>-0.233511797230396</v>
      </c>
      <c r="AB63" s="79">
        <f>(VLOOKUP($A62,'RevPAR Raw Data'!$B$6:$BE$43,'RevPAR Raw Data'!X$1,FALSE))/100</f>
        <v>-3.1877654846695601E-2</v>
      </c>
      <c r="AC63" s="79">
        <f>(VLOOKUP($A62,'RevPAR Raw Data'!$B$6:$BE$43,'RevPAR Raw Data'!Y$1,FALSE))/100</f>
        <v>-0.158775375167681</v>
      </c>
      <c r="AD63" s="80">
        <f>(VLOOKUP($A62,'RevPAR Raw Data'!$B$6:$BE$43,'RevPAR Raw Data'!AA$1,FALSE))/100</f>
        <v>-0.12196431955392199</v>
      </c>
      <c r="AE63" s="80">
        <f>(VLOOKUP($A62,'RevPAR Raw Data'!$B$6:$BE$43,'RevPAR Raw Data'!AB$1,FALSE))/100</f>
        <v>-0.20353816083612203</v>
      </c>
      <c r="AF63" s="79">
        <f>(VLOOKUP($A62,'RevPAR Raw Data'!$B$6:$BE$43,'RevPAR Raw Data'!AC$1,FALSE))/100</f>
        <v>-0.16271234220786598</v>
      </c>
      <c r="AG63" s="81">
        <f>(VLOOKUP($A62,'RevPAR Raw Data'!$B$6:$BE$43,'RevPAR Raw Data'!AE$1,FALSE))/100</f>
        <v>-0.15977219352605698</v>
      </c>
    </row>
    <row r="64" spans="1:33">
      <c r="A64" s="128"/>
      <c r="B64" s="106"/>
      <c r="C64" s="107"/>
      <c r="D64" s="107"/>
      <c r="E64" s="107"/>
      <c r="F64" s="107"/>
      <c r="G64" s="108"/>
      <c r="H64" s="88"/>
      <c r="I64" s="88"/>
      <c r="J64" s="108"/>
      <c r="K64" s="109"/>
      <c r="M64" s="110"/>
      <c r="N64" s="111"/>
      <c r="O64" s="111"/>
      <c r="P64" s="111"/>
      <c r="Q64" s="111"/>
      <c r="R64" s="112"/>
      <c r="S64" s="111"/>
      <c r="T64" s="111"/>
      <c r="U64" s="112"/>
      <c r="V64" s="113"/>
      <c r="X64" s="110"/>
      <c r="Y64" s="111"/>
      <c r="Z64" s="111"/>
      <c r="AA64" s="111"/>
      <c r="AB64" s="111"/>
      <c r="AC64" s="112"/>
      <c r="AD64" s="111"/>
      <c r="AE64" s="111"/>
      <c r="AF64" s="112"/>
      <c r="AG64" s="113"/>
    </row>
    <row r="65" spans="1:33">
      <c r="A65" s="105" t="s">
        <v>36</v>
      </c>
      <c r="B65" s="106">
        <f>(VLOOKUP($A65,'Occupancy Raw Data'!$B$8:$BE$45,'Occupancy Raw Data'!G$3,FALSE))/100</f>
        <v>0.49773650609402204</v>
      </c>
      <c r="C65" s="107">
        <f>(VLOOKUP($A65,'Occupancy Raw Data'!$B$8:$BE$45,'Occupancy Raw Data'!H$3,FALSE))/100</f>
        <v>0.569355774811375</v>
      </c>
      <c r="D65" s="107">
        <f>(VLOOKUP($A65,'Occupancy Raw Data'!$B$8:$BE$45,'Occupancy Raw Data'!I$3,FALSE))/100</f>
        <v>0.621822402785838</v>
      </c>
      <c r="E65" s="107">
        <f>(VLOOKUP($A65,'Occupancy Raw Data'!$B$8:$BE$45,'Occupancy Raw Data'!J$3,FALSE))/100</f>
        <v>0.63076030179918707</v>
      </c>
      <c r="F65" s="107">
        <f>(VLOOKUP($A65,'Occupancy Raw Data'!$B$8:$BE$45,'Occupancy Raw Data'!K$3,FALSE))/100</f>
        <v>0.61300058038305205</v>
      </c>
      <c r="G65" s="108">
        <f>(VLOOKUP($A65,'Occupancy Raw Data'!$B$8:$BE$45,'Occupancy Raw Data'!L$3,FALSE))/100</f>
        <v>0.58653511317469498</v>
      </c>
      <c r="H65" s="88">
        <f>(VLOOKUP($A65,'Occupancy Raw Data'!$B$8:$BE$45,'Occupancy Raw Data'!N$3,FALSE))/100</f>
        <v>0.64515380150899504</v>
      </c>
      <c r="I65" s="88">
        <f>(VLOOKUP($A65,'Occupancy Raw Data'!$B$8:$BE$45,'Occupancy Raw Data'!O$3,FALSE))/100</f>
        <v>0.68601276842716108</v>
      </c>
      <c r="J65" s="108">
        <f>(VLOOKUP($A65,'Occupancy Raw Data'!$B$8:$BE$45,'Occupancy Raw Data'!P$3,FALSE))/100</f>
        <v>0.66558328496807806</v>
      </c>
      <c r="K65" s="109">
        <f>(VLOOKUP($A65,'Occupancy Raw Data'!$B$8:$BE$45,'Occupancy Raw Data'!R$3,FALSE))/100</f>
        <v>0.60912030511566195</v>
      </c>
      <c r="M65" s="110">
        <f>VLOOKUP($A65,'ADR Raw Data'!$B$6:$BE$43,'ADR Raw Data'!G$1,FALSE)</f>
        <v>120.42940298507401</v>
      </c>
      <c r="N65" s="111">
        <f>VLOOKUP($A65,'ADR Raw Data'!$B$6:$BE$43,'ADR Raw Data'!H$1,FALSE)</f>
        <v>131.25047706422001</v>
      </c>
      <c r="O65" s="111">
        <f>VLOOKUP($A65,'ADR Raw Data'!$B$6:$BE$43,'ADR Raw Data'!I$1,FALSE)</f>
        <v>135.48712338995699</v>
      </c>
      <c r="P65" s="111">
        <f>VLOOKUP($A65,'ADR Raw Data'!$B$6:$BE$43,'ADR Raw Data'!J$1,FALSE)</f>
        <v>133.86228928965701</v>
      </c>
      <c r="Q65" s="111">
        <f>VLOOKUP($A65,'ADR Raw Data'!$B$6:$BE$43,'ADR Raw Data'!K$1,FALSE)</f>
        <v>135.53272864987599</v>
      </c>
      <c r="R65" s="112">
        <f>VLOOKUP($A65,'ADR Raw Data'!$B$6:$BE$43,'ADR Raw Data'!L$1,FALSE)</f>
        <v>131.76906431822599</v>
      </c>
      <c r="S65" s="111">
        <f>VLOOKUP($A65,'ADR Raw Data'!$B$6:$BE$43,'ADR Raw Data'!N$1,FALSE)</f>
        <v>124.09823677581799</v>
      </c>
      <c r="T65" s="111">
        <f>VLOOKUP($A65,'ADR Raw Data'!$B$6:$BE$43,'ADR Raw Data'!O$1,FALSE)</f>
        <v>123.174170896785</v>
      </c>
      <c r="U65" s="112">
        <f>VLOOKUP($A65,'ADR Raw Data'!$B$6:$BE$43,'ADR Raw Data'!P$1,FALSE)</f>
        <v>123.62202214858701</v>
      </c>
      <c r="V65" s="113">
        <f>VLOOKUP($A65,'ADR Raw Data'!$B$6:$BE$43,'ADR Raw Data'!R$1,FALSE)</f>
        <v>129.22556720115401</v>
      </c>
      <c r="X65" s="110">
        <f>VLOOKUP($A65,'RevPAR Raw Data'!$B$6:$BE$43,'RevPAR Raw Data'!G$1,FALSE)</f>
        <v>59.942110272779999</v>
      </c>
      <c r="Y65" s="111">
        <f>VLOOKUP($A65,'RevPAR Raw Data'!$B$6:$BE$43,'RevPAR Raw Data'!H$1,FALSE)</f>
        <v>74.728217063261695</v>
      </c>
      <c r="Z65" s="111">
        <f>VLOOKUP($A65,'RevPAR Raw Data'!$B$6:$BE$43,'RevPAR Raw Data'!I$1,FALSE)</f>
        <v>84.248928612884498</v>
      </c>
      <c r="AA65" s="111">
        <f>VLOOKUP($A65,'RevPAR Raw Data'!$B$6:$BE$43,'RevPAR Raw Data'!J$1,FALSE)</f>
        <v>84.435017991874602</v>
      </c>
      <c r="AB65" s="111">
        <f>VLOOKUP($A65,'RevPAR Raw Data'!$B$6:$BE$43,'RevPAR Raw Data'!K$1,FALSE)</f>
        <v>83.081641323273303</v>
      </c>
      <c r="AC65" s="112">
        <f>VLOOKUP($A65,'RevPAR Raw Data'!$B$6:$BE$43,'RevPAR Raw Data'!L$1,FALSE)</f>
        <v>77.287183052814797</v>
      </c>
      <c r="AD65" s="111">
        <f>VLOOKUP($A65,'RevPAR Raw Data'!$B$6:$BE$43,'RevPAR Raw Data'!N$1,FALSE)</f>
        <v>80.062449216482804</v>
      </c>
      <c r="AE65" s="111">
        <f>VLOOKUP($A65,'RevPAR Raw Data'!$B$6:$BE$43,'RevPAR Raw Data'!O$1,FALSE)</f>
        <v>84.499053975623895</v>
      </c>
      <c r="AF65" s="112">
        <f>VLOOKUP($A65,'RevPAR Raw Data'!$B$6:$BE$43,'RevPAR Raw Data'!P$1,FALSE)</f>
        <v>82.280751596053307</v>
      </c>
      <c r="AG65" s="113">
        <f>VLOOKUP($A65,'RevPAR Raw Data'!$B$6:$BE$43,'RevPAR Raw Data'!R$1,FALSE)</f>
        <v>78.713916922311498</v>
      </c>
    </row>
    <row r="66" spans="1:33" ht="14.25">
      <c r="A66" s="90" t="s">
        <v>14</v>
      </c>
      <c r="B66" s="78">
        <f>(VLOOKUP($A65,'Occupancy Raw Data'!$B$8:$BE$51,'Occupancy Raw Data'!T$3,FALSE))/100</f>
        <v>-0.14343019881493801</v>
      </c>
      <c r="C66" s="79">
        <f>(VLOOKUP($A65,'Occupancy Raw Data'!$B$8:$BE$51,'Occupancy Raw Data'!U$3,FALSE))/100</f>
        <v>-0.12597831590126002</v>
      </c>
      <c r="D66" s="79">
        <f>(VLOOKUP($A65,'Occupancy Raw Data'!$B$8:$BE$51,'Occupancy Raw Data'!V$3,FALSE))/100</f>
        <v>-0.10953715459480699</v>
      </c>
      <c r="E66" s="79">
        <f>(VLOOKUP($A65,'Occupancy Raw Data'!$B$8:$BE$51,'Occupancy Raw Data'!W$3,FALSE))/100</f>
        <v>-0.12524063863889701</v>
      </c>
      <c r="F66" s="79">
        <f>(VLOOKUP($A65,'Occupancy Raw Data'!$B$8:$BE$51,'Occupancy Raw Data'!X$3,FALSE))/100</f>
        <v>-0.11203630166363199</v>
      </c>
      <c r="G66" s="79">
        <f>(VLOOKUP($A65,'Occupancy Raw Data'!$B$8:$BE$51,'Occupancy Raw Data'!Y$3,FALSE))/100</f>
        <v>-0.12253844388386601</v>
      </c>
      <c r="H66" s="80">
        <f>(VLOOKUP($A65,'Occupancy Raw Data'!$B$8:$BE$51,'Occupancy Raw Data'!AA$3,FALSE))/100</f>
        <v>-7.5973264935502507E-2</v>
      </c>
      <c r="I66" s="80">
        <f>(VLOOKUP($A65,'Occupancy Raw Data'!$B$8:$BE$51,'Occupancy Raw Data'!AB$3,FALSE))/100</f>
        <v>-1.9237359801458302E-2</v>
      </c>
      <c r="J66" s="79">
        <f>(VLOOKUP($A65,'Occupancy Raw Data'!$B$8:$BE$51,'Occupancy Raw Data'!AC$3,FALSE))/100</f>
        <v>-4.7579525451842401E-2</v>
      </c>
      <c r="K66" s="81">
        <f>(VLOOKUP($A65,'Occupancy Raw Data'!$B$8:$BE$51,'Occupancy Raw Data'!AE$3,FALSE))/100</f>
        <v>-0.10043507939373701</v>
      </c>
      <c r="M66" s="78">
        <f>(VLOOKUP($A65,'ADR Raw Data'!$B$6:$BE$49,'ADR Raw Data'!T$1,FALSE))/100</f>
        <v>-7.9727478062452103E-2</v>
      </c>
      <c r="N66" s="79">
        <f>(VLOOKUP($A65,'ADR Raw Data'!$B$6:$BE$49,'ADR Raw Data'!U$1,FALSE))/100</f>
        <v>-7.55656195453005E-2</v>
      </c>
      <c r="O66" s="79">
        <f>(VLOOKUP($A65,'ADR Raw Data'!$B$6:$BE$49,'ADR Raw Data'!V$1,FALSE))/100</f>
        <v>-9.6025164347495806E-2</v>
      </c>
      <c r="P66" s="79">
        <f>(VLOOKUP($A65,'ADR Raw Data'!$B$6:$BE$49,'ADR Raw Data'!W$1,FALSE))/100</f>
        <v>-9.2556260397561194E-2</v>
      </c>
      <c r="Q66" s="79">
        <f>(VLOOKUP($A65,'ADR Raw Data'!$B$6:$BE$49,'ADR Raw Data'!X$1,FALSE))/100</f>
        <v>-2.08889509089344E-2</v>
      </c>
      <c r="R66" s="79">
        <f>(VLOOKUP($A65,'ADR Raw Data'!$B$6:$BE$49,'ADR Raw Data'!Y$1,FALSE))/100</f>
        <v>-7.3075836041035305E-2</v>
      </c>
      <c r="S66" s="80">
        <f>(VLOOKUP($A65,'ADR Raw Data'!$B$6:$BE$49,'ADR Raw Data'!AA$1,FALSE))/100</f>
        <v>-6.756116467657361E-2</v>
      </c>
      <c r="T66" s="80">
        <f>(VLOOKUP($A65,'ADR Raw Data'!$B$6:$BE$49,'ADR Raw Data'!AB$1,FALSE))/100</f>
        <v>-6.0540493935511801E-2</v>
      </c>
      <c r="U66" s="79">
        <f>(VLOOKUP($A65,'ADR Raw Data'!$B$6:$BE$49,'ADR Raw Data'!AC$1,FALSE))/100</f>
        <v>-6.4178098492050403E-2</v>
      </c>
      <c r="V66" s="81">
        <f>(VLOOKUP($A65,'ADR Raw Data'!$B$6:$BE$49,'ADR Raw Data'!AE$1,FALSE))/100</f>
        <v>-7.1599907082071396E-2</v>
      </c>
      <c r="X66" s="78">
        <f>(VLOOKUP($A65,'RevPAR Raw Data'!$B$6:$BE$43,'RevPAR Raw Data'!T$1,FALSE))/100</f>
        <v>-0.21172234884787902</v>
      </c>
      <c r="Y66" s="79">
        <f>(VLOOKUP($A65,'RevPAR Raw Data'!$B$6:$BE$43,'RevPAR Raw Data'!U$1,FALSE))/100</f>
        <v>-0.19202430595620801</v>
      </c>
      <c r="Z66" s="79">
        <f>(VLOOKUP($A65,'RevPAR Raw Data'!$B$6:$BE$43,'RevPAR Raw Data'!V$1,FALSE))/100</f>
        <v>-0.19504399567018002</v>
      </c>
      <c r="AA66" s="79">
        <f>(VLOOKUP($A65,'RevPAR Raw Data'!$B$6:$BE$43,'RevPAR Raw Data'!W$1,FALSE))/100</f>
        <v>-0.20620509387423902</v>
      </c>
      <c r="AB66" s="79">
        <f>(VLOOKUP($A65,'RevPAR Raw Data'!$B$6:$BE$43,'RevPAR Raw Data'!X$1,FALSE))/100</f>
        <v>-0.13058493176709601</v>
      </c>
      <c r="AC66" s="79">
        <f>(VLOOKUP($A65,'RevPAR Raw Data'!$B$6:$BE$43,'RevPAR Raw Data'!Y$1,FALSE))/100</f>
        <v>-0.18665968069091998</v>
      </c>
      <c r="AD66" s="80">
        <f>(VLOOKUP($A65,'RevPAR Raw Data'!$B$6:$BE$43,'RevPAR Raw Data'!AA$1,FALSE))/100</f>
        <v>-0.13840158734875099</v>
      </c>
      <c r="AE66" s="80">
        <f>(VLOOKUP($A65,'RevPAR Raw Data'!$B$6:$BE$43,'RevPAR Raw Data'!AB$1,FALSE))/100</f>
        <v>-7.8613214472574702E-2</v>
      </c>
      <c r="AF66" s="79">
        <f>(VLOOKUP($A65,'RevPAR Raw Data'!$B$6:$BE$43,'RevPAR Raw Data'!AC$1,FALSE))/100</f>
        <v>-0.10870406047323901</v>
      </c>
      <c r="AG66" s="81">
        <f>(VLOOKUP($A65,'RevPAR Raw Data'!$B$6:$BE$43,'RevPAR Raw Data'!AE$1,FALSE))/100</f>
        <v>-0.164843844123436</v>
      </c>
    </row>
    <row r="67" spans="1:33">
      <c r="A67" s="131"/>
      <c r="B67" s="106"/>
      <c r="C67" s="107"/>
      <c r="D67" s="107"/>
      <c r="E67" s="107"/>
      <c r="F67" s="107"/>
      <c r="G67" s="108"/>
      <c r="H67" s="88"/>
      <c r="I67" s="88"/>
      <c r="J67" s="108"/>
      <c r="K67" s="109"/>
      <c r="M67" s="110"/>
      <c r="N67" s="111"/>
      <c r="O67" s="111"/>
      <c r="P67" s="111"/>
      <c r="Q67" s="111"/>
      <c r="R67" s="112"/>
      <c r="S67" s="111"/>
      <c r="T67" s="111"/>
      <c r="U67" s="112"/>
      <c r="V67" s="113"/>
      <c r="X67" s="110"/>
      <c r="Y67" s="111"/>
      <c r="Z67" s="111"/>
      <c r="AA67" s="111"/>
      <c r="AB67" s="111"/>
      <c r="AC67" s="112"/>
      <c r="AD67" s="111"/>
      <c r="AE67" s="111"/>
      <c r="AF67" s="112"/>
      <c r="AG67" s="113"/>
    </row>
    <row r="68" spans="1:33">
      <c r="A68" s="105" t="s">
        <v>37</v>
      </c>
      <c r="B68" s="106">
        <f>(VLOOKUP($A68,'Occupancy Raw Data'!$B$8:$BE$45,'Occupancy Raw Data'!G$3,FALSE))/100</f>
        <v>0.56762389995368201</v>
      </c>
      <c r="C68" s="107">
        <f>(VLOOKUP($A68,'Occupancy Raw Data'!$B$8:$BE$45,'Occupancy Raw Data'!H$3,FALSE))/100</f>
        <v>0.74386289949050388</v>
      </c>
      <c r="D68" s="107">
        <f>(VLOOKUP($A68,'Occupancy Raw Data'!$B$8:$BE$45,'Occupancy Raw Data'!I$3,FALSE))/100</f>
        <v>0.81635016211208788</v>
      </c>
      <c r="E68" s="107">
        <f>(VLOOKUP($A68,'Occupancy Raw Data'!$B$8:$BE$45,'Occupancy Raw Data'!J$3,FALSE))/100</f>
        <v>0.813918480778138</v>
      </c>
      <c r="F68" s="107">
        <f>(VLOOKUP($A68,'Occupancy Raw Data'!$B$8:$BE$45,'Occupancy Raw Data'!K$3,FALSE))/100</f>
        <v>0.72811486799444092</v>
      </c>
      <c r="G68" s="108">
        <f>(VLOOKUP($A68,'Occupancy Raw Data'!$B$8:$BE$45,'Occupancy Raw Data'!L$3,FALSE))/100</f>
        <v>0.73397406206577098</v>
      </c>
      <c r="H68" s="88">
        <f>(VLOOKUP($A68,'Occupancy Raw Data'!$B$8:$BE$45,'Occupancy Raw Data'!N$3,FALSE))/100</f>
        <v>0.71375636868920689</v>
      </c>
      <c r="I68" s="88">
        <f>(VLOOKUP($A68,'Occupancy Raw Data'!$B$8:$BE$45,'Occupancy Raw Data'!O$3,FALSE))/100</f>
        <v>0.73239925891616398</v>
      </c>
      <c r="J68" s="108">
        <f>(VLOOKUP($A68,'Occupancy Raw Data'!$B$8:$BE$45,'Occupancy Raw Data'!P$3,FALSE))/100</f>
        <v>0.72307781380268599</v>
      </c>
      <c r="K68" s="109">
        <f>(VLOOKUP($A68,'Occupancy Raw Data'!$B$8:$BE$45,'Occupancy Raw Data'!R$3,FALSE))/100</f>
        <v>0.73086084827631792</v>
      </c>
      <c r="M68" s="110">
        <f>VLOOKUP($A68,'ADR Raw Data'!$B$6:$BE$43,'ADR Raw Data'!G$1,FALSE)</f>
        <v>135.47072827417301</v>
      </c>
      <c r="N68" s="111">
        <f>VLOOKUP($A68,'ADR Raw Data'!$B$6:$BE$43,'ADR Raw Data'!H$1,FALSE)</f>
        <v>168.749934620174</v>
      </c>
      <c r="O68" s="111">
        <f>VLOOKUP($A68,'ADR Raw Data'!$B$6:$BE$43,'ADR Raw Data'!I$1,FALSE)</f>
        <v>180.58281134751701</v>
      </c>
      <c r="P68" s="111">
        <f>VLOOKUP($A68,'ADR Raw Data'!$B$6:$BE$43,'ADR Raw Data'!J$1,FALSE)</f>
        <v>177.27499502062801</v>
      </c>
      <c r="Q68" s="111">
        <f>VLOOKUP($A68,'ADR Raw Data'!$B$6:$BE$43,'ADR Raw Data'!K$1,FALSE)</f>
        <v>144.65315521628401</v>
      </c>
      <c r="R68" s="112">
        <f>VLOOKUP($A68,'ADR Raw Data'!$B$6:$BE$43,'ADR Raw Data'!L$1,FALSE)</f>
        <v>163.34461521471599</v>
      </c>
      <c r="S68" s="111">
        <f>VLOOKUP($A68,'ADR Raw Data'!$B$6:$BE$43,'ADR Raw Data'!N$1,FALSE)</f>
        <v>126.724983776768</v>
      </c>
      <c r="T68" s="111">
        <f>VLOOKUP($A68,'ADR Raw Data'!$B$6:$BE$43,'ADR Raw Data'!O$1,FALSE)</f>
        <v>126.252151778656</v>
      </c>
      <c r="U68" s="112">
        <f>VLOOKUP($A68,'ADR Raw Data'!$B$6:$BE$43,'ADR Raw Data'!P$1,FALSE)</f>
        <v>126.48552005765001</v>
      </c>
      <c r="V68" s="113">
        <f>VLOOKUP($A68,'ADR Raw Data'!$B$6:$BE$43,'ADR Raw Data'!R$1,FALSE)</f>
        <v>152.925593001674</v>
      </c>
      <c r="X68" s="110">
        <f>VLOOKUP($A68,'RevPAR Raw Data'!$B$6:$BE$43,'RevPAR Raw Data'!G$1,FALSE)</f>
        <v>76.8964231125521</v>
      </c>
      <c r="Y68" s="111">
        <f>VLOOKUP($A68,'RevPAR Raw Data'!$B$6:$BE$43,'RevPAR Raw Data'!H$1,FALSE)</f>
        <v>125.52681565539601</v>
      </c>
      <c r="Z68" s="111">
        <f>VLOOKUP($A68,'RevPAR Raw Data'!$B$6:$BE$43,'RevPAR Raw Data'!I$1,FALSE)</f>
        <v>147.418807318202</v>
      </c>
      <c r="AA68" s="111">
        <f>VLOOKUP($A68,'RevPAR Raw Data'!$B$6:$BE$43,'RevPAR Raw Data'!J$1,FALSE)</f>
        <v>144.28739462714199</v>
      </c>
      <c r="AB68" s="111">
        <f>VLOOKUP($A68,'RevPAR Raw Data'!$B$6:$BE$43,'RevPAR Raw Data'!K$1,FALSE)</f>
        <v>105.324113015284</v>
      </c>
      <c r="AC68" s="112">
        <f>VLOOKUP($A68,'RevPAR Raw Data'!$B$6:$BE$43,'RevPAR Raw Data'!L$1,FALSE)</f>
        <v>119.890710745715</v>
      </c>
      <c r="AD68" s="111">
        <f>VLOOKUP($A68,'RevPAR Raw Data'!$B$6:$BE$43,'RevPAR Raw Data'!N$1,FALSE)</f>
        <v>90.450764242704906</v>
      </c>
      <c r="AE68" s="111">
        <f>VLOOKUP($A68,'RevPAR Raw Data'!$B$6:$BE$43,'RevPAR Raw Data'!O$1,FALSE)</f>
        <v>92.466982399258896</v>
      </c>
      <c r="AF68" s="112">
        <f>VLOOKUP($A68,'RevPAR Raw Data'!$B$6:$BE$43,'RevPAR Raw Data'!P$1,FALSE)</f>
        <v>91.458873320981894</v>
      </c>
      <c r="AG68" s="113">
        <f>VLOOKUP($A68,'RevPAR Raw Data'!$B$6:$BE$43,'RevPAR Raw Data'!R$1,FALSE)</f>
        <v>111.767328624363</v>
      </c>
    </row>
    <row r="69" spans="1:33" ht="14.25">
      <c r="A69" s="90" t="s">
        <v>14</v>
      </c>
      <c r="B69" s="78">
        <f>(VLOOKUP($A68,'Occupancy Raw Data'!$B$8:$BE$51,'Occupancy Raw Data'!T$3,FALSE))/100</f>
        <v>-5.6122543505591198E-2</v>
      </c>
      <c r="C69" s="79">
        <f>(VLOOKUP($A68,'Occupancy Raw Data'!$B$8:$BE$51,'Occupancy Raw Data'!U$3,FALSE))/100</f>
        <v>2.7356923358979102E-2</v>
      </c>
      <c r="D69" s="79">
        <f>(VLOOKUP($A68,'Occupancy Raw Data'!$B$8:$BE$51,'Occupancy Raw Data'!V$3,FALSE))/100</f>
        <v>4.6817995775343096E-2</v>
      </c>
      <c r="E69" s="79">
        <f>(VLOOKUP($A68,'Occupancy Raw Data'!$B$8:$BE$51,'Occupancy Raw Data'!W$3,FALSE))/100</f>
        <v>4.33932947420183E-2</v>
      </c>
      <c r="F69" s="79">
        <f>(VLOOKUP($A68,'Occupancy Raw Data'!$B$8:$BE$51,'Occupancy Raw Data'!X$3,FALSE))/100</f>
        <v>3.9143828280444201E-2</v>
      </c>
      <c r="G69" s="79">
        <f>(VLOOKUP($A68,'Occupancy Raw Data'!$B$8:$BE$51,'Occupancy Raw Data'!Y$3,FALSE))/100</f>
        <v>2.3381071014211701E-2</v>
      </c>
      <c r="H69" s="80">
        <f>(VLOOKUP($A68,'Occupancy Raw Data'!$B$8:$BE$51,'Occupancy Raw Data'!AA$3,FALSE))/100</f>
        <v>-7.31350985235215E-3</v>
      </c>
      <c r="I69" s="80">
        <f>(VLOOKUP($A68,'Occupancy Raw Data'!$B$8:$BE$51,'Occupancy Raw Data'!AB$3,FALSE))/100</f>
        <v>-1.2685989756312599E-2</v>
      </c>
      <c r="J69" s="79">
        <f>(VLOOKUP($A68,'Occupancy Raw Data'!$B$8:$BE$51,'Occupancy Raw Data'!AC$3,FALSE))/100</f>
        <v>-1.00416663534144E-2</v>
      </c>
      <c r="K69" s="81">
        <f>(VLOOKUP($A68,'Occupancy Raw Data'!$B$8:$BE$51,'Occupancy Raw Data'!AE$3,FALSE))/100</f>
        <v>1.3706766793749601E-2</v>
      </c>
      <c r="M69" s="78">
        <f>(VLOOKUP($A68,'ADR Raw Data'!$B$6:$BE$49,'ADR Raw Data'!T$1,FALSE))/100</f>
        <v>1.19486371207949E-2</v>
      </c>
      <c r="N69" s="79">
        <f>(VLOOKUP($A68,'ADR Raw Data'!$B$6:$BE$49,'ADR Raw Data'!U$1,FALSE))/100</f>
        <v>8.9982773974078598E-2</v>
      </c>
      <c r="O69" s="79">
        <f>(VLOOKUP($A68,'ADR Raw Data'!$B$6:$BE$49,'ADR Raw Data'!V$1,FALSE))/100</f>
        <v>4.1450889009095195E-2</v>
      </c>
      <c r="P69" s="79">
        <f>(VLOOKUP($A68,'ADR Raw Data'!$B$6:$BE$49,'ADR Raw Data'!W$1,FALSE))/100</f>
        <v>6.8406336280732699E-2</v>
      </c>
      <c r="Q69" s="79">
        <f>(VLOOKUP($A68,'ADR Raw Data'!$B$6:$BE$49,'ADR Raw Data'!X$1,FALSE))/100</f>
        <v>2.8707545144382798E-2</v>
      </c>
      <c r="R69" s="79">
        <f>(VLOOKUP($A68,'ADR Raw Data'!$B$6:$BE$49,'ADR Raw Data'!Y$1,FALSE))/100</f>
        <v>5.3927988123131501E-2</v>
      </c>
      <c r="S69" s="80">
        <f>(VLOOKUP($A68,'ADR Raw Data'!$B$6:$BE$49,'ADR Raw Data'!AA$1,FALSE))/100</f>
        <v>-3.5161726431296697E-2</v>
      </c>
      <c r="T69" s="80">
        <f>(VLOOKUP($A68,'ADR Raw Data'!$B$6:$BE$49,'ADR Raw Data'!AB$1,FALSE))/100</f>
        <v>-3.6193753212094899E-2</v>
      </c>
      <c r="U69" s="79">
        <f>(VLOOKUP($A68,'ADR Raw Data'!$B$6:$BE$49,'ADR Raw Data'!AC$1,FALSE))/100</f>
        <v>-3.5680213925040595E-2</v>
      </c>
      <c r="V69" s="81">
        <f>(VLOOKUP($A68,'ADR Raw Data'!$B$6:$BE$49,'ADR Raw Data'!AE$1,FALSE))/100</f>
        <v>3.2642897284347001E-2</v>
      </c>
      <c r="X69" s="78">
        <f>(VLOOKUP($A68,'RevPAR Raw Data'!$B$6:$BE$43,'RevPAR Raw Data'!T$1,FALSE))/100</f>
        <v>-4.4844494291440606E-2</v>
      </c>
      <c r="Y69" s="79">
        <f>(VLOOKUP($A68,'RevPAR Raw Data'!$B$6:$BE$43,'RevPAR Raw Data'!U$1,FALSE))/100</f>
        <v>0.119801349184295</v>
      </c>
      <c r="Z69" s="79">
        <f>(VLOOKUP($A68,'RevPAR Raw Data'!$B$6:$BE$43,'RevPAR Raw Data'!V$1,FALSE))/100</f>
        <v>9.0209532330950401E-2</v>
      </c>
      <c r="AA69" s="79">
        <f>(VLOOKUP($A68,'RevPAR Raw Data'!$B$6:$BE$43,'RevPAR Raw Data'!W$1,FALSE))/100</f>
        <v>0.114768007335202</v>
      </c>
      <c r="AB69" s="79">
        <f>(VLOOKUP($A68,'RevPAR Raw Data'!$B$6:$BE$43,'RevPAR Raw Data'!X$1,FALSE))/100</f>
        <v>6.8975096642311898E-2</v>
      </c>
      <c r="AC69" s="79">
        <f>(VLOOKUP($A68,'RevPAR Raw Data'!$B$6:$BE$43,'RevPAR Raw Data'!Y$1,FALSE))/100</f>
        <v>7.8569953257303704E-2</v>
      </c>
      <c r="AD69" s="80">
        <f>(VLOOKUP($A68,'RevPAR Raw Data'!$B$6:$BE$43,'RevPAR Raw Data'!AA$1,FALSE))/100</f>
        <v>-4.2218080650967799E-2</v>
      </c>
      <c r="AE69" s="80">
        <f>(VLOOKUP($A68,'RevPAR Raw Data'!$B$6:$BE$43,'RevPAR Raw Data'!AB$1,FALSE))/100</f>
        <v>-4.8420589385916299E-2</v>
      </c>
      <c r="AF69" s="79">
        <f>(VLOOKUP($A68,'RevPAR Raw Data'!$B$6:$BE$43,'RevPAR Raw Data'!AC$1,FALSE))/100</f>
        <v>-4.5363591474801304E-2</v>
      </c>
      <c r="AG69" s="81">
        <f>(VLOOKUP($A68,'RevPAR Raw Data'!$B$6:$BE$43,'RevPAR Raw Data'!AE$1,FALSE))/100</f>
        <v>4.6797092658645595E-2</v>
      </c>
    </row>
    <row r="70" spans="1:33">
      <c r="A70" s="128"/>
      <c r="B70" s="106"/>
      <c r="C70" s="107"/>
      <c r="D70" s="107"/>
      <c r="E70" s="107"/>
      <c r="F70" s="107"/>
      <c r="G70" s="108"/>
      <c r="H70" s="88"/>
      <c r="I70" s="88"/>
      <c r="J70" s="108"/>
      <c r="K70" s="109"/>
      <c r="M70" s="110"/>
      <c r="N70" s="111"/>
      <c r="O70" s="111"/>
      <c r="P70" s="111"/>
      <c r="Q70" s="111"/>
      <c r="R70" s="112"/>
      <c r="S70" s="111"/>
      <c r="T70" s="111"/>
      <c r="U70" s="112"/>
      <c r="V70" s="113"/>
      <c r="X70" s="110"/>
      <c r="Y70" s="111"/>
      <c r="Z70" s="111"/>
      <c r="AA70" s="111"/>
      <c r="AB70" s="111"/>
      <c r="AC70" s="112"/>
      <c r="AD70" s="111"/>
      <c r="AE70" s="111"/>
      <c r="AF70" s="112"/>
      <c r="AG70" s="113"/>
    </row>
    <row r="71" spans="1:33">
      <c r="A71" s="105" t="s">
        <v>38</v>
      </c>
      <c r="B71" s="106">
        <f>(VLOOKUP($A71,'Occupancy Raw Data'!$B$8:$BE$45,'Occupancy Raw Data'!G$3,FALSE))/100</f>
        <v>0.59459901800327297</v>
      </c>
      <c r="C71" s="107">
        <f>(VLOOKUP($A71,'Occupancy Raw Data'!$B$8:$BE$45,'Occupancy Raw Data'!H$3,FALSE))/100</f>
        <v>0.70507364975450004</v>
      </c>
      <c r="D71" s="107">
        <f>(VLOOKUP($A71,'Occupancy Raw Data'!$B$8:$BE$45,'Occupancy Raw Data'!I$3,FALSE))/100</f>
        <v>0.74549918166939411</v>
      </c>
      <c r="E71" s="107">
        <f>(VLOOKUP($A71,'Occupancy Raw Data'!$B$8:$BE$45,'Occupancy Raw Data'!J$3,FALSE))/100</f>
        <v>0.74173486088379703</v>
      </c>
      <c r="F71" s="107">
        <f>(VLOOKUP($A71,'Occupancy Raw Data'!$B$8:$BE$45,'Occupancy Raw Data'!K$3,FALSE))/100</f>
        <v>0.68183306055646398</v>
      </c>
      <c r="G71" s="108">
        <f>(VLOOKUP($A71,'Occupancy Raw Data'!$B$8:$BE$45,'Occupancy Raw Data'!L$3,FALSE))/100</f>
        <v>0.69374795417348589</v>
      </c>
      <c r="H71" s="88">
        <f>(VLOOKUP($A71,'Occupancy Raw Data'!$B$8:$BE$45,'Occupancy Raw Data'!N$3,FALSE))/100</f>
        <v>0.70157749227516608</v>
      </c>
      <c r="I71" s="88">
        <f>(VLOOKUP($A71,'Occupancy Raw Data'!$B$8:$BE$45,'Occupancy Raw Data'!O$3,FALSE))/100</f>
        <v>0.69133192389006293</v>
      </c>
      <c r="J71" s="108">
        <f>(VLOOKUP($A71,'Occupancy Raw Data'!$B$8:$BE$45,'Occupancy Raw Data'!P$3,FALSE))/100</f>
        <v>0.69645470808261511</v>
      </c>
      <c r="K71" s="109">
        <f>(VLOOKUP($A71,'Occupancy Raw Data'!$B$8:$BE$45,'Occupancy Raw Data'!R$3,FALSE))/100</f>
        <v>0.69452483196415205</v>
      </c>
      <c r="M71" s="110">
        <f>VLOOKUP($A71,'ADR Raw Data'!$B$6:$BE$43,'ADR Raw Data'!G$1,FALSE)</f>
        <v>131.79217175887601</v>
      </c>
      <c r="N71" s="111">
        <f>VLOOKUP($A71,'ADR Raw Data'!$B$6:$BE$43,'ADR Raw Data'!H$1,FALSE)</f>
        <v>142.367869080779</v>
      </c>
      <c r="O71" s="111">
        <f>VLOOKUP($A71,'ADR Raw Data'!$B$6:$BE$43,'ADR Raw Data'!I$1,FALSE)</f>
        <v>141.04930406147</v>
      </c>
      <c r="P71" s="111">
        <f>VLOOKUP($A71,'ADR Raw Data'!$B$6:$BE$43,'ADR Raw Data'!J$1,FALSE)</f>
        <v>136.43648278905499</v>
      </c>
      <c r="Q71" s="111">
        <f>VLOOKUP($A71,'ADR Raw Data'!$B$6:$BE$43,'ADR Raw Data'!K$1,FALSE)</f>
        <v>134.50650024003801</v>
      </c>
      <c r="R71" s="112">
        <f>VLOOKUP($A71,'ADR Raw Data'!$B$6:$BE$43,'ADR Raw Data'!L$1,FALSE)</f>
        <v>137.458032462017</v>
      </c>
      <c r="S71" s="111">
        <f>VLOOKUP($A71,'ADR Raw Data'!$B$6:$BE$43,'ADR Raw Data'!N$1,FALSE)</f>
        <v>153.253164116828</v>
      </c>
      <c r="T71" s="111">
        <f>VLOOKUP($A71,'ADR Raw Data'!$B$6:$BE$43,'ADR Raw Data'!O$1,FALSE)</f>
        <v>157.48500352858099</v>
      </c>
      <c r="U71" s="112">
        <f>VLOOKUP($A71,'ADR Raw Data'!$B$6:$BE$43,'ADR Raw Data'!P$1,FALSE)</f>
        <v>155.35352014010499</v>
      </c>
      <c r="V71" s="113">
        <f>VLOOKUP($A71,'ADR Raw Data'!$B$6:$BE$43,'ADR Raw Data'!R$1,FALSE)</f>
        <v>142.60857018044899</v>
      </c>
      <c r="X71" s="110">
        <f>VLOOKUP($A71,'RevPAR Raw Data'!$B$6:$BE$43,'RevPAR Raw Data'!G$1,FALSE)</f>
        <v>78.363495908346906</v>
      </c>
      <c r="Y71" s="111">
        <f>VLOOKUP($A71,'RevPAR Raw Data'!$B$6:$BE$43,'RevPAR Raw Data'!H$1,FALSE)</f>
        <v>100.379833060556</v>
      </c>
      <c r="Z71" s="111">
        <f>VLOOKUP($A71,'RevPAR Raw Data'!$B$6:$BE$43,'RevPAR Raw Data'!I$1,FALSE)</f>
        <v>105.152140752864</v>
      </c>
      <c r="AA71" s="111">
        <f>VLOOKUP($A71,'RevPAR Raw Data'!$B$6:$BE$43,'RevPAR Raw Data'!J$1,FALSE)</f>
        <v>101.199695581014</v>
      </c>
      <c r="AB71" s="111">
        <f>VLOOKUP($A71,'RevPAR Raw Data'!$B$6:$BE$43,'RevPAR Raw Data'!K$1,FALSE)</f>
        <v>91.710978723404196</v>
      </c>
      <c r="AC71" s="112">
        <f>VLOOKUP($A71,'RevPAR Raw Data'!$B$6:$BE$43,'RevPAR Raw Data'!L$1,FALSE)</f>
        <v>95.361228805237303</v>
      </c>
      <c r="AD71" s="111">
        <f>VLOOKUP($A71,'RevPAR Raw Data'!$B$6:$BE$43,'RevPAR Raw Data'!N$1,FALSE)</f>
        <v>107.51897056431901</v>
      </c>
      <c r="AE71" s="111">
        <f>VLOOKUP($A71,'RevPAR Raw Data'!$B$6:$BE$43,'RevPAR Raw Data'!O$1,FALSE)</f>
        <v>108.874410473247</v>
      </c>
      <c r="AF71" s="112">
        <f>VLOOKUP($A71,'RevPAR Raw Data'!$B$6:$BE$43,'RevPAR Raw Data'!P$1,FALSE)</f>
        <v>108.196690518783</v>
      </c>
      <c r="AG71" s="113">
        <f>VLOOKUP($A71,'RevPAR Raw Data'!$B$6:$BE$43,'RevPAR Raw Data'!R$1,FALSE)</f>
        <v>99.045193241224695</v>
      </c>
    </row>
    <row r="72" spans="1:33" ht="14.25">
      <c r="A72" s="90" t="s">
        <v>14</v>
      </c>
      <c r="B72" s="78">
        <f>(VLOOKUP($A71,'Occupancy Raw Data'!$B$8:$BE$51,'Occupancy Raw Data'!T$3,FALSE))/100</f>
        <v>-9.584322200297081E-2</v>
      </c>
      <c r="C72" s="79">
        <f>(VLOOKUP($A71,'Occupancy Raw Data'!$B$8:$BE$51,'Occupancy Raw Data'!U$3,FALSE))/100</f>
        <v>2.7239620132568702E-2</v>
      </c>
      <c r="D72" s="79">
        <f>(VLOOKUP($A71,'Occupancy Raw Data'!$B$8:$BE$51,'Occupancy Raw Data'!V$3,FALSE))/100</f>
        <v>5.3785728510744105E-2</v>
      </c>
      <c r="E72" s="79">
        <f>(VLOOKUP($A71,'Occupancy Raw Data'!$B$8:$BE$51,'Occupancy Raw Data'!W$3,FALSE))/100</f>
        <v>4.4125274391953406E-2</v>
      </c>
      <c r="F72" s="79">
        <f>(VLOOKUP($A71,'Occupancy Raw Data'!$B$8:$BE$51,'Occupancy Raw Data'!X$3,FALSE))/100</f>
        <v>5.8094295748207195E-2</v>
      </c>
      <c r="G72" s="79">
        <f>(VLOOKUP($A71,'Occupancy Raw Data'!$B$8:$BE$51,'Occupancy Raw Data'!Y$3,FALSE))/100</f>
        <v>1.8348672960744602E-2</v>
      </c>
      <c r="H72" s="80">
        <f>(VLOOKUP($A71,'Occupancy Raw Data'!$B$8:$BE$51,'Occupancy Raw Data'!AA$3,FALSE))/100</f>
        <v>6.1038668794964803E-3</v>
      </c>
      <c r="I72" s="80">
        <f>(VLOOKUP($A71,'Occupancy Raw Data'!$B$8:$BE$51,'Occupancy Raw Data'!AB$3,FALSE))/100</f>
        <v>-6.6534177755851701E-2</v>
      </c>
      <c r="J72" s="79">
        <f>(VLOOKUP($A71,'Occupancy Raw Data'!$B$8:$BE$51,'Occupancy Raw Data'!AC$3,FALSE))/100</f>
        <v>-3.1308480544866596E-2</v>
      </c>
      <c r="K72" s="81">
        <f>(VLOOKUP($A71,'Occupancy Raw Data'!$B$8:$BE$51,'Occupancy Raw Data'!AE$3,FALSE))/100</f>
        <v>3.6136751076269501E-3</v>
      </c>
      <c r="M72" s="78">
        <f>(VLOOKUP($A71,'ADR Raw Data'!$B$6:$BE$49,'ADR Raw Data'!T$1,FALSE))/100</f>
        <v>-5.0740035761193701E-2</v>
      </c>
      <c r="N72" s="79">
        <f>(VLOOKUP($A71,'ADR Raw Data'!$B$6:$BE$49,'ADR Raw Data'!U$1,FALSE))/100</f>
        <v>9.6997165123733006E-3</v>
      </c>
      <c r="O72" s="79">
        <f>(VLOOKUP($A71,'ADR Raw Data'!$B$6:$BE$49,'ADR Raw Data'!V$1,FALSE))/100</f>
        <v>-1.5788486495659899E-2</v>
      </c>
      <c r="P72" s="79">
        <f>(VLOOKUP($A71,'ADR Raw Data'!$B$6:$BE$49,'ADR Raw Data'!W$1,FALSE))/100</f>
        <v>-7.9285819790154297E-2</v>
      </c>
      <c r="Q72" s="79">
        <f>(VLOOKUP($A71,'ADR Raw Data'!$B$6:$BE$49,'ADR Raw Data'!X$1,FALSE))/100</f>
        <v>-0.11144662557107299</v>
      </c>
      <c r="R72" s="79">
        <f>(VLOOKUP($A71,'ADR Raw Data'!$B$6:$BE$49,'ADR Raw Data'!Y$1,FALSE))/100</f>
        <v>-4.8893088259320899E-2</v>
      </c>
      <c r="S72" s="80">
        <f>(VLOOKUP($A71,'ADR Raw Data'!$B$6:$BE$49,'ADR Raw Data'!AA$1,FALSE))/100</f>
        <v>-3.5833564096916799E-2</v>
      </c>
      <c r="T72" s="80">
        <f>(VLOOKUP($A71,'ADR Raw Data'!$B$6:$BE$49,'ADR Raw Data'!AB$1,FALSE))/100</f>
        <v>-1.72011361025932E-2</v>
      </c>
      <c r="U72" s="79">
        <f>(VLOOKUP($A71,'ADR Raw Data'!$B$6:$BE$49,'ADR Raw Data'!AC$1,FALSE))/100</f>
        <v>-2.6695787384270302E-2</v>
      </c>
      <c r="V72" s="81">
        <f>(VLOOKUP($A71,'ADR Raw Data'!$B$6:$BE$49,'ADR Raw Data'!AE$1,FALSE))/100</f>
        <v>-4.29187970183307E-2</v>
      </c>
      <c r="X72" s="78">
        <f>(VLOOKUP($A71,'RevPAR Raw Data'!$B$6:$BE$43,'RevPAR Raw Data'!T$1,FALSE))/100</f>
        <v>-0.14172016925226499</v>
      </c>
      <c r="Y72" s="79">
        <f>(VLOOKUP($A71,'RevPAR Raw Data'!$B$6:$BE$43,'RevPAR Raw Data'!U$1,FALSE))/100</f>
        <v>3.7203553238132701E-2</v>
      </c>
      <c r="Z72" s="79">
        <f>(VLOOKUP($A71,'RevPAR Raw Data'!$B$6:$BE$43,'RevPAR Raw Data'!V$1,FALSE))/100</f>
        <v>3.7148046766833004E-2</v>
      </c>
      <c r="AA72" s="79">
        <f>(VLOOKUP($A71,'RevPAR Raw Data'!$B$6:$BE$43,'RevPAR Raw Data'!W$1,FALSE))/100</f>
        <v>-3.8659053951832403E-2</v>
      </c>
      <c r="AB72" s="79">
        <f>(VLOOKUP($A71,'RevPAR Raw Data'!$B$6:$BE$43,'RevPAR Raw Data'!X$1,FALSE))/100</f>
        <v>-5.9826743048931694E-2</v>
      </c>
      <c r="AC72" s="79">
        <f>(VLOOKUP($A71,'RevPAR Raw Data'!$B$6:$BE$43,'RevPAR Raw Data'!Y$1,FALSE))/100</f>
        <v>-3.1441538585087303E-2</v>
      </c>
      <c r="AD72" s="80">
        <f>(VLOOKUP($A71,'RevPAR Raw Data'!$B$6:$BE$43,'RevPAR Raw Data'!AA$1,FALSE))/100</f>
        <v>-2.9948420522485798E-2</v>
      </c>
      <c r="AE72" s="80">
        <f>(VLOOKUP($A71,'RevPAR Raw Data'!$B$6:$BE$43,'RevPAR Raw Data'!AB$1,FALSE))/100</f>
        <v>-8.25908504113924E-2</v>
      </c>
      <c r="AF72" s="79">
        <f>(VLOOKUP($A71,'RevPAR Raw Data'!$B$6:$BE$43,'RevPAR Raw Data'!AC$1,FALSE))/100</f>
        <v>-5.7168463389186595E-2</v>
      </c>
      <c r="AG72" s="81">
        <f>(VLOOKUP($A71,'RevPAR Raw Data'!$B$6:$BE$43,'RevPAR Raw Data'!AE$1,FALSE))/100</f>
        <v>-3.9460216499138202E-2</v>
      </c>
    </row>
    <row r="73" spans="1:33">
      <c r="A73" s="128"/>
      <c r="B73" s="106"/>
      <c r="C73" s="107"/>
      <c r="D73" s="107"/>
      <c r="E73" s="107"/>
      <c r="F73" s="107"/>
      <c r="G73" s="108"/>
      <c r="H73" s="88"/>
      <c r="I73" s="88"/>
      <c r="J73" s="108"/>
      <c r="K73" s="109"/>
      <c r="M73" s="110"/>
      <c r="N73" s="111"/>
      <c r="O73" s="111"/>
      <c r="P73" s="111"/>
      <c r="Q73" s="111"/>
      <c r="R73" s="112"/>
      <c r="S73" s="111"/>
      <c r="T73" s="111"/>
      <c r="U73" s="112"/>
      <c r="V73" s="113"/>
      <c r="X73" s="110"/>
      <c r="Y73" s="111"/>
      <c r="Z73" s="111"/>
      <c r="AA73" s="111"/>
      <c r="AB73" s="111"/>
      <c r="AC73" s="112"/>
      <c r="AD73" s="111"/>
      <c r="AE73" s="111"/>
      <c r="AF73" s="112"/>
      <c r="AG73" s="113"/>
    </row>
    <row r="74" spans="1:33">
      <c r="A74" s="105" t="s">
        <v>39</v>
      </c>
      <c r="B74" s="106">
        <f>(VLOOKUP($A74,'Occupancy Raw Data'!$B$8:$BE$45,'Occupancy Raw Data'!G$3,FALSE))/100</f>
        <v>0.53454947484798199</v>
      </c>
      <c r="C74" s="107">
        <f>(VLOOKUP($A74,'Occupancy Raw Data'!$B$8:$BE$45,'Occupancy Raw Data'!H$3,FALSE))/100</f>
        <v>0.59668325041459302</v>
      </c>
      <c r="D74" s="107">
        <f>(VLOOKUP($A74,'Occupancy Raw Data'!$B$8:$BE$45,'Occupancy Raw Data'!I$3,FALSE))/100</f>
        <v>0.63150912106135904</v>
      </c>
      <c r="E74" s="107">
        <f>(VLOOKUP($A74,'Occupancy Raw Data'!$B$8:$BE$45,'Occupancy Raw Data'!J$3,FALSE))/100</f>
        <v>0.64754007739082298</v>
      </c>
      <c r="F74" s="107">
        <f>(VLOOKUP($A74,'Occupancy Raw Data'!$B$8:$BE$45,'Occupancy Raw Data'!K$3,FALSE))/100</f>
        <v>0.69718076285240405</v>
      </c>
      <c r="G74" s="108">
        <f>(VLOOKUP($A74,'Occupancy Raw Data'!$B$8:$BE$45,'Occupancy Raw Data'!L$3,FALSE))/100</f>
        <v>0.62149253731343201</v>
      </c>
      <c r="H74" s="88">
        <f>(VLOOKUP($A74,'Occupancy Raw Data'!$B$8:$BE$45,'Occupancy Raw Data'!N$3,FALSE))/100</f>
        <v>0.79336650082918692</v>
      </c>
      <c r="I74" s="88">
        <f>(VLOOKUP($A74,'Occupancy Raw Data'!$B$8:$BE$45,'Occupancy Raw Data'!O$3,FALSE))/100</f>
        <v>0.76097291321171889</v>
      </c>
      <c r="J74" s="108">
        <f>(VLOOKUP($A74,'Occupancy Raw Data'!$B$8:$BE$45,'Occupancy Raw Data'!P$3,FALSE))/100</f>
        <v>0.77716970702045307</v>
      </c>
      <c r="K74" s="109">
        <f>(VLOOKUP($A74,'Occupancy Raw Data'!$B$8:$BE$45,'Occupancy Raw Data'!R$3,FALSE))/100</f>
        <v>0.66597172865829501</v>
      </c>
      <c r="M74" s="110">
        <f>VLOOKUP($A74,'ADR Raw Data'!$B$6:$BE$43,'ADR Raw Data'!G$1,FALSE)</f>
        <v>93.693408479834503</v>
      </c>
      <c r="N74" s="111">
        <f>VLOOKUP($A74,'ADR Raw Data'!$B$6:$BE$43,'ADR Raw Data'!H$1,FALSE)</f>
        <v>97.660440985732805</v>
      </c>
      <c r="O74" s="111">
        <f>VLOOKUP($A74,'ADR Raw Data'!$B$6:$BE$43,'ADR Raw Data'!I$1,FALSE)</f>
        <v>99.471789215686201</v>
      </c>
      <c r="P74" s="111">
        <f>VLOOKUP($A74,'ADR Raw Data'!$B$6:$BE$43,'ADR Raw Data'!J$1,FALSE)</f>
        <v>98.518611917363799</v>
      </c>
      <c r="Q74" s="111">
        <f>VLOOKUP($A74,'ADR Raw Data'!$B$6:$BE$43,'ADR Raw Data'!K$1,FALSE)</f>
        <v>102.078786869647</v>
      </c>
      <c r="R74" s="112">
        <f>VLOOKUP($A74,'ADR Raw Data'!$B$6:$BE$43,'ADR Raw Data'!L$1,FALSE)</f>
        <v>98.516249688689598</v>
      </c>
      <c r="S74" s="111">
        <f>VLOOKUP($A74,'ADR Raw Data'!$B$6:$BE$43,'ADR Raw Data'!N$1,FALSE)</f>
        <v>115.65589186176101</v>
      </c>
      <c r="T74" s="111">
        <f>VLOOKUP($A74,'ADR Raw Data'!$B$6:$BE$43,'ADR Raw Data'!O$1,FALSE)</f>
        <v>111.541426703472</v>
      </c>
      <c r="U74" s="112">
        <f>VLOOKUP($A74,'ADR Raw Data'!$B$6:$BE$43,'ADR Raw Data'!P$1,FALSE)</f>
        <v>113.64153353723501</v>
      </c>
      <c r="V74" s="113">
        <f>VLOOKUP($A74,'ADR Raw Data'!$B$6:$BE$43,'ADR Raw Data'!R$1,FALSE)</f>
        <v>103.559326234406</v>
      </c>
      <c r="X74" s="110">
        <f>VLOOKUP($A74,'RevPAR Raw Data'!$B$6:$BE$43,'RevPAR Raw Data'!G$1,FALSE)</f>
        <v>50.083762299612999</v>
      </c>
      <c r="Y74" s="111">
        <f>VLOOKUP($A74,'RevPAR Raw Data'!$B$6:$BE$43,'RevPAR Raw Data'!H$1,FALSE)</f>
        <v>58.272349364289603</v>
      </c>
      <c r="Z74" s="111">
        <f>VLOOKUP($A74,'RevPAR Raw Data'!$B$6:$BE$43,'RevPAR Raw Data'!I$1,FALSE)</f>
        <v>62.817342177998803</v>
      </c>
      <c r="AA74" s="111">
        <f>VLOOKUP($A74,'RevPAR Raw Data'!$B$6:$BE$43,'RevPAR Raw Data'!J$1,FALSE)</f>
        <v>63.794749585406301</v>
      </c>
      <c r="AB74" s="111">
        <f>VLOOKUP($A74,'RevPAR Raw Data'!$B$6:$BE$43,'RevPAR Raw Data'!K$1,FALSE)</f>
        <v>71.167366500829104</v>
      </c>
      <c r="AC74" s="112">
        <f>VLOOKUP($A74,'RevPAR Raw Data'!$B$6:$BE$43,'RevPAR Raw Data'!L$1,FALSE)</f>
        <v>61.227113985627398</v>
      </c>
      <c r="AD74" s="111">
        <f>VLOOKUP($A74,'RevPAR Raw Data'!$B$6:$BE$43,'RevPAR Raw Data'!N$1,FALSE)</f>
        <v>91.757510226644499</v>
      </c>
      <c r="AE74" s="111">
        <f>VLOOKUP($A74,'RevPAR Raw Data'!$B$6:$BE$43,'RevPAR Raw Data'!O$1,FALSE)</f>
        <v>84.880004422332703</v>
      </c>
      <c r="AF74" s="112">
        <f>VLOOKUP($A74,'RevPAR Raw Data'!$B$6:$BE$43,'RevPAR Raw Data'!P$1,FALSE)</f>
        <v>88.318757324488601</v>
      </c>
      <c r="AG74" s="113">
        <f>VLOOKUP($A74,'RevPAR Raw Data'!$B$6:$BE$43,'RevPAR Raw Data'!R$1,FALSE)</f>
        <v>68.967583511016301</v>
      </c>
    </row>
    <row r="75" spans="1:33" ht="14.25">
      <c r="A75" s="90" t="s">
        <v>14</v>
      </c>
      <c r="B75" s="78">
        <f>(VLOOKUP($A74,'Occupancy Raw Data'!$B$8:$BE$51,'Occupancy Raw Data'!T$3,FALSE))/100</f>
        <v>5.0437599173021701E-2</v>
      </c>
      <c r="C75" s="79">
        <f>(VLOOKUP($A74,'Occupancy Raw Data'!$B$8:$BE$51,'Occupancy Raw Data'!U$3,FALSE))/100</f>
        <v>4.1882018479033396E-2</v>
      </c>
      <c r="D75" s="79">
        <f>(VLOOKUP($A74,'Occupancy Raw Data'!$B$8:$BE$51,'Occupancy Raw Data'!V$3,FALSE))/100</f>
        <v>6.09055644612203E-2</v>
      </c>
      <c r="E75" s="79">
        <f>(VLOOKUP($A74,'Occupancy Raw Data'!$B$8:$BE$51,'Occupancy Raw Data'!W$3,FALSE))/100</f>
        <v>4.4364354789045601E-2</v>
      </c>
      <c r="F75" s="79">
        <f>(VLOOKUP($A74,'Occupancy Raw Data'!$B$8:$BE$51,'Occupancy Raw Data'!X$3,FALSE))/100</f>
        <v>2.0194733532610497E-2</v>
      </c>
      <c r="G75" s="79">
        <f>(VLOOKUP($A74,'Occupancy Raw Data'!$B$8:$BE$51,'Occupancy Raw Data'!Y$3,FALSE))/100</f>
        <v>4.2686016952376803E-2</v>
      </c>
      <c r="H75" s="80">
        <f>(VLOOKUP($A74,'Occupancy Raw Data'!$B$8:$BE$51,'Occupancy Raw Data'!AA$3,FALSE))/100</f>
        <v>2.4455747222234699E-2</v>
      </c>
      <c r="I75" s="80">
        <f>(VLOOKUP($A74,'Occupancy Raw Data'!$B$8:$BE$51,'Occupancy Raw Data'!AB$3,FALSE))/100</f>
        <v>4.1574827297947398E-2</v>
      </c>
      <c r="J75" s="79">
        <f>(VLOOKUP($A74,'Occupancy Raw Data'!$B$8:$BE$51,'Occupancy Raw Data'!AC$3,FALSE))/100</f>
        <v>3.2766018989981799E-2</v>
      </c>
      <c r="K75" s="81">
        <f>(VLOOKUP($A74,'Occupancy Raw Data'!$B$8:$BE$51,'Occupancy Raw Data'!AE$3,FALSE))/100</f>
        <v>3.93573789035504E-2</v>
      </c>
      <c r="M75" s="78">
        <f>(VLOOKUP($A74,'ADR Raw Data'!$B$6:$BE$49,'ADR Raw Data'!T$1,FALSE))/100</f>
        <v>6.8107513622711604E-3</v>
      </c>
      <c r="N75" s="79">
        <f>(VLOOKUP($A74,'ADR Raw Data'!$B$6:$BE$49,'ADR Raw Data'!U$1,FALSE))/100</f>
        <v>2.0057702190408401E-2</v>
      </c>
      <c r="O75" s="79">
        <f>(VLOOKUP($A74,'ADR Raw Data'!$B$6:$BE$49,'ADR Raw Data'!V$1,FALSE))/100</f>
        <v>2.2877490556415497E-2</v>
      </c>
      <c r="P75" s="79">
        <f>(VLOOKUP($A74,'ADR Raw Data'!$B$6:$BE$49,'ADR Raw Data'!W$1,FALSE))/100</f>
        <v>2.0181438639845003E-2</v>
      </c>
      <c r="Q75" s="79">
        <f>(VLOOKUP($A74,'ADR Raw Data'!$B$6:$BE$49,'ADR Raw Data'!X$1,FALSE))/100</f>
        <v>6.2176749967299801E-3</v>
      </c>
      <c r="R75" s="79">
        <f>(VLOOKUP($A74,'ADR Raw Data'!$B$6:$BE$49,'ADR Raw Data'!Y$1,FALSE))/100</f>
        <v>1.49531613462835E-2</v>
      </c>
      <c r="S75" s="80">
        <f>(VLOOKUP($A74,'ADR Raw Data'!$B$6:$BE$49,'ADR Raw Data'!AA$1,FALSE))/100</f>
        <v>1.4929329407964501E-2</v>
      </c>
      <c r="T75" s="80">
        <f>(VLOOKUP($A74,'ADR Raw Data'!$B$6:$BE$49,'ADR Raw Data'!AB$1,FALSE))/100</f>
        <v>4.6101978597254296E-3</v>
      </c>
      <c r="U75" s="79">
        <f>(VLOOKUP($A74,'ADR Raw Data'!$B$6:$BE$49,'ADR Raw Data'!AC$1,FALSE))/100</f>
        <v>9.8356342957713998E-3</v>
      </c>
      <c r="V75" s="81">
        <f>(VLOOKUP($A74,'ADR Raw Data'!$B$6:$BE$49,'ADR Raw Data'!AE$1,FALSE))/100</f>
        <v>1.274860838081E-2</v>
      </c>
      <c r="X75" s="78">
        <f>(VLOOKUP($A74,'RevPAR Raw Data'!$B$6:$BE$43,'RevPAR Raw Data'!T$1,FALSE))/100</f>
        <v>5.7591868482570197E-2</v>
      </c>
      <c r="Y75" s="79">
        <f>(VLOOKUP($A74,'RevPAR Raw Data'!$B$6:$BE$43,'RevPAR Raw Data'!U$1,FALSE))/100</f>
        <v>6.2779777723227501E-2</v>
      </c>
      <c r="Z75" s="79">
        <f>(VLOOKUP($A74,'RevPAR Raw Data'!$B$6:$BE$43,'RevPAR Raw Data'!V$1,FALSE))/100</f>
        <v>8.517642149343059E-2</v>
      </c>
      <c r="AA75" s="79">
        <f>(VLOOKUP($A74,'RevPAR Raw Data'!$B$6:$BE$43,'RevPAR Raw Data'!W$1,FALSE))/100</f>
        <v>6.5441129932862094E-2</v>
      </c>
      <c r="AB75" s="79">
        <f>(VLOOKUP($A74,'RevPAR Raw Data'!$B$6:$BE$43,'RevPAR Raw Data'!X$1,FALSE))/100</f>
        <v>2.6537972819091902E-2</v>
      </c>
      <c r="AC75" s="79">
        <f>(VLOOKUP($A74,'RevPAR Raw Data'!$B$6:$BE$43,'RevPAR Raw Data'!Y$1,FALSE))/100</f>
        <v>5.8277469197379403E-2</v>
      </c>
      <c r="AD75" s="80">
        <f>(VLOOKUP($A74,'RevPAR Raw Data'!$B$6:$BE$43,'RevPAR Raw Data'!AA$1,FALSE))/100</f>
        <v>3.9750184536397899E-2</v>
      </c>
      <c r="AE75" s="80">
        <f>(VLOOKUP($A74,'RevPAR Raw Data'!$B$6:$BE$43,'RevPAR Raw Data'!AB$1,FALSE))/100</f>
        <v>4.6376693337500302E-2</v>
      </c>
      <c r="AF75" s="79">
        <f>(VLOOKUP($A74,'RevPAR Raw Data'!$B$6:$BE$43,'RevPAR Raw Data'!AC$1,FALSE))/100</f>
        <v>4.2923927865867004E-2</v>
      </c>
      <c r="AG75" s="81">
        <f>(VLOOKUP($A74,'RevPAR Raw Data'!$B$6:$BE$43,'RevPAR Raw Data'!AE$1,FALSE))/100</f>
        <v>5.2607739094897001E-2</v>
      </c>
    </row>
    <row r="76" spans="1:33">
      <c r="A76" s="128"/>
      <c r="B76" s="106"/>
      <c r="C76" s="107"/>
      <c r="D76" s="107"/>
      <c r="E76" s="107"/>
      <c r="F76" s="107"/>
      <c r="G76" s="108"/>
      <c r="H76" s="88"/>
      <c r="I76" s="88"/>
      <c r="J76" s="108"/>
      <c r="K76" s="109"/>
      <c r="M76" s="110"/>
      <c r="N76" s="111"/>
      <c r="O76" s="111"/>
      <c r="P76" s="111"/>
      <c r="Q76" s="111"/>
      <c r="R76" s="112"/>
      <c r="S76" s="111"/>
      <c r="T76" s="111"/>
      <c r="U76" s="112"/>
      <c r="V76" s="113"/>
      <c r="X76" s="110"/>
      <c r="Y76" s="111"/>
      <c r="Z76" s="111"/>
      <c r="AA76" s="111"/>
      <c r="AB76" s="111"/>
      <c r="AC76" s="112"/>
      <c r="AD76" s="111"/>
      <c r="AE76" s="111"/>
      <c r="AF76" s="112"/>
      <c r="AG76" s="113"/>
    </row>
    <row r="77" spans="1:33">
      <c r="A77" s="105" t="s">
        <v>40</v>
      </c>
      <c r="B77" s="106">
        <f>(VLOOKUP($A77,'Occupancy Raw Data'!$B$8:$BE$45,'Occupancy Raw Data'!G$3,FALSE))/100</f>
        <v>0.69962082678257598</v>
      </c>
      <c r="C77" s="107">
        <f>(VLOOKUP($A77,'Occupancy Raw Data'!$B$8:$BE$45,'Occupancy Raw Data'!H$3,FALSE))/100</f>
        <v>0.80246000184962496</v>
      </c>
      <c r="D77" s="107">
        <f>(VLOOKUP($A77,'Occupancy Raw Data'!$B$8:$BE$45,'Occupancy Raw Data'!I$3,FALSE))/100</f>
        <v>0.84574123739942608</v>
      </c>
      <c r="E77" s="107">
        <f>(VLOOKUP($A77,'Occupancy Raw Data'!$B$8:$BE$45,'Occupancy Raw Data'!J$3,FALSE))/100</f>
        <v>0.86340516045500704</v>
      </c>
      <c r="F77" s="107">
        <f>(VLOOKUP($A77,'Occupancy Raw Data'!$B$8:$BE$45,'Occupancy Raw Data'!K$3,FALSE))/100</f>
        <v>0.878294645334319</v>
      </c>
      <c r="G77" s="108">
        <f>(VLOOKUP($A77,'Occupancy Raw Data'!$B$8:$BE$45,'Occupancy Raw Data'!L$3,FALSE))/100</f>
        <v>0.81790437436419094</v>
      </c>
      <c r="H77" s="88">
        <f>(VLOOKUP($A77,'Occupancy Raw Data'!$B$8:$BE$45,'Occupancy Raw Data'!N$3,FALSE))/100</f>
        <v>0.80828632201979</v>
      </c>
      <c r="I77" s="88">
        <f>(VLOOKUP($A77,'Occupancy Raw Data'!$B$8:$BE$45,'Occupancy Raw Data'!O$3,FALSE))/100</f>
        <v>0.77055396282252797</v>
      </c>
      <c r="J77" s="108">
        <f>(VLOOKUP($A77,'Occupancy Raw Data'!$B$8:$BE$45,'Occupancy Raw Data'!P$3,FALSE))/100</f>
        <v>0.78942014242115899</v>
      </c>
      <c r="K77" s="109">
        <f>(VLOOKUP($A77,'Occupancy Raw Data'!$B$8:$BE$45,'Occupancy Raw Data'!R$3,FALSE))/100</f>
        <v>0.80976602238046691</v>
      </c>
      <c r="M77" s="110">
        <f>VLOOKUP($A77,'ADR Raw Data'!$B$6:$BE$43,'ADR Raw Data'!G$1,FALSE)</f>
        <v>118.635095836087</v>
      </c>
      <c r="N77" s="111">
        <f>VLOOKUP($A77,'ADR Raw Data'!$B$6:$BE$43,'ADR Raw Data'!H$1,FALSE)</f>
        <v>140.79726864123501</v>
      </c>
      <c r="O77" s="111">
        <f>VLOOKUP($A77,'ADR Raw Data'!$B$6:$BE$43,'ADR Raw Data'!I$1,FALSE)</f>
        <v>149.33381410606799</v>
      </c>
      <c r="P77" s="111">
        <f>VLOOKUP($A77,'ADR Raw Data'!$B$6:$BE$43,'ADR Raw Data'!J$1,FALSE)</f>
        <v>146.381829477292</v>
      </c>
      <c r="Q77" s="111">
        <f>VLOOKUP($A77,'ADR Raw Data'!$B$6:$BE$43,'ADR Raw Data'!K$1,FALSE)</f>
        <v>137.235295356428</v>
      </c>
      <c r="R77" s="112">
        <f>VLOOKUP($A77,'ADR Raw Data'!$B$6:$BE$43,'ADR Raw Data'!L$1,FALSE)</f>
        <v>139.18531184984101</v>
      </c>
      <c r="S77" s="111">
        <f>VLOOKUP($A77,'ADR Raw Data'!$B$6:$BE$43,'ADR Raw Data'!N$1,FALSE)</f>
        <v>125.352657894736</v>
      </c>
      <c r="T77" s="111">
        <f>VLOOKUP($A77,'ADR Raw Data'!$B$6:$BE$43,'ADR Raw Data'!O$1,FALSE)</f>
        <v>121.311857897263</v>
      </c>
      <c r="U77" s="112">
        <f>VLOOKUP($A77,'ADR Raw Data'!$B$6:$BE$43,'ADR Raw Data'!P$1,FALSE)</f>
        <v>123.380542994376</v>
      </c>
      <c r="V77" s="113">
        <f>VLOOKUP($A77,'ADR Raw Data'!$B$6:$BE$43,'ADR Raw Data'!R$1,FALSE)</f>
        <v>134.78312210402601</v>
      </c>
      <c r="X77" s="110">
        <f>VLOOKUP($A77,'RevPAR Raw Data'!$B$6:$BE$43,'RevPAR Raw Data'!G$1,FALSE)</f>
        <v>82.999583834273494</v>
      </c>
      <c r="Y77" s="111">
        <f>VLOOKUP($A77,'RevPAR Raw Data'!$B$6:$BE$43,'RevPAR Raw Data'!H$1,FALSE)</f>
        <v>112.984176454268</v>
      </c>
      <c r="Z77" s="111">
        <f>VLOOKUP($A77,'RevPAR Raw Data'!$B$6:$BE$43,'RevPAR Raw Data'!I$1,FALSE)</f>
        <v>126.297764727642</v>
      </c>
      <c r="AA77" s="111">
        <f>VLOOKUP($A77,'RevPAR Raw Data'!$B$6:$BE$43,'RevPAR Raw Data'!J$1,FALSE)</f>
        <v>126.38682696753899</v>
      </c>
      <c r="AB77" s="111">
        <f>VLOOKUP($A77,'RevPAR Raw Data'!$B$6:$BE$43,'RevPAR Raw Data'!K$1,FALSE)</f>
        <v>120.533025062424</v>
      </c>
      <c r="AC77" s="112">
        <f>VLOOKUP($A77,'RevPAR Raw Data'!$B$6:$BE$43,'RevPAR Raw Data'!L$1,FALSE)</f>
        <v>113.84027540922899</v>
      </c>
      <c r="AD77" s="111">
        <f>VLOOKUP($A77,'RevPAR Raw Data'!$B$6:$BE$43,'RevPAR Raw Data'!N$1,FALSE)</f>
        <v>101.32083880514099</v>
      </c>
      <c r="AE77" s="111">
        <f>VLOOKUP($A77,'RevPAR Raw Data'!$B$6:$BE$43,'RevPAR Raw Data'!O$1,FALSE)</f>
        <v>93.477332840099805</v>
      </c>
      <c r="AF77" s="112">
        <f>VLOOKUP($A77,'RevPAR Raw Data'!$B$6:$BE$43,'RevPAR Raw Data'!P$1,FALSE)</f>
        <v>97.399085822620904</v>
      </c>
      <c r="AG77" s="113">
        <f>VLOOKUP($A77,'RevPAR Raw Data'!$B$6:$BE$43,'RevPAR Raw Data'!R$1,FALSE)</f>
        <v>109.14279267019801</v>
      </c>
    </row>
    <row r="78" spans="1:33" ht="14.25">
      <c r="A78" s="90" t="s">
        <v>14</v>
      </c>
      <c r="B78" s="78">
        <f>(VLOOKUP($A77,'Occupancy Raw Data'!$B$8:$BE$51,'Occupancy Raw Data'!T$3,FALSE))/100</f>
        <v>9.0816678019624994E-2</v>
      </c>
      <c r="C78" s="79">
        <f>(VLOOKUP($A77,'Occupancy Raw Data'!$B$8:$BE$51,'Occupancy Raw Data'!U$3,FALSE))/100</f>
        <v>1.22317153853267E-3</v>
      </c>
      <c r="D78" s="79">
        <f>(VLOOKUP($A77,'Occupancy Raw Data'!$B$8:$BE$51,'Occupancy Raw Data'!V$3,FALSE))/100</f>
        <v>-2.8349512522752303E-3</v>
      </c>
      <c r="E78" s="79">
        <f>(VLOOKUP($A77,'Occupancy Raw Data'!$B$8:$BE$51,'Occupancy Raw Data'!W$3,FALSE))/100</f>
        <v>4.8598157663535001E-2</v>
      </c>
      <c r="F78" s="79">
        <f>(VLOOKUP($A77,'Occupancy Raw Data'!$B$8:$BE$51,'Occupancy Raw Data'!X$3,FALSE))/100</f>
        <v>0.162131080040127</v>
      </c>
      <c r="G78" s="79">
        <f>(VLOOKUP($A77,'Occupancy Raw Data'!$B$8:$BE$51,'Occupancy Raw Data'!Y$3,FALSE))/100</f>
        <v>5.6682819758555499E-2</v>
      </c>
      <c r="H78" s="80">
        <f>(VLOOKUP($A77,'Occupancy Raw Data'!$B$8:$BE$51,'Occupancy Raw Data'!AA$3,FALSE))/100</f>
        <v>4.5102120806310507E-2</v>
      </c>
      <c r="I78" s="80">
        <f>(VLOOKUP($A77,'Occupancy Raw Data'!$B$8:$BE$51,'Occupancy Raw Data'!AB$3,FALSE))/100</f>
        <v>-0.106276080303859</v>
      </c>
      <c r="J78" s="79">
        <f>(VLOOKUP($A77,'Occupancy Raw Data'!$B$8:$BE$51,'Occupancy Raw Data'!AC$3,FALSE))/100</f>
        <v>-3.46953651651256E-2</v>
      </c>
      <c r="K78" s="81">
        <f>(VLOOKUP($A77,'Occupancy Raw Data'!$B$8:$BE$51,'Occupancy Raw Data'!AE$3,FALSE))/100</f>
        <v>2.9537137452425002E-2</v>
      </c>
      <c r="M78" s="78">
        <f>(VLOOKUP($A77,'ADR Raw Data'!$B$6:$BE$49,'ADR Raw Data'!T$1,FALSE))/100</f>
        <v>5.7766698549069399E-2</v>
      </c>
      <c r="N78" s="79">
        <f>(VLOOKUP($A77,'ADR Raw Data'!$B$6:$BE$49,'ADR Raw Data'!U$1,FALSE))/100</f>
        <v>8.1027173481558495E-2</v>
      </c>
      <c r="O78" s="79">
        <f>(VLOOKUP($A77,'ADR Raw Data'!$B$6:$BE$49,'ADR Raw Data'!V$1,FALSE))/100</f>
        <v>7.519343155527651E-2</v>
      </c>
      <c r="P78" s="79">
        <f>(VLOOKUP($A77,'ADR Raw Data'!$B$6:$BE$49,'ADR Raw Data'!W$1,FALSE))/100</f>
        <v>5.5598349308981103E-2</v>
      </c>
      <c r="Q78" s="79">
        <f>(VLOOKUP($A77,'ADR Raw Data'!$B$6:$BE$49,'ADR Raw Data'!X$1,FALSE))/100</f>
        <v>0.13080974888410901</v>
      </c>
      <c r="R78" s="79">
        <f>(VLOOKUP($A77,'ADR Raw Data'!$B$6:$BE$49,'ADR Raw Data'!Y$1,FALSE))/100</f>
        <v>7.7289980684960305E-2</v>
      </c>
      <c r="S78" s="80">
        <f>(VLOOKUP($A77,'ADR Raw Data'!$B$6:$BE$49,'ADR Raw Data'!AA$1,FALSE))/100</f>
        <v>0.13271033844183899</v>
      </c>
      <c r="T78" s="80">
        <f>(VLOOKUP($A77,'ADR Raw Data'!$B$6:$BE$49,'ADR Raw Data'!AB$1,FALSE))/100</f>
        <v>6.90286627471631E-2</v>
      </c>
      <c r="U78" s="79">
        <f>(VLOOKUP($A77,'ADR Raw Data'!$B$6:$BE$49,'ADR Raw Data'!AC$1,FALSE))/100</f>
        <v>0.10015152729120601</v>
      </c>
      <c r="V78" s="81">
        <f>(VLOOKUP($A77,'ADR Raw Data'!$B$6:$BE$49,'ADR Raw Data'!AE$1,FALSE))/100</f>
        <v>8.5785474158850905E-2</v>
      </c>
      <c r="X78" s="78">
        <f>(VLOOKUP($A77,'RevPAR Raw Data'!$B$6:$BE$43,'RevPAR Raw Data'!T$1,FALSE))/100</f>
        <v>0.15382955623108199</v>
      </c>
      <c r="Y78" s="79">
        <f>(VLOOKUP($A77,'RevPAR Raw Data'!$B$6:$BE$43,'RevPAR Raw Data'!U$1,FALSE))/100</f>
        <v>8.2349455152541606E-2</v>
      </c>
      <c r="Z78" s="79">
        <f>(VLOOKUP($A77,'RevPAR Raw Data'!$B$6:$BE$43,'RevPAR Raw Data'!V$1,FALSE))/100</f>
        <v>7.2145310590050804E-2</v>
      </c>
      <c r="AA78" s="79">
        <f>(VLOOKUP($A77,'RevPAR Raw Data'!$B$6:$BE$43,'RevPAR Raw Data'!W$1,FALSE))/100</f>
        <v>0.10689848431806601</v>
      </c>
      <c r="AB78" s="79">
        <f>(VLOOKUP($A77,'RevPAR Raw Data'!$B$6:$BE$43,'RevPAR Raw Data'!X$1,FALSE))/100</f>
        <v>0.31414915479059496</v>
      </c>
      <c r="AC78" s="79">
        <f>(VLOOKUP($A77,'RevPAR Raw Data'!$B$6:$BE$43,'RevPAR Raw Data'!Y$1,FALSE))/100</f>
        <v>0.138353814487823</v>
      </c>
      <c r="AD78" s="80">
        <f>(VLOOKUP($A77,'RevPAR Raw Data'!$B$6:$BE$43,'RevPAR Raw Data'!AA$1,FALSE))/100</f>
        <v>0.18379797696480002</v>
      </c>
      <c r="AE78" s="80">
        <f>(VLOOKUP($A77,'RevPAR Raw Data'!$B$6:$BE$43,'RevPAR Raw Data'!AB$1,FALSE))/100</f>
        <v>-4.4583513262081896E-2</v>
      </c>
      <c r="AF78" s="79">
        <f>(VLOOKUP($A77,'RevPAR Raw Data'!$B$6:$BE$43,'RevPAR Raw Data'!AC$1,FALSE))/100</f>
        <v>6.1981368314867696E-2</v>
      </c>
      <c r="AG78" s="81">
        <f>(VLOOKUP($A77,'RevPAR Raw Data'!$B$6:$BE$43,'RevPAR Raw Data'!AE$1,FALSE))/100</f>
        <v>0.11785646895292701</v>
      </c>
    </row>
    <row r="79" spans="1:33">
      <c r="A79" s="118"/>
      <c r="B79" s="119"/>
      <c r="C79" s="120"/>
      <c r="D79" s="120"/>
      <c r="E79" s="120"/>
      <c r="F79" s="120"/>
      <c r="G79" s="121"/>
      <c r="H79" s="120"/>
      <c r="I79" s="120"/>
      <c r="J79" s="121"/>
      <c r="K79" s="122"/>
      <c r="M79" s="119"/>
      <c r="N79" s="120"/>
      <c r="O79" s="120"/>
      <c r="P79" s="120"/>
      <c r="Q79" s="120"/>
      <c r="R79" s="121"/>
      <c r="S79" s="120"/>
      <c r="T79" s="120"/>
      <c r="U79" s="121"/>
      <c r="V79" s="122"/>
      <c r="X79" s="119"/>
      <c r="Y79" s="120"/>
      <c r="Z79" s="120"/>
      <c r="AA79" s="120"/>
      <c r="AB79" s="120"/>
      <c r="AC79" s="121"/>
      <c r="AD79" s="120"/>
      <c r="AE79" s="120"/>
      <c r="AF79" s="121"/>
      <c r="AG79" s="122"/>
    </row>
    <row r="80" spans="1:33">
      <c r="A80" s="132" t="s">
        <v>41</v>
      </c>
      <c r="B80" s="106">
        <f>(VLOOKUP($A80,'Occupancy Raw Data'!$B$8:$BE$45,'Occupancy Raw Data'!G$3,FALSE))/100</f>
        <v>0.65540019534262006</v>
      </c>
      <c r="C80" s="107">
        <f>(VLOOKUP($A80,'Occupancy Raw Data'!$B$8:$BE$45,'Occupancy Raw Data'!H$3,FALSE))/100</f>
        <v>0.73525934303192297</v>
      </c>
      <c r="D80" s="107">
        <f>(VLOOKUP($A80,'Occupancy Raw Data'!$B$8:$BE$45,'Occupancy Raw Data'!I$3,FALSE))/100</f>
        <v>0.77188608440857398</v>
      </c>
      <c r="E80" s="107">
        <f>(VLOOKUP($A80,'Occupancy Raw Data'!$B$8:$BE$45,'Occupancy Raw Data'!J$3,FALSE))/100</f>
        <v>0.75366267413766497</v>
      </c>
      <c r="F80" s="107">
        <f>(VLOOKUP($A80,'Occupancy Raw Data'!$B$8:$BE$45,'Occupancy Raw Data'!K$3,FALSE))/100</f>
        <v>0.75947154680511997</v>
      </c>
      <c r="G80" s="108">
        <f>(VLOOKUP($A80,'Occupancy Raw Data'!$B$8:$BE$45,'Occupancy Raw Data'!L$3,FALSE))/100</f>
        <v>0.73513596874518006</v>
      </c>
      <c r="H80" s="88">
        <f>(VLOOKUP($A80,'Occupancy Raw Data'!$B$8:$BE$45,'Occupancy Raw Data'!N$3,FALSE))/100</f>
        <v>0.876651416233999</v>
      </c>
      <c r="I80" s="88">
        <f>(VLOOKUP($A80,'Occupancy Raw Data'!$B$8:$BE$45,'Occupancy Raw Data'!O$3,FALSE))/100</f>
        <v>0.89559450984423905</v>
      </c>
      <c r="J80" s="108">
        <f>(VLOOKUP($A80,'Occupancy Raw Data'!$B$8:$BE$45,'Occupancy Raw Data'!P$3,FALSE))/100</f>
        <v>0.88612296303911908</v>
      </c>
      <c r="K80" s="109">
        <f>(VLOOKUP($A80,'Occupancy Raw Data'!$B$8:$BE$45,'Occupancy Raw Data'!R$3,FALSE))/100</f>
        <v>0.77827510997201998</v>
      </c>
      <c r="M80" s="110">
        <f>VLOOKUP($A80,'ADR Raw Data'!$B$6:$BE$43,'ADR Raw Data'!G$1,FALSE)</f>
        <v>146.56393169928199</v>
      </c>
      <c r="N80" s="111">
        <f>VLOOKUP($A80,'ADR Raw Data'!$B$6:$BE$43,'ADR Raw Data'!H$1,FALSE)</f>
        <v>148.376732157589</v>
      </c>
      <c r="O80" s="111">
        <f>VLOOKUP($A80,'ADR Raw Data'!$B$6:$BE$43,'ADR Raw Data'!I$1,FALSE)</f>
        <v>150.34529371316299</v>
      </c>
      <c r="P80" s="111">
        <f>VLOOKUP($A80,'ADR Raw Data'!$B$6:$BE$43,'ADR Raw Data'!J$1,FALSE)</f>
        <v>148.583858236136</v>
      </c>
      <c r="Q80" s="111">
        <f>VLOOKUP($A80,'ADR Raw Data'!$B$6:$BE$43,'ADR Raw Data'!K$1,FALSE)</f>
        <v>150.362842794774</v>
      </c>
      <c r="R80" s="112">
        <f>VLOOKUP($A80,'ADR Raw Data'!$B$6:$BE$43,'ADR Raw Data'!L$1,FALSE)</f>
        <v>148.91973190005999</v>
      </c>
      <c r="S80" s="111">
        <f>VLOOKUP($A80,'ADR Raw Data'!$B$6:$BE$43,'ADR Raw Data'!N$1,FALSE)</f>
        <v>190.366271633389</v>
      </c>
      <c r="T80" s="111">
        <f>VLOOKUP($A80,'ADR Raw Data'!$B$6:$BE$43,'ADR Raw Data'!O$1,FALSE)</f>
        <v>194.33734783032901</v>
      </c>
      <c r="U80" s="112">
        <f>VLOOKUP($A80,'ADR Raw Data'!$B$6:$BE$43,'ADR Raw Data'!P$1,FALSE)</f>
        <v>192.37303265217301</v>
      </c>
      <c r="V80" s="113">
        <f>VLOOKUP($A80,'ADR Raw Data'!$B$6:$BE$43,'ADR Raw Data'!R$1,FALSE)</f>
        <v>163.05537516807601</v>
      </c>
      <c r="X80" s="110">
        <f>VLOOKUP($A80,'RevPAR Raw Data'!$B$6:$BE$43,'RevPAR Raw Data'!G$1,FALSE)</f>
        <v>96.058029465892105</v>
      </c>
      <c r="Y80" s="111">
        <f>VLOOKUP($A80,'RevPAR Raw Data'!$B$6:$BE$43,'RevPAR Raw Data'!H$1,FALSE)</f>
        <v>109.095378607412</v>
      </c>
      <c r="Z80" s="111">
        <f>VLOOKUP($A80,'RevPAR Raw Data'!$B$6:$BE$43,'RevPAR Raw Data'!I$1,FALSE)</f>
        <v>116.04944007351</v>
      </c>
      <c r="AA80" s="111">
        <f>VLOOKUP($A80,'RevPAR Raw Data'!$B$6:$BE$43,'RevPAR Raw Data'!J$1,FALSE)</f>
        <v>111.982107931938</v>
      </c>
      <c r="AB80" s="111">
        <f>VLOOKUP($A80,'RevPAR Raw Data'!$B$6:$BE$43,'RevPAR Raw Data'!K$1,FALSE)</f>
        <v>114.19630079936201</v>
      </c>
      <c r="AC80" s="112">
        <f>VLOOKUP($A80,'RevPAR Raw Data'!$B$6:$BE$43,'RevPAR Raw Data'!L$1,FALSE)</f>
        <v>109.47625137562299</v>
      </c>
      <c r="AD80" s="111">
        <f>VLOOKUP($A80,'RevPAR Raw Data'!$B$6:$BE$43,'RevPAR Raw Data'!N$1,FALSE)</f>
        <v>166.88486163059599</v>
      </c>
      <c r="AE80" s="111">
        <f>VLOOKUP($A80,'RevPAR Raw Data'!$B$6:$BE$43,'RevPAR Raw Data'!O$1,FALSE)</f>
        <v>174.04746177453299</v>
      </c>
      <c r="AF80" s="112">
        <f>VLOOKUP($A80,'RevPAR Raw Data'!$B$6:$BE$43,'RevPAR Raw Data'!P$1,FALSE)</f>
        <v>170.46616170256499</v>
      </c>
      <c r="AG80" s="113">
        <f>VLOOKUP($A80,'RevPAR Raw Data'!$B$6:$BE$43,'RevPAR Raw Data'!R$1,FALSE)</f>
        <v>126.901940040463</v>
      </c>
    </row>
    <row r="81" spans="1:33" ht="14.25">
      <c r="A81" s="90" t="s">
        <v>14</v>
      </c>
      <c r="B81" s="78">
        <f>(VLOOKUP($A80,'Occupancy Raw Data'!$B$8:$BE$51,'Occupancy Raw Data'!T$3,FALSE))/100</f>
        <v>2.66517095876686E-2</v>
      </c>
      <c r="C81" s="79">
        <f>(VLOOKUP($A80,'Occupancy Raw Data'!$B$8:$BE$51,'Occupancy Raw Data'!U$3,FALSE))/100</f>
        <v>3.5774855675488604E-2</v>
      </c>
      <c r="D81" s="79">
        <f>(VLOOKUP($A80,'Occupancy Raw Data'!$B$8:$BE$51,'Occupancy Raw Data'!V$3,FALSE))/100</f>
        <v>8.6822952313579713E-2</v>
      </c>
      <c r="E81" s="79">
        <f>(VLOOKUP($A80,'Occupancy Raw Data'!$B$8:$BE$51,'Occupancy Raw Data'!W$3,FALSE))/100</f>
        <v>7.1944715234728104E-2</v>
      </c>
      <c r="F81" s="79">
        <f>(VLOOKUP($A80,'Occupancy Raw Data'!$B$8:$BE$51,'Occupancy Raw Data'!X$3,FALSE))/100</f>
        <v>1.44555473176324E-2</v>
      </c>
      <c r="G81" s="79">
        <f>(VLOOKUP($A80,'Occupancy Raw Data'!$B$8:$BE$51,'Occupancy Raw Data'!Y$3,FALSE))/100</f>
        <v>4.7143439394223004E-2</v>
      </c>
      <c r="H81" s="80">
        <f>(VLOOKUP($A80,'Occupancy Raw Data'!$B$8:$BE$51,'Occupancy Raw Data'!AA$3,FALSE))/100</f>
        <v>1.9635925070021799E-2</v>
      </c>
      <c r="I81" s="80">
        <f>(VLOOKUP($A80,'Occupancy Raw Data'!$B$8:$BE$51,'Occupancy Raw Data'!AB$3,FALSE))/100</f>
        <v>3.9254702328910797E-2</v>
      </c>
      <c r="J81" s="79">
        <f>(VLOOKUP($A80,'Occupancy Raw Data'!$B$8:$BE$51,'Occupancy Raw Data'!AC$3,FALSE))/100</f>
        <v>2.94566931621674E-2</v>
      </c>
      <c r="K81" s="81">
        <f>(VLOOKUP($A80,'Occupancy Raw Data'!$B$8:$BE$51,'Occupancy Raw Data'!AE$3,FALSE))/100</f>
        <v>4.1327199288465094E-2</v>
      </c>
      <c r="M81" s="78">
        <f>(VLOOKUP($A80,'ADR Raw Data'!$B$6:$BE$49,'ADR Raw Data'!T$1,FALSE))/100</f>
        <v>-2.1212421678651897E-2</v>
      </c>
      <c r="N81" s="79">
        <f>(VLOOKUP($A80,'ADR Raw Data'!$B$6:$BE$49,'ADR Raw Data'!U$1,FALSE))/100</f>
        <v>3.56028658012939E-3</v>
      </c>
      <c r="O81" s="79">
        <f>(VLOOKUP($A80,'ADR Raw Data'!$B$6:$BE$49,'ADR Raw Data'!V$1,FALSE))/100</f>
        <v>4.7381145616761697E-2</v>
      </c>
      <c r="P81" s="79">
        <f>(VLOOKUP($A80,'ADR Raw Data'!$B$6:$BE$49,'ADR Raw Data'!W$1,FALSE))/100</f>
        <v>3.3607804170575101E-2</v>
      </c>
      <c r="Q81" s="79">
        <f>(VLOOKUP($A80,'ADR Raw Data'!$B$6:$BE$49,'ADR Raw Data'!X$1,FALSE))/100</f>
        <v>-5.35907410609572E-3</v>
      </c>
      <c r="R81" s="79">
        <f>(VLOOKUP($A80,'ADR Raw Data'!$B$6:$BE$49,'ADR Raw Data'!Y$1,FALSE))/100</f>
        <v>1.1610358541641601E-2</v>
      </c>
      <c r="S81" s="80">
        <f>(VLOOKUP($A80,'ADR Raw Data'!$B$6:$BE$49,'ADR Raw Data'!AA$1,FALSE))/100</f>
        <v>1.27778694799719E-2</v>
      </c>
      <c r="T81" s="80">
        <f>(VLOOKUP($A80,'ADR Raw Data'!$B$6:$BE$49,'ADR Raw Data'!AB$1,FALSE))/100</f>
        <v>1.7029156695702197E-2</v>
      </c>
      <c r="U81" s="79">
        <f>(VLOOKUP($A80,'ADR Raw Data'!$B$6:$BE$49,'ADR Raw Data'!AC$1,FALSE))/100</f>
        <v>1.5023294862377501E-2</v>
      </c>
      <c r="V81" s="81">
        <f>(VLOOKUP($A80,'ADR Raw Data'!$B$6:$BE$49,'ADR Raw Data'!AE$1,FALSE))/100</f>
        <v>1.1924853213454999E-2</v>
      </c>
      <c r="X81" s="78">
        <f>(VLOOKUP($A80,'RevPAR Raw Data'!$B$6:$BE$43,'RevPAR Raw Data'!T$1,FALSE))/100</f>
        <v>4.8739406067860999E-3</v>
      </c>
      <c r="Y81" s="79">
        <f>(VLOOKUP($A80,'RevPAR Raw Data'!$B$6:$BE$43,'RevPAR Raw Data'!U$1,FALSE))/100</f>
        <v>3.9462510994185497E-2</v>
      </c>
      <c r="Z81" s="79">
        <f>(VLOOKUP($A80,'RevPAR Raw Data'!$B$6:$BE$43,'RevPAR Raw Data'!V$1,FALSE))/100</f>
        <v>0.13831786887678801</v>
      </c>
      <c r="AA81" s="79">
        <f>(VLOOKUP($A80,'RevPAR Raw Data'!$B$6:$BE$43,'RevPAR Raw Data'!W$1,FALSE))/100</f>
        <v>0.10797042330601901</v>
      </c>
      <c r="AB81" s="79">
        <f>(VLOOKUP($A80,'RevPAR Raw Data'!$B$6:$BE$43,'RevPAR Raw Data'!X$1,FALSE))/100</f>
        <v>9.019004862217371E-3</v>
      </c>
      <c r="AC81" s="79">
        <f>(VLOOKUP($A80,'RevPAR Raw Data'!$B$6:$BE$43,'RevPAR Raw Data'!Y$1,FALSE))/100</f>
        <v>5.9301150170117806E-2</v>
      </c>
      <c r="AD81" s="80">
        <f>(VLOOKUP($A80,'RevPAR Raw Data'!$B$6:$BE$43,'RevPAR Raw Data'!AA$1,FALSE))/100</f>
        <v>3.2664699837656998E-2</v>
      </c>
      <c r="AE81" s="80">
        <f>(VLOOKUP($A80,'RevPAR Raw Data'!$B$6:$BE$43,'RevPAR Raw Data'!AB$1,FALSE))/100</f>
        <v>5.6952333501615202E-2</v>
      </c>
      <c r="AF81" s="79">
        <f>(VLOOKUP($A80,'RevPAR Raw Data'!$B$6:$BE$43,'RevPAR Raw Data'!AC$1,FALSE))/100</f>
        <v>4.4922524611590804E-2</v>
      </c>
      <c r="AG81" s="81">
        <f>(VLOOKUP($A80,'RevPAR Raw Data'!$B$6:$BE$43,'RevPAR Raw Data'!AE$1,FALSE))/100</f>
        <v>5.3744873287158296E-2</v>
      </c>
    </row>
    <row r="82" spans="1:33">
      <c r="A82" s="132"/>
      <c r="B82" s="106"/>
      <c r="C82" s="107"/>
      <c r="D82" s="107"/>
      <c r="E82" s="107"/>
      <c r="F82" s="107"/>
      <c r="G82" s="108"/>
      <c r="H82" s="88"/>
      <c r="I82" s="88"/>
      <c r="J82" s="108"/>
      <c r="K82" s="109"/>
      <c r="M82" s="110"/>
      <c r="N82" s="111"/>
      <c r="O82" s="111"/>
      <c r="P82" s="111"/>
      <c r="Q82" s="111"/>
      <c r="R82" s="112"/>
      <c r="S82" s="111"/>
      <c r="T82" s="111"/>
      <c r="U82" s="112"/>
      <c r="V82" s="113"/>
      <c r="X82" s="110"/>
      <c r="Y82" s="111"/>
      <c r="Z82" s="111"/>
      <c r="AA82" s="111"/>
      <c r="AB82" s="111"/>
      <c r="AC82" s="112"/>
      <c r="AD82" s="111"/>
      <c r="AE82" s="111"/>
      <c r="AF82" s="112"/>
      <c r="AG82" s="113"/>
    </row>
    <row r="83" spans="1:33">
      <c r="A83" s="105" t="s">
        <v>42</v>
      </c>
      <c r="B83" s="106">
        <f>(VLOOKUP($A83,'Occupancy Raw Data'!$B$8:$BE$45,'Occupancy Raw Data'!G$3,FALSE))/100</f>
        <v>0.66259209645009998</v>
      </c>
      <c r="C83" s="107">
        <f>(VLOOKUP($A83,'Occupancy Raw Data'!$B$8:$BE$45,'Occupancy Raw Data'!H$3,FALSE))/100</f>
        <v>0.77930341594105801</v>
      </c>
      <c r="D83" s="107">
        <f>(VLOOKUP($A83,'Occupancy Raw Data'!$B$8:$BE$45,'Occupancy Raw Data'!I$3,FALSE))/100</f>
        <v>0.82602143335565903</v>
      </c>
      <c r="E83" s="107">
        <f>(VLOOKUP($A83,'Occupancy Raw Data'!$B$8:$BE$45,'Occupancy Raw Data'!J$3,FALSE))/100</f>
        <v>0.828868050904219</v>
      </c>
      <c r="F83" s="107">
        <f>(VLOOKUP($A83,'Occupancy Raw Data'!$B$8:$BE$45,'Occupancy Raw Data'!K$3,FALSE))/100</f>
        <v>0.81396517079705211</v>
      </c>
      <c r="G83" s="108">
        <f>(VLOOKUP($A83,'Occupancy Raw Data'!$B$8:$BE$45,'Occupancy Raw Data'!L$3,FALSE))/100</f>
        <v>0.78215003348961798</v>
      </c>
      <c r="H83" s="88">
        <f>(VLOOKUP($A83,'Occupancy Raw Data'!$B$8:$BE$45,'Occupancy Raw Data'!N$3,FALSE))/100</f>
        <v>0.88027461486939007</v>
      </c>
      <c r="I83" s="88">
        <f>(VLOOKUP($A83,'Occupancy Raw Data'!$B$8:$BE$45,'Occupancy Raw Data'!O$3,FALSE))/100</f>
        <v>0.89986604152712601</v>
      </c>
      <c r="J83" s="108">
        <f>(VLOOKUP($A83,'Occupancy Raw Data'!$B$8:$BE$45,'Occupancy Raw Data'!P$3,FALSE))/100</f>
        <v>0.89007032819825793</v>
      </c>
      <c r="K83" s="109">
        <f>(VLOOKUP($A83,'Occupancy Raw Data'!$B$8:$BE$45,'Occupancy Raw Data'!R$3,FALSE))/100</f>
        <v>0.81298440340637201</v>
      </c>
      <c r="M83" s="110">
        <f>VLOOKUP($A83,'ADR Raw Data'!$B$6:$BE$43,'ADR Raw Data'!G$1,FALSE)</f>
        <v>104.07968109679</v>
      </c>
      <c r="N83" s="111">
        <f>VLOOKUP($A83,'ADR Raw Data'!$B$6:$BE$43,'ADR Raw Data'!H$1,FALSE)</f>
        <v>109.060185496347</v>
      </c>
      <c r="O83" s="111">
        <f>VLOOKUP($A83,'ADR Raw Data'!$B$6:$BE$43,'ADR Raw Data'!I$1,FALSE)</f>
        <v>113.433037745793</v>
      </c>
      <c r="P83" s="111">
        <f>VLOOKUP($A83,'ADR Raw Data'!$B$6:$BE$43,'ADR Raw Data'!J$1,FALSE)</f>
        <v>111.766178525252</v>
      </c>
      <c r="Q83" s="111">
        <f>VLOOKUP($A83,'ADR Raw Data'!$B$6:$BE$43,'ADR Raw Data'!K$1,FALSE)</f>
        <v>108.94693373791399</v>
      </c>
      <c r="R83" s="112">
        <f>VLOOKUP($A83,'ADR Raw Data'!$B$6:$BE$43,'ADR Raw Data'!L$1,FALSE)</f>
        <v>109.689925292228</v>
      </c>
      <c r="S83" s="111">
        <f>VLOOKUP($A83,'ADR Raw Data'!$B$6:$BE$43,'ADR Raw Data'!N$1,FALSE)</f>
        <v>142.18459484496799</v>
      </c>
      <c r="T83" s="111">
        <f>VLOOKUP($A83,'ADR Raw Data'!$B$6:$BE$43,'ADR Raw Data'!O$1,FALSE)</f>
        <v>144.17045498697399</v>
      </c>
      <c r="U83" s="112">
        <f>VLOOKUP($A83,'ADR Raw Data'!$B$6:$BE$43,'ADR Raw Data'!P$1,FALSE)</f>
        <v>143.18845265732199</v>
      </c>
      <c r="V83" s="113">
        <f>VLOOKUP($A83,'ADR Raw Data'!$B$6:$BE$43,'ADR Raw Data'!R$1,FALSE)</f>
        <v>120.16844128170401</v>
      </c>
      <c r="X83" s="110">
        <f>VLOOKUP($A83,'RevPAR Raw Data'!$B$6:$BE$43,'RevPAR Raw Data'!G$1,FALSE)</f>
        <v>68.962374095780305</v>
      </c>
      <c r="Y83" s="111">
        <f>VLOOKUP($A83,'RevPAR Raw Data'!$B$6:$BE$43,'RevPAR Raw Data'!H$1,FALSE)</f>
        <v>84.990975100468802</v>
      </c>
      <c r="Z83" s="111">
        <f>VLOOKUP($A83,'RevPAR Raw Data'!$B$6:$BE$43,'RevPAR Raw Data'!I$1,FALSE)</f>
        <v>93.698120428667096</v>
      </c>
      <c r="AA83" s="111">
        <f>VLOOKUP($A83,'RevPAR Raw Data'!$B$6:$BE$43,'RevPAR Raw Data'!J$1,FALSE)</f>
        <v>92.639414551239099</v>
      </c>
      <c r="AB83" s="111">
        <f>VLOOKUP($A83,'RevPAR Raw Data'!$B$6:$BE$43,'RevPAR Raw Data'!K$1,FALSE)</f>
        <v>88.679009527796296</v>
      </c>
      <c r="AC83" s="112">
        <f>VLOOKUP($A83,'RevPAR Raw Data'!$B$6:$BE$43,'RevPAR Raw Data'!L$1,FALSE)</f>
        <v>85.793978740790294</v>
      </c>
      <c r="AD83" s="111">
        <f>VLOOKUP($A83,'RevPAR Raw Data'!$B$6:$BE$43,'RevPAR Raw Data'!N$1,FALSE)</f>
        <v>125.161489467515</v>
      </c>
      <c r="AE83" s="111">
        <f>VLOOKUP($A83,'RevPAR Raw Data'!$B$6:$BE$43,'RevPAR Raw Data'!O$1,FALSE)</f>
        <v>129.734096634293</v>
      </c>
      <c r="AF83" s="112">
        <f>VLOOKUP($A83,'RevPAR Raw Data'!$B$6:$BE$43,'RevPAR Raw Data'!P$1,FALSE)</f>
        <v>127.447793050904</v>
      </c>
      <c r="AG83" s="113">
        <f>VLOOKUP($A83,'RevPAR Raw Data'!$B$6:$BE$43,'RevPAR Raw Data'!R$1,FALSE)</f>
        <v>97.695068543679994</v>
      </c>
    </row>
    <row r="84" spans="1:33" ht="14.25">
      <c r="A84" s="90" t="s">
        <v>14</v>
      </c>
      <c r="B84" s="78">
        <f>(VLOOKUP($A83,'Occupancy Raw Data'!$B$8:$BE$51,'Occupancy Raw Data'!T$3,FALSE))/100</f>
        <v>7.7754696743310203E-2</v>
      </c>
      <c r="C84" s="79">
        <f>(VLOOKUP($A83,'Occupancy Raw Data'!$B$8:$BE$51,'Occupancy Raw Data'!U$3,FALSE))/100</f>
        <v>7.0552649113454699E-2</v>
      </c>
      <c r="D84" s="79">
        <f>(VLOOKUP($A83,'Occupancy Raw Data'!$B$8:$BE$51,'Occupancy Raw Data'!V$3,FALSE))/100</f>
        <v>7.7943140700888994E-2</v>
      </c>
      <c r="E84" s="79">
        <f>(VLOOKUP($A83,'Occupancy Raw Data'!$B$8:$BE$51,'Occupancy Raw Data'!W$3,FALSE))/100</f>
        <v>9.6670697612750198E-2</v>
      </c>
      <c r="F84" s="79">
        <f>(VLOOKUP($A83,'Occupancy Raw Data'!$B$8:$BE$51,'Occupancy Raw Data'!X$3,FALSE))/100</f>
        <v>7.15887408161337E-2</v>
      </c>
      <c r="G84" s="79">
        <f>(VLOOKUP($A83,'Occupancy Raw Data'!$B$8:$BE$51,'Occupancy Raw Data'!Y$3,FALSE))/100</f>
        <v>7.9000390193141395E-2</v>
      </c>
      <c r="H84" s="80">
        <f>(VLOOKUP($A83,'Occupancy Raw Data'!$B$8:$BE$51,'Occupancy Raw Data'!AA$3,FALSE))/100</f>
        <v>1.6844832233910499E-2</v>
      </c>
      <c r="I84" s="80">
        <f>(VLOOKUP($A83,'Occupancy Raw Data'!$B$8:$BE$51,'Occupancy Raw Data'!AB$3,FALSE))/100</f>
        <v>5.94697370885282E-2</v>
      </c>
      <c r="J84" s="79">
        <f>(VLOOKUP($A83,'Occupancy Raw Data'!$B$8:$BE$51,'Occupancy Raw Data'!AC$3,FALSE))/100</f>
        <v>3.7954268218765297E-2</v>
      </c>
      <c r="K84" s="81">
        <f>(VLOOKUP($A83,'Occupancy Raw Data'!$B$8:$BE$51,'Occupancy Raw Data'!AE$3,FALSE))/100</f>
        <v>6.5816294909864903E-2</v>
      </c>
      <c r="M84" s="78">
        <f>(VLOOKUP($A83,'ADR Raw Data'!$B$6:$BE$49,'ADR Raw Data'!T$1,FALSE))/100</f>
        <v>-3.63405419490073E-2</v>
      </c>
      <c r="N84" s="79">
        <f>(VLOOKUP($A83,'ADR Raw Data'!$B$6:$BE$49,'ADR Raw Data'!U$1,FALSE))/100</f>
        <v>-1.1406053950626899E-2</v>
      </c>
      <c r="O84" s="79">
        <f>(VLOOKUP($A83,'ADR Raw Data'!$B$6:$BE$49,'ADR Raw Data'!V$1,FALSE))/100</f>
        <v>2.16321718539874E-2</v>
      </c>
      <c r="P84" s="79">
        <f>(VLOOKUP($A83,'ADR Raw Data'!$B$6:$BE$49,'ADR Raw Data'!W$1,FALSE))/100</f>
        <v>1.2506504906708999E-2</v>
      </c>
      <c r="Q84" s="79">
        <f>(VLOOKUP($A83,'ADR Raw Data'!$B$6:$BE$49,'ADR Raw Data'!X$1,FALSE))/100</f>
        <v>5.9960332676041094E-3</v>
      </c>
      <c r="R84" s="79">
        <f>(VLOOKUP($A83,'ADR Raw Data'!$B$6:$BE$49,'ADR Raw Data'!Y$1,FALSE))/100</f>
        <v>2.0762701617305399E-4</v>
      </c>
      <c r="S84" s="80">
        <f>(VLOOKUP($A83,'ADR Raw Data'!$B$6:$BE$49,'ADR Raw Data'!AA$1,FALSE))/100</f>
        <v>2.7938125133372196E-2</v>
      </c>
      <c r="T84" s="80">
        <f>(VLOOKUP($A83,'ADR Raw Data'!$B$6:$BE$49,'ADR Raw Data'!AB$1,FALSE))/100</f>
        <v>4.3357352000312002E-2</v>
      </c>
      <c r="U84" s="79">
        <f>(VLOOKUP($A83,'ADR Raw Data'!$B$6:$BE$49,'ADR Raw Data'!AC$1,FALSE))/100</f>
        <v>3.5717830588970295E-2</v>
      </c>
      <c r="V84" s="81">
        <f>(VLOOKUP($A83,'ADR Raw Data'!$B$6:$BE$49,'ADR Raw Data'!AE$1,FALSE))/100</f>
        <v>1.1108933673204599E-2</v>
      </c>
      <c r="X84" s="78">
        <f>(VLOOKUP($A83,'RevPAR Raw Data'!$B$6:$BE$43,'RevPAR Raw Data'!T$1,FALSE))/100</f>
        <v>3.8588506975570203E-2</v>
      </c>
      <c r="Y84" s="79">
        <f>(VLOOKUP($A83,'RevPAR Raw Data'!$B$6:$BE$43,'RevPAR Raw Data'!U$1,FALSE))/100</f>
        <v>5.8341867840679996E-2</v>
      </c>
      <c r="Z84" s="79">
        <f>(VLOOKUP($A83,'RevPAR Raw Data'!$B$6:$BE$43,'RevPAR Raw Data'!V$1,FALSE))/100</f>
        <v>0.101261391969357</v>
      </c>
      <c r="AA84" s="79">
        <f>(VLOOKUP($A83,'RevPAR Raw Data'!$B$6:$BE$43,'RevPAR Raw Data'!W$1,FALSE))/100</f>
        <v>0.110386215073488</v>
      </c>
      <c r="AB84" s="79">
        <f>(VLOOKUP($A83,'RevPAR Raw Data'!$B$6:$BE$43,'RevPAR Raw Data'!X$1,FALSE))/100</f>
        <v>7.8014022555257204E-2</v>
      </c>
      <c r="AC84" s="79">
        <f>(VLOOKUP($A83,'RevPAR Raw Data'!$B$6:$BE$43,'RevPAR Raw Data'!Y$1,FALSE))/100</f>
        <v>7.9224419824606804E-2</v>
      </c>
      <c r="AD84" s="80">
        <f>(VLOOKUP($A83,'RevPAR Raw Data'!$B$6:$BE$43,'RevPAR Raw Data'!AA$1,FALSE))/100</f>
        <v>4.5253570398084399E-2</v>
      </c>
      <c r="AE84" s="80">
        <f>(VLOOKUP($A83,'RevPAR Raw Data'!$B$6:$BE$43,'RevPAR Raw Data'!AB$1,FALSE))/100</f>
        <v>0.105405539413153</v>
      </c>
      <c r="AF84" s="79">
        <f>(VLOOKUP($A83,'RevPAR Raw Data'!$B$6:$BE$43,'RevPAR Raw Data'!AC$1,FALSE))/100</f>
        <v>7.5027742930101796E-2</v>
      </c>
      <c r="AG84" s="81">
        <f>(VLOOKUP($A83,'RevPAR Raw Data'!$B$6:$BE$43,'RevPAR Raw Data'!AE$1,FALSE))/100</f>
        <v>7.7656377437839305E-2</v>
      </c>
    </row>
    <row r="85" spans="1:33">
      <c r="A85" s="128"/>
      <c r="B85" s="106"/>
      <c r="C85" s="107"/>
      <c r="D85" s="107"/>
      <c r="E85" s="107"/>
      <c r="F85" s="107"/>
      <c r="G85" s="108"/>
      <c r="H85" s="88"/>
      <c r="I85" s="88"/>
      <c r="J85" s="108"/>
      <c r="K85" s="109"/>
      <c r="M85" s="110"/>
      <c r="N85" s="111"/>
      <c r="O85" s="111"/>
      <c r="P85" s="111"/>
      <c r="Q85" s="111"/>
      <c r="R85" s="112"/>
      <c r="S85" s="111"/>
      <c r="T85" s="111"/>
      <c r="U85" s="112"/>
      <c r="V85" s="113"/>
      <c r="X85" s="110"/>
      <c r="Y85" s="111"/>
      <c r="Z85" s="111"/>
      <c r="AA85" s="111"/>
      <c r="AB85" s="111"/>
      <c r="AC85" s="112"/>
      <c r="AD85" s="111"/>
      <c r="AE85" s="111"/>
      <c r="AF85" s="112"/>
      <c r="AG85" s="113"/>
    </row>
    <row r="86" spans="1:33">
      <c r="A86" s="105" t="s">
        <v>43</v>
      </c>
      <c r="B86" s="106">
        <f>(VLOOKUP($A86,'Occupancy Raw Data'!$B$8:$BE$45,'Occupancy Raw Data'!G$3,FALSE))/100</f>
        <v>0.60524814603536692</v>
      </c>
      <c r="C86" s="107">
        <f>(VLOOKUP($A86,'Occupancy Raw Data'!$B$8:$BE$45,'Occupancy Raw Data'!H$3,FALSE))/100</f>
        <v>0.72746719908727797</v>
      </c>
      <c r="D86" s="107">
        <f>(VLOOKUP($A86,'Occupancy Raw Data'!$B$8:$BE$45,'Occupancy Raw Data'!I$3,FALSE))/100</f>
        <v>0.77395892755276607</v>
      </c>
      <c r="E86" s="107">
        <f>(VLOOKUP($A86,'Occupancy Raw Data'!$B$8:$BE$45,'Occupancy Raw Data'!J$3,FALSE))/100</f>
        <v>0.72903593839132896</v>
      </c>
      <c r="F86" s="107">
        <f>(VLOOKUP($A86,'Occupancy Raw Data'!$B$8:$BE$45,'Occupancy Raw Data'!K$3,FALSE))/100</f>
        <v>0.74130062749572101</v>
      </c>
      <c r="G86" s="108">
        <f>(VLOOKUP($A86,'Occupancy Raw Data'!$B$8:$BE$45,'Occupancy Raw Data'!L$3,FALSE))/100</f>
        <v>0.7154021677124921</v>
      </c>
      <c r="H86" s="88">
        <f>(VLOOKUP($A86,'Occupancy Raw Data'!$B$8:$BE$45,'Occupancy Raw Data'!N$3,FALSE))/100</f>
        <v>0.86423274386765503</v>
      </c>
      <c r="I86" s="88">
        <f>(VLOOKUP($A86,'Occupancy Raw Data'!$B$8:$BE$45,'Occupancy Raw Data'!O$3,FALSE))/100</f>
        <v>0.88776383342840803</v>
      </c>
      <c r="J86" s="108">
        <f>(VLOOKUP($A86,'Occupancy Raw Data'!$B$8:$BE$45,'Occupancy Raw Data'!P$3,FALSE))/100</f>
        <v>0.87599828864803098</v>
      </c>
      <c r="K86" s="109">
        <f>(VLOOKUP($A86,'Occupancy Raw Data'!$B$8:$BE$45,'Occupancy Raw Data'!R$3,FALSE))/100</f>
        <v>0.76128677369407494</v>
      </c>
      <c r="M86" s="110">
        <f>VLOOKUP($A86,'ADR Raw Data'!$B$6:$BE$43,'ADR Raw Data'!G$1,FALSE)</f>
        <v>87.517791517436294</v>
      </c>
      <c r="N86" s="111">
        <f>VLOOKUP($A86,'ADR Raw Data'!$B$6:$BE$43,'ADR Raw Data'!H$1,FALSE)</f>
        <v>94.489599588315997</v>
      </c>
      <c r="O86" s="111">
        <f>VLOOKUP($A86,'ADR Raw Data'!$B$6:$BE$43,'ADR Raw Data'!I$1,FALSE)</f>
        <v>96.361081518334203</v>
      </c>
      <c r="P86" s="111">
        <f>VLOOKUP($A86,'ADR Raw Data'!$B$6:$BE$43,'ADR Raw Data'!J$1,FALSE)</f>
        <v>90.527387010954598</v>
      </c>
      <c r="Q86" s="111">
        <f>VLOOKUP($A86,'ADR Raw Data'!$B$6:$BE$43,'ADR Raw Data'!K$1,FALSE)</f>
        <v>91.289338014620995</v>
      </c>
      <c r="R86" s="112">
        <f>VLOOKUP($A86,'ADR Raw Data'!$B$6:$BE$43,'ADR Raw Data'!L$1,FALSE)</f>
        <v>92.244100370783798</v>
      </c>
      <c r="S86" s="111">
        <f>VLOOKUP($A86,'ADR Raw Data'!$B$6:$BE$43,'ADR Raw Data'!N$1,FALSE)</f>
        <v>116.425289026402</v>
      </c>
      <c r="T86" s="111">
        <f>VLOOKUP($A86,'ADR Raw Data'!$B$6:$BE$43,'ADR Raw Data'!O$1,FALSE)</f>
        <v>118.950396353413</v>
      </c>
      <c r="U86" s="112">
        <f>VLOOKUP($A86,'ADR Raw Data'!$B$6:$BE$43,'ADR Raw Data'!P$1,FALSE)</f>
        <v>117.70480006512</v>
      </c>
      <c r="V86" s="113">
        <f>VLOOKUP($A86,'ADR Raw Data'!$B$6:$BE$43,'ADR Raw Data'!R$1,FALSE)</f>
        <v>100.61471336473301</v>
      </c>
      <c r="X86" s="110">
        <f>VLOOKUP($A86,'RevPAR Raw Data'!$B$6:$BE$43,'RevPAR Raw Data'!G$1,FALSE)</f>
        <v>52.969981061038197</v>
      </c>
      <c r="Y86" s="111">
        <f>VLOOKUP($A86,'RevPAR Raw Data'!$B$6:$BE$43,'RevPAR Raw Data'!H$1,FALSE)</f>
        <v>68.738084355390697</v>
      </c>
      <c r="Z86" s="111">
        <f>VLOOKUP($A86,'RevPAR Raw Data'!$B$6:$BE$43,'RevPAR Raw Data'!I$1,FALSE)</f>
        <v>74.579519309754701</v>
      </c>
      <c r="AA86" s="111">
        <f>VLOOKUP($A86,'RevPAR Raw Data'!$B$6:$BE$43,'RevPAR Raw Data'!J$1,FALSE)</f>
        <v>65.9977185396463</v>
      </c>
      <c r="AB86" s="111">
        <f>VLOOKUP($A86,'RevPAR Raw Data'!$B$6:$BE$43,'RevPAR Raw Data'!K$1,FALSE)</f>
        <v>67.672843553907498</v>
      </c>
      <c r="AC86" s="112">
        <f>VLOOKUP($A86,'RevPAR Raw Data'!$B$6:$BE$43,'RevPAR Raw Data'!L$1,FALSE)</f>
        <v>65.991629363947496</v>
      </c>
      <c r="AD86" s="111">
        <f>VLOOKUP($A86,'RevPAR Raw Data'!$B$6:$BE$43,'RevPAR Raw Data'!N$1,FALSE)</f>
        <v>100.61854699087201</v>
      </c>
      <c r="AE86" s="111">
        <f>VLOOKUP($A86,'RevPAR Raw Data'!$B$6:$BE$43,'RevPAR Raw Data'!O$1,FALSE)</f>
        <v>105.599859854535</v>
      </c>
      <c r="AF86" s="112">
        <f>VLOOKUP($A86,'RevPAR Raw Data'!$B$6:$BE$43,'RevPAR Raw Data'!P$1,FALSE)</f>
        <v>103.109203422703</v>
      </c>
      <c r="AG86" s="113">
        <f>VLOOKUP($A86,'RevPAR Raw Data'!$B$6:$BE$43,'RevPAR Raw Data'!R$1,FALSE)</f>
        <v>76.596650523592203</v>
      </c>
    </row>
    <row r="87" spans="1:33" ht="14.25">
      <c r="A87" s="90" t="s">
        <v>14</v>
      </c>
      <c r="B87" s="78">
        <f>(VLOOKUP($A86,'Occupancy Raw Data'!$B$8:$BE$51,'Occupancy Raw Data'!T$3,FALSE))/100</f>
        <v>3.8722783278469501E-2</v>
      </c>
      <c r="C87" s="79">
        <f>(VLOOKUP($A86,'Occupancy Raw Data'!$B$8:$BE$51,'Occupancy Raw Data'!U$3,FALSE))/100</f>
        <v>1.5695364477182401E-2</v>
      </c>
      <c r="D87" s="79">
        <f>(VLOOKUP($A86,'Occupancy Raw Data'!$B$8:$BE$51,'Occupancy Raw Data'!V$3,FALSE))/100</f>
        <v>6.2352555120486902E-2</v>
      </c>
      <c r="E87" s="79">
        <f>(VLOOKUP($A86,'Occupancy Raw Data'!$B$8:$BE$51,'Occupancy Raw Data'!W$3,FALSE))/100</f>
        <v>7.9278544186032598E-2</v>
      </c>
      <c r="F87" s="79">
        <f>(VLOOKUP($A86,'Occupancy Raw Data'!$B$8:$BE$51,'Occupancy Raw Data'!X$3,FALSE))/100</f>
        <v>4.1592950858130806E-2</v>
      </c>
      <c r="G87" s="79">
        <f>(VLOOKUP($A86,'Occupancy Raw Data'!$B$8:$BE$51,'Occupancy Raw Data'!Y$3,FALSE))/100</f>
        <v>4.7555291150801995E-2</v>
      </c>
      <c r="H87" s="80">
        <f>(VLOOKUP($A86,'Occupancy Raw Data'!$B$8:$BE$51,'Occupancy Raw Data'!AA$3,FALSE))/100</f>
        <v>3.5994788265296902E-2</v>
      </c>
      <c r="I87" s="80">
        <f>(VLOOKUP($A86,'Occupancy Raw Data'!$B$8:$BE$51,'Occupancy Raw Data'!AB$3,FALSE))/100</f>
        <v>8.630821161596311E-2</v>
      </c>
      <c r="J87" s="79">
        <f>(VLOOKUP($A86,'Occupancy Raw Data'!$B$8:$BE$51,'Occupancy Raw Data'!AC$3,FALSE))/100</f>
        <v>6.0892907735641204E-2</v>
      </c>
      <c r="K87" s="81">
        <f>(VLOOKUP($A86,'Occupancy Raw Data'!$B$8:$BE$51,'Occupancy Raw Data'!AE$3,FALSE))/100</f>
        <v>5.19030889842493E-2</v>
      </c>
      <c r="M87" s="78">
        <f>(VLOOKUP($A86,'ADR Raw Data'!$B$6:$BE$49,'ADR Raw Data'!T$1,FALSE))/100</f>
        <v>-2.57501478575143E-2</v>
      </c>
      <c r="N87" s="79">
        <f>(VLOOKUP($A86,'ADR Raw Data'!$B$6:$BE$49,'ADR Raw Data'!U$1,FALSE))/100</f>
        <v>-1.96938337894761E-2</v>
      </c>
      <c r="O87" s="79">
        <f>(VLOOKUP($A86,'ADR Raw Data'!$B$6:$BE$49,'ADR Raw Data'!V$1,FALSE))/100</f>
        <v>9.0383900568277199E-3</v>
      </c>
      <c r="P87" s="79">
        <f>(VLOOKUP($A86,'ADR Raw Data'!$B$6:$BE$49,'ADR Raw Data'!W$1,FALSE))/100</f>
        <v>-1.05183811577544E-2</v>
      </c>
      <c r="Q87" s="79">
        <f>(VLOOKUP($A86,'ADR Raw Data'!$B$6:$BE$49,'ADR Raw Data'!X$1,FALSE))/100</f>
        <v>-3.4733217151918704E-2</v>
      </c>
      <c r="R87" s="79">
        <f>(VLOOKUP($A86,'ADR Raw Data'!$B$6:$BE$49,'ADR Raw Data'!Y$1,FALSE))/100</f>
        <v>-1.58752335106646E-2</v>
      </c>
      <c r="S87" s="80">
        <f>(VLOOKUP($A86,'ADR Raw Data'!$B$6:$BE$49,'ADR Raw Data'!AA$1,FALSE))/100</f>
        <v>-6.6762631610835704E-2</v>
      </c>
      <c r="T87" s="80">
        <f>(VLOOKUP($A86,'ADR Raw Data'!$B$6:$BE$49,'ADR Raw Data'!AB$1,FALSE))/100</f>
        <v>-1.7419924043360201E-2</v>
      </c>
      <c r="U87" s="79">
        <f>(VLOOKUP($A86,'ADR Raw Data'!$B$6:$BE$49,'ADR Raw Data'!AC$1,FALSE))/100</f>
        <v>-4.24721093476432E-2</v>
      </c>
      <c r="V87" s="81">
        <f>(VLOOKUP($A86,'ADR Raw Data'!$B$6:$BE$49,'ADR Raw Data'!AE$1,FALSE))/100</f>
        <v>-2.5510626540180003E-2</v>
      </c>
      <c r="X87" s="78">
        <f>(VLOOKUP($A86,'RevPAR Raw Data'!$B$6:$BE$43,'RevPAR Raw Data'!T$1,FALSE))/100</f>
        <v>1.1975518026080101E-2</v>
      </c>
      <c r="Y87" s="79">
        <f>(VLOOKUP($A86,'RevPAR Raw Data'!$B$6:$BE$43,'RevPAR Raw Data'!U$1,FALSE))/100</f>
        <v>-4.3075712115725698E-3</v>
      </c>
      <c r="Z87" s="79">
        <f>(VLOOKUP($A86,'RevPAR Raw Data'!$B$6:$BE$43,'RevPAR Raw Data'!V$1,FALSE))/100</f>
        <v>7.1954511891533401E-2</v>
      </c>
      <c r="AA87" s="79">
        <f>(VLOOKUP($A86,'RevPAR Raw Data'!$B$6:$BE$43,'RevPAR Raw Data'!W$1,FALSE))/100</f>
        <v>6.7926281082897499E-2</v>
      </c>
      <c r="AB87" s="79">
        <f>(VLOOKUP($A86,'RevPAR Raw Data'!$B$6:$BE$43,'RevPAR Raw Data'!X$1,FALSE))/100</f>
        <v>5.41507671206752E-3</v>
      </c>
      <c r="AC87" s="79">
        <f>(VLOOKUP($A86,'RevPAR Raw Data'!$B$6:$BE$43,'RevPAR Raw Data'!Y$1,FALSE))/100</f>
        <v>3.0925106288450799E-2</v>
      </c>
      <c r="AD87" s="80">
        <f>(VLOOKUP($A86,'RevPAR Raw Data'!$B$6:$BE$43,'RevPAR Raw Data'!AA$1,FALSE))/100</f>
        <v>-3.3170950134404797E-2</v>
      </c>
      <c r="AE87" s="80">
        <f>(VLOOKUP($A86,'RevPAR Raw Data'!$B$6:$BE$43,'RevPAR Raw Data'!AB$1,FALSE))/100</f>
        <v>6.7384805081934604E-2</v>
      </c>
      <c r="AF87" s="79">
        <f>(VLOOKUP($A86,'RevPAR Raw Data'!$B$6:$BE$43,'RevPAR Raw Data'!AC$1,FALSE))/100</f>
        <v>1.58345481521538E-2</v>
      </c>
      <c r="AG87" s="81">
        <f>(VLOOKUP($A86,'RevPAR Raw Data'!$B$6:$BE$43,'RevPAR Raw Data'!AE$1,FALSE))/100</f>
        <v>2.5068382124710298E-2</v>
      </c>
    </row>
    <row r="88" spans="1:33">
      <c r="A88" s="128"/>
      <c r="B88" s="106"/>
      <c r="C88" s="107"/>
      <c r="D88" s="107"/>
      <c r="E88" s="107"/>
      <c r="F88" s="107"/>
      <c r="G88" s="108"/>
      <c r="H88" s="88"/>
      <c r="I88" s="88"/>
      <c r="J88" s="108"/>
      <c r="K88" s="109"/>
      <c r="M88" s="110"/>
      <c r="N88" s="111"/>
      <c r="O88" s="111"/>
      <c r="P88" s="111"/>
      <c r="Q88" s="111"/>
      <c r="R88" s="112"/>
      <c r="S88" s="111"/>
      <c r="T88" s="111"/>
      <c r="U88" s="112"/>
      <c r="V88" s="113"/>
      <c r="X88" s="110"/>
      <c r="Y88" s="111"/>
      <c r="Z88" s="111"/>
      <c r="AA88" s="111"/>
      <c r="AB88" s="111"/>
      <c r="AC88" s="112"/>
      <c r="AD88" s="111"/>
      <c r="AE88" s="111"/>
      <c r="AF88" s="112"/>
      <c r="AG88" s="113"/>
    </row>
    <row r="89" spans="1:33">
      <c r="A89" s="105" t="s">
        <v>44</v>
      </c>
      <c r="B89" s="106">
        <f>(VLOOKUP($A89,'Occupancy Raw Data'!$B$8:$BE$45,'Occupancy Raw Data'!G$3,FALSE))/100</f>
        <v>0.64110214110214103</v>
      </c>
      <c r="C89" s="107">
        <f>(VLOOKUP($A89,'Occupancy Raw Data'!$B$8:$BE$45,'Occupancy Raw Data'!H$3,FALSE))/100</f>
        <v>0.73815373815373808</v>
      </c>
      <c r="D89" s="107">
        <f>(VLOOKUP($A89,'Occupancy Raw Data'!$B$8:$BE$45,'Occupancy Raw Data'!I$3,FALSE))/100</f>
        <v>0.79378729378729307</v>
      </c>
      <c r="E89" s="107">
        <f>(VLOOKUP($A89,'Occupancy Raw Data'!$B$8:$BE$45,'Occupancy Raw Data'!J$3,FALSE))/100</f>
        <v>0.79694629694629593</v>
      </c>
      <c r="F89" s="107">
        <f>(VLOOKUP($A89,'Occupancy Raw Data'!$B$8:$BE$45,'Occupancy Raw Data'!K$3,FALSE))/100</f>
        <v>0.74534924534924496</v>
      </c>
      <c r="G89" s="108">
        <f>(VLOOKUP($A89,'Occupancy Raw Data'!$B$8:$BE$45,'Occupancy Raw Data'!L$3,FALSE))/100</f>
        <v>0.74306774306774304</v>
      </c>
      <c r="H89" s="88">
        <f>(VLOOKUP($A89,'Occupancy Raw Data'!$B$8:$BE$45,'Occupancy Raw Data'!N$3,FALSE))/100</f>
        <v>0.855738855738855</v>
      </c>
      <c r="I89" s="88">
        <f>(VLOOKUP($A89,'Occupancy Raw Data'!$B$8:$BE$45,'Occupancy Raw Data'!O$3,FALSE))/100</f>
        <v>0.88908388908388902</v>
      </c>
      <c r="J89" s="108">
        <f>(VLOOKUP($A89,'Occupancy Raw Data'!$B$8:$BE$45,'Occupancy Raw Data'!P$3,FALSE))/100</f>
        <v>0.87241137241137201</v>
      </c>
      <c r="K89" s="109">
        <f>(VLOOKUP($A89,'Occupancy Raw Data'!$B$8:$BE$45,'Occupancy Raw Data'!R$3,FALSE))/100</f>
        <v>0.78002306573735103</v>
      </c>
      <c r="M89" s="110">
        <f>VLOOKUP($A89,'ADR Raw Data'!$B$6:$BE$43,'ADR Raw Data'!G$1,FALSE)</f>
        <v>116.117176047084</v>
      </c>
      <c r="N89" s="111">
        <f>VLOOKUP($A89,'ADR Raw Data'!$B$6:$BE$43,'ADR Raw Data'!H$1,FALSE)</f>
        <v>127.860439158345</v>
      </c>
      <c r="O89" s="111">
        <f>VLOOKUP($A89,'ADR Raw Data'!$B$6:$BE$43,'ADR Raw Data'!I$1,FALSE)</f>
        <v>134.59145219986701</v>
      </c>
      <c r="P89" s="111">
        <f>VLOOKUP($A89,'ADR Raw Data'!$B$6:$BE$43,'ADR Raw Data'!J$1,FALSE)</f>
        <v>132.364909513323</v>
      </c>
      <c r="Q89" s="111">
        <f>VLOOKUP($A89,'ADR Raw Data'!$B$6:$BE$43,'ADR Raw Data'!K$1,FALSE)</f>
        <v>127.966804073463</v>
      </c>
      <c r="R89" s="112">
        <f>VLOOKUP($A89,'ADR Raw Data'!$B$6:$BE$43,'ADR Raw Data'!L$1,FALSE)</f>
        <v>128.25971943788301</v>
      </c>
      <c r="S89" s="111">
        <f>VLOOKUP($A89,'ADR Raw Data'!$B$6:$BE$43,'ADR Raw Data'!N$1,FALSE)</f>
        <v>155.74803705906399</v>
      </c>
      <c r="T89" s="111">
        <f>VLOOKUP($A89,'ADR Raw Data'!$B$6:$BE$43,'ADR Raw Data'!O$1,FALSE)</f>
        <v>161.10055744176799</v>
      </c>
      <c r="U89" s="112">
        <f>VLOOKUP($A89,'ADR Raw Data'!$B$6:$BE$43,'ADR Raw Data'!P$1,FALSE)</f>
        <v>158.47544283846301</v>
      </c>
      <c r="V89" s="113">
        <f>VLOOKUP($A89,'ADR Raw Data'!$B$6:$BE$43,'ADR Raw Data'!R$1,FALSE)</f>
        <v>137.91530962972399</v>
      </c>
      <c r="X89" s="110">
        <f>VLOOKUP($A89,'RevPAR Raw Data'!$B$6:$BE$43,'RevPAR Raw Data'!G$1,FALSE)</f>
        <v>74.442970182520099</v>
      </c>
      <c r="Y89" s="111">
        <f>VLOOKUP($A89,'RevPAR Raw Data'!$B$6:$BE$43,'RevPAR Raw Data'!H$1,FALSE)</f>
        <v>94.380661126711104</v>
      </c>
      <c r="Z89" s="111">
        <f>VLOOKUP($A89,'RevPAR Raw Data'!$B$6:$BE$43,'RevPAR Raw Data'!I$1,FALSE)</f>
        <v>106.836984608634</v>
      </c>
      <c r="AA89" s="111">
        <f>VLOOKUP($A89,'RevPAR Raw Data'!$B$6:$BE$43,'RevPAR Raw Data'!J$1,FALSE)</f>
        <v>105.487724482274</v>
      </c>
      <c r="AB89" s="111">
        <f>VLOOKUP($A89,'RevPAR Raw Data'!$B$6:$BE$43,'RevPAR Raw Data'!K$1,FALSE)</f>
        <v>95.379960845910801</v>
      </c>
      <c r="AC89" s="112">
        <f>VLOOKUP($A89,'RevPAR Raw Data'!$B$6:$BE$43,'RevPAR Raw Data'!L$1,FALSE)</f>
        <v>95.305660249210206</v>
      </c>
      <c r="AD89" s="111">
        <f>VLOOKUP($A89,'RevPAR Raw Data'!$B$6:$BE$43,'RevPAR Raw Data'!N$1,FALSE)</f>
        <v>133.27964701649699</v>
      </c>
      <c r="AE89" s="111">
        <f>VLOOKUP($A89,'RevPAR Raw Data'!$B$6:$BE$43,'RevPAR Raw Data'!O$1,FALSE)</f>
        <v>143.23191014391</v>
      </c>
      <c r="AF89" s="112">
        <f>VLOOKUP($A89,'RevPAR Raw Data'!$B$6:$BE$43,'RevPAR Raw Data'!P$1,FALSE)</f>
        <v>138.25577858020301</v>
      </c>
      <c r="AG89" s="113">
        <f>VLOOKUP($A89,'RevPAR Raw Data'!$B$6:$BE$43,'RevPAR Raw Data'!R$1,FALSE)</f>
        <v>107.577122629494</v>
      </c>
    </row>
    <row r="90" spans="1:33" ht="14.25">
      <c r="A90" s="90" t="s">
        <v>14</v>
      </c>
      <c r="B90" s="78">
        <f>(VLOOKUP($A89,'Occupancy Raw Data'!$B$8:$BE$51,'Occupancy Raw Data'!T$3,FALSE))/100</f>
        <v>-2.2927442355555598E-2</v>
      </c>
      <c r="C90" s="79">
        <f>(VLOOKUP($A89,'Occupancy Raw Data'!$B$8:$BE$51,'Occupancy Raw Data'!U$3,FALSE))/100</f>
        <v>-6.9141852581343002E-3</v>
      </c>
      <c r="D90" s="79">
        <f>(VLOOKUP($A89,'Occupancy Raw Data'!$B$8:$BE$51,'Occupancy Raw Data'!V$3,FALSE))/100</f>
        <v>7.7336729288180903E-2</v>
      </c>
      <c r="E90" s="79">
        <f>(VLOOKUP($A89,'Occupancy Raw Data'!$B$8:$BE$51,'Occupancy Raw Data'!W$3,FALSE))/100</f>
        <v>4.43439180801313E-2</v>
      </c>
      <c r="F90" s="79">
        <f>(VLOOKUP($A89,'Occupancy Raw Data'!$B$8:$BE$51,'Occupancy Raw Data'!X$3,FALSE))/100</f>
        <v>-4.8277173277173201E-2</v>
      </c>
      <c r="G90" s="79">
        <f>(VLOOKUP($A89,'Occupancy Raw Data'!$B$8:$BE$51,'Occupancy Raw Data'!Y$3,FALSE))/100</f>
        <v>8.9217339086380392E-3</v>
      </c>
      <c r="H90" s="80">
        <f>(VLOOKUP($A89,'Occupancy Raw Data'!$B$8:$BE$51,'Occupancy Raw Data'!AA$3,FALSE))/100</f>
        <v>7.9998920668480408E-3</v>
      </c>
      <c r="I90" s="80">
        <f>(VLOOKUP($A89,'Occupancy Raw Data'!$B$8:$BE$51,'Occupancy Raw Data'!AB$3,FALSE))/100</f>
        <v>6.2650066634130294E-2</v>
      </c>
      <c r="J90" s="79">
        <f>(VLOOKUP($A89,'Occupancy Raw Data'!$B$8:$BE$51,'Occupancy Raw Data'!AC$3,FALSE))/100</f>
        <v>3.5125899821986398E-2</v>
      </c>
      <c r="K90" s="81">
        <f>(VLOOKUP($A89,'Occupancy Raw Data'!$B$8:$BE$51,'Occupancy Raw Data'!AE$3,FALSE))/100</f>
        <v>1.7162106698113799E-2</v>
      </c>
      <c r="M90" s="78">
        <f>(VLOOKUP($A89,'ADR Raw Data'!$B$6:$BE$49,'ADR Raw Data'!T$1,FALSE))/100</f>
        <v>-4.5274658401995398E-2</v>
      </c>
      <c r="N90" s="79">
        <f>(VLOOKUP($A89,'ADR Raw Data'!$B$6:$BE$49,'ADR Raw Data'!U$1,FALSE))/100</f>
        <v>4.3087572686871497E-3</v>
      </c>
      <c r="O90" s="79">
        <f>(VLOOKUP($A89,'ADR Raw Data'!$B$6:$BE$49,'ADR Raw Data'!V$1,FALSE))/100</f>
        <v>4.48127094706137E-2</v>
      </c>
      <c r="P90" s="79">
        <f>(VLOOKUP($A89,'ADR Raw Data'!$B$6:$BE$49,'ADR Raw Data'!W$1,FALSE))/100</f>
        <v>-1.34851221476609E-2</v>
      </c>
      <c r="Q90" s="79">
        <f>(VLOOKUP($A89,'ADR Raw Data'!$B$6:$BE$49,'ADR Raw Data'!X$1,FALSE))/100</f>
        <v>-2.5125077156226999E-2</v>
      </c>
      <c r="R90" s="79">
        <f>(VLOOKUP($A89,'ADR Raw Data'!$B$6:$BE$49,'ADR Raw Data'!Y$1,FALSE))/100</f>
        <v>-4.6762718918799502E-3</v>
      </c>
      <c r="S90" s="80">
        <f>(VLOOKUP($A89,'ADR Raw Data'!$B$6:$BE$49,'ADR Raw Data'!AA$1,FALSE))/100</f>
        <v>6.1624083604785995E-3</v>
      </c>
      <c r="T90" s="80">
        <f>(VLOOKUP($A89,'ADR Raw Data'!$B$6:$BE$49,'ADR Raw Data'!AB$1,FALSE))/100</f>
        <v>3.2755603435974397E-2</v>
      </c>
      <c r="U90" s="79">
        <f>(VLOOKUP($A89,'ADR Raw Data'!$B$6:$BE$49,'ADR Raw Data'!AC$1,FALSE))/100</f>
        <v>1.98679641730998E-2</v>
      </c>
      <c r="V90" s="81">
        <f>(VLOOKUP($A89,'ADR Raw Data'!$B$6:$BE$49,'ADR Raw Data'!AE$1,FALSE))/100</f>
        <v>5.2928361195281205E-3</v>
      </c>
      <c r="X90" s="78">
        <f>(VLOOKUP($A89,'RevPAR Raw Data'!$B$6:$BE$43,'RevPAR Raw Data'!T$1,FALSE))/100</f>
        <v>-6.7164068636871799E-2</v>
      </c>
      <c r="Y90" s="79">
        <f>(VLOOKUP($A89,'RevPAR Raw Data'!$B$6:$BE$43,'RevPAR Raw Data'!U$1,FALSE))/100</f>
        <v>-2.63521953543518E-3</v>
      </c>
      <c r="Z90" s="79">
        <f>(VLOOKUP($A89,'RevPAR Raw Data'!$B$6:$BE$43,'RevPAR Raw Data'!V$1,FALSE))/100</f>
        <v>0.12561510713979301</v>
      </c>
      <c r="AA90" s="79">
        <f>(VLOOKUP($A89,'RevPAR Raw Data'!$B$6:$BE$43,'RevPAR Raw Data'!W$1,FALSE))/100</f>
        <v>3.0260812780653897E-2</v>
      </c>
      <c r="AB90" s="79">
        <f>(VLOOKUP($A89,'RevPAR Raw Data'!$B$6:$BE$43,'RevPAR Raw Data'!X$1,FALSE))/100</f>
        <v>-7.2189282729926807E-2</v>
      </c>
      <c r="AC90" s="79">
        <f>(VLOOKUP($A89,'RevPAR Raw Data'!$B$6:$BE$43,'RevPAR Raw Data'!Y$1,FALSE))/100</f>
        <v>4.20374156325429E-3</v>
      </c>
      <c r="AD90" s="80">
        <f>(VLOOKUP($A89,'RevPAR Raw Data'!$B$6:$BE$43,'RevPAR Raw Data'!AA$1,FALSE))/100</f>
        <v>1.4211599029082301E-2</v>
      </c>
      <c r="AE90" s="80">
        <f>(VLOOKUP($A89,'RevPAR Raw Data'!$B$6:$BE$43,'RevPAR Raw Data'!AB$1,FALSE))/100</f>
        <v>9.7457810808009707E-2</v>
      </c>
      <c r="AF90" s="79">
        <f>(VLOOKUP($A89,'RevPAR Raw Data'!$B$6:$BE$43,'RevPAR Raw Data'!AC$1,FALSE))/100</f>
        <v>5.5691744114297295E-2</v>
      </c>
      <c r="AG90" s="81">
        <f>(VLOOKUP($A89,'RevPAR Raw Data'!$B$6:$BE$43,'RevPAR Raw Data'!AE$1,FALSE))/100</f>
        <v>2.2545779035860899E-2</v>
      </c>
    </row>
    <row r="91" spans="1:33">
      <c r="A91" s="128"/>
      <c r="B91" s="106"/>
      <c r="C91" s="107"/>
      <c r="D91" s="107"/>
      <c r="E91" s="107"/>
      <c r="F91" s="107"/>
      <c r="G91" s="108"/>
      <c r="H91" s="88"/>
      <c r="I91" s="88"/>
      <c r="J91" s="108"/>
      <c r="K91" s="109"/>
      <c r="M91" s="110"/>
      <c r="N91" s="111"/>
      <c r="O91" s="111"/>
      <c r="P91" s="111"/>
      <c r="Q91" s="111"/>
      <c r="R91" s="112"/>
      <c r="S91" s="111"/>
      <c r="T91" s="111"/>
      <c r="U91" s="112"/>
      <c r="V91" s="113"/>
      <c r="X91" s="110"/>
      <c r="Y91" s="111"/>
      <c r="Z91" s="111"/>
      <c r="AA91" s="111"/>
      <c r="AB91" s="111"/>
      <c r="AC91" s="112"/>
      <c r="AD91" s="111"/>
      <c r="AE91" s="111"/>
      <c r="AF91" s="112"/>
      <c r="AG91" s="113"/>
    </row>
    <row r="92" spans="1:33">
      <c r="A92" s="105" t="s">
        <v>45</v>
      </c>
      <c r="B92" s="106">
        <f>(VLOOKUP($A92,'Occupancy Raw Data'!$B$8:$BE$45,'Occupancy Raw Data'!G$3,FALSE))/100</f>
        <v>0.72656432634613788</v>
      </c>
      <c r="C92" s="107">
        <f>(VLOOKUP($A92,'Occupancy Raw Data'!$B$8:$BE$45,'Occupancy Raw Data'!H$3,FALSE))/100</f>
        <v>0.78360476895503695</v>
      </c>
      <c r="D92" s="107">
        <f>(VLOOKUP($A92,'Occupancy Raw Data'!$B$8:$BE$45,'Occupancy Raw Data'!I$3,FALSE))/100</f>
        <v>0.82030702096158292</v>
      </c>
      <c r="E92" s="107">
        <f>(VLOOKUP($A92,'Occupancy Raw Data'!$B$8:$BE$45,'Occupancy Raw Data'!J$3,FALSE))/100</f>
        <v>0.78781267045897196</v>
      </c>
      <c r="F92" s="107">
        <f>(VLOOKUP($A92,'Occupancy Raw Data'!$B$8:$BE$45,'Occupancy Raw Data'!K$3,FALSE))/100</f>
        <v>0.804410504168939</v>
      </c>
      <c r="G92" s="108">
        <f>(VLOOKUP($A92,'Occupancy Raw Data'!$B$8:$BE$45,'Occupancy Raw Data'!L$3,FALSE))/100</f>
        <v>0.78453985817813399</v>
      </c>
      <c r="H92" s="88">
        <f>(VLOOKUP($A92,'Occupancy Raw Data'!$B$8:$BE$45,'Occupancy Raw Data'!N$3,FALSE))/100</f>
        <v>0.91638743863476901</v>
      </c>
      <c r="I92" s="88">
        <f>(VLOOKUP($A92,'Occupancy Raw Data'!$B$8:$BE$45,'Occupancy Raw Data'!O$3,FALSE))/100</f>
        <v>0.92184212576949998</v>
      </c>
      <c r="J92" s="108">
        <f>(VLOOKUP($A92,'Occupancy Raw Data'!$B$8:$BE$45,'Occupancy Raw Data'!P$3,FALSE))/100</f>
        <v>0.91911478220213494</v>
      </c>
      <c r="K92" s="109">
        <f>(VLOOKUP($A92,'Occupancy Raw Data'!$B$8:$BE$45,'Occupancy Raw Data'!R$3,FALSE))/100</f>
        <v>0.822989836470706</v>
      </c>
      <c r="M92" s="110">
        <f>VLOOKUP($A92,'ADR Raw Data'!$B$6:$BE$43,'ADR Raw Data'!G$1,FALSE)</f>
        <v>208.758154761904</v>
      </c>
      <c r="N92" s="111">
        <f>VLOOKUP($A92,'ADR Raw Data'!$B$6:$BE$43,'ADR Raw Data'!H$1,FALSE)</f>
        <v>207.337044769291</v>
      </c>
      <c r="O92" s="111">
        <f>VLOOKUP($A92,'ADR Raw Data'!$B$6:$BE$43,'ADR Raw Data'!I$1,FALSE)</f>
        <v>207.86126176498499</v>
      </c>
      <c r="P92" s="111">
        <f>VLOOKUP($A92,'ADR Raw Data'!$B$6:$BE$43,'ADR Raw Data'!J$1,FALSE)</f>
        <v>209.04714352126601</v>
      </c>
      <c r="Q92" s="111">
        <f>VLOOKUP($A92,'ADR Raw Data'!$B$6:$BE$43,'ADR Raw Data'!K$1,FALSE)</f>
        <v>215.35059072943901</v>
      </c>
      <c r="R92" s="112">
        <f>VLOOKUP($A92,'ADR Raw Data'!$B$6:$BE$43,'ADR Raw Data'!L$1,FALSE)</f>
        <v>209.69663545689301</v>
      </c>
      <c r="S92" s="111">
        <f>VLOOKUP($A92,'ADR Raw Data'!$B$6:$BE$43,'ADR Raw Data'!N$1,FALSE)</f>
        <v>271.233332593537</v>
      </c>
      <c r="T92" s="111">
        <f>VLOOKUP($A92,'ADR Raw Data'!$B$6:$BE$43,'ADR Raw Data'!O$1,FALSE)</f>
        <v>275.26711000845302</v>
      </c>
      <c r="U92" s="112">
        <f>VLOOKUP($A92,'ADR Raw Data'!$B$6:$BE$43,'ADR Raw Data'!P$1,FALSE)</f>
        <v>273.256206133955</v>
      </c>
      <c r="V92" s="113">
        <f>VLOOKUP($A92,'ADR Raw Data'!$B$6:$BE$43,'ADR Raw Data'!R$1,FALSE)</f>
        <v>229.97758057081001</v>
      </c>
      <c r="X92" s="110">
        <f>VLOOKUP($A92,'RevPAR Raw Data'!$B$6:$BE$43,'RevPAR Raw Data'!G$1,FALSE)</f>
        <v>151.67622808384601</v>
      </c>
      <c r="Y92" s="111">
        <f>VLOOKUP($A92,'RevPAR Raw Data'!$B$6:$BE$43,'RevPAR Raw Data'!H$1,FALSE)</f>
        <v>162.47029706226101</v>
      </c>
      <c r="Z92" s="111">
        <f>VLOOKUP($A92,'RevPAR Raw Data'!$B$6:$BE$43,'RevPAR Raw Data'!I$1,FALSE)</f>
        <v>170.51005241175</v>
      </c>
      <c r="AA92" s="111">
        <f>VLOOKUP($A92,'RevPAR Raw Data'!$B$6:$BE$43,'RevPAR Raw Data'!J$1,FALSE)</f>
        <v>164.68998838930801</v>
      </c>
      <c r="AB92" s="111">
        <f>VLOOKUP($A92,'RevPAR Raw Data'!$B$6:$BE$43,'RevPAR Raw Data'!K$1,FALSE)</f>
        <v>173.23027726174701</v>
      </c>
      <c r="AC92" s="112">
        <f>VLOOKUP($A92,'RevPAR Raw Data'!$B$6:$BE$43,'RevPAR Raw Data'!L$1,FALSE)</f>
        <v>164.515368641782</v>
      </c>
      <c r="AD92" s="111">
        <f>VLOOKUP($A92,'RevPAR Raw Data'!$B$6:$BE$43,'RevPAR Raw Data'!N$1,FALSE)</f>
        <v>248.55481892776399</v>
      </c>
      <c r="AE92" s="111">
        <f>VLOOKUP($A92,'RevPAR Raw Data'!$B$6:$BE$43,'RevPAR Raw Data'!O$1,FALSE)</f>
        <v>253.75281784461899</v>
      </c>
      <c r="AF92" s="112">
        <f>VLOOKUP($A92,'RevPAR Raw Data'!$B$6:$BE$43,'RevPAR Raw Data'!P$1,FALSE)</f>
        <v>251.15381838619101</v>
      </c>
      <c r="AG92" s="113">
        <f>VLOOKUP($A92,'RevPAR Raw Data'!$B$6:$BE$43,'RevPAR Raw Data'!R$1,FALSE)</f>
        <v>189.26921142589899</v>
      </c>
    </row>
    <row r="93" spans="1:33" ht="14.25">
      <c r="A93" s="90" t="s">
        <v>14</v>
      </c>
      <c r="B93" s="78">
        <f>(VLOOKUP($A92,'Occupancy Raw Data'!$B$8:$BE$51,'Occupancy Raw Data'!T$3,FALSE))/100</f>
        <v>4.1170898205264102E-2</v>
      </c>
      <c r="C93" s="79">
        <f>(VLOOKUP($A92,'Occupancy Raw Data'!$B$8:$BE$51,'Occupancy Raw Data'!U$3,FALSE))/100</f>
        <v>5.7606857163629704E-2</v>
      </c>
      <c r="D93" s="79">
        <f>(VLOOKUP($A92,'Occupancy Raw Data'!$B$8:$BE$51,'Occupancy Raw Data'!V$3,FALSE))/100</f>
        <v>0.12464697222742799</v>
      </c>
      <c r="E93" s="79">
        <f>(VLOOKUP($A92,'Occupancy Raw Data'!$B$8:$BE$51,'Occupancy Raw Data'!W$3,FALSE))/100</f>
        <v>7.0037867781824401E-2</v>
      </c>
      <c r="F93" s="79">
        <f>(VLOOKUP($A92,'Occupancy Raw Data'!$B$8:$BE$51,'Occupancy Raw Data'!X$3,FALSE))/100</f>
        <v>-8.1667947732513395E-3</v>
      </c>
      <c r="G93" s="79">
        <f>(VLOOKUP($A92,'Occupancy Raw Data'!$B$8:$BE$51,'Occupancy Raw Data'!Y$3,FALSE))/100</f>
        <v>5.5787978093507301E-2</v>
      </c>
      <c r="H93" s="80">
        <f>(VLOOKUP($A92,'Occupancy Raw Data'!$B$8:$BE$51,'Occupancy Raw Data'!AA$3,FALSE))/100</f>
        <v>1.6773301054815799E-2</v>
      </c>
      <c r="I93" s="80">
        <f>(VLOOKUP($A92,'Occupancy Raw Data'!$B$8:$BE$51,'Occupancy Raw Data'!AB$3,FALSE))/100</f>
        <v>-4.7114252061248498E-3</v>
      </c>
      <c r="J93" s="79">
        <f>(VLOOKUP($A92,'Occupancy Raw Data'!$B$8:$BE$51,'Occupancy Raw Data'!AC$3,FALSE))/100</f>
        <v>5.88435954289612E-3</v>
      </c>
      <c r="K93" s="81">
        <f>(VLOOKUP($A92,'Occupancy Raw Data'!$B$8:$BE$51,'Occupancy Raw Data'!AE$3,FALSE))/100</f>
        <v>3.9337765647654205E-2</v>
      </c>
      <c r="M93" s="78">
        <f>(VLOOKUP($A92,'ADR Raw Data'!$B$6:$BE$49,'ADR Raw Data'!T$1,FALSE))/100</f>
        <v>-2.2394551396495599E-2</v>
      </c>
      <c r="N93" s="79">
        <f>(VLOOKUP($A92,'ADR Raw Data'!$B$6:$BE$49,'ADR Raw Data'!U$1,FALSE))/100</f>
        <v>1.7764693434945001E-3</v>
      </c>
      <c r="O93" s="79">
        <f>(VLOOKUP($A92,'ADR Raw Data'!$B$6:$BE$49,'ADR Raw Data'!V$1,FALSE))/100</f>
        <v>5.15910086936563E-2</v>
      </c>
      <c r="P93" s="79">
        <f>(VLOOKUP($A92,'ADR Raw Data'!$B$6:$BE$49,'ADR Raw Data'!W$1,FALSE))/100</f>
        <v>5.7422336747206607E-2</v>
      </c>
      <c r="Q93" s="79">
        <f>(VLOOKUP($A92,'ADR Raw Data'!$B$6:$BE$49,'ADR Raw Data'!X$1,FALSE))/100</f>
        <v>1.11914575405005E-2</v>
      </c>
      <c r="R93" s="79">
        <f>(VLOOKUP($A92,'ADR Raw Data'!$B$6:$BE$49,'ADR Raw Data'!Y$1,FALSE))/100</f>
        <v>1.8696480269624401E-2</v>
      </c>
      <c r="S93" s="80">
        <f>(VLOOKUP($A92,'ADR Raw Data'!$B$6:$BE$49,'ADR Raw Data'!AA$1,FALSE))/100</f>
        <v>2.61026752061192E-2</v>
      </c>
      <c r="T93" s="80">
        <f>(VLOOKUP($A92,'ADR Raw Data'!$B$6:$BE$49,'ADR Raw Data'!AB$1,FALSE))/100</f>
        <v>2.1855319535403497E-2</v>
      </c>
      <c r="U93" s="79">
        <f>(VLOOKUP($A92,'ADR Raw Data'!$B$6:$BE$49,'ADR Raw Data'!AC$1,FALSE))/100</f>
        <v>2.3849257332387699E-2</v>
      </c>
      <c r="V93" s="81">
        <f>(VLOOKUP($A92,'ADR Raw Data'!$B$6:$BE$49,'ADR Raw Data'!AE$1,FALSE))/100</f>
        <v>1.77221390816567E-2</v>
      </c>
      <c r="X93" s="78">
        <f>(VLOOKUP($A92,'RevPAR Raw Data'!$B$6:$BE$43,'RevPAR Raw Data'!T$1,FALSE))/100</f>
        <v>1.78543430128708E-2</v>
      </c>
      <c r="Y93" s="79">
        <f>(VLOOKUP($A92,'RevPAR Raw Data'!$B$6:$BE$43,'RevPAR Raw Data'!U$1,FALSE))/100</f>
        <v>5.94856633228504E-2</v>
      </c>
      <c r="Z93" s="79">
        <f>(VLOOKUP($A92,'RevPAR Raw Data'!$B$6:$BE$43,'RevPAR Raw Data'!V$1,FALSE))/100</f>
        <v>0.182668643948908</v>
      </c>
      <c r="AA93" s="79">
        <f>(VLOOKUP($A92,'RevPAR Raw Data'!$B$6:$BE$43,'RevPAR Raw Data'!W$1,FALSE))/100</f>
        <v>0.131481942557855</v>
      </c>
      <c r="AB93" s="79">
        <f>(VLOOKUP($A92,'RevPAR Raw Data'!$B$6:$BE$43,'RevPAR Raw Data'!X$1,FALSE))/100</f>
        <v>2.9332644303023399E-3</v>
      </c>
      <c r="AC93" s="79">
        <f>(VLOOKUP($A92,'RevPAR Raw Data'!$B$6:$BE$43,'RevPAR Raw Data'!Y$1,FALSE))/100</f>
        <v>7.5527497194839296E-2</v>
      </c>
      <c r="AD93" s="80">
        <f>(VLOOKUP($A92,'RevPAR Raw Data'!$B$6:$BE$43,'RevPAR Raw Data'!AA$1,FALSE))/100</f>
        <v>4.3313804290503299E-2</v>
      </c>
      <c r="AE93" s="80">
        <f>(VLOOKUP($A92,'RevPAR Raw Data'!$B$6:$BE$43,'RevPAR Raw Data'!AB$1,FALSE))/100</f>
        <v>1.7040924625931601E-2</v>
      </c>
      <c r="AF93" s="79">
        <f>(VLOOKUP($A92,'RevPAR Raw Data'!$B$6:$BE$43,'RevPAR Raw Data'!AC$1,FALSE))/100</f>
        <v>2.9873954480258699E-2</v>
      </c>
      <c r="AG93" s="81">
        <f>(VLOOKUP($A92,'RevPAR Raw Data'!$B$6:$BE$43,'RevPAR Raw Data'!AE$1,FALSE))/100</f>
        <v>5.7757054083280301E-2</v>
      </c>
    </row>
    <row r="94" spans="1:33">
      <c r="A94" s="128"/>
      <c r="B94" s="106"/>
      <c r="C94" s="107"/>
      <c r="D94" s="107"/>
      <c r="E94" s="107"/>
      <c r="F94" s="107"/>
      <c r="G94" s="108"/>
      <c r="H94" s="88"/>
      <c r="I94" s="88"/>
      <c r="J94" s="108"/>
      <c r="K94" s="109"/>
      <c r="M94" s="110"/>
      <c r="N94" s="111"/>
      <c r="O94" s="111"/>
      <c r="P94" s="111"/>
      <c r="Q94" s="111"/>
      <c r="R94" s="112"/>
      <c r="S94" s="111"/>
      <c r="T94" s="111"/>
      <c r="U94" s="112"/>
      <c r="V94" s="113"/>
      <c r="X94" s="110"/>
      <c r="Y94" s="111"/>
      <c r="Z94" s="111"/>
      <c r="AA94" s="111"/>
      <c r="AB94" s="111"/>
      <c r="AC94" s="112"/>
      <c r="AD94" s="111"/>
      <c r="AE94" s="111"/>
      <c r="AF94" s="112"/>
      <c r="AG94" s="113"/>
    </row>
    <row r="95" spans="1:33">
      <c r="A95" s="105" t="s">
        <v>46</v>
      </c>
      <c r="B95" s="106">
        <f>(VLOOKUP($A95,'Occupancy Raw Data'!$B$8:$BE$45,'Occupancy Raw Data'!G$3,FALSE))/100</f>
        <v>0.58462995535110207</v>
      </c>
      <c r="C95" s="107">
        <f>(VLOOKUP($A95,'Occupancy Raw Data'!$B$8:$BE$45,'Occupancy Raw Data'!H$3,FALSE))/100</f>
        <v>0.62089027195237401</v>
      </c>
      <c r="D95" s="107">
        <f>(VLOOKUP($A95,'Occupancy Raw Data'!$B$8:$BE$45,'Occupancy Raw Data'!I$3,FALSE))/100</f>
        <v>0.62521986199431701</v>
      </c>
      <c r="E95" s="107">
        <f>(VLOOKUP($A95,'Occupancy Raw Data'!$B$8:$BE$45,'Occupancy Raw Data'!J$3,FALSE))/100</f>
        <v>0.62359626572858806</v>
      </c>
      <c r="F95" s="107">
        <f>(VLOOKUP($A95,'Occupancy Raw Data'!$B$8:$BE$45,'Occupancy Raw Data'!K$3,FALSE))/100</f>
        <v>0.66553916925991008</v>
      </c>
      <c r="G95" s="108">
        <f>(VLOOKUP($A95,'Occupancy Raw Data'!$B$8:$BE$45,'Occupancy Raw Data'!L$3,FALSE))/100</f>
        <v>0.62397510485725804</v>
      </c>
      <c r="H95" s="88">
        <f>(VLOOKUP($A95,'Occupancy Raw Data'!$B$8:$BE$45,'Occupancy Raw Data'!N$3,FALSE))/100</f>
        <v>0.83263428494114389</v>
      </c>
      <c r="I95" s="88">
        <f>(VLOOKUP($A95,'Occupancy Raw Data'!$B$8:$BE$45,'Occupancy Raw Data'!O$3,FALSE))/100</f>
        <v>0.85901772425923395</v>
      </c>
      <c r="J95" s="108">
        <f>(VLOOKUP($A95,'Occupancy Raw Data'!$B$8:$BE$45,'Occupancy Raw Data'!P$3,FALSE))/100</f>
        <v>0.84582600460018897</v>
      </c>
      <c r="K95" s="109">
        <f>(VLOOKUP($A95,'Occupancy Raw Data'!$B$8:$BE$45,'Occupancy Raw Data'!R$3,FALSE))/100</f>
        <v>0.68736107621238107</v>
      </c>
      <c r="M95" s="110">
        <f>VLOOKUP($A95,'ADR Raw Data'!$B$6:$BE$43,'ADR Raw Data'!G$1,FALSE)</f>
        <v>134.99833603332499</v>
      </c>
      <c r="N95" s="111">
        <f>VLOOKUP($A95,'ADR Raw Data'!$B$6:$BE$43,'ADR Raw Data'!H$1,FALSE)</f>
        <v>137.7522161691</v>
      </c>
      <c r="O95" s="111">
        <f>VLOOKUP($A95,'ADR Raw Data'!$B$6:$BE$43,'ADR Raw Data'!I$1,FALSE)</f>
        <v>137.54384548798899</v>
      </c>
      <c r="P95" s="111">
        <f>VLOOKUP($A95,'ADR Raw Data'!$B$6:$BE$43,'ADR Raw Data'!J$1,FALSE)</f>
        <v>135.86930570622599</v>
      </c>
      <c r="Q95" s="111">
        <f>VLOOKUP($A95,'ADR Raw Data'!$B$6:$BE$43,'ADR Raw Data'!K$1,FALSE)</f>
        <v>136.66783695873099</v>
      </c>
      <c r="R95" s="112">
        <f>VLOOKUP($A95,'ADR Raw Data'!$B$6:$BE$43,'ADR Raw Data'!L$1,FALSE)</f>
        <v>136.58673663211701</v>
      </c>
      <c r="S95" s="111">
        <f>VLOOKUP($A95,'ADR Raw Data'!$B$6:$BE$43,'ADR Raw Data'!N$1,FALSE)</f>
        <v>177.232586935326</v>
      </c>
      <c r="T95" s="111">
        <f>VLOOKUP($A95,'ADR Raw Data'!$B$6:$BE$43,'ADR Raw Data'!O$1,FALSE)</f>
        <v>186.43990707197901</v>
      </c>
      <c r="U95" s="112">
        <f>VLOOKUP($A95,'ADR Raw Data'!$B$6:$BE$43,'ADR Raw Data'!P$1,FALSE)</f>
        <v>181.908046868751</v>
      </c>
      <c r="V95" s="113">
        <f>VLOOKUP($A95,'ADR Raw Data'!$B$6:$BE$43,'ADR Raw Data'!R$1,FALSE)</f>
        <v>152.52094567234599</v>
      </c>
      <c r="X95" s="110">
        <f>VLOOKUP($A95,'RevPAR Raw Data'!$B$6:$BE$43,'RevPAR Raw Data'!G$1,FALSE)</f>
        <v>78.924071167636299</v>
      </c>
      <c r="Y95" s="111">
        <f>VLOOKUP($A95,'RevPAR Raw Data'!$B$6:$BE$43,'RevPAR Raw Data'!H$1,FALSE)</f>
        <v>85.5290109592747</v>
      </c>
      <c r="Z95" s="111">
        <f>VLOOKUP($A95,'RevPAR Raw Data'!$B$6:$BE$43,'RevPAR Raw Data'!I$1,FALSE)</f>
        <v>85.995144094168495</v>
      </c>
      <c r="AA95" s="111">
        <f>VLOOKUP($A95,'RevPAR Raw Data'!$B$6:$BE$43,'RevPAR Raw Data'!J$1,FALSE)</f>
        <v>84.727591665539094</v>
      </c>
      <c r="AB95" s="111">
        <f>VLOOKUP($A95,'RevPAR Raw Data'!$B$6:$BE$43,'RevPAR Raw Data'!K$1,FALSE)</f>
        <v>90.957798674063</v>
      </c>
      <c r="AC95" s="112">
        <f>VLOOKUP($A95,'RevPAR Raw Data'!$B$6:$BE$43,'RevPAR Raw Data'!L$1,FALSE)</f>
        <v>85.226723312136301</v>
      </c>
      <c r="AD95" s="111">
        <f>VLOOKUP($A95,'RevPAR Raw Data'!$B$6:$BE$43,'RevPAR Raw Data'!N$1,FALSE)</f>
        <v>147.56992829116399</v>
      </c>
      <c r="AE95" s="111">
        <f>VLOOKUP($A95,'RevPAR Raw Data'!$B$6:$BE$43,'RevPAR Raw Data'!O$1,FALSE)</f>
        <v>160.15518468407501</v>
      </c>
      <c r="AF95" s="112">
        <f>VLOOKUP($A95,'RevPAR Raw Data'!$B$6:$BE$43,'RevPAR Raw Data'!P$1,FALSE)</f>
        <v>153.86255648762</v>
      </c>
      <c r="AG95" s="113">
        <f>VLOOKUP($A95,'RevPAR Raw Data'!$B$6:$BE$43,'RevPAR Raw Data'!R$1,FALSE)</f>
        <v>104.836961362274</v>
      </c>
    </row>
    <row r="96" spans="1:33" ht="14.25">
      <c r="A96" s="90" t="s">
        <v>14</v>
      </c>
      <c r="B96" s="78">
        <f>(VLOOKUP($A95,'Occupancy Raw Data'!$B$8:$BE$51,'Occupancy Raw Data'!T$3,FALSE))/100</f>
        <v>-1.7039423661438201E-2</v>
      </c>
      <c r="C96" s="79">
        <f>(VLOOKUP($A95,'Occupancy Raw Data'!$B$8:$BE$51,'Occupancy Raw Data'!U$3,FALSE))/100</f>
        <v>1.27245255585271E-2</v>
      </c>
      <c r="D96" s="79">
        <f>(VLOOKUP($A95,'Occupancy Raw Data'!$B$8:$BE$51,'Occupancy Raw Data'!V$3,FALSE))/100</f>
        <v>4.4539633858863906E-2</v>
      </c>
      <c r="E96" s="79">
        <f>(VLOOKUP($A95,'Occupancy Raw Data'!$B$8:$BE$51,'Occupancy Raw Data'!W$3,FALSE))/100</f>
        <v>6.0613417223156399E-2</v>
      </c>
      <c r="F96" s="79">
        <f>(VLOOKUP($A95,'Occupancy Raw Data'!$B$8:$BE$51,'Occupancy Raw Data'!X$3,FALSE))/100</f>
        <v>3.3479522997097104E-2</v>
      </c>
      <c r="G96" s="79">
        <f>(VLOOKUP($A95,'Occupancy Raw Data'!$B$8:$BE$51,'Occupancy Raw Data'!Y$3,FALSE))/100</f>
        <v>2.6831904775224503E-2</v>
      </c>
      <c r="H96" s="80">
        <f>(VLOOKUP($A95,'Occupancy Raw Data'!$B$8:$BE$51,'Occupancy Raw Data'!AA$3,FALSE))/100</f>
        <v>1.8790188493008401E-2</v>
      </c>
      <c r="I96" s="80">
        <f>(VLOOKUP($A95,'Occupancy Raw Data'!$B$8:$BE$51,'Occupancy Raw Data'!AB$3,FALSE))/100</f>
        <v>4.3883475956823403E-2</v>
      </c>
      <c r="J96" s="79">
        <f>(VLOOKUP($A95,'Occupancy Raw Data'!$B$8:$BE$51,'Occupancy Raw Data'!AC$3,FALSE))/100</f>
        <v>3.1379885906224099E-2</v>
      </c>
      <c r="K96" s="81">
        <f>(VLOOKUP($A95,'Occupancy Raw Data'!$B$8:$BE$51,'Occupancy Raw Data'!AE$3,FALSE))/100</f>
        <v>2.8426319265839897E-2</v>
      </c>
      <c r="M96" s="78">
        <f>(VLOOKUP($A95,'ADR Raw Data'!$B$6:$BE$49,'ADR Raw Data'!T$1,FALSE))/100</f>
        <v>5.2792542923950801E-3</v>
      </c>
      <c r="N96" s="79">
        <f>(VLOOKUP($A95,'ADR Raw Data'!$B$6:$BE$49,'ADR Raw Data'!U$1,FALSE))/100</f>
        <v>1.3148464404267599E-2</v>
      </c>
      <c r="O96" s="79">
        <f>(VLOOKUP($A95,'ADR Raw Data'!$B$6:$BE$49,'ADR Raw Data'!V$1,FALSE))/100</f>
        <v>4.1364973424449294E-2</v>
      </c>
      <c r="P96" s="79">
        <f>(VLOOKUP($A95,'ADR Raw Data'!$B$6:$BE$49,'ADR Raw Data'!W$1,FALSE))/100</f>
        <v>6.3424766471004992E-2</v>
      </c>
      <c r="Q96" s="79">
        <f>(VLOOKUP($A95,'ADR Raw Data'!$B$6:$BE$49,'ADR Raw Data'!X$1,FALSE))/100</f>
        <v>1.32446973383216E-2</v>
      </c>
      <c r="R96" s="79">
        <f>(VLOOKUP($A95,'ADR Raw Data'!$B$6:$BE$49,'ADR Raw Data'!Y$1,FALSE))/100</f>
        <v>2.6541222277545299E-2</v>
      </c>
      <c r="S96" s="80">
        <f>(VLOOKUP($A95,'ADR Raw Data'!$B$6:$BE$49,'ADR Raw Data'!AA$1,FALSE))/100</f>
        <v>3.0834996843408E-2</v>
      </c>
      <c r="T96" s="80">
        <f>(VLOOKUP($A95,'ADR Raw Data'!$B$6:$BE$49,'ADR Raw Data'!AB$1,FALSE))/100</f>
        <v>6.1835553849528699E-2</v>
      </c>
      <c r="U96" s="79">
        <f>(VLOOKUP($A95,'ADR Raw Data'!$B$6:$BE$49,'ADR Raw Data'!AC$1,FALSE))/100</f>
        <v>4.68736205040663E-2</v>
      </c>
      <c r="V96" s="81">
        <f>(VLOOKUP($A95,'ADR Raw Data'!$B$6:$BE$49,'ADR Raw Data'!AE$1,FALSE))/100</f>
        <v>3.5258082564669002E-2</v>
      </c>
      <c r="X96" s="78">
        <f>(VLOOKUP($A95,'RevPAR Raw Data'!$B$6:$BE$43,'RevPAR Raw Data'!T$1,FALSE))/100</f>
        <v>-1.1850124819547701E-2</v>
      </c>
      <c r="Y96" s="79">
        <f>(VLOOKUP($A95,'RevPAR Raw Data'!$B$6:$BE$43,'RevPAR Raw Data'!U$1,FALSE))/100</f>
        <v>2.6040297934162304E-2</v>
      </c>
      <c r="Z96" s="79">
        <f>(VLOOKUP($A95,'RevPAR Raw Data'!$B$6:$BE$43,'RevPAR Raw Data'!V$1,FALSE))/100</f>
        <v>8.774698805421989E-2</v>
      </c>
      <c r="AA96" s="79">
        <f>(VLOOKUP($A95,'RevPAR Raw Data'!$B$6:$BE$43,'RevPAR Raw Data'!W$1,FALSE))/100</f>
        <v>0.127882575526549</v>
      </c>
      <c r="AB96" s="79">
        <f>(VLOOKUP($A95,'RevPAR Raw Data'!$B$6:$BE$43,'RevPAR Raw Data'!X$1,FALSE))/100</f>
        <v>4.7167646484546702E-2</v>
      </c>
      <c r="AC96" s="79">
        <f>(VLOOKUP($A95,'RevPAR Raw Data'!$B$6:$BE$43,'RevPAR Raw Data'!Y$1,FALSE))/100</f>
        <v>5.4085278601539007E-2</v>
      </c>
      <c r="AD96" s="80">
        <f>(VLOOKUP($A95,'RevPAR Raw Data'!$B$6:$BE$43,'RevPAR Raw Data'!AA$1,FALSE))/100</f>
        <v>5.0204580739285402E-2</v>
      </c>
      <c r="AE96" s="80">
        <f>(VLOOKUP($A95,'RevPAR Raw Data'!$B$6:$BE$43,'RevPAR Raw Data'!AB$1,FALSE))/100</f>
        <v>0.10843258884698401</v>
      </c>
      <c r="AF96" s="79">
        <f>(VLOOKUP($A95,'RevPAR Raw Data'!$B$6:$BE$43,'RevPAR Raw Data'!AC$1,FALSE))/100</f>
        <v>7.9724395273719606E-2</v>
      </c>
      <c r="AG96" s="81">
        <f>(VLOOKUP($A95,'RevPAR Raw Data'!$B$6:$BE$43,'RevPAR Raw Data'!AE$1,FALSE))/100</f>
        <v>6.46866593421936E-2</v>
      </c>
    </row>
    <row r="97" spans="1:33">
      <c r="A97" s="118"/>
      <c r="B97" s="119"/>
      <c r="C97" s="120"/>
      <c r="D97" s="120"/>
      <c r="E97" s="120"/>
      <c r="F97" s="120"/>
      <c r="G97" s="121"/>
      <c r="H97" s="120"/>
      <c r="I97" s="120"/>
      <c r="J97" s="121"/>
      <c r="K97" s="122"/>
      <c r="M97" s="119"/>
      <c r="N97" s="120"/>
      <c r="O97" s="120"/>
      <c r="P97" s="120"/>
      <c r="Q97" s="120"/>
      <c r="R97" s="121"/>
      <c r="S97" s="120"/>
      <c r="T97" s="120"/>
      <c r="U97" s="121"/>
      <c r="V97" s="122"/>
      <c r="X97" s="119"/>
      <c r="Y97" s="120"/>
      <c r="Z97" s="120"/>
      <c r="AA97" s="120"/>
      <c r="AB97" s="120"/>
      <c r="AC97" s="121"/>
      <c r="AD97" s="120"/>
      <c r="AE97" s="120"/>
      <c r="AF97" s="121"/>
      <c r="AG97" s="122"/>
    </row>
    <row r="98" spans="1:33">
      <c r="A98" s="123" t="s">
        <v>47</v>
      </c>
      <c r="B98" s="106">
        <f>(VLOOKUP($A98,'Occupancy Raw Data'!$B$8:$BE$45,'Occupancy Raw Data'!G$3,FALSE))/100</f>
        <v>0.49522983521248898</v>
      </c>
      <c r="C98" s="107">
        <f>(VLOOKUP($A98,'Occupancy Raw Data'!$B$8:$BE$45,'Occupancy Raw Data'!H$3,FALSE))/100</f>
        <v>0.618364578468654</v>
      </c>
      <c r="D98" s="107">
        <f>(VLOOKUP($A98,'Occupancy Raw Data'!$B$8:$BE$45,'Occupancy Raw Data'!I$3,FALSE))/100</f>
        <v>0.64758600751662299</v>
      </c>
      <c r="E98" s="107">
        <f>(VLOOKUP($A98,'Occupancy Raw Data'!$B$8:$BE$45,'Occupancy Raw Data'!J$3,FALSE))/100</f>
        <v>0.64638512687081606</v>
      </c>
      <c r="F98" s="107">
        <f>(VLOOKUP($A98,'Occupancy Raw Data'!$B$8:$BE$45,'Occupancy Raw Data'!K$3,FALSE))/100</f>
        <v>0.64244890697622692</v>
      </c>
      <c r="G98" s="108">
        <f>(VLOOKUP($A98,'Occupancy Raw Data'!$B$8:$BE$45,'Occupancy Raw Data'!L$3,FALSE))/100</f>
        <v>0.61000289100896199</v>
      </c>
      <c r="H98" s="88">
        <f>(VLOOKUP($A98,'Occupancy Raw Data'!$B$8:$BE$45,'Occupancy Raw Data'!N$3,FALSE))/100</f>
        <v>0.737629817421664</v>
      </c>
      <c r="I98" s="88">
        <f>(VLOOKUP($A98,'Occupancy Raw Data'!$B$8:$BE$45,'Occupancy Raw Data'!O$3,FALSE))/100</f>
        <v>0.738541597171258</v>
      </c>
      <c r="J98" s="108">
        <f>(VLOOKUP($A98,'Occupancy Raw Data'!$B$8:$BE$45,'Occupancy Raw Data'!P$3,FALSE))/100</f>
        <v>0.73808570729646106</v>
      </c>
      <c r="K98" s="109">
        <f>(VLOOKUP($A98,'Occupancy Raw Data'!$B$8:$BE$45,'Occupancy Raw Data'!R$3,FALSE))/100</f>
        <v>0.64659798137681901</v>
      </c>
      <c r="M98" s="110">
        <f>VLOOKUP($A98,'ADR Raw Data'!$B$6:$BE$43,'ADR Raw Data'!G$1,FALSE)</f>
        <v>112.850994207193</v>
      </c>
      <c r="N98" s="111">
        <f>VLOOKUP($A98,'ADR Raw Data'!$B$6:$BE$43,'ADR Raw Data'!H$1,FALSE)</f>
        <v>117.287003164784</v>
      </c>
      <c r="O98" s="111">
        <f>VLOOKUP($A98,'ADR Raw Data'!$B$6:$BE$43,'ADR Raw Data'!I$1,FALSE)</f>
        <v>115.16750961538401</v>
      </c>
      <c r="P98" s="111">
        <f>VLOOKUP($A98,'ADR Raw Data'!$B$6:$BE$43,'ADR Raw Data'!J$1,FALSE)</f>
        <v>114.400444849652</v>
      </c>
      <c r="Q98" s="111">
        <f>VLOOKUP($A98,'ADR Raw Data'!$B$6:$BE$43,'ADR Raw Data'!K$1,FALSE)</f>
        <v>119.443236872165</v>
      </c>
      <c r="R98" s="112">
        <f>VLOOKUP($A98,'ADR Raw Data'!$B$6:$BE$43,'ADR Raw Data'!L$1,FALSE)</f>
        <v>115.959154794021</v>
      </c>
      <c r="S98" s="111">
        <f>VLOOKUP($A98,'ADR Raw Data'!$B$6:$BE$43,'ADR Raw Data'!N$1,FALSE)</f>
        <v>140.23089541439199</v>
      </c>
      <c r="T98" s="111">
        <f>VLOOKUP($A98,'ADR Raw Data'!$B$6:$BE$43,'ADR Raw Data'!O$1,FALSE)</f>
        <v>140.46637217705501</v>
      </c>
      <c r="U98" s="112">
        <f>VLOOKUP($A98,'ADR Raw Data'!$B$6:$BE$43,'ADR Raw Data'!P$1,FALSE)</f>
        <v>140.34870651862701</v>
      </c>
      <c r="V98" s="113">
        <f>VLOOKUP($A98,'ADR Raw Data'!$B$6:$BE$43,'ADR Raw Data'!R$1,FALSE)</f>
        <v>123.913569417625</v>
      </c>
      <c r="X98" s="110">
        <f>VLOOKUP($A98,'RevPAR Raw Data'!$B$6:$BE$43,'RevPAR Raw Data'!G$1,FALSE)</f>
        <v>55.887179264794099</v>
      </c>
      <c r="Y98" s="111">
        <f>VLOOKUP($A98,'RevPAR Raw Data'!$B$6:$BE$43,'RevPAR Raw Data'!H$1,FALSE)</f>
        <v>72.526128271843703</v>
      </c>
      <c r="Z98" s="111">
        <f>VLOOKUP($A98,'RevPAR Raw Data'!$B$6:$BE$43,'RevPAR Raw Data'!I$1,FALSE)</f>
        <v>74.580867747459195</v>
      </c>
      <c r="AA98" s="111">
        <f>VLOOKUP($A98,'RevPAR Raw Data'!$B$6:$BE$43,'RevPAR Raw Data'!J$1,FALSE)</f>
        <v>73.946746058220398</v>
      </c>
      <c r="AB98" s="111">
        <f>VLOOKUP($A98,'RevPAR Raw Data'!$B$6:$BE$43,'RevPAR Raw Data'!K$1,FALSE)</f>
        <v>76.736176974225501</v>
      </c>
      <c r="AC98" s="112">
        <f>VLOOKUP($A98,'RevPAR Raw Data'!$B$6:$BE$43,'RevPAR Raw Data'!L$1,FALSE)</f>
        <v>70.735419663308605</v>
      </c>
      <c r="AD98" s="111">
        <f>VLOOKUP($A98,'RevPAR Raw Data'!$B$6:$BE$43,'RevPAR Raw Data'!N$1,FALSE)</f>
        <v>103.43848978139501</v>
      </c>
      <c r="AE98" s="111">
        <f>VLOOKUP($A98,'RevPAR Raw Data'!$B$6:$BE$43,'RevPAR Raw Data'!O$1,FALSE)</f>
        <v>103.74025885649399</v>
      </c>
      <c r="AF98" s="112">
        <f>VLOOKUP($A98,'RevPAR Raw Data'!$B$6:$BE$43,'RevPAR Raw Data'!P$1,FALSE)</f>
        <v>103.589374318945</v>
      </c>
      <c r="AG98" s="113">
        <f>VLOOKUP($A98,'RevPAR Raw Data'!$B$6:$BE$43,'RevPAR Raw Data'!R$1,FALSE)</f>
        <v>80.122263850633303</v>
      </c>
    </row>
    <row r="99" spans="1:33" ht="14.25">
      <c r="A99" s="90" t="s">
        <v>14</v>
      </c>
      <c r="B99" s="78">
        <f>(VLOOKUP($A98,'Occupancy Raw Data'!$B$8:$BE$51,'Occupancy Raw Data'!T$3,FALSE))/100</f>
        <v>2.8859159083467499E-2</v>
      </c>
      <c r="C99" s="79">
        <f>(VLOOKUP($A98,'Occupancy Raw Data'!$B$8:$BE$51,'Occupancy Raw Data'!U$3,FALSE))/100</f>
        <v>2.9845283739414499E-2</v>
      </c>
      <c r="D99" s="79">
        <f>(VLOOKUP($A98,'Occupancy Raw Data'!$B$8:$BE$51,'Occupancy Raw Data'!V$3,FALSE))/100</f>
        <v>2.7776404448878602E-2</v>
      </c>
      <c r="E99" s="79">
        <f>(VLOOKUP($A98,'Occupancy Raw Data'!$B$8:$BE$51,'Occupancy Raw Data'!W$3,FALSE))/100</f>
        <v>7.7487816174617793E-3</v>
      </c>
      <c r="F99" s="79">
        <f>(VLOOKUP($A98,'Occupancy Raw Data'!$B$8:$BE$51,'Occupancy Raw Data'!X$3,FALSE))/100</f>
        <v>1.45681270788583E-2</v>
      </c>
      <c r="G99" s="79">
        <f>(VLOOKUP($A98,'Occupancy Raw Data'!$B$8:$BE$51,'Occupancy Raw Data'!Y$3,FALSE))/100</f>
        <v>2.1241054983080397E-2</v>
      </c>
      <c r="H99" s="80">
        <f>(VLOOKUP($A98,'Occupancy Raw Data'!$B$8:$BE$51,'Occupancy Raw Data'!AA$3,FALSE))/100</f>
        <v>5.0210992667812197E-2</v>
      </c>
      <c r="I99" s="80">
        <f>(VLOOKUP($A98,'Occupancy Raw Data'!$B$8:$BE$51,'Occupancy Raw Data'!AB$3,FALSE))/100</f>
        <v>6.9871460550658904E-2</v>
      </c>
      <c r="J99" s="79">
        <f>(VLOOKUP($A98,'Occupancy Raw Data'!$B$8:$BE$51,'Occupancy Raw Data'!AC$3,FALSE))/100</f>
        <v>5.9956137782388196E-2</v>
      </c>
      <c r="K99" s="81">
        <f>(VLOOKUP($A98,'Occupancy Raw Data'!$B$8:$BE$51,'Occupancy Raw Data'!AE$3,FALSE))/100</f>
        <v>3.3501075468991698E-2</v>
      </c>
      <c r="M99" s="78">
        <f>(VLOOKUP($A98,'ADR Raw Data'!$B$6:$BE$49,'ADR Raw Data'!T$1,FALSE))/100</f>
        <v>1.52983365140967E-2</v>
      </c>
      <c r="N99" s="79">
        <f>(VLOOKUP($A98,'ADR Raw Data'!$B$6:$BE$49,'ADR Raw Data'!U$1,FALSE))/100</f>
        <v>1.4790165794749901E-2</v>
      </c>
      <c r="O99" s="79">
        <f>(VLOOKUP($A98,'ADR Raw Data'!$B$6:$BE$49,'ADR Raw Data'!V$1,FALSE))/100</f>
        <v>-5.4811214434843697E-4</v>
      </c>
      <c r="P99" s="79">
        <f>(VLOOKUP($A98,'ADR Raw Data'!$B$6:$BE$49,'ADR Raw Data'!W$1,FALSE))/100</f>
        <v>2.3142609197265299E-2</v>
      </c>
      <c r="Q99" s="79">
        <f>(VLOOKUP($A98,'ADR Raw Data'!$B$6:$BE$49,'ADR Raw Data'!X$1,FALSE))/100</f>
        <v>6.4518250426045698E-2</v>
      </c>
      <c r="R99" s="79">
        <f>(VLOOKUP($A98,'ADR Raw Data'!$B$6:$BE$49,'ADR Raw Data'!Y$1,FALSE))/100</f>
        <v>2.3771884124328499E-2</v>
      </c>
      <c r="S99" s="80">
        <f>(VLOOKUP($A98,'ADR Raw Data'!$B$6:$BE$49,'ADR Raw Data'!AA$1,FALSE))/100</f>
        <v>3.8594934456073704E-2</v>
      </c>
      <c r="T99" s="80">
        <f>(VLOOKUP($A98,'ADR Raw Data'!$B$6:$BE$49,'ADR Raw Data'!AB$1,FALSE))/100</f>
        <v>4.47283957007212E-2</v>
      </c>
      <c r="U99" s="79">
        <f>(VLOOKUP($A98,'ADR Raw Data'!$B$6:$BE$49,'ADR Raw Data'!AC$1,FALSE))/100</f>
        <v>4.1636767997864199E-2</v>
      </c>
      <c r="V99" s="81">
        <f>(VLOOKUP($A98,'ADR Raw Data'!$B$6:$BE$49,'ADR Raw Data'!AE$1,FALSE))/100</f>
        <v>3.1733499574849097E-2</v>
      </c>
      <c r="X99" s="78">
        <f>(VLOOKUP($A98,'RevPAR Raw Data'!$B$6:$BE$43,'RevPAR Raw Data'!T$1,FALSE))/100</f>
        <v>4.4598992724736997E-2</v>
      </c>
      <c r="Y99" s="79">
        <f>(VLOOKUP($A98,'RevPAR Raw Data'!$B$6:$BE$43,'RevPAR Raw Data'!U$1,FALSE))/100</f>
        <v>4.5076866228861701E-2</v>
      </c>
      <c r="Z99" s="79">
        <f>(VLOOKUP($A98,'RevPAR Raw Data'!$B$6:$BE$43,'RevPAR Raw Data'!V$1,FALSE))/100</f>
        <v>2.7213067719925398E-2</v>
      </c>
      <c r="AA99" s="79">
        <f>(VLOOKUP($A98,'RevPAR Raw Data'!$B$6:$BE$43,'RevPAR Raw Data'!W$1,FALSE))/100</f>
        <v>3.1070717839455E-2</v>
      </c>
      <c r="AB99" s="79">
        <f>(VLOOKUP($A98,'RevPAR Raw Data'!$B$6:$BE$43,'RevPAR Raw Data'!X$1,FALSE))/100</f>
        <v>8.0026287576016306E-2</v>
      </c>
      <c r="AC99" s="79">
        <f>(VLOOKUP($A98,'RevPAR Raw Data'!$B$6:$BE$43,'RevPAR Raw Data'!Y$1,FALSE))/100</f>
        <v>4.5517879005145201E-2</v>
      </c>
      <c r="AD99" s="80">
        <f>(VLOOKUP($A98,'RevPAR Raw Data'!$B$6:$BE$43,'RevPAR Raw Data'!AA$1,FALSE))/100</f>
        <v>9.0743817094874502E-2</v>
      </c>
      <c r="AE99" s="80">
        <f>(VLOOKUP($A98,'RevPAR Raw Data'!$B$6:$BE$43,'RevPAR Raw Data'!AB$1,FALSE))/100</f>
        <v>0.117725094587077</v>
      </c>
      <c r="AF99" s="79">
        <f>(VLOOKUP($A98,'RevPAR Raw Data'!$B$6:$BE$43,'RevPAR Raw Data'!AC$1,FALSE))/100</f>
        <v>0.104089285579145</v>
      </c>
      <c r="AG99" s="81">
        <f>(VLOOKUP($A98,'RevPAR Raw Data'!$B$6:$BE$43,'RevPAR Raw Data'!AE$1,FALSE))/100</f>
        <v>6.6297681407993109E-2</v>
      </c>
    </row>
    <row r="100" spans="1:33">
      <c r="A100" s="123"/>
      <c r="B100" s="106"/>
      <c r="C100" s="107"/>
      <c r="D100" s="107"/>
      <c r="E100" s="107"/>
      <c r="F100" s="107"/>
      <c r="G100" s="108"/>
      <c r="H100" s="88"/>
      <c r="I100" s="88"/>
      <c r="J100" s="108"/>
      <c r="K100" s="109"/>
      <c r="M100" s="110"/>
      <c r="N100" s="111"/>
      <c r="O100" s="111"/>
      <c r="P100" s="111"/>
      <c r="Q100" s="111"/>
      <c r="R100" s="112"/>
      <c r="S100" s="111"/>
      <c r="T100" s="111"/>
      <c r="U100" s="112"/>
      <c r="V100" s="113"/>
      <c r="X100" s="110"/>
      <c r="Y100" s="111"/>
      <c r="Z100" s="111"/>
      <c r="AA100" s="111"/>
      <c r="AB100" s="111"/>
      <c r="AC100" s="112"/>
      <c r="AD100" s="111"/>
      <c r="AE100" s="111"/>
      <c r="AF100" s="112"/>
      <c r="AG100" s="113"/>
    </row>
    <row r="101" spans="1:33">
      <c r="A101" s="105" t="s">
        <v>49</v>
      </c>
      <c r="B101" s="106">
        <f>(VLOOKUP($A101,'Occupancy Raw Data'!$B$8:$BE$45,'Occupancy Raw Data'!G$3,FALSE))/100</f>
        <v>0.48289902280130198</v>
      </c>
      <c r="C101" s="107">
        <f>(VLOOKUP($A101,'Occupancy Raw Data'!$B$8:$BE$45,'Occupancy Raw Data'!H$3,FALSE))/100</f>
        <v>0.58621742671009702</v>
      </c>
      <c r="D101" s="107">
        <f>(VLOOKUP($A101,'Occupancy Raw Data'!$B$8:$BE$45,'Occupancy Raw Data'!I$3,FALSE))/100</f>
        <v>0.61889250814332197</v>
      </c>
      <c r="E101" s="107">
        <f>(VLOOKUP($A101,'Occupancy Raw Data'!$B$8:$BE$45,'Occupancy Raw Data'!J$3,FALSE))/100</f>
        <v>0.60728827361563509</v>
      </c>
      <c r="F101" s="107">
        <f>(VLOOKUP($A101,'Occupancy Raw Data'!$B$8:$BE$45,'Occupancy Raw Data'!K$3,FALSE))/100</f>
        <v>0.59609120521172598</v>
      </c>
      <c r="G101" s="108">
        <f>(VLOOKUP($A101,'Occupancy Raw Data'!$B$8:$BE$45,'Occupancy Raw Data'!L$3,FALSE))/100</f>
        <v>0.57827768729641593</v>
      </c>
      <c r="H101" s="88">
        <f>(VLOOKUP($A101,'Occupancy Raw Data'!$B$8:$BE$45,'Occupancy Raw Data'!N$3,FALSE))/100</f>
        <v>0.72699511400651406</v>
      </c>
      <c r="I101" s="88">
        <f>(VLOOKUP($A101,'Occupancy Raw Data'!$B$8:$BE$45,'Occupancy Raw Data'!O$3,FALSE))/100</f>
        <v>0.74460504885993406</v>
      </c>
      <c r="J101" s="108">
        <f>(VLOOKUP($A101,'Occupancy Raw Data'!$B$8:$BE$45,'Occupancy Raw Data'!P$3,FALSE))/100</f>
        <v>0.73580008143322406</v>
      </c>
      <c r="K101" s="109">
        <f>(VLOOKUP($A101,'Occupancy Raw Data'!$B$8:$BE$45,'Occupancy Raw Data'!R$3,FALSE))/100</f>
        <v>0.62328408562121895</v>
      </c>
      <c r="M101" s="110">
        <f>VLOOKUP($A101,'ADR Raw Data'!$B$6:$BE$43,'ADR Raw Data'!G$1,FALSE)</f>
        <v>142.68981028667699</v>
      </c>
      <c r="N101" s="111">
        <f>VLOOKUP($A101,'ADR Raw Data'!$B$6:$BE$43,'ADR Raw Data'!H$1,FALSE)</f>
        <v>139.77163396422901</v>
      </c>
      <c r="O101" s="111">
        <f>VLOOKUP($A101,'ADR Raw Data'!$B$6:$BE$43,'ADR Raw Data'!I$1,FALSE)</f>
        <v>130.51656578947299</v>
      </c>
      <c r="P101" s="111">
        <f>VLOOKUP($A101,'ADR Raw Data'!$B$6:$BE$43,'ADR Raw Data'!J$1,FALSE)</f>
        <v>127.69173315454201</v>
      </c>
      <c r="Q101" s="111">
        <f>VLOOKUP($A101,'ADR Raw Data'!$B$6:$BE$43,'ADR Raw Data'!K$1,FALSE)</f>
        <v>142.30136270491801</v>
      </c>
      <c r="R101" s="112">
        <f>VLOOKUP($A101,'ADR Raw Data'!$B$6:$BE$43,'ADR Raw Data'!L$1,FALSE)</f>
        <v>136.262336912515</v>
      </c>
      <c r="S101" s="111">
        <f>VLOOKUP($A101,'ADR Raw Data'!$B$6:$BE$43,'ADR Raw Data'!N$1,FALSE)</f>
        <v>167.846318958274</v>
      </c>
      <c r="T101" s="111">
        <f>VLOOKUP($A101,'ADR Raw Data'!$B$6:$BE$43,'ADR Raw Data'!O$1,FALSE)</f>
        <v>169.031157894736</v>
      </c>
      <c r="U101" s="112">
        <f>VLOOKUP($A101,'ADR Raw Data'!$B$6:$BE$43,'ADR Raw Data'!P$1,FALSE)</f>
        <v>168.445827626755</v>
      </c>
      <c r="V101" s="113">
        <f>VLOOKUP($A101,'ADR Raw Data'!$B$6:$BE$43,'ADR Raw Data'!R$1,FALSE)</f>
        <v>147.11756357612799</v>
      </c>
      <c r="X101" s="110">
        <f>VLOOKUP($A101,'RevPAR Raw Data'!$B$6:$BE$43,'RevPAR Raw Data'!G$1,FALSE)</f>
        <v>68.904769951139997</v>
      </c>
      <c r="Y101" s="111">
        <f>VLOOKUP($A101,'RevPAR Raw Data'!$B$6:$BE$43,'RevPAR Raw Data'!H$1,FALSE)</f>
        <v>81.936567589576498</v>
      </c>
      <c r="Z101" s="111">
        <f>VLOOKUP($A101,'RevPAR Raw Data'!$B$6:$BE$43,'RevPAR Raw Data'!I$1,FALSE)</f>
        <v>80.775724755700296</v>
      </c>
      <c r="AA101" s="111">
        <f>VLOOKUP($A101,'RevPAR Raw Data'!$B$6:$BE$43,'RevPAR Raw Data'!J$1,FALSE)</f>
        <v>77.545692182410406</v>
      </c>
      <c r="AB101" s="111">
        <f>VLOOKUP($A101,'RevPAR Raw Data'!$B$6:$BE$43,'RevPAR Raw Data'!K$1,FALSE)</f>
        <v>84.824590798045605</v>
      </c>
      <c r="AC101" s="112">
        <f>VLOOKUP($A101,'RevPAR Raw Data'!$B$6:$BE$43,'RevPAR Raw Data'!L$1,FALSE)</f>
        <v>78.797469055374506</v>
      </c>
      <c r="AD101" s="111">
        <f>VLOOKUP($A101,'RevPAR Raw Data'!$B$6:$BE$43,'RevPAR Raw Data'!N$1,FALSE)</f>
        <v>122.023453786644</v>
      </c>
      <c r="AE101" s="111">
        <f>VLOOKUP($A101,'RevPAR Raw Data'!$B$6:$BE$43,'RevPAR Raw Data'!O$1,FALSE)</f>
        <v>125.86145358306101</v>
      </c>
      <c r="AF101" s="112">
        <f>VLOOKUP($A101,'RevPAR Raw Data'!$B$6:$BE$43,'RevPAR Raw Data'!P$1,FALSE)</f>
        <v>123.94245368485301</v>
      </c>
      <c r="AG101" s="113">
        <f>VLOOKUP($A101,'RevPAR Raw Data'!$B$6:$BE$43,'RevPAR Raw Data'!R$1,FALSE)</f>
        <v>91.696036092368502</v>
      </c>
    </row>
    <row r="102" spans="1:33" ht="14.25">
      <c r="A102" s="90" t="s">
        <v>14</v>
      </c>
      <c r="B102" s="78">
        <f>(VLOOKUP($A101,'Occupancy Raw Data'!$B$8:$BE$51,'Occupancy Raw Data'!T$3,FALSE))/100</f>
        <v>1.4813332680935501E-2</v>
      </c>
      <c r="C102" s="79">
        <f>(VLOOKUP($A101,'Occupancy Raw Data'!$B$8:$BE$51,'Occupancy Raw Data'!U$3,FALSE))/100</f>
        <v>2.2773429497948802E-2</v>
      </c>
      <c r="D102" s="79">
        <f>(VLOOKUP($A101,'Occupancy Raw Data'!$B$8:$BE$51,'Occupancy Raw Data'!V$3,FALSE))/100</f>
        <v>3.5151892783527997E-2</v>
      </c>
      <c r="E102" s="79">
        <f>(VLOOKUP($A101,'Occupancy Raw Data'!$B$8:$BE$51,'Occupancy Raw Data'!W$3,FALSE))/100</f>
        <v>2.3890213244421501E-3</v>
      </c>
      <c r="F102" s="79">
        <f>(VLOOKUP($A101,'Occupancy Raw Data'!$B$8:$BE$51,'Occupancy Raw Data'!X$3,FALSE))/100</f>
        <v>2.1495575344955302E-3</v>
      </c>
      <c r="G102" s="79">
        <f>(VLOOKUP($A101,'Occupancy Raw Data'!$B$8:$BE$51,'Occupancy Raw Data'!Y$3,FALSE))/100</f>
        <v>1.53972229243726E-2</v>
      </c>
      <c r="H102" s="80">
        <f>(VLOOKUP($A101,'Occupancy Raw Data'!$B$8:$BE$51,'Occupancy Raw Data'!AA$3,FALSE))/100</f>
        <v>4.1923481847767799E-2</v>
      </c>
      <c r="I102" s="80">
        <f>(VLOOKUP($A101,'Occupancy Raw Data'!$B$8:$BE$51,'Occupancy Raw Data'!AB$3,FALSE))/100</f>
        <v>9.0787919743506598E-2</v>
      </c>
      <c r="J102" s="79">
        <f>(VLOOKUP($A101,'Occupancy Raw Data'!$B$8:$BE$51,'Occupancy Raw Data'!AC$3,FALSE))/100</f>
        <v>6.6088207941347801E-2</v>
      </c>
      <c r="K102" s="81">
        <f>(VLOOKUP($A101,'Occupancy Raw Data'!$B$8:$BE$51,'Occupancy Raw Data'!AE$3,FALSE))/100</f>
        <v>3.1947332465949996E-2</v>
      </c>
      <c r="M102" s="78">
        <f>(VLOOKUP($A101,'ADR Raw Data'!$B$6:$BE$49,'ADR Raw Data'!T$1,FALSE))/100</f>
        <v>0.13260861489364301</v>
      </c>
      <c r="N102" s="79">
        <f>(VLOOKUP($A101,'ADR Raw Data'!$B$6:$BE$49,'ADR Raw Data'!U$1,FALSE))/100</f>
        <v>9.1283367378311192E-2</v>
      </c>
      <c r="O102" s="79">
        <f>(VLOOKUP($A101,'ADR Raw Data'!$B$6:$BE$49,'ADR Raw Data'!V$1,FALSE))/100</f>
        <v>4.7970557842799799E-2</v>
      </c>
      <c r="P102" s="79">
        <f>(VLOOKUP($A101,'ADR Raw Data'!$B$6:$BE$49,'ADR Raw Data'!W$1,FALSE))/100</f>
        <v>7.95926511949029E-2</v>
      </c>
      <c r="Q102" s="79">
        <f>(VLOOKUP($A101,'ADR Raw Data'!$B$6:$BE$49,'ADR Raw Data'!X$1,FALSE))/100</f>
        <v>0.172466195748471</v>
      </c>
      <c r="R102" s="79">
        <f>(VLOOKUP($A101,'ADR Raw Data'!$B$6:$BE$49,'ADR Raw Data'!Y$1,FALSE))/100</f>
        <v>0.103342966936686</v>
      </c>
      <c r="S102" s="80">
        <f>(VLOOKUP($A101,'ADR Raw Data'!$B$6:$BE$49,'ADR Raw Data'!AA$1,FALSE))/100</f>
        <v>9.7860000578457201E-2</v>
      </c>
      <c r="T102" s="80">
        <f>(VLOOKUP($A101,'ADR Raw Data'!$B$6:$BE$49,'ADR Raw Data'!AB$1,FALSE))/100</f>
        <v>0.14355294747094399</v>
      </c>
      <c r="U102" s="79">
        <f>(VLOOKUP($A101,'ADR Raw Data'!$B$6:$BE$49,'ADR Raw Data'!AC$1,FALSE))/100</f>
        <v>0.12016131786877199</v>
      </c>
      <c r="V102" s="81">
        <f>(VLOOKUP($A101,'ADR Raw Data'!$B$6:$BE$49,'ADR Raw Data'!AE$1,FALSE))/100</f>
        <v>0.11221355641671399</v>
      </c>
      <c r="X102" s="78">
        <f>(VLOOKUP($A101,'RevPAR Raw Data'!$B$6:$BE$43,'RevPAR Raw Data'!T$1,FALSE))/100</f>
        <v>0.14938632310335598</v>
      </c>
      <c r="Y102" s="79">
        <f>(VLOOKUP($A101,'RevPAR Raw Data'!$B$6:$BE$43,'RevPAR Raw Data'!U$1,FALSE))/100</f>
        <v>0.11613563220758501</v>
      </c>
      <c r="Z102" s="79">
        <f>(VLOOKUP($A101,'RevPAR Raw Data'!$B$6:$BE$43,'RevPAR Raw Data'!V$1,FALSE))/100</f>
        <v>8.4808706532383996E-2</v>
      </c>
      <c r="AA102" s="79">
        <f>(VLOOKUP($A101,'RevPAR Raw Data'!$B$6:$BE$43,'RevPAR Raw Data'!W$1,FALSE))/100</f>
        <v>8.2171821060318603E-2</v>
      </c>
      <c r="AB102" s="79">
        <f>(VLOOKUP($A101,'RevPAR Raw Data'!$B$6:$BE$43,'RevPAR Raw Data'!X$1,FALSE))/100</f>
        <v>0.17498647929348402</v>
      </c>
      <c r="AC102" s="79">
        <f>(VLOOKUP($A101,'RevPAR Raw Data'!$B$6:$BE$43,'RevPAR Raw Data'!Y$1,FALSE))/100</f>
        <v>0.12033138456064901</v>
      </c>
      <c r="AD102" s="80">
        <f>(VLOOKUP($A101,'RevPAR Raw Data'!$B$6:$BE$43,'RevPAR Raw Data'!AA$1,FALSE))/100</f>
        <v>0.14388611438409801</v>
      </c>
      <c r="AE102" s="80">
        <f>(VLOOKUP($A101,'RevPAR Raw Data'!$B$6:$BE$43,'RevPAR Raw Data'!AB$1,FALSE))/100</f>
        <v>0.24737374068838702</v>
      </c>
      <c r="AF102" s="79">
        <f>(VLOOKUP($A101,'RevPAR Raw Data'!$B$6:$BE$43,'RevPAR Raw Data'!AC$1,FALSE))/100</f>
        <v>0.19419077197193801</v>
      </c>
      <c r="AG102" s="81">
        <f>(VLOOKUP($A101,'RevPAR Raw Data'!$B$6:$BE$43,'RevPAR Raw Data'!AE$1,FALSE))/100</f>
        <v>0.14774581267669501</v>
      </c>
    </row>
    <row r="103" spans="1:33">
      <c r="A103" s="128"/>
      <c r="B103" s="106"/>
      <c r="C103" s="107"/>
      <c r="D103" s="107"/>
      <c r="E103" s="107"/>
      <c r="F103" s="107"/>
      <c r="G103" s="108"/>
      <c r="H103" s="88"/>
      <c r="I103" s="88"/>
      <c r="J103" s="108"/>
      <c r="K103" s="109"/>
      <c r="M103" s="110"/>
      <c r="N103" s="111"/>
      <c r="O103" s="111"/>
      <c r="P103" s="111"/>
      <c r="Q103" s="111"/>
      <c r="R103" s="112"/>
      <c r="S103" s="111"/>
      <c r="T103" s="111"/>
      <c r="U103" s="112"/>
      <c r="V103" s="113"/>
      <c r="X103" s="110"/>
      <c r="Y103" s="111"/>
      <c r="Z103" s="111"/>
      <c r="AA103" s="111"/>
      <c r="AB103" s="111"/>
      <c r="AC103" s="112"/>
      <c r="AD103" s="111"/>
      <c r="AE103" s="111"/>
      <c r="AF103" s="112"/>
      <c r="AG103" s="113"/>
    </row>
    <row r="104" spans="1:33">
      <c r="A104" s="105" t="s">
        <v>53</v>
      </c>
      <c r="B104" s="106">
        <f>(VLOOKUP($A104,'Occupancy Raw Data'!$B$8:$BE$54,'Occupancy Raw Data'!G$3,FALSE))/100</f>
        <v>0.45612167300380202</v>
      </c>
      <c r="C104" s="107">
        <f>(VLOOKUP($A104,'Occupancy Raw Data'!$B$8:$BE$54,'Occupancy Raw Data'!H$3,FALSE))/100</f>
        <v>0.53110266159695796</v>
      </c>
      <c r="D104" s="107">
        <f>(VLOOKUP($A104,'Occupancy Raw Data'!$B$8:$BE$54,'Occupancy Raw Data'!I$3,FALSE))/100</f>
        <v>0.57460076045627295</v>
      </c>
      <c r="E104" s="107">
        <f>(VLOOKUP($A104,'Occupancy Raw Data'!$B$8:$BE$54,'Occupancy Raw Data'!J$3,FALSE))/100</f>
        <v>0.59619771863117799</v>
      </c>
      <c r="F104" s="107">
        <f>(VLOOKUP($A104,'Occupancy Raw Data'!$B$8:$BE$54,'Occupancy Raw Data'!K$3,FALSE))/100</f>
        <v>0.61353612167300298</v>
      </c>
      <c r="G104" s="108">
        <f>(VLOOKUP($A104,'Occupancy Raw Data'!$B$8:$BE$54,'Occupancy Raw Data'!L$3,FALSE))/100</f>
        <v>0.55431178707224293</v>
      </c>
      <c r="H104" s="88">
        <f>(VLOOKUP($A104,'Occupancy Raw Data'!$B$8:$BE$54,'Occupancy Raw Data'!N$3,FALSE))/100</f>
        <v>0.713460076045627</v>
      </c>
      <c r="I104" s="88">
        <f>(VLOOKUP($A104,'Occupancy Raw Data'!$B$8:$BE$54,'Occupancy Raw Data'!O$3,FALSE))/100</f>
        <v>0.71239543726235699</v>
      </c>
      <c r="J104" s="108">
        <f>(VLOOKUP($A104,'Occupancy Raw Data'!$B$8:$BE$54,'Occupancy Raw Data'!P$3,FALSE))/100</f>
        <v>0.712927756653992</v>
      </c>
      <c r="K104" s="109">
        <f>(VLOOKUP($A104,'Occupancy Raw Data'!$B$8:$BE$54,'Occupancy Raw Data'!R$3,FALSE))/100</f>
        <v>0.59963063552417095</v>
      </c>
      <c r="M104" s="110">
        <f>VLOOKUP($A104,'ADR Raw Data'!$B$6:$BE$54,'ADR Raw Data'!G$1,FALSE)</f>
        <v>92.624811603867897</v>
      </c>
      <c r="N104" s="111">
        <f>VLOOKUP($A104,'ADR Raw Data'!$B$6:$BE$54,'ADR Raw Data'!H$1,FALSE)</f>
        <v>98.573559564719304</v>
      </c>
      <c r="O104" s="111">
        <f>VLOOKUP($A104,'ADR Raw Data'!$B$6:$BE$54,'ADR Raw Data'!I$1,FALSE)</f>
        <v>96.173766543144495</v>
      </c>
      <c r="P104" s="111">
        <f>VLOOKUP($A104,'ADR Raw Data'!$B$6:$BE$54,'ADR Raw Data'!J$1,FALSE)</f>
        <v>96.636321428571406</v>
      </c>
      <c r="Q104" s="111">
        <f>VLOOKUP($A104,'ADR Raw Data'!$B$6:$BE$54,'ADR Raw Data'!K$1,FALSE)</f>
        <v>97.743192860684104</v>
      </c>
      <c r="R104" s="112">
        <f>VLOOKUP($A104,'ADR Raw Data'!$B$6:$BE$54,'ADR Raw Data'!L$1,FALSE)</f>
        <v>96.496492893595999</v>
      </c>
      <c r="S104" s="111">
        <f>VLOOKUP($A104,'ADR Raw Data'!$B$6:$BE$54,'ADR Raw Data'!N$1,FALSE)</f>
        <v>114.91653165636301</v>
      </c>
      <c r="T104" s="111">
        <f>VLOOKUP($A104,'ADR Raw Data'!$B$6:$BE$54,'ADR Raw Data'!O$1,FALSE)</f>
        <v>114.782882152006</v>
      </c>
      <c r="U104" s="112">
        <f>VLOOKUP($A104,'ADR Raw Data'!$B$6:$BE$54,'ADR Raw Data'!P$1,FALSE)</f>
        <v>114.84975679999999</v>
      </c>
      <c r="V104" s="113">
        <f>VLOOKUP($A104,'ADR Raw Data'!$B$6:$BE$54,'ADR Raw Data'!R$1,FALSE)</f>
        <v>102.73106964272699</v>
      </c>
      <c r="X104" s="110">
        <f>VLOOKUP($A104,'RevPAR Raw Data'!$B$6:$BE$54,'RevPAR Raw Data'!G$1,FALSE)</f>
        <v>42.248184030418201</v>
      </c>
      <c r="Y104" s="111">
        <f>VLOOKUP($A104,'RevPAR Raw Data'!$B$6:$BE$54,'RevPAR Raw Data'!H$1,FALSE)</f>
        <v>52.352679847908703</v>
      </c>
      <c r="Z104" s="111">
        <f>VLOOKUP($A104,'RevPAR Raw Data'!$B$6:$BE$54,'RevPAR Raw Data'!I$1,FALSE)</f>
        <v>55.261519391634899</v>
      </c>
      <c r="AA104" s="111">
        <f>VLOOKUP($A104,'RevPAR Raw Data'!$B$6:$BE$54,'RevPAR Raw Data'!J$1,FALSE)</f>
        <v>57.614354372623502</v>
      </c>
      <c r="AB104" s="111">
        <f>VLOOKUP($A104,'RevPAR Raw Data'!$B$6:$BE$54,'RevPAR Raw Data'!K$1,FALSE)</f>
        <v>59.968979467680597</v>
      </c>
      <c r="AC104" s="112">
        <f>VLOOKUP($A104,'RevPAR Raw Data'!$B$6:$BE$54,'RevPAR Raw Data'!L$1,FALSE)</f>
        <v>53.489143422053203</v>
      </c>
      <c r="AD104" s="111">
        <f>VLOOKUP($A104,'RevPAR Raw Data'!$B$6:$BE$54,'RevPAR Raw Data'!N$1,FALSE)</f>
        <v>81.9883574144486</v>
      </c>
      <c r="AE104" s="111">
        <f>VLOOKUP($A104,'RevPAR Raw Data'!$B$6:$BE$54,'RevPAR Raw Data'!O$1,FALSE)</f>
        <v>81.770801520912499</v>
      </c>
      <c r="AF104" s="112">
        <f>VLOOKUP($A104,'RevPAR Raw Data'!$B$6:$BE$54,'RevPAR Raw Data'!P$1,FALSE)</f>
        <v>81.8795794676806</v>
      </c>
      <c r="AG104" s="113">
        <f>VLOOKUP($A104,'RevPAR Raw Data'!$B$6:$BE$54,'RevPAR Raw Data'!R$1,FALSE)</f>
        <v>61.6006965779467</v>
      </c>
    </row>
    <row r="105" spans="1:33" ht="14.25">
      <c r="A105" s="90" t="s">
        <v>14</v>
      </c>
      <c r="B105" s="78">
        <f>(VLOOKUP($A104,'Occupancy Raw Data'!$B$8:$BE$54,'Occupancy Raw Data'!T$3,FALSE))/100</f>
        <v>2.4430369590031698E-3</v>
      </c>
      <c r="C105" s="79">
        <f>(VLOOKUP($A104,'Occupancy Raw Data'!$B$8:$BE$54,'Occupancy Raw Data'!U$3,FALSE))/100</f>
        <v>-3.3914891218951001E-3</v>
      </c>
      <c r="D105" s="79">
        <f>(VLOOKUP($A104,'Occupancy Raw Data'!$B$8:$BE$54,'Occupancy Raw Data'!V$3,FALSE))/100</f>
        <v>2.8325141426319197E-2</v>
      </c>
      <c r="E105" s="79">
        <f>(VLOOKUP($A104,'Occupancy Raw Data'!$B$8:$BE$54,'Occupancy Raw Data'!W$3,FALSE))/100</f>
        <v>5.9181262611760896E-3</v>
      </c>
      <c r="F105" s="79">
        <f>(VLOOKUP($A104,'Occupancy Raw Data'!$B$8:$BE$54,'Occupancy Raw Data'!X$3,FALSE))/100</f>
        <v>-9.0077562046829204E-3</v>
      </c>
      <c r="G105" s="79">
        <f>(VLOOKUP($A104,'Occupancy Raw Data'!$B$8:$BE$54,'Occupancy Raw Data'!Y$3,FALSE))/100</f>
        <v>4.3412660261182403E-3</v>
      </c>
      <c r="H105" s="80">
        <f>(VLOOKUP($A104,'Occupancy Raw Data'!$B$8:$BE$54,'Occupancy Raw Data'!AA$3,FALSE))/100</f>
        <v>4.2309409693912503E-2</v>
      </c>
      <c r="I105" s="80">
        <f>(VLOOKUP($A104,'Occupancy Raw Data'!$B$8:$BE$54,'Occupancy Raw Data'!AB$3,FALSE))/100</f>
        <v>-4.4672068416768901E-3</v>
      </c>
      <c r="J105" s="79">
        <f>(VLOOKUP($A104,'Occupancy Raw Data'!$B$8:$BE$54,'Occupancy Raw Data'!AC$3,FALSE))/100</f>
        <v>1.8401700719974701E-2</v>
      </c>
      <c r="K105" s="81">
        <f>(VLOOKUP($A104,'Occupancy Raw Data'!$B$8:$BE$54,'Occupancy Raw Data'!AE$3,FALSE))/100</f>
        <v>8.4173325452877E-3</v>
      </c>
      <c r="M105" s="78">
        <f>(VLOOKUP($A104,'ADR Raw Data'!$B$6:$BE$54,'ADR Raw Data'!T$1,FALSE))/100</f>
        <v>-3.0382835548801702E-2</v>
      </c>
      <c r="N105" s="79">
        <f>(VLOOKUP($A104,'ADR Raw Data'!$B$6:$BE$54,'ADR Raw Data'!U$1,FALSE))/100</f>
        <v>1.5489800179229499E-3</v>
      </c>
      <c r="O105" s="79">
        <f>(VLOOKUP($A104,'ADR Raw Data'!$B$6:$BE$54,'ADR Raw Data'!V$1,FALSE))/100</f>
        <v>-2.79978245667813E-2</v>
      </c>
      <c r="P105" s="79">
        <f>(VLOOKUP($A104,'ADR Raw Data'!$B$6:$BE$54,'ADR Raw Data'!W$1,FALSE))/100</f>
        <v>-1.2092529542971299E-2</v>
      </c>
      <c r="Q105" s="79">
        <f>(VLOOKUP($A104,'ADR Raw Data'!$B$6:$BE$54,'ADR Raw Data'!X$1,FALSE))/100</f>
        <v>5.60165018031543E-4</v>
      </c>
      <c r="R105" s="79">
        <f>(VLOOKUP($A104,'ADR Raw Data'!$B$6:$BE$54,'ADR Raw Data'!Y$1,FALSE))/100</f>
        <v>-1.2880935245278599E-2</v>
      </c>
      <c r="S105" s="80">
        <f>(VLOOKUP($A104,'ADR Raw Data'!$B$6:$BE$54,'ADR Raw Data'!AA$1,FALSE))/100</f>
        <v>-4.8539341815304199E-3</v>
      </c>
      <c r="T105" s="80">
        <f>(VLOOKUP($A104,'ADR Raw Data'!$B$6:$BE$54,'ADR Raw Data'!AB$1,FALSE))/100</f>
        <v>-3.8112906651997999E-2</v>
      </c>
      <c r="U105" s="79">
        <f>(VLOOKUP($A104,'ADR Raw Data'!$B$6:$BE$54,'ADR Raw Data'!AC$1,FALSE))/100</f>
        <v>-2.2112366798420702E-2</v>
      </c>
      <c r="V105" s="81">
        <f>(VLOOKUP($A104,'ADR Raw Data'!$B$6:$BE$54,'ADR Raw Data'!AE$1,FALSE))/100</f>
        <v>-1.6359788524914199E-2</v>
      </c>
      <c r="X105" s="78">
        <f>(VLOOKUP($A104,'RevPAR Raw Data'!$B$6:$BE$54,'RevPAR Raw Data'!T$1,FALSE))/100</f>
        <v>-2.8014024979963498E-2</v>
      </c>
      <c r="Y105" s="79">
        <f>(VLOOKUP($A104,'RevPAR Raw Data'!$B$6:$BE$54,'RevPAR Raw Data'!U$1,FALSE))/100</f>
        <v>-1.8477624528529702E-3</v>
      </c>
      <c r="Z105" s="79">
        <f>(VLOOKUP($A104,'RevPAR Raw Data'!$B$6:$BE$54,'RevPAR Raw Data'!V$1,FALSE))/100</f>
        <v>-4.6572548094548998E-4</v>
      </c>
      <c r="AA105" s="79">
        <f>(VLOOKUP($A104,'RevPAR Raw Data'!$B$6:$BE$54,'RevPAR Raw Data'!W$1,FALSE))/100</f>
        <v>-6.2459683984475199E-3</v>
      </c>
      <c r="AB105" s="79">
        <f>(VLOOKUP($A104,'RevPAR Raw Data'!$B$6:$BE$54,'RevPAR Raw Data'!X$1,FALSE))/100</f>
        <v>-8.4526370165681989E-3</v>
      </c>
      <c r="AC105" s="79">
        <f>(VLOOKUP($A104,'RevPAR Raw Data'!$B$6:$BE$54,'RevPAR Raw Data'!Y$1,FALSE))/100</f>
        <v>-8.5955887857253593E-3</v>
      </c>
      <c r="AD105" s="80">
        <f>(VLOOKUP($A104,'RevPAR Raw Data'!$B$6:$BE$54,'RevPAR Raw Data'!AA$1,FALSE))/100</f>
        <v>3.7250108422468398E-2</v>
      </c>
      <c r="AE105" s="80">
        <f>(VLOOKUP($A104,'RevPAR Raw Data'!$B$6:$BE$54,'RevPAR Raw Data'!AB$1,FALSE))/100</f>
        <v>-4.2409855256322897E-2</v>
      </c>
      <c r="AF105" s="79">
        <f>(VLOOKUP($A104,'RevPAR Raw Data'!$B$6:$BE$54,'RevPAR Raw Data'!AC$1,FALSE))/100</f>
        <v>-4.1175712344807998E-3</v>
      </c>
      <c r="AG105" s="81">
        <f>(VLOOKUP($A104,'RevPAR Raw Data'!$B$6:$BE$54,'RevPAR Raw Data'!AE$1,FALSE))/100</f>
        <v>-8.0801617600113687E-3</v>
      </c>
    </row>
    <row r="106" spans="1:33">
      <c r="A106" s="128"/>
      <c r="B106" s="106"/>
      <c r="C106" s="107"/>
      <c r="D106" s="107"/>
      <c r="E106" s="107"/>
      <c r="F106" s="107"/>
      <c r="G106" s="108"/>
      <c r="H106" s="88"/>
      <c r="I106" s="88"/>
      <c r="J106" s="108"/>
      <c r="K106" s="109"/>
      <c r="M106" s="110"/>
      <c r="N106" s="111"/>
      <c r="O106" s="111"/>
      <c r="P106" s="111"/>
      <c r="Q106" s="111"/>
      <c r="R106" s="112"/>
      <c r="S106" s="111"/>
      <c r="T106" s="111"/>
      <c r="U106" s="112"/>
      <c r="V106" s="113"/>
      <c r="X106" s="110"/>
      <c r="Y106" s="111"/>
      <c r="Z106" s="111"/>
      <c r="AA106" s="111"/>
      <c r="AB106" s="111"/>
      <c r="AC106" s="112"/>
      <c r="AD106" s="111"/>
      <c r="AE106" s="111"/>
      <c r="AF106" s="112"/>
      <c r="AG106" s="113"/>
    </row>
    <row r="107" spans="1:33">
      <c r="A107" s="105" t="s">
        <v>52</v>
      </c>
      <c r="B107" s="106">
        <f>(VLOOKUP($A107,'Occupancy Raw Data'!$B$8:$BE$45,'Occupancy Raw Data'!G$3,FALSE))/100</f>
        <v>0.55305410122164</v>
      </c>
      <c r="C107" s="107">
        <f>(VLOOKUP($A107,'Occupancy Raw Data'!$B$8:$BE$45,'Occupancy Raw Data'!H$3,FALSE))/100</f>
        <v>0.6631762652705061</v>
      </c>
      <c r="D107" s="107">
        <f>(VLOOKUP($A107,'Occupancy Raw Data'!$B$8:$BE$45,'Occupancy Raw Data'!I$3,FALSE))/100</f>
        <v>0.66178010471204107</v>
      </c>
      <c r="E107" s="107">
        <f>(VLOOKUP($A107,'Occupancy Raw Data'!$B$8:$BE$45,'Occupancy Raw Data'!J$3,FALSE))/100</f>
        <v>0.66719022687608998</v>
      </c>
      <c r="F107" s="107">
        <f>(VLOOKUP($A107,'Occupancy Raw Data'!$B$8:$BE$45,'Occupancy Raw Data'!K$3,FALSE))/100</f>
        <v>0.67329842931937089</v>
      </c>
      <c r="G107" s="108">
        <f>(VLOOKUP($A107,'Occupancy Raw Data'!$B$8:$BE$45,'Occupancy Raw Data'!L$3,FALSE))/100</f>
        <v>0.64369982547992999</v>
      </c>
      <c r="H107" s="88">
        <f>(VLOOKUP($A107,'Occupancy Raw Data'!$B$8:$BE$45,'Occupancy Raw Data'!N$3,FALSE))/100</f>
        <v>0.74554973821989501</v>
      </c>
      <c r="I107" s="88">
        <f>(VLOOKUP($A107,'Occupancy Raw Data'!$B$8:$BE$45,'Occupancy Raw Data'!O$3,FALSE))/100</f>
        <v>0.73891797556718997</v>
      </c>
      <c r="J107" s="108">
        <f>(VLOOKUP($A107,'Occupancy Raw Data'!$B$8:$BE$45,'Occupancy Raw Data'!P$3,FALSE))/100</f>
        <v>0.74223385689354204</v>
      </c>
      <c r="K107" s="109">
        <f>(VLOOKUP($A107,'Occupancy Raw Data'!$B$8:$BE$45,'Occupancy Raw Data'!R$3,FALSE))/100</f>
        <v>0.671852405883819</v>
      </c>
      <c r="M107" s="110">
        <f>VLOOKUP($A107,'ADR Raw Data'!$B$6:$BE$43,'ADR Raw Data'!G$1,FALSE)</f>
        <v>93.618172925213003</v>
      </c>
      <c r="N107" s="111">
        <f>VLOOKUP($A107,'ADR Raw Data'!$B$6:$BE$43,'ADR Raw Data'!H$1,FALSE)</f>
        <v>97.849086842105194</v>
      </c>
      <c r="O107" s="111">
        <f>VLOOKUP($A107,'ADR Raw Data'!$B$6:$BE$43,'ADR Raw Data'!I$1,FALSE)</f>
        <v>98.442558016877598</v>
      </c>
      <c r="P107" s="111">
        <f>VLOOKUP($A107,'ADR Raw Data'!$B$6:$BE$43,'ADR Raw Data'!J$1,FALSE)</f>
        <v>98.707554276745995</v>
      </c>
      <c r="Q107" s="111">
        <f>VLOOKUP($A107,'ADR Raw Data'!$B$6:$BE$43,'ADR Raw Data'!K$1,FALSE)</f>
        <v>100.730676516329</v>
      </c>
      <c r="R107" s="112">
        <f>VLOOKUP($A107,'ADR Raw Data'!$B$6:$BE$43,'ADR Raw Data'!L$1,FALSE)</f>
        <v>98.024868777789806</v>
      </c>
      <c r="S107" s="111">
        <f>VLOOKUP($A107,'ADR Raw Data'!$B$6:$BE$43,'ADR Raw Data'!N$1,FALSE)</f>
        <v>112.351371722846</v>
      </c>
      <c r="T107" s="111">
        <f>VLOOKUP($A107,'ADR Raw Data'!$B$6:$BE$43,'ADR Raw Data'!O$1,FALSE)</f>
        <v>111.28053849787401</v>
      </c>
      <c r="U107" s="112">
        <f>VLOOKUP($A107,'ADR Raw Data'!$B$6:$BE$43,'ADR Raw Data'!P$1,FALSE)</f>
        <v>111.818347049141</v>
      </c>
      <c r="V107" s="113">
        <f>VLOOKUP($A107,'ADR Raw Data'!$B$6:$BE$43,'ADR Raw Data'!R$1,FALSE)</f>
        <v>102.378710479441</v>
      </c>
      <c r="X107" s="110">
        <f>VLOOKUP($A107,'RevPAR Raw Data'!$B$6:$BE$43,'RevPAR Raw Data'!G$1,FALSE)</f>
        <v>51.7759144851657</v>
      </c>
      <c r="Y107" s="111">
        <f>VLOOKUP($A107,'RevPAR Raw Data'!$B$6:$BE$43,'RevPAR Raw Data'!H$1,FALSE)</f>
        <v>64.891191972076697</v>
      </c>
      <c r="Z107" s="111">
        <f>VLOOKUP($A107,'RevPAR Raw Data'!$B$6:$BE$43,'RevPAR Raw Data'!I$1,FALSE)</f>
        <v>65.147326352530499</v>
      </c>
      <c r="AA107" s="111">
        <f>VLOOKUP($A107,'RevPAR Raw Data'!$B$6:$BE$43,'RevPAR Raw Data'!J$1,FALSE)</f>
        <v>65.856715532286202</v>
      </c>
      <c r="AB107" s="111">
        <f>VLOOKUP($A107,'RevPAR Raw Data'!$B$6:$BE$43,'RevPAR Raw Data'!K$1,FALSE)</f>
        <v>67.821806282722505</v>
      </c>
      <c r="AC107" s="112">
        <f>VLOOKUP($A107,'RevPAR Raw Data'!$B$6:$BE$43,'RevPAR Raw Data'!L$1,FALSE)</f>
        <v>63.098590924956298</v>
      </c>
      <c r="AD107" s="111">
        <f>VLOOKUP($A107,'RevPAR Raw Data'!$B$6:$BE$43,'RevPAR Raw Data'!N$1,FALSE)</f>
        <v>83.763535776614304</v>
      </c>
      <c r="AE107" s="111">
        <f>VLOOKUP($A107,'RevPAR Raw Data'!$B$6:$BE$43,'RevPAR Raw Data'!O$1,FALSE)</f>
        <v>82.227190226876004</v>
      </c>
      <c r="AF107" s="112">
        <f>VLOOKUP($A107,'RevPAR Raw Data'!$B$6:$BE$43,'RevPAR Raw Data'!P$1,FALSE)</f>
        <v>82.995363001745204</v>
      </c>
      <c r="AG107" s="113">
        <f>VLOOKUP($A107,'RevPAR Raw Data'!$B$6:$BE$43,'RevPAR Raw Data'!R$1,FALSE)</f>
        <v>68.783382946895998</v>
      </c>
    </row>
    <row r="108" spans="1:33" ht="14.25">
      <c r="A108" s="90" t="s">
        <v>14</v>
      </c>
      <c r="B108" s="78">
        <f>(VLOOKUP($A107,'Occupancy Raw Data'!$B$8:$BE$51,'Occupancy Raw Data'!T$3,FALSE))/100</f>
        <v>0.13111657914789102</v>
      </c>
      <c r="C108" s="79">
        <f>(VLOOKUP($A107,'Occupancy Raw Data'!$B$8:$BE$51,'Occupancy Raw Data'!U$3,FALSE))/100</f>
        <v>0.12944649128476901</v>
      </c>
      <c r="D108" s="79">
        <f>(VLOOKUP($A107,'Occupancy Raw Data'!$B$8:$BE$51,'Occupancy Raw Data'!V$3,FALSE))/100</f>
        <v>0.103900428597656</v>
      </c>
      <c r="E108" s="79">
        <f>(VLOOKUP($A107,'Occupancy Raw Data'!$B$8:$BE$51,'Occupancy Raw Data'!W$3,FALSE))/100</f>
        <v>8.79301630916869E-2</v>
      </c>
      <c r="F108" s="79">
        <f>(VLOOKUP($A107,'Occupancy Raw Data'!$B$8:$BE$51,'Occupancy Raw Data'!X$3,FALSE))/100</f>
        <v>0.14599641640827499</v>
      </c>
      <c r="G108" s="79">
        <f>(VLOOKUP($A107,'Occupancy Raw Data'!$B$8:$BE$51,'Occupancy Raw Data'!Y$3,FALSE))/100</f>
        <v>0.11885586895236801</v>
      </c>
      <c r="H108" s="80">
        <f>(VLOOKUP($A107,'Occupancy Raw Data'!$B$8:$BE$51,'Occupancy Raw Data'!AA$3,FALSE))/100</f>
        <v>0.131025968473124</v>
      </c>
      <c r="I108" s="80">
        <f>(VLOOKUP($A107,'Occupancy Raw Data'!$B$8:$BE$51,'Occupancy Raw Data'!AB$3,FALSE))/100</f>
        <v>0.116136198958518</v>
      </c>
      <c r="J108" s="79">
        <f>(VLOOKUP($A107,'Occupancy Raw Data'!$B$8:$BE$51,'Occupancy Raw Data'!AC$3,FALSE))/100</f>
        <v>0.123565012728757</v>
      </c>
      <c r="K108" s="81">
        <f>(VLOOKUP($A107,'Occupancy Raw Data'!$B$8:$BE$51,'Occupancy Raw Data'!AE$3,FALSE))/100</f>
        <v>0.11990754536345599</v>
      </c>
      <c r="M108" s="78">
        <f>(VLOOKUP($A107,'ADR Raw Data'!$B$6:$BE$49,'ADR Raw Data'!T$1,FALSE))/100</f>
        <v>4.1558606219848299E-3</v>
      </c>
      <c r="N108" s="79">
        <f>(VLOOKUP($A107,'ADR Raw Data'!$B$6:$BE$49,'ADR Raw Data'!U$1,FALSE))/100</f>
        <v>3.6819789743138001E-2</v>
      </c>
      <c r="O108" s="79">
        <f>(VLOOKUP($A107,'ADR Raw Data'!$B$6:$BE$49,'ADR Raw Data'!V$1,FALSE))/100</f>
        <v>5.4201685554246801E-2</v>
      </c>
      <c r="P108" s="79">
        <f>(VLOOKUP($A107,'ADR Raw Data'!$B$6:$BE$49,'ADR Raw Data'!W$1,FALSE))/100</f>
        <v>6.2955622472126591E-2</v>
      </c>
      <c r="Q108" s="79">
        <f>(VLOOKUP($A107,'ADR Raw Data'!$B$6:$BE$49,'ADR Raw Data'!X$1,FALSE))/100</f>
        <v>4.8305364586815704E-2</v>
      </c>
      <c r="R108" s="79">
        <f>(VLOOKUP($A107,'ADR Raw Data'!$B$6:$BE$49,'ADR Raw Data'!Y$1,FALSE))/100</f>
        <v>4.2732497974226999E-2</v>
      </c>
      <c r="S108" s="80">
        <f>(VLOOKUP($A107,'ADR Raw Data'!$B$6:$BE$49,'ADR Raw Data'!AA$1,FALSE))/100</f>
        <v>1.1670194037817299E-3</v>
      </c>
      <c r="T108" s="80">
        <f>(VLOOKUP($A107,'ADR Raw Data'!$B$6:$BE$49,'ADR Raw Data'!AB$1,FALSE))/100</f>
        <v>-2.1437386098957401E-2</v>
      </c>
      <c r="U108" s="79">
        <f>(VLOOKUP($A107,'ADR Raw Data'!$B$6:$BE$49,'ADR Raw Data'!AC$1,FALSE))/100</f>
        <v>-1.0203108360325699E-2</v>
      </c>
      <c r="V108" s="81">
        <f>(VLOOKUP($A107,'ADR Raw Data'!$B$6:$BE$49,'ADR Raw Data'!AE$1,FALSE))/100</f>
        <v>2.3476847203754998E-2</v>
      </c>
      <c r="X108" s="78">
        <f>(VLOOKUP($A107,'RevPAR Raw Data'!$B$6:$BE$43,'RevPAR Raw Data'!T$1,FALSE))/100</f>
        <v>0.13581734199804602</v>
      </c>
      <c r="Y108" s="79">
        <f>(VLOOKUP($A107,'RevPAR Raw Data'!$B$6:$BE$43,'RevPAR Raw Data'!U$1,FALSE))/100</f>
        <v>0.17103247361999901</v>
      </c>
      <c r="Z108" s="79">
        <f>(VLOOKUP($A107,'RevPAR Raw Data'!$B$6:$BE$43,'RevPAR Raw Data'!V$1,FALSE))/100</f>
        <v>0.163733692511704</v>
      </c>
      <c r="AA108" s="79">
        <f>(VLOOKUP($A107,'RevPAR Raw Data'!$B$6:$BE$43,'RevPAR Raw Data'!W$1,FALSE))/100</f>
        <v>0.15642148371532602</v>
      </c>
      <c r="AB108" s="79">
        <f>(VLOOKUP($A107,'RevPAR Raw Data'!$B$6:$BE$43,'RevPAR Raw Data'!X$1,FALSE))/100</f>
        <v>0.20135419111806102</v>
      </c>
      <c r="AC108" s="79">
        <f>(VLOOKUP($A107,'RevPAR Raw Data'!$B$6:$BE$43,'RevPAR Raw Data'!Y$1,FALSE))/100</f>
        <v>0.16666737510582799</v>
      </c>
      <c r="AD108" s="80">
        <f>(VLOOKUP($A107,'RevPAR Raw Data'!$B$6:$BE$43,'RevPAR Raw Data'!AA$1,FALSE))/100</f>
        <v>0.132345897724513</v>
      </c>
      <c r="AE108" s="80">
        <f>(VLOOKUP($A107,'RevPAR Raw Data'!$B$6:$BE$43,'RevPAR Raw Data'!AB$1,FALSE))/100</f>
        <v>9.2209156322421798E-2</v>
      </c>
      <c r="AF108" s="79">
        <f>(VLOOKUP($A107,'RevPAR Raw Data'!$B$6:$BE$43,'RevPAR Raw Data'!AC$1,FALSE))/100</f>
        <v>0.112101157154015</v>
      </c>
      <c r="AG108" s="81">
        <f>(VLOOKUP($A107,'RevPAR Raw Data'!$B$6:$BE$43,'RevPAR Raw Data'!AE$1,FALSE))/100</f>
        <v>0.146199443688286</v>
      </c>
    </row>
    <row r="109" spans="1:33">
      <c r="A109" s="123"/>
      <c r="B109" s="106"/>
      <c r="C109" s="107"/>
      <c r="D109" s="107"/>
      <c r="E109" s="107"/>
      <c r="F109" s="107"/>
      <c r="G109" s="108"/>
      <c r="H109" s="88"/>
      <c r="I109" s="88"/>
      <c r="J109" s="108"/>
      <c r="K109" s="109"/>
      <c r="M109" s="110"/>
      <c r="N109" s="111"/>
      <c r="O109" s="111"/>
      <c r="P109" s="111"/>
      <c r="Q109" s="111"/>
      <c r="R109" s="112"/>
      <c r="S109" s="111"/>
      <c r="T109" s="111"/>
      <c r="U109" s="112"/>
      <c r="V109" s="113"/>
      <c r="X109" s="110"/>
      <c r="Y109" s="111"/>
      <c r="Z109" s="111"/>
      <c r="AA109" s="111"/>
      <c r="AB109" s="111"/>
      <c r="AC109" s="112"/>
      <c r="AD109" s="111"/>
      <c r="AE109" s="111"/>
      <c r="AF109" s="112"/>
      <c r="AG109" s="113"/>
    </row>
    <row r="110" spans="1:33">
      <c r="A110" s="105" t="s">
        <v>55</v>
      </c>
      <c r="B110" s="106">
        <f>(VLOOKUP($A110,'Occupancy Raw Data'!$B$8:$BE$45,'Occupancy Raw Data'!G$3,FALSE))/100</f>
        <v>0.52874683297602798</v>
      </c>
      <c r="C110" s="107">
        <f>(VLOOKUP($A110,'Occupancy Raw Data'!$B$8:$BE$45,'Occupancy Raw Data'!H$3,FALSE))/100</f>
        <v>0.65874098616254106</v>
      </c>
      <c r="D110" s="107">
        <f>(VLOOKUP($A110,'Occupancy Raw Data'!$B$8:$BE$45,'Occupancy Raw Data'!I$3,FALSE))/100</f>
        <v>0.67511206392515999</v>
      </c>
      <c r="E110" s="107">
        <f>(VLOOKUP($A110,'Occupancy Raw Data'!$B$8:$BE$45,'Occupancy Raw Data'!J$3,FALSE))/100</f>
        <v>0.63808224517637802</v>
      </c>
      <c r="F110" s="107">
        <f>(VLOOKUP($A110,'Occupancy Raw Data'!$B$8:$BE$45,'Occupancy Raw Data'!K$3,FALSE))/100</f>
        <v>0.68368739037224702</v>
      </c>
      <c r="G110" s="108">
        <f>(VLOOKUP($A110,'Occupancy Raw Data'!$B$8:$BE$45,'Occupancy Raw Data'!L$3,FALSE))/100</f>
        <v>0.63687390372247099</v>
      </c>
      <c r="H110" s="88">
        <f>(VLOOKUP($A110,'Occupancy Raw Data'!$B$8:$BE$45,'Occupancy Raw Data'!N$3,FALSE))/100</f>
        <v>0.73611381796920594</v>
      </c>
      <c r="I110" s="88">
        <f>(VLOOKUP($A110,'Occupancy Raw Data'!$B$8:$BE$45,'Occupancy Raw Data'!O$3,FALSE))/100</f>
        <v>0.72364061586435302</v>
      </c>
      <c r="J110" s="108">
        <f>(VLOOKUP($A110,'Occupancy Raw Data'!$B$8:$BE$45,'Occupancy Raw Data'!P$3,FALSE))/100</f>
        <v>0.72987721691678009</v>
      </c>
      <c r="K110" s="109">
        <f>(VLOOKUP($A110,'Occupancy Raw Data'!$B$8:$BE$45,'Occupancy Raw Data'!R$3,FALSE))/100</f>
        <v>0.66344627892084507</v>
      </c>
      <c r="M110" s="110">
        <f>VLOOKUP($A110,'ADR Raw Data'!$B$6:$BE$43,'ADR Raw Data'!G$1,FALSE)</f>
        <v>142.067604128271</v>
      </c>
      <c r="N110" s="111">
        <f>VLOOKUP($A110,'ADR Raw Data'!$B$6:$BE$43,'ADR Raw Data'!H$1,FALSE)</f>
        <v>142.765115384615</v>
      </c>
      <c r="O110" s="111">
        <f>VLOOKUP($A110,'ADR Raw Data'!$B$6:$BE$43,'ADR Raw Data'!I$1,FALSE)</f>
        <v>139.58855658198601</v>
      </c>
      <c r="P110" s="111">
        <f>VLOOKUP($A110,'ADR Raw Data'!$B$6:$BE$43,'ADR Raw Data'!J$1,FALSE)</f>
        <v>142.378824068417</v>
      </c>
      <c r="Q110" s="111">
        <f>VLOOKUP($A110,'ADR Raw Data'!$B$6:$BE$43,'ADR Raw Data'!K$1,FALSE)</f>
        <v>154.072172177879</v>
      </c>
      <c r="R110" s="112">
        <f>VLOOKUP($A110,'ADR Raw Data'!$B$6:$BE$43,'ADR Raw Data'!L$1,FALSE)</f>
        <v>144.326073199094</v>
      </c>
      <c r="S110" s="111">
        <f>VLOOKUP($A110,'ADR Raw Data'!$B$6:$BE$43,'ADR Raw Data'!N$1,FALSE)</f>
        <v>198.685872385491</v>
      </c>
      <c r="T110" s="111">
        <f>VLOOKUP($A110,'ADR Raw Data'!$B$6:$BE$43,'ADR Raw Data'!O$1,FALSE)</f>
        <v>197.440395906275</v>
      </c>
      <c r="U110" s="112">
        <f>VLOOKUP($A110,'ADR Raw Data'!$B$6:$BE$43,'ADR Raw Data'!P$1,FALSE)</f>
        <v>198.06845527369799</v>
      </c>
      <c r="V110" s="113">
        <f>VLOOKUP($A110,'ADR Raw Data'!$B$6:$BE$43,'ADR Raw Data'!R$1,FALSE)</f>
        <v>161.218533719417</v>
      </c>
      <c r="X110" s="110">
        <f>VLOOKUP($A110,'RevPAR Raw Data'!$B$6:$BE$43,'RevPAR Raw Data'!G$1,FALSE)</f>
        <v>75.117795751315498</v>
      </c>
      <c r="Y110" s="111">
        <f>VLOOKUP($A110,'RevPAR Raw Data'!$B$6:$BE$43,'RevPAR Raw Data'!H$1,FALSE)</f>
        <v>94.045232898070495</v>
      </c>
      <c r="Z110" s="111">
        <f>VLOOKUP($A110,'RevPAR Raw Data'!$B$6:$BE$43,'RevPAR Raw Data'!I$1,FALSE)</f>
        <v>94.237918534398702</v>
      </c>
      <c r="AA110" s="111">
        <f>VLOOKUP($A110,'RevPAR Raw Data'!$B$6:$BE$43,'RevPAR Raw Data'!J$1,FALSE)</f>
        <v>90.849399727148693</v>
      </c>
      <c r="AB110" s="111">
        <f>VLOOKUP($A110,'RevPAR Raw Data'!$B$6:$BE$43,'RevPAR Raw Data'!K$1,FALSE)</f>
        <v>105.33720132527699</v>
      </c>
      <c r="AC110" s="112">
        <f>VLOOKUP($A110,'RevPAR Raw Data'!$B$6:$BE$43,'RevPAR Raw Data'!L$1,FALSE)</f>
        <v>91.917509647242198</v>
      </c>
      <c r="AD110" s="111">
        <f>VLOOKUP($A110,'RevPAR Raw Data'!$B$6:$BE$43,'RevPAR Raw Data'!N$1,FALSE)</f>
        <v>146.25541609822599</v>
      </c>
      <c r="AE110" s="111">
        <f>VLOOKUP($A110,'RevPAR Raw Data'!$B$6:$BE$43,'RevPAR Raw Data'!O$1,FALSE)</f>
        <v>142.87588969011799</v>
      </c>
      <c r="AF110" s="112">
        <f>VLOOKUP($A110,'RevPAR Raw Data'!$B$6:$BE$43,'RevPAR Raw Data'!P$1,FALSE)</f>
        <v>144.56565289417199</v>
      </c>
      <c r="AG110" s="113">
        <f>VLOOKUP($A110,'RevPAR Raw Data'!$B$6:$BE$43,'RevPAR Raw Data'!R$1,FALSE)</f>
        <v>106.959836289222</v>
      </c>
    </row>
    <row r="111" spans="1:33" ht="14.25">
      <c r="A111" s="90" t="s">
        <v>14</v>
      </c>
      <c r="B111" s="78">
        <f>(VLOOKUP($A110,'Occupancy Raw Data'!$B$8:$BE$51,'Occupancy Raw Data'!T$3,FALSE))/100</f>
        <v>-5.5771262436362405E-3</v>
      </c>
      <c r="C111" s="79">
        <f>(VLOOKUP($A110,'Occupancy Raw Data'!$B$8:$BE$51,'Occupancy Raw Data'!U$3,FALSE))/100</f>
        <v>-1.5181227896957901E-2</v>
      </c>
      <c r="D111" s="79">
        <f>(VLOOKUP($A110,'Occupancy Raw Data'!$B$8:$BE$51,'Occupancy Raw Data'!V$3,FALSE))/100</f>
        <v>1.1745531573236701E-2</v>
      </c>
      <c r="E111" s="79">
        <f>(VLOOKUP($A110,'Occupancy Raw Data'!$B$8:$BE$51,'Occupancy Raw Data'!W$3,FALSE))/100</f>
        <v>-2.7505904896408299E-2</v>
      </c>
      <c r="F111" s="79">
        <f>(VLOOKUP($A110,'Occupancy Raw Data'!$B$8:$BE$51,'Occupancy Raw Data'!X$3,FALSE))/100</f>
        <v>2.4285753335470402E-2</v>
      </c>
      <c r="G111" s="79">
        <f>(VLOOKUP($A110,'Occupancy Raw Data'!$B$8:$BE$51,'Occupancy Raw Data'!Y$3,FALSE))/100</f>
        <v>-2.23088416812837E-3</v>
      </c>
      <c r="H111" s="80">
        <f>(VLOOKUP($A110,'Occupancy Raw Data'!$B$8:$BE$51,'Occupancy Raw Data'!AA$3,FALSE))/100</f>
        <v>7.4451846104121699E-2</v>
      </c>
      <c r="I111" s="80">
        <f>(VLOOKUP($A110,'Occupancy Raw Data'!$B$8:$BE$51,'Occupancy Raw Data'!AB$3,FALSE))/100</f>
        <v>6.5701712709813898E-2</v>
      </c>
      <c r="J111" s="79">
        <f>(VLOOKUP($A110,'Occupancy Raw Data'!$B$8:$BE$51,'Occupancy Raw Data'!AC$3,FALSE))/100</f>
        <v>7.0096276139129804E-2</v>
      </c>
      <c r="K111" s="81">
        <f>(VLOOKUP($A110,'Occupancy Raw Data'!$B$8:$BE$51,'Occupancy Raw Data'!AE$3,FALSE))/100</f>
        <v>1.9426728285766401E-2</v>
      </c>
      <c r="M111" s="78">
        <f>(VLOOKUP($A110,'ADR Raw Data'!$B$6:$BE$49,'ADR Raw Data'!T$1,FALSE))/100</f>
        <v>-0.105587358381714</v>
      </c>
      <c r="N111" s="79">
        <f>(VLOOKUP($A110,'ADR Raw Data'!$B$6:$BE$49,'ADR Raw Data'!U$1,FALSE))/100</f>
        <v>-5.0065363366950597E-2</v>
      </c>
      <c r="O111" s="79">
        <f>(VLOOKUP($A110,'ADR Raw Data'!$B$6:$BE$49,'ADR Raw Data'!V$1,FALSE))/100</f>
        <v>-6.8914740462558202E-2</v>
      </c>
      <c r="P111" s="79">
        <f>(VLOOKUP($A110,'ADR Raw Data'!$B$6:$BE$49,'ADR Raw Data'!W$1,FALSE))/100</f>
        <v>2.05726777184988E-2</v>
      </c>
      <c r="Q111" s="79">
        <f>(VLOOKUP($A110,'ADR Raw Data'!$B$6:$BE$49,'ADR Raw Data'!X$1,FALSE))/100</f>
        <v>5.22821955663271E-2</v>
      </c>
      <c r="R111" s="79">
        <f>(VLOOKUP($A110,'ADR Raw Data'!$B$6:$BE$49,'ADR Raw Data'!Y$1,FALSE))/100</f>
        <v>-2.8829252871305101E-2</v>
      </c>
      <c r="S111" s="80">
        <f>(VLOOKUP($A110,'ADR Raw Data'!$B$6:$BE$49,'ADR Raw Data'!AA$1,FALSE))/100</f>
        <v>2.85327589982443E-3</v>
      </c>
      <c r="T111" s="80">
        <f>(VLOOKUP($A110,'ADR Raw Data'!$B$6:$BE$49,'ADR Raw Data'!AB$1,FALSE))/100</f>
        <v>-4.92744494956789E-3</v>
      </c>
      <c r="U111" s="79">
        <f>(VLOOKUP($A110,'ADR Raw Data'!$B$6:$BE$49,'ADR Raw Data'!AC$1,FALSE))/100</f>
        <v>-1.00982539766839E-3</v>
      </c>
      <c r="V111" s="81">
        <f>(VLOOKUP($A110,'ADR Raw Data'!$B$6:$BE$49,'ADR Raw Data'!AE$1,FALSE))/100</f>
        <v>-1.38335960750646E-2</v>
      </c>
      <c r="X111" s="78">
        <f>(VLOOKUP($A110,'RevPAR Raw Data'!$B$6:$BE$43,'RevPAR Raw Data'!T$1,FALSE))/100</f>
        <v>-0.11057561059792301</v>
      </c>
      <c r="Y111" s="79">
        <f>(VLOOKUP($A110,'RevPAR Raw Data'!$B$6:$BE$43,'RevPAR Raw Data'!U$1,FALSE))/100</f>
        <v>-6.4486537572890898E-2</v>
      </c>
      <c r="Z111" s="79">
        <f>(VLOOKUP($A110,'RevPAR Raw Data'!$B$6:$BE$43,'RevPAR Raw Data'!V$1,FALSE))/100</f>
        <v>-5.7978649149285903E-2</v>
      </c>
      <c r="AA111" s="79">
        <f>(VLOOKUP($A110,'RevPAR Raw Data'!$B$6:$BE$43,'RevPAR Raw Data'!W$1,FALSE))/100</f>
        <v>-7.4990972946990097E-3</v>
      </c>
      <c r="AB111" s="79">
        <f>(VLOOKUP($A110,'RevPAR Raw Data'!$B$6:$BE$43,'RevPAR Raw Data'!X$1,FALSE))/100</f>
        <v>7.7837661407158101E-2</v>
      </c>
      <c r="AC111" s="79">
        <f>(VLOOKUP($A110,'RevPAR Raw Data'!$B$6:$BE$43,'RevPAR Raw Data'!Y$1,FALSE))/100</f>
        <v>-3.0995822315623901E-2</v>
      </c>
      <c r="AD111" s="80">
        <f>(VLOOKUP($A110,'RevPAR Raw Data'!$B$6:$BE$43,'RevPAR Raw Data'!AA$1,FALSE))/100</f>
        <v>7.7517553662132407E-2</v>
      </c>
      <c r="AE111" s="80">
        <f>(VLOOKUP($A110,'RevPAR Raw Data'!$B$6:$BE$43,'RevPAR Raw Data'!AB$1,FALSE))/100</f>
        <v>6.0450526187776098E-2</v>
      </c>
      <c r="AF111" s="79">
        <f>(VLOOKUP($A110,'RevPAR Raw Data'!$B$6:$BE$43,'RevPAR Raw Data'!AC$1,FALSE))/100</f>
        <v>6.9015665741534102E-2</v>
      </c>
      <c r="AG111" s="81">
        <f>(VLOOKUP($A110,'RevPAR Raw Data'!$B$6:$BE$43,'RevPAR Raw Data'!AE$1,FALSE))/100</f>
        <v>5.3243906985364501E-3</v>
      </c>
    </row>
    <row r="112" spans="1:33">
      <c r="A112" s="128"/>
      <c r="B112" s="106"/>
      <c r="C112" s="107"/>
      <c r="D112" s="107"/>
      <c r="E112" s="107"/>
      <c r="F112" s="107"/>
      <c r="G112" s="108"/>
      <c r="H112" s="88"/>
      <c r="I112" s="88"/>
      <c r="J112" s="108"/>
      <c r="K112" s="109"/>
      <c r="M112" s="110"/>
      <c r="N112" s="111"/>
      <c r="O112" s="111"/>
      <c r="P112" s="111"/>
      <c r="Q112" s="111"/>
      <c r="R112" s="112"/>
      <c r="S112" s="111"/>
      <c r="T112" s="111"/>
      <c r="U112" s="112"/>
      <c r="V112" s="113"/>
      <c r="X112" s="110"/>
      <c r="Y112" s="111"/>
      <c r="Z112" s="111"/>
      <c r="AA112" s="111"/>
      <c r="AB112" s="111"/>
      <c r="AC112" s="112"/>
      <c r="AD112" s="111"/>
      <c r="AE112" s="111"/>
      <c r="AF112" s="112"/>
      <c r="AG112" s="113"/>
    </row>
    <row r="113" spans="1:34">
      <c r="A113" s="105" t="s">
        <v>54</v>
      </c>
      <c r="B113" s="106">
        <f>(VLOOKUP($A113,'Occupancy Raw Data'!$B$8:$BE$45,'Occupancy Raw Data'!G$3,FALSE))/100</f>
        <v>0.51217376072867404</v>
      </c>
      <c r="C113" s="107">
        <f>(VLOOKUP($A113,'Occupancy Raw Data'!$B$8:$BE$45,'Occupancy Raw Data'!H$3,FALSE))/100</f>
        <v>0.70888071466106095</v>
      </c>
      <c r="D113" s="107">
        <f>(VLOOKUP($A113,'Occupancy Raw Data'!$B$8:$BE$45,'Occupancy Raw Data'!I$3,FALSE))/100</f>
        <v>0.72411981082501298</v>
      </c>
      <c r="E113" s="107">
        <f>(VLOOKUP($A113,'Occupancy Raw Data'!$B$8:$BE$45,'Occupancy Raw Data'!J$3,FALSE))/100</f>
        <v>0.71851462602907601</v>
      </c>
      <c r="F113" s="107">
        <f>(VLOOKUP($A113,'Occupancy Raw Data'!$B$8:$BE$45,'Occupancy Raw Data'!K$3,FALSE))/100</f>
        <v>0.65860921352250801</v>
      </c>
      <c r="G113" s="108">
        <f>(VLOOKUP($A113,'Occupancy Raw Data'!$B$8:$BE$45,'Occupancy Raw Data'!L$3,FALSE))/100</f>
        <v>0.66445962515326595</v>
      </c>
      <c r="H113" s="88">
        <f>(VLOOKUP($A113,'Occupancy Raw Data'!$B$8:$BE$45,'Occupancy Raw Data'!N$3,FALSE))/100</f>
        <v>0.71886495007882201</v>
      </c>
      <c r="I113" s="88">
        <f>(VLOOKUP($A113,'Occupancy Raw Data'!$B$8:$BE$45,'Occupancy Raw Data'!O$3,FALSE))/100</f>
        <v>0.71220879313364804</v>
      </c>
      <c r="J113" s="108">
        <f>(VLOOKUP($A113,'Occupancy Raw Data'!$B$8:$BE$45,'Occupancy Raw Data'!P$3,FALSE))/100</f>
        <v>0.71553687160623491</v>
      </c>
      <c r="K113" s="109">
        <f>(VLOOKUP($A113,'Occupancy Raw Data'!$B$8:$BE$45,'Occupancy Raw Data'!R$3,FALSE))/100</f>
        <v>0.67905312413982899</v>
      </c>
      <c r="M113" s="110">
        <f>VLOOKUP($A113,'ADR Raw Data'!$B$6:$BE$43,'ADR Raw Data'!G$1,FALSE)</f>
        <v>96.335882352941098</v>
      </c>
      <c r="N113" s="111">
        <f>VLOOKUP($A113,'ADR Raw Data'!$B$6:$BE$43,'ADR Raw Data'!H$1,FALSE)</f>
        <v>113.219322955275</v>
      </c>
      <c r="O113" s="111">
        <f>VLOOKUP($A113,'ADR Raw Data'!$B$6:$BE$43,'ADR Raw Data'!I$1,FALSE)</f>
        <v>113.653200290275</v>
      </c>
      <c r="P113" s="111">
        <f>VLOOKUP($A113,'ADR Raw Data'!$B$6:$BE$43,'ADR Raw Data'!J$1,FALSE)</f>
        <v>111.996784495368</v>
      </c>
      <c r="Q113" s="111">
        <f>VLOOKUP($A113,'ADR Raw Data'!$B$6:$BE$43,'ADR Raw Data'!K$1,FALSE)</f>
        <v>105.641545212765</v>
      </c>
      <c r="R113" s="112">
        <f>VLOOKUP($A113,'ADR Raw Data'!$B$6:$BE$43,'ADR Raw Data'!L$1,FALSE)</f>
        <v>108.944486212896</v>
      </c>
      <c r="S113" s="111">
        <f>VLOOKUP($A113,'ADR Raw Data'!$B$6:$BE$43,'ADR Raw Data'!N$1,FALSE)</f>
        <v>111.279868421052</v>
      </c>
      <c r="T113" s="111">
        <f>VLOOKUP($A113,'ADR Raw Data'!$B$6:$BE$43,'ADR Raw Data'!O$1,FALSE)</f>
        <v>114.056077225774</v>
      </c>
      <c r="U113" s="112">
        <f>VLOOKUP($A113,'ADR Raw Data'!$B$6:$BE$43,'ADR Raw Data'!P$1,FALSE)</f>
        <v>112.66151652386699</v>
      </c>
      <c r="V113" s="113">
        <f>VLOOKUP($A113,'ADR Raw Data'!$B$6:$BE$43,'ADR Raw Data'!R$1,FALSE)</f>
        <v>110.063553819508</v>
      </c>
      <c r="X113" s="110">
        <f>VLOOKUP($A113,'RevPAR Raw Data'!$B$6:$BE$43,'RevPAR Raw Data'!G$1,FALSE)</f>
        <v>49.340711157820898</v>
      </c>
      <c r="Y113" s="111">
        <f>VLOOKUP($A113,'RevPAR Raw Data'!$B$6:$BE$43,'RevPAR Raw Data'!H$1,FALSE)</f>
        <v>80.258994569977204</v>
      </c>
      <c r="Z113" s="111">
        <f>VLOOKUP($A113,'RevPAR Raw Data'!$B$6:$BE$43,'RevPAR Raw Data'!I$1,FALSE)</f>
        <v>82.298533893851797</v>
      </c>
      <c r="AA113" s="111">
        <f>VLOOKUP($A113,'RevPAR Raw Data'!$B$6:$BE$43,'RevPAR Raw Data'!J$1,FALSE)</f>
        <v>80.471327728148495</v>
      </c>
      <c r="AB113" s="111">
        <f>VLOOKUP($A113,'RevPAR Raw Data'!$B$6:$BE$43,'RevPAR Raw Data'!K$1,FALSE)</f>
        <v>69.576495007882201</v>
      </c>
      <c r="AC113" s="112">
        <f>VLOOKUP($A113,'RevPAR Raw Data'!$B$6:$BE$43,'RevPAR Raw Data'!L$1,FALSE)</f>
        <v>72.389212471536098</v>
      </c>
      <c r="AD113" s="111">
        <f>VLOOKUP($A113,'RevPAR Raw Data'!$B$6:$BE$43,'RevPAR Raw Data'!N$1,FALSE)</f>
        <v>79.995197057277906</v>
      </c>
      <c r="AE113" s="111">
        <f>VLOOKUP($A113,'RevPAR Raw Data'!$B$6:$BE$43,'RevPAR Raw Data'!O$1,FALSE)</f>
        <v>81.231741110527196</v>
      </c>
      <c r="AF113" s="112">
        <f>VLOOKUP($A113,'RevPAR Raw Data'!$B$6:$BE$43,'RevPAR Raw Data'!P$1,FALSE)</f>
        <v>80.613469083902601</v>
      </c>
      <c r="AG113" s="113">
        <f>VLOOKUP($A113,'RevPAR Raw Data'!$B$6:$BE$43,'RevPAR Raw Data'!R$1,FALSE)</f>
        <v>74.739000075069399</v>
      </c>
    </row>
    <row r="114" spans="1:34" ht="14.25">
      <c r="A114" s="90" t="s">
        <v>14</v>
      </c>
      <c r="B114" s="78">
        <f>(VLOOKUP($A113,'Occupancy Raw Data'!$B$8:$BE$51,'Occupancy Raw Data'!T$3,FALSE))/100</f>
        <v>1.7657298167713598E-2</v>
      </c>
      <c r="C114" s="79">
        <f>(VLOOKUP($A113,'Occupancy Raw Data'!$B$8:$BE$51,'Occupancy Raw Data'!U$3,FALSE))/100</f>
        <v>4.5751830141156399E-2</v>
      </c>
      <c r="D114" s="79">
        <f>(VLOOKUP($A113,'Occupancy Raw Data'!$B$8:$BE$51,'Occupancy Raw Data'!V$3,FALSE))/100</f>
        <v>-1.1891332151066001E-2</v>
      </c>
      <c r="E114" s="79">
        <f>(VLOOKUP($A113,'Occupancy Raw Data'!$B$8:$BE$51,'Occupancy Raw Data'!W$3,FALSE))/100</f>
        <v>-3.1451502064289098E-3</v>
      </c>
      <c r="F114" s="79">
        <f>(VLOOKUP($A113,'Occupancy Raw Data'!$B$8:$BE$51,'Occupancy Raw Data'!X$3,FALSE))/100</f>
        <v>-4.6992642129999797E-2</v>
      </c>
      <c r="G114" s="79">
        <f>(VLOOKUP($A113,'Occupancy Raw Data'!$B$8:$BE$51,'Occupancy Raw Data'!Y$3,FALSE))/100</f>
        <v>-1.0666291007557099E-3</v>
      </c>
      <c r="H114" s="80">
        <f>(VLOOKUP($A113,'Occupancy Raw Data'!$B$8:$BE$51,'Occupancy Raw Data'!AA$3,FALSE))/100</f>
        <v>-3.6939124637426102E-2</v>
      </c>
      <c r="I114" s="80">
        <f>(VLOOKUP($A113,'Occupancy Raw Data'!$B$8:$BE$51,'Occupancy Raw Data'!AB$3,FALSE))/100</f>
        <v>-3.6661494041612903E-2</v>
      </c>
      <c r="J114" s="79">
        <f>(VLOOKUP($A113,'Occupancy Raw Data'!$B$8:$BE$51,'Occupancy Raw Data'!AC$3,FALSE))/100</f>
        <v>-3.68009749975323E-2</v>
      </c>
      <c r="K114" s="81">
        <f>(VLOOKUP($A113,'Occupancy Raw Data'!$B$8:$BE$51,'Occupancy Raw Data'!AE$3,FALSE))/100</f>
        <v>-1.2094213643216601E-2</v>
      </c>
      <c r="M114" s="78">
        <f>(VLOOKUP($A113,'ADR Raw Data'!$B$6:$BE$49,'ADR Raw Data'!T$1,FALSE))/100</f>
        <v>8.5530518875619795E-3</v>
      </c>
      <c r="N114" s="79">
        <f>(VLOOKUP($A113,'ADR Raw Data'!$B$6:$BE$49,'ADR Raw Data'!U$1,FALSE))/100</f>
        <v>-3.3804550509764397E-3</v>
      </c>
      <c r="O114" s="79">
        <f>(VLOOKUP($A113,'ADR Raw Data'!$B$6:$BE$49,'ADR Raw Data'!V$1,FALSE))/100</f>
        <v>-1.8557527385266601E-2</v>
      </c>
      <c r="P114" s="79">
        <f>(VLOOKUP($A113,'ADR Raw Data'!$B$6:$BE$49,'ADR Raw Data'!W$1,FALSE))/100</f>
        <v>-9.1628386502545997E-3</v>
      </c>
      <c r="Q114" s="79">
        <f>(VLOOKUP($A113,'ADR Raw Data'!$B$6:$BE$49,'ADR Raw Data'!X$1,FALSE))/100</f>
        <v>-7.5701575091734002E-4</v>
      </c>
      <c r="R114" s="79">
        <f>(VLOOKUP($A113,'ADR Raw Data'!$B$6:$BE$49,'ADR Raw Data'!Y$1,FALSE))/100</f>
        <v>-5.8904809380777804E-3</v>
      </c>
      <c r="S114" s="80">
        <f>(VLOOKUP($A113,'ADR Raw Data'!$B$6:$BE$49,'ADR Raw Data'!AA$1,FALSE))/100</f>
        <v>3.9384034027525501E-2</v>
      </c>
      <c r="T114" s="80">
        <f>(VLOOKUP($A113,'ADR Raw Data'!$B$6:$BE$49,'ADR Raw Data'!AB$1,FALSE))/100</f>
        <v>4.8995278214416897E-2</v>
      </c>
      <c r="U114" s="79">
        <f>(VLOOKUP($A113,'ADR Raw Data'!$B$6:$BE$49,'ADR Raw Data'!AC$1,FALSE))/100</f>
        <v>4.4205558674129203E-2</v>
      </c>
      <c r="V114" s="81">
        <f>(VLOOKUP($A113,'ADR Raw Data'!$B$6:$BE$49,'ADR Raw Data'!AE$1,FALSE))/100</f>
        <v>9.1478890834356293E-3</v>
      </c>
      <c r="X114" s="78">
        <f>(VLOOKUP($A113,'RevPAR Raw Data'!$B$6:$BE$43,'RevPAR Raw Data'!T$1,FALSE))/100</f>
        <v>2.63613738426982E-2</v>
      </c>
      <c r="Y114" s="79">
        <f>(VLOOKUP($A113,'RevPAR Raw Data'!$B$6:$BE$43,'RevPAR Raw Data'!U$1,FALSE))/100</f>
        <v>4.2216713084887801E-2</v>
      </c>
      <c r="Z114" s="79">
        <f>(VLOOKUP($A113,'RevPAR Raw Data'!$B$6:$BE$43,'RevPAR Raw Data'!V$1,FALSE))/100</f>
        <v>-3.0228185814291902E-2</v>
      </c>
      <c r="AA114" s="79">
        <f>(VLOOKUP($A113,'RevPAR Raw Data'!$B$6:$BE$43,'RevPAR Raw Data'!W$1,FALSE))/100</f>
        <v>-1.2279170352811099E-2</v>
      </c>
      <c r="AB114" s="79">
        <f>(VLOOKUP($A113,'RevPAR Raw Data'!$B$6:$BE$43,'RevPAR Raw Data'!X$1,FALSE))/100</f>
        <v>-4.7714083710647497E-2</v>
      </c>
      <c r="AC114" s="79">
        <f>(VLOOKUP($A113,'RevPAR Raw Data'!$B$6:$BE$43,'RevPAR Raw Data'!Y$1,FALSE))/100</f>
        <v>-6.9508270804474904E-3</v>
      </c>
      <c r="AD114" s="80">
        <f>(VLOOKUP($A113,'RevPAR Raw Data'!$B$6:$BE$43,'RevPAR Raw Data'!AA$1,FALSE))/100</f>
        <v>9.9009764843194302E-4</v>
      </c>
      <c r="AE114" s="80">
        <f>(VLOOKUP($A113,'RevPAR Raw Data'!$B$6:$BE$43,'RevPAR Raw Data'!AB$1,FALSE))/100</f>
        <v>1.0537544072479E-2</v>
      </c>
      <c r="AF114" s="79">
        <f>(VLOOKUP($A113,'RevPAR Raw Data'!$B$6:$BE$43,'RevPAR Raw Data'!AC$1,FALSE))/100</f>
        <v>5.7777760170782504E-3</v>
      </c>
      <c r="AG114" s="81">
        <f>(VLOOKUP($A113,'RevPAR Raw Data'!$B$6:$BE$43,'RevPAR Raw Data'!AE$1,FALSE))/100</f>
        <v>-3.05696108474058E-3</v>
      </c>
    </row>
    <row r="115" spans="1:34">
      <c r="A115" s="128"/>
      <c r="B115" s="106"/>
      <c r="C115" s="107"/>
      <c r="D115" s="107"/>
      <c r="E115" s="107"/>
      <c r="F115" s="107"/>
      <c r="G115" s="108"/>
      <c r="H115" s="88"/>
      <c r="I115" s="88"/>
      <c r="J115" s="108"/>
      <c r="K115" s="109"/>
      <c r="M115" s="110"/>
      <c r="N115" s="111"/>
      <c r="O115" s="111"/>
      <c r="P115" s="111"/>
      <c r="Q115" s="111"/>
      <c r="R115" s="112"/>
      <c r="S115" s="111"/>
      <c r="T115" s="111"/>
      <c r="U115" s="112"/>
      <c r="V115" s="113"/>
      <c r="X115" s="110"/>
      <c r="Y115" s="111"/>
      <c r="Z115" s="111"/>
      <c r="AA115" s="111"/>
      <c r="AB115" s="111"/>
      <c r="AC115" s="112"/>
      <c r="AD115" s="111"/>
      <c r="AE115" s="111"/>
      <c r="AF115" s="112"/>
      <c r="AG115" s="113"/>
    </row>
    <row r="116" spans="1:34">
      <c r="A116" s="105" t="s">
        <v>50</v>
      </c>
      <c r="B116" s="106">
        <f>(VLOOKUP($A116,'Occupancy Raw Data'!$B$8:$BE$45,'Occupancy Raw Data'!G$3,FALSE))/100</f>
        <v>0.43094590510728303</v>
      </c>
      <c r="C116" s="107">
        <f>(VLOOKUP($A116,'Occupancy Raw Data'!$B$8:$BE$45,'Occupancy Raw Data'!H$3,FALSE))/100</f>
        <v>0.60380779691749698</v>
      </c>
      <c r="D116" s="107">
        <f>(VLOOKUP($A116,'Occupancy Raw Data'!$B$8:$BE$45,'Occupancy Raw Data'!I$3,FALSE))/100</f>
        <v>0.699304925959504</v>
      </c>
      <c r="E116" s="107">
        <f>(VLOOKUP($A116,'Occupancy Raw Data'!$B$8:$BE$45,'Occupancy Raw Data'!J$3,FALSE))/100</f>
        <v>0.70172257479600997</v>
      </c>
      <c r="F116" s="107">
        <f>(VLOOKUP($A116,'Occupancy Raw Data'!$B$8:$BE$45,'Occupancy Raw Data'!K$3,FALSE))/100</f>
        <v>0.69809610154125101</v>
      </c>
      <c r="G116" s="108">
        <f>(VLOOKUP($A116,'Occupancy Raw Data'!$B$8:$BE$45,'Occupancy Raw Data'!L$3,FALSE))/100</f>
        <v>0.62677546086430902</v>
      </c>
      <c r="H116" s="88">
        <f>(VLOOKUP($A116,'Occupancy Raw Data'!$B$8:$BE$45,'Occupancy Raw Data'!N$3,FALSE))/100</f>
        <v>0.75551526140828007</v>
      </c>
      <c r="I116" s="88">
        <f>(VLOOKUP($A116,'Occupancy Raw Data'!$B$8:$BE$45,'Occupancy Raw Data'!O$3,FALSE))/100</f>
        <v>0.70806890299184</v>
      </c>
      <c r="J116" s="108">
        <f>(VLOOKUP($A116,'Occupancy Raw Data'!$B$8:$BE$45,'Occupancy Raw Data'!P$3,FALSE))/100</f>
        <v>0.73179208220006009</v>
      </c>
      <c r="K116" s="109">
        <f>(VLOOKUP($A116,'Occupancy Raw Data'!$B$8:$BE$45,'Occupancy Raw Data'!R$3,FALSE))/100</f>
        <v>0.65678020981738106</v>
      </c>
      <c r="M116" s="110">
        <f>VLOOKUP($A116,'ADR Raw Data'!$B$6:$BE$43,'ADR Raw Data'!G$1,FALSE)</f>
        <v>102.107945301542</v>
      </c>
      <c r="N116" s="111">
        <f>VLOOKUP($A116,'ADR Raw Data'!$B$6:$BE$43,'ADR Raw Data'!H$1,FALSE)</f>
        <v>108.216966966966</v>
      </c>
      <c r="O116" s="111">
        <f>VLOOKUP($A116,'ADR Raw Data'!$B$6:$BE$43,'ADR Raw Data'!I$1,FALSE)</f>
        <v>110.677013828867</v>
      </c>
      <c r="P116" s="111">
        <f>VLOOKUP($A116,'ADR Raw Data'!$B$6:$BE$43,'ADR Raw Data'!J$1,FALSE)</f>
        <v>113.03916020671799</v>
      </c>
      <c r="Q116" s="111">
        <f>VLOOKUP($A116,'ADR Raw Data'!$B$6:$BE$43,'ADR Raw Data'!K$1,FALSE)</f>
        <v>114.055082251082</v>
      </c>
      <c r="R116" s="112">
        <f>VLOOKUP($A116,'ADR Raw Data'!$B$6:$BE$43,'ADR Raw Data'!L$1,FALSE)</f>
        <v>110.306095467695</v>
      </c>
      <c r="S116" s="111">
        <f>VLOOKUP($A116,'ADR Raw Data'!$B$6:$BE$43,'ADR Raw Data'!N$1,FALSE)</f>
        <v>125.483076</v>
      </c>
      <c r="T116" s="111">
        <f>VLOOKUP($A116,'ADR Raw Data'!$B$6:$BE$43,'ADR Raw Data'!O$1,FALSE)</f>
        <v>123.66780623132701</v>
      </c>
      <c r="U116" s="112">
        <f>VLOOKUP($A116,'ADR Raw Data'!$B$6:$BE$43,'ADR Raw Data'!P$1,FALSE)</f>
        <v>124.604864753252</v>
      </c>
      <c r="V116" s="113">
        <f>VLOOKUP($A116,'ADR Raw Data'!$B$6:$BE$43,'ADR Raw Data'!R$1,FALSE)</f>
        <v>114.85805363833499</v>
      </c>
      <c r="X116" s="110">
        <f>VLOOKUP($A116,'RevPAR Raw Data'!$B$6:$BE$43,'RevPAR Raw Data'!G$1,FALSE)</f>
        <v>44.003000906618297</v>
      </c>
      <c r="Y116" s="111">
        <f>VLOOKUP($A116,'RevPAR Raw Data'!$B$6:$BE$43,'RevPAR Raw Data'!H$1,FALSE)</f>
        <v>65.342248413417906</v>
      </c>
      <c r="Z116" s="111">
        <f>VLOOKUP($A116,'RevPAR Raw Data'!$B$6:$BE$43,'RevPAR Raw Data'!I$1,FALSE)</f>
        <v>77.396980961015402</v>
      </c>
      <c r="AA116" s="111">
        <f>VLOOKUP($A116,'RevPAR Raw Data'!$B$6:$BE$43,'RevPAR Raw Data'!J$1,FALSE)</f>
        <v>79.322130553037098</v>
      </c>
      <c r="AB116" s="111">
        <f>VLOOKUP($A116,'RevPAR Raw Data'!$B$6:$BE$43,'RevPAR Raw Data'!K$1,FALSE)</f>
        <v>79.621408280447199</v>
      </c>
      <c r="AC116" s="112">
        <f>VLOOKUP($A116,'RevPAR Raw Data'!$B$6:$BE$43,'RevPAR Raw Data'!L$1,FALSE)</f>
        <v>69.137153822907194</v>
      </c>
      <c r="AD116" s="111">
        <f>VLOOKUP($A116,'RevPAR Raw Data'!$B$6:$BE$43,'RevPAR Raw Data'!N$1,FALSE)</f>
        <v>94.804378966455104</v>
      </c>
      <c r="AE116" s="111">
        <f>VLOOKUP($A116,'RevPAR Raw Data'!$B$6:$BE$43,'RevPAR Raw Data'!O$1,FALSE)</f>
        <v>87.565327893623405</v>
      </c>
      <c r="AF116" s="112">
        <f>VLOOKUP($A116,'RevPAR Raw Data'!$B$6:$BE$43,'RevPAR Raw Data'!P$1,FALSE)</f>
        <v>91.184853430039198</v>
      </c>
      <c r="AG116" s="113">
        <f>VLOOKUP($A116,'RevPAR Raw Data'!$B$6:$BE$43,'RevPAR Raw Data'!R$1,FALSE)</f>
        <v>75.436496567801996</v>
      </c>
    </row>
    <row r="117" spans="1:34" ht="14.25">
      <c r="A117" s="90" t="s">
        <v>14</v>
      </c>
      <c r="B117" s="78">
        <f>(VLOOKUP($A116,'Occupancy Raw Data'!$B$8:$BE$51,'Occupancy Raw Data'!T$3,FALSE))/100</f>
        <v>7.6395619053573796E-2</v>
      </c>
      <c r="C117" s="79">
        <f>(VLOOKUP($A116,'Occupancy Raw Data'!$B$8:$BE$51,'Occupancy Raw Data'!U$3,FALSE))/100</f>
        <v>4.4593758737851701E-2</v>
      </c>
      <c r="D117" s="79">
        <f>(VLOOKUP($A116,'Occupancy Raw Data'!$B$8:$BE$51,'Occupancy Raw Data'!V$3,FALSE))/100</f>
        <v>4.4412377094158899E-2</v>
      </c>
      <c r="E117" s="79">
        <f>(VLOOKUP($A116,'Occupancy Raw Data'!$B$8:$BE$51,'Occupancy Raw Data'!W$3,FALSE))/100</f>
        <v>2.7302117407868202E-2</v>
      </c>
      <c r="F117" s="79">
        <f>(VLOOKUP($A116,'Occupancy Raw Data'!$B$8:$BE$51,'Occupancy Raw Data'!X$3,FALSE))/100</f>
        <v>0.117758870896419</v>
      </c>
      <c r="G117" s="79">
        <f>(VLOOKUP($A116,'Occupancy Raw Data'!$B$8:$BE$51,'Occupancy Raw Data'!Y$3,FALSE))/100</f>
        <v>6.0324855605137603E-2</v>
      </c>
      <c r="H117" s="80">
        <f>(VLOOKUP($A116,'Occupancy Raw Data'!$B$8:$BE$51,'Occupancy Raw Data'!AA$3,FALSE))/100</f>
        <v>0.10556734783152801</v>
      </c>
      <c r="I117" s="80">
        <f>(VLOOKUP($A116,'Occupancy Raw Data'!$B$8:$BE$51,'Occupancy Raw Data'!AB$3,FALSE))/100</f>
        <v>0.10660674707730401</v>
      </c>
      <c r="J117" s="79">
        <f>(VLOOKUP($A116,'Occupancy Raw Data'!$B$8:$BE$51,'Occupancy Raw Data'!AC$3,FALSE))/100</f>
        <v>0.106069955949467</v>
      </c>
      <c r="K117" s="81">
        <f>(VLOOKUP($A116,'Occupancy Raw Data'!$B$8:$BE$51,'Occupancy Raw Data'!AE$3,FALSE))/100</f>
        <v>7.4471600882415501E-2</v>
      </c>
      <c r="M117" s="78">
        <f>(VLOOKUP($A116,'ADR Raw Data'!$B$6:$BE$49,'ADR Raw Data'!T$1,FALSE))/100</f>
        <v>3.5343285882947301E-2</v>
      </c>
      <c r="N117" s="79">
        <f>(VLOOKUP($A116,'ADR Raw Data'!$B$6:$BE$49,'ADR Raw Data'!U$1,FALSE))/100</f>
        <v>3.1527404801710103E-2</v>
      </c>
      <c r="O117" s="79">
        <f>(VLOOKUP($A116,'ADR Raw Data'!$B$6:$BE$49,'ADR Raw Data'!V$1,FALSE))/100</f>
        <v>5.0769809520242008E-3</v>
      </c>
      <c r="P117" s="79">
        <f>(VLOOKUP($A116,'ADR Raw Data'!$B$6:$BE$49,'ADR Raw Data'!W$1,FALSE))/100</f>
        <v>2.9906527295573498E-2</v>
      </c>
      <c r="Q117" s="79">
        <f>(VLOOKUP($A116,'ADR Raw Data'!$B$6:$BE$49,'ADR Raw Data'!X$1,FALSE))/100</f>
        <v>6.0275580170887598E-2</v>
      </c>
      <c r="R117" s="79">
        <f>(VLOOKUP($A116,'ADR Raw Data'!$B$6:$BE$49,'ADR Raw Data'!Y$1,FALSE))/100</f>
        <v>3.1664903497251796E-2</v>
      </c>
      <c r="S117" s="80">
        <f>(VLOOKUP($A116,'ADR Raw Data'!$B$6:$BE$49,'ADR Raw Data'!AA$1,FALSE))/100</f>
        <v>-5.93767599141138E-3</v>
      </c>
      <c r="T117" s="80">
        <f>(VLOOKUP($A116,'ADR Raw Data'!$B$6:$BE$49,'ADR Raw Data'!AB$1,FALSE))/100</f>
        <v>-1.4013308681313098E-2</v>
      </c>
      <c r="U117" s="79">
        <f>(VLOOKUP($A116,'ADR Raw Data'!$B$6:$BE$49,'ADR Raw Data'!AC$1,FALSE))/100</f>
        <v>-9.8331491589130002E-3</v>
      </c>
      <c r="V117" s="81">
        <f>(VLOOKUP($A116,'ADR Raw Data'!$B$6:$BE$49,'ADR Raw Data'!AE$1,FALSE))/100</f>
        <v>1.84973187329266E-2</v>
      </c>
      <c r="X117" s="78">
        <f>(VLOOKUP($A116,'RevPAR Raw Data'!$B$6:$BE$43,'RevPAR Raw Data'!T$1,FALSE))/100</f>
        <v>0.114438977140936</v>
      </c>
      <c r="Y117" s="79">
        <f>(VLOOKUP($A116,'RevPAR Raw Data'!$B$6:$BE$43,'RevPAR Raw Data'!U$1,FALSE))/100</f>
        <v>7.7527089022919896E-2</v>
      </c>
      <c r="Z117" s="79">
        <f>(VLOOKUP($A116,'RevPAR Raw Data'!$B$6:$BE$43,'RevPAR Raw Data'!V$1,FALSE))/100</f>
        <v>4.9714838838724296E-2</v>
      </c>
      <c r="AA117" s="79">
        <f>(VLOOKUP($A116,'RevPAR Raw Data'!$B$6:$BE$43,'RevPAR Raw Data'!W$1,FALSE))/100</f>
        <v>5.8025156222927102E-2</v>
      </c>
      <c r="AB117" s="79">
        <f>(VLOOKUP($A116,'RevPAR Raw Data'!$B$6:$BE$43,'RevPAR Raw Data'!X$1,FALSE))/100</f>
        <v>0.18513243533085699</v>
      </c>
      <c r="AC117" s="79">
        <f>(VLOOKUP($A116,'RevPAR Raw Data'!$B$6:$BE$43,'RevPAR Raw Data'!Y$1,FALSE))/100</f>
        <v>9.3899939833611792E-2</v>
      </c>
      <c r="AD117" s="80">
        <f>(VLOOKUP($A116,'RevPAR Raw Data'!$B$6:$BE$43,'RevPAR Raw Data'!AA$1,FALSE))/100</f>
        <v>9.9002847133420793E-2</v>
      </c>
      <c r="AE117" s="80">
        <f>(VLOOKUP($A116,'RevPAR Raw Data'!$B$6:$BE$43,'RevPAR Raw Data'!AB$1,FALSE))/100</f>
        <v>9.1099525141686011E-2</v>
      </c>
      <c r="AF117" s="79">
        <f>(VLOOKUP($A116,'RevPAR Raw Data'!$B$6:$BE$43,'RevPAR Raw Data'!AC$1,FALSE))/100</f>
        <v>9.5193805092424102E-2</v>
      </c>
      <c r="AG117" s="81">
        <f>(VLOOKUP($A116,'RevPAR Raw Data'!$B$6:$BE$43,'RevPAR Raw Data'!AE$1,FALSE))/100</f>
        <v>9.4346444553415496E-2</v>
      </c>
    </row>
    <row r="118" spans="1:34">
      <c r="A118" s="128"/>
      <c r="B118" s="106"/>
      <c r="C118" s="107"/>
      <c r="D118" s="107"/>
      <c r="E118" s="107"/>
      <c r="F118" s="107"/>
      <c r="G118" s="108"/>
      <c r="H118" s="88"/>
      <c r="I118" s="88"/>
      <c r="J118" s="108"/>
      <c r="K118" s="109"/>
      <c r="M118" s="110"/>
      <c r="N118" s="111"/>
      <c r="O118" s="111"/>
      <c r="P118" s="111"/>
      <c r="Q118" s="111"/>
      <c r="R118" s="112"/>
      <c r="S118" s="111"/>
      <c r="T118" s="111"/>
      <c r="U118" s="112"/>
      <c r="V118" s="113"/>
      <c r="X118" s="110"/>
      <c r="Y118" s="111"/>
      <c r="Z118" s="111"/>
      <c r="AA118" s="111"/>
      <c r="AB118" s="111"/>
      <c r="AC118" s="112"/>
      <c r="AD118" s="111"/>
      <c r="AE118" s="111"/>
      <c r="AF118" s="112"/>
      <c r="AG118" s="113"/>
    </row>
    <row r="119" spans="1:34">
      <c r="A119" s="105" t="s">
        <v>51</v>
      </c>
      <c r="B119" s="106">
        <f>(VLOOKUP($A119,'Occupancy Raw Data'!$B$8:$BE$45,'Occupancy Raw Data'!G$3,FALSE))/100</f>
        <v>0.47563352826510702</v>
      </c>
      <c r="C119" s="107">
        <f>(VLOOKUP($A119,'Occupancy Raw Data'!$B$8:$BE$45,'Occupancy Raw Data'!H$3,FALSE))/100</f>
        <v>0.57231968810916101</v>
      </c>
      <c r="D119" s="107">
        <f>(VLOOKUP($A119,'Occupancy Raw Data'!$B$8:$BE$45,'Occupancy Raw Data'!I$3,FALSE))/100</f>
        <v>0.60038986354775803</v>
      </c>
      <c r="E119" s="107">
        <f>(VLOOKUP($A119,'Occupancy Raw Data'!$B$8:$BE$45,'Occupancy Raw Data'!J$3,FALSE))/100</f>
        <v>0.61500974658869301</v>
      </c>
      <c r="F119" s="107">
        <f>(VLOOKUP($A119,'Occupancy Raw Data'!$B$8:$BE$45,'Occupancy Raw Data'!K$3,FALSE))/100</f>
        <v>0.61306042884990197</v>
      </c>
      <c r="G119" s="108">
        <f>(VLOOKUP($A119,'Occupancy Raw Data'!$B$8:$BE$45,'Occupancy Raw Data'!L$3,FALSE))/100</f>
        <v>0.57528265107212395</v>
      </c>
      <c r="H119" s="88">
        <f>(VLOOKUP($A119,'Occupancy Raw Data'!$B$8:$BE$45,'Occupancy Raw Data'!N$3,FALSE))/100</f>
        <v>0.77524366471734796</v>
      </c>
      <c r="I119" s="88">
        <f>(VLOOKUP($A119,'Occupancy Raw Data'!$B$8:$BE$45,'Occupancy Raw Data'!O$3,FALSE))/100</f>
        <v>0.79181286549707597</v>
      </c>
      <c r="J119" s="108">
        <f>(VLOOKUP($A119,'Occupancy Raw Data'!$B$8:$BE$45,'Occupancy Raw Data'!P$3,FALSE))/100</f>
        <v>0.78352826510721196</v>
      </c>
      <c r="K119" s="109">
        <f>(VLOOKUP($A119,'Occupancy Raw Data'!$B$8:$BE$45,'Occupancy Raw Data'!R$3,FALSE))/100</f>
        <v>0.634781397939292</v>
      </c>
      <c r="M119" s="110">
        <f>VLOOKUP($A119,'ADR Raw Data'!$B$6:$BE$43,'ADR Raw Data'!G$1,FALSE)</f>
        <v>95.326852459016294</v>
      </c>
      <c r="N119" s="111">
        <f>VLOOKUP($A119,'ADR Raw Data'!$B$6:$BE$43,'ADR Raw Data'!H$1,FALSE)</f>
        <v>96.632656675749303</v>
      </c>
      <c r="O119" s="111">
        <f>VLOOKUP($A119,'ADR Raw Data'!$B$6:$BE$43,'ADR Raw Data'!I$1,FALSE)</f>
        <v>98.094594155844106</v>
      </c>
      <c r="P119" s="111">
        <f>VLOOKUP($A119,'ADR Raw Data'!$B$6:$BE$43,'ADR Raw Data'!J$1,FALSE)</f>
        <v>95.749118858954006</v>
      </c>
      <c r="Q119" s="111">
        <f>VLOOKUP($A119,'ADR Raw Data'!$B$6:$BE$43,'ADR Raw Data'!K$1,FALSE)</f>
        <v>96.151825119236804</v>
      </c>
      <c r="R119" s="112">
        <f>VLOOKUP($A119,'ADR Raw Data'!$B$6:$BE$43,'ADR Raw Data'!L$1,FALSE)</f>
        <v>96.430489970181597</v>
      </c>
      <c r="S119" s="111">
        <f>VLOOKUP($A119,'ADR Raw Data'!$B$6:$BE$43,'ADR Raw Data'!N$1,FALSE)</f>
        <v>126.123869751068</v>
      </c>
      <c r="T119" s="111">
        <f>VLOOKUP($A119,'ADR Raw Data'!$B$6:$BE$43,'ADR Raw Data'!O$1,FALSE)</f>
        <v>124.218675529295</v>
      </c>
      <c r="U119" s="112">
        <f>VLOOKUP($A119,'ADR Raw Data'!$B$6:$BE$43,'ADR Raw Data'!P$1,FALSE)</f>
        <v>125.16120039805899</v>
      </c>
      <c r="V119" s="113">
        <f>VLOOKUP($A119,'ADR Raw Data'!$B$6:$BE$43,'ADR Raw Data'!R$1,FALSE)</f>
        <v>106.56280763325201</v>
      </c>
      <c r="X119" s="110">
        <f>VLOOKUP($A119,'RevPAR Raw Data'!$B$6:$BE$43,'RevPAR Raw Data'!G$1,FALSE)</f>
        <v>45.340647173489202</v>
      </c>
      <c r="Y119" s="111">
        <f>VLOOKUP($A119,'RevPAR Raw Data'!$B$6:$BE$43,'RevPAR Raw Data'!H$1,FALSE)</f>
        <v>55.304771929824497</v>
      </c>
      <c r="Z119" s="111">
        <f>VLOOKUP($A119,'RevPAR Raw Data'!$B$6:$BE$43,'RevPAR Raw Data'!I$1,FALSE)</f>
        <v>58.895000000000003</v>
      </c>
      <c r="AA119" s="111">
        <f>VLOOKUP($A119,'RevPAR Raw Data'!$B$6:$BE$43,'RevPAR Raw Data'!J$1,FALSE)</f>
        <v>58.886641325535997</v>
      </c>
      <c r="AB119" s="111">
        <f>VLOOKUP($A119,'RevPAR Raw Data'!$B$6:$BE$43,'RevPAR Raw Data'!K$1,FALSE)</f>
        <v>58.946879142300098</v>
      </c>
      <c r="AC119" s="112">
        <f>VLOOKUP($A119,'RevPAR Raw Data'!$B$6:$BE$43,'RevPAR Raw Data'!L$1,FALSE)</f>
        <v>55.474787914229999</v>
      </c>
      <c r="AD119" s="111">
        <f>VLOOKUP($A119,'RevPAR Raw Data'!$B$6:$BE$43,'RevPAR Raw Data'!N$1,FALSE)</f>
        <v>97.776730994152004</v>
      </c>
      <c r="AE119" s="111">
        <f>VLOOKUP($A119,'RevPAR Raw Data'!$B$6:$BE$43,'RevPAR Raw Data'!O$1,FALSE)</f>
        <v>98.357945419103302</v>
      </c>
      <c r="AF119" s="112">
        <f>VLOOKUP($A119,'RevPAR Raw Data'!$B$6:$BE$43,'RevPAR Raw Data'!P$1,FALSE)</f>
        <v>98.067338206627596</v>
      </c>
      <c r="AG119" s="113">
        <f>VLOOKUP($A119,'RevPAR Raw Data'!$B$6:$BE$43,'RevPAR Raw Data'!R$1,FALSE)</f>
        <v>67.644087997772203</v>
      </c>
    </row>
    <row r="120" spans="1:34" ht="14.25">
      <c r="A120" s="90" t="s">
        <v>14</v>
      </c>
      <c r="B120" s="78">
        <f>(VLOOKUP($A119,'Occupancy Raw Data'!$B$8:$BE$51,'Occupancy Raw Data'!T$3,FALSE))/100</f>
        <v>2.2303232829548599E-2</v>
      </c>
      <c r="C120" s="79">
        <f>(VLOOKUP($A119,'Occupancy Raw Data'!$B$8:$BE$51,'Occupancy Raw Data'!U$3,FALSE))/100</f>
        <v>5.79424321906181E-2</v>
      </c>
      <c r="D120" s="79">
        <f>(VLOOKUP($A119,'Occupancy Raw Data'!$B$8:$BE$51,'Occupancy Raw Data'!V$3,FALSE))/100</f>
        <v>6.6285954845381495E-2</v>
      </c>
      <c r="E120" s="79">
        <f>(VLOOKUP($A119,'Occupancy Raw Data'!$B$8:$BE$51,'Occupancy Raw Data'!W$3,FALSE))/100</f>
        <v>2.8771831311978201E-2</v>
      </c>
      <c r="F120" s="79">
        <f>(VLOOKUP($A119,'Occupancy Raw Data'!$B$8:$BE$51,'Occupancy Raw Data'!X$3,FALSE))/100</f>
        <v>-3.7943888423080899E-2</v>
      </c>
      <c r="G120" s="79">
        <f>(VLOOKUP($A119,'Occupancy Raw Data'!$B$8:$BE$51,'Occupancy Raw Data'!Y$3,FALSE))/100</f>
        <v>2.6270315502541698E-2</v>
      </c>
      <c r="H120" s="80">
        <f>(VLOOKUP($A119,'Occupancy Raw Data'!$B$8:$BE$51,'Occupancy Raw Data'!AA$3,FALSE))/100</f>
        <v>3.5254602973901199E-2</v>
      </c>
      <c r="I120" s="80">
        <f>(VLOOKUP($A119,'Occupancy Raw Data'!$B$8:$BE$51,'Occupancy Raw Data'!AB$3,FALSE))/100</f>
        <v>0.172687737995669</v>
      </c>
      <c r="J120" s="79">
        <f>(VLOOKUP($A119,'Occupancy Raw Data'!$B$8:$BE$51,'Occupancy Raw Data'!AC$3,FALSE))/100</f>
        <v>0.10041814817981001</v>
      </c>
      <c r="K120" s="81">
        <f>(VLOOKUP($A119,'Occupancy Raw Data'!$B$8:$BE$51,'Occupancy Raw Data'!AE$3,FALSE))/100</f>
        <v>5.2137784108661094E-2</v>
      </c>
      <c r="M120" s="78">
        <f>(VLOOKUP($A119,'ADR Raw Data'!$B$6:$BE$49,'ADR Raw Data'!T$1,FALSE))/100</f>
        <v>2.1783637553747098E-2</v>
      </c>
      <c r="N120" s="79">
        <f>(VLOOKUP($A119,'ADR Raw Data'!$B$6:$BE$49,'ADR Raw Data'!U$1,FALSE))/100</f>
        <v>7.4112593005351904E-3</v>
      </c>
      <c r="O120" s="79">
        <f>(VLOOKUP($A119,'ADR Raw Data'!$B$6:$BE$49,'ADR Raw Data'!V$1,FALSE))/100</f>
        <v>2.18551339762364E-2</v>
      </c>
      <c r="P120" s="79">
        <f>(VLOOKUP($A119,'ADR Raw Data'!$B$6:$BE$49,'ADR Raw Data'!W$1,FALSE))/100</f>
        <v>-6.8276029750430397E-3</v>
      </c>
      <c r="Q120" s="79">
        <f>(VLOOKUP($A119,'ADR Raw Data'!$B$6:$BE$49,'ADR Raw Data'!X$1,FALSE))/100</f>
        <v>-3.6501067790364598E-2</v>
      </c>
      <c r="R120" s="79">
        <f>(VLOOKUP($A119,'ADR Raw Data'!$B$6:$BE$49,'ADR Raw Data'!Y$1,FALSE))/100</f>
        <v>-3.9935922287401304E-4</v>
      </c>
      <c r="S120" s="80">
        <f>(VLOOKUP($A119,'ADR Raw Data'!$B$6:$BE$49,'ADR Raw Data'!AA$1,FALSE))/100</f>
        <v>3.1045083739877997E-3</v>
      </c>
      <c r="T120" s="80">
        <f>(VLOOKUP($A119,'ADR Raw Data'!$B$6:$BE$49,'ADR Raw Data'!AB$1,FALSE))/100</f>
        <v>3.2804890199655601E-2</v>
      </c>
      <c r="U120" s="79">
        <f>(VLOOKUP($A119,'ADR Raw Data'!$B$6:$BE$49,'ADR Raw Data'!AC$1,FALSE))/100</f>
        <v>1.6376739120513999E-2</v>
      </c>
      <c r="V120" s="81">
        <f>(VLOOKUP($A119,'ADR Raw Data'!$B$6:$BE$49,'ADR Raw Data'!AE$1,FALSE))/100</f>
        <v>1.1435034974290501E-2</v>
      </c>
      <c r="X120" s="78">
        <f>(VLOOKUP($A119,'RevPAR Raw Data'!$B$6:$BE$43,'RevPAR Raw Data'!T$1,FALSE))/100</f>
        <v>4.4572715923531403E-2</v>
      </c>
      <c r="Y120" s="79">
        <f>(VLOOKUP($A119,'RevPAR Raw Data'!$B$6:$BE$43,'RevPAR Raw Data'!U$1,FALSE))/100</f>
        <v>6.5783117880621592E-2</v>
      </c>
      <c r="Z120" s="79">
        <f>(VLOOKUP($A119,'RevPAR Raw Data'!$B$6:$BE$43,'RevPAR Raw Data'!V$1,FALSE))/100</f>
        <v>8.9589777245506597E-2</v>
      </c>
      <c r="AA120" s="79">
        <f>(VLOOKUP($A119,'RevPAR Raw Data'!$B$6:$BE$43,'RevPAR Raw Data'!W$1,FALSE))/100</f>
        <v>2.1747785695872102E-2</v>
      </c>
      <c r="AB120" s="79">
        <f>(VLOOKUP($A119,'RevPAR Raw Data'!$B$6:$BE$43,'RevPAR Raw Data'!X$1,FALSE))/100</f>
        <v>-7.3059963769884606E-2</v>
      </c>
      <c r="AC120" s="79">
        <f>(VLOOKUP($A119,'RevPAR Raw Data'!$B$6:$BE$43,'RevPAR Raw Data'!Y$1,FALSE))/100</f>
        <v>2.5860464986883901E-2</v>
      </c>
      <c r="AD120" s="80">
        <f>(VLOOKUP($A119,'RevPAR Raw Data'!$B$6:$BE$43,'RevPAR Raw Data'!AA$1,FALSE))/100</f>
        <v>3.8468559558043097E-2</v>
      </c>
      <c r="AE120" s="80">
        <f>(VLOOKUP($A119,'RevPAR Raw Data'!$B$6:$BE$43,'RevPAR Raw Data'!AB$1,FALSE))/100</f>
        <v>0.21115763047909999</v>
      </c>
      <c r="AF120" s="79">
        <f>(VLOOKUP($A119,'RevPAR Raw Data'!$B$6:$BE$43,'RevPAR Raw Data'!AC$1,FALSE))/100</f>
        <v>0.118439409116029</v>
      </c>
      <c r="AG120" s="81">
        <f>(VLOOKUP($A119,'RevPAR Raw Data'!$B$6:$BE$43,'RevPAR Raw Data'!AE$1,FALSE))/100</f>
        <v>6.4169016467716306E-2</v>
      </c>
    </row>
    <row r="121" spans="1:34">
      <c r="A121" s="128"/>
      <c r="B121" s="106"/>
      <c r="C121" s="107"/>
      <c r="D121" s="107"/>
      <c r="E121" s="107"/>
      <c r="F121" s="107"/>
      <c r="G121" s="108"/>
      <c r="H121" s="88"/>
      <c r="I121" s="88"/>
      <c r="J121" s="108"/>
      <c r="K121" s="109"/>
      <c r="M121" s="110"/>
      <c r="N121" s="111"/>
      <c r="O121" s="111"/>
      <c r="P121" s="111"/>
      <c r="Q121" s="111"/>
      <c r="R121" s="112"/>
      <c r="S121" s="111"/>
      <c r="T121" s="111"/>
      <c r="U121" s="112"/>
      <c r="V121" s="113"/>
      <c r="X121" s="110"/>
      <c r="Y121" s="111"/>
      <c r="Z121" s="111"/>
      <c r="AA121" s="111"/>
      <c r="AB121" s="111"/>
      <c r="AC121" s="112"/>
      <c r="AD121" s="111"/>
      <c r="AE121" s="111"/>
      <c r="AF121" s="112"/>
      <c r="AG121" s="113"/>
    </row>
    <row r="122" spans="1:34">
      <c r="A122" s="105" t="s">
        <v>48</v>
      </c>
      <c r="B122" s="106">
        <f>(VLOOKUP($A122,'Occupancy Raw Data'!$B$8:$BE$54,'Occupancy Raw Data'!G$3,FALSE))/100</f>
        <v>0.52093284630514103</v>
      </c>
      <c r="C122" s="107">
        <f>(VLOOKUP($A122,'Occupancy Raw Data'!$B$8:$BE$54,'Occupancy Raw Data'!H$3,FALSE))/100</f>
        <v>0.67266085979207602</v>
      </c>
      <c r="D122" s="107">
        <f>(VLOOKUP($A122,'Occupancy Raw Data'!$B$8:$BE$54,'Occupancy Raw Data'!I$3,FALSE))/100</f>
        <v>0.69626299522337698</v>
      </c>
      <c r="E122" s="107">
        <f>(VLOOKUP($A122,'Occupancy Raw Data'!$B$8:$BE$54,'Occupancy Raw Data'!J$3,FALSE))/100</f>
        <v>0.70356841809496995</v>
      </c>
      <c r="F122" s="107">
        <f>(VLOOKUP($A122,'Occupancy Raw Data'!$B$8:$BE$54,'Occupancy Raw Data'!K$3,FALSE))/100</f>
        <v>0.67940432705816212</v>
      </c>
      <c r="G122" s="108">
        <f>(VLOOKUP($A122,'Occupancy Raw Data'!$B$8:$BE$54,'Occupancy Raw Data'!L$3,FALSE))/100</f>
        <v>0.65456588929474502</v>
      </c>
      <c r="H122" s="88">
        <f>(VLOOKUP($A122,'Occupancy Raw Data'!$B$8:$BE$54,'Occupancy Raw Data'!N$3,FALSE))/100</f>
        <v>0.76032593425119399</v>
      </c>
      <c r="I122" s="88">
        <f>(VLOOKUP($A122,'Occupancy Raw Data'!$B$8:$BE$54,'Occupancy Raw Data'!O$3,FALSE))/100</f>
        <v>0.78477100309075498</v>
      </c>
      <c r="J122" s="108">
        <f>(VLOOKUP($A122,'Occupancy Raw Data'!$B$8:$BE$54,'Occupancy Raw Data'!P$3,FALSE))/100</f>
        <v>0.77254846867097404</v>
      </c>
      <c r="K122" s="109">
        <f>(VLOOKUP($A122,'Occupancy Raw Data'!$B$8:$BE$54,'Occupancy Raw Data'!R$3,FALSE))/100</f>
        <v>0.68827519768795398</v>
      </c>
      <c r="M122" s="110">
        <f>VLOOKUP($A122,'ADR Raw Data'!$B$6:$BE$54,'ADR Raw Data'!G$1,FALSE)</f>
        <v>116.71065264293399</v>
      </c>
      <c r="N122" s="111">
        <f>VLOOKUP($A122,'ADR Raw Data'!$B$6:$BE$54,'ADR Raw Data'!H$1,FALSE)</f>
        <v>125.15309106098501</v>
      </c>
      <c r="O122" s="111">
        <f>VLOOKUP($A122,'ADR Raw Data'!$B$6:$BE$54,'ADR Raw Data'!I$1,FALSE)</f>
        <v>125.860952380952</v>
      </c>
      <c r="P122" s="111">
        <f>VLOOKUP($A122,'ADR Raw Data'!$B$6:$BE$54,'ADR Raw Data'!J$1,FALSE)</f>
        <v>126.620051916932</v>
      </c>
      <c r="Q122" s="111">
        <f>VLOOKUP($A122,'ADR Raw Data'!$B$6:$BE$54,'ADR Raw Data'!K$1,FALSE)</f>
        <v>136.808014888337</v>
      </c>
      <c r="R122" s="112">
        <f>VLOOKUP($A122,'ADR Raw Data'!$B$6:$BE$54,'ADR Raw Data'!L$1,FALSE)</f>
        <v>126.694701236263</v>
      </c>
      <c r="S122" s="111">
        <f>VLOOKUP($A122,'ADR Raw Data'!$B$6:$BE$54,'ADR Raw Data'!N$1,FALSE)</f>
        <v>151.91803769401301</v>
      </c>
      <c r="T122" s="111">
        <f>VLOOKUP($A122,'ADR Raw Data'!$B$6:$BE$54,'ADR Raw Data'!O$1,FALSE)</f>
        <v>153.398621553884</v>
      </c>
      <c r="U122" s="112">
        <f>VLOOKUP($A122,'ADR Raw Data'!$B$6:$BE$54,'ADR Raw Data'!P$1,FALSE)</f>
        <v>152.670041825786</v>
      </c>
      <c r="V122" s="113">
        <f>VLOOKUP($A122,'ADR Raw Data'!$B$6:$BE$54,'ADR Raw Data'!R$1,FALSE)</f>
        <v>135.02492797573899</v>
      </c>
      <c r="X122" s="110">
        <f>VLOOKUP($A122,'RevPAR Raw Data'!$B$6:$BE$54,'RevPAR Raw Data'!G$1,FALSE)</f>
        <v>60.798412475414402</v>
      </c>
      <c r="Y122" s="111">
        <f>VLOOKUP($A122,'RevPAR Raw Data'!$B$6:$BE$54,'RevPAR Raw Data'!H$1,FALSE)</f>
        <v>84.185585838718694</v>
      </c>
      <c r="Z122" s="111">
        <f>VLOOKUP($A122,'RevPAR Raw Data'!$B$6:$BE$54,'RevPAR Raw Data'!I$1,FALSE)</f>
        <v>87.632323686428705</v>
      </c>
      <c r="AA122" s="111">
        <f>VLOOKUP($A122,'RevPAR Raw Data'!$B$6:$BE$54,'RevPAR Raw Data'!J$1,FALSE)</f>
        <v>89.085869626299498</v>
      </c>
      <c r="AB122" s="111">
        <f>VLOOKUP($A122,'RevPAR Raw Data'!$B$6:$BE$54,'RevPAR Raw Data'!K$1,FALSE)</f>
        <v>92.947957291373896</v>
      </c>
      <c r="AC122" s="112">
        <f>VLOOKUP($A122,'RevPAR Raw Data'!$B$6:$BE$54,'RevPAR Raw Data'!L$1,FALSE)</f>
        <v>82.930029783647001</v>
      </c>
      <c r="AD122" s="111">
        <f>VLOOKUP($A122,'RevPAR Raw Data'!$B$6:$BE$54,'RevPAR Raw Data'!N$1,FALSE)</f>
        <v>115.50722393930801</v>
      </c>
      <c r="AE122" s="111">
        <f>VLOOKUP($A122,'RevPAR Raw Data'!$B$6:$BE$54,'RevPAR Raw Data'!O$1,FALSE)</f>
        <v>120.38279010958099</v>
      </c>
      <c r="AF122" s="112">
        <f>VLOOKUP($A122,'RevPAR Raw Data'!$B$6:$BE$54,'RevPAR Raw Data'!P$1,FALSE)</f>
        <v>117.945007024445</v>
      </c>
      <c r="AG122" s="113">
        <f>VLOOKUP($A122,'RevPAR Raw Data'!$B$6:$BE$54,'RevPAR Raw Data'!R$1,FALSE)</f>
        <v>92.934308995303596</v>
      </c>
    </row>
    <row r="123" spans="1:34" ht="14.25">
      <c r="A123" s="90" t="s">
        <v>14</v>
      </c>
      <c r="B123" s="78">
        <f>(VLOOKUP($A122,'Occupancy Raw Data'!$B$8:$BE$54,'Occupancy Raw Data'!T$3,FALSE))/100</f>
        <v>-2.0634456465375497E-2</v>
      </c>
      <c r="C123" s="79">
        <f>(VLOOKUP($A122,'Occupancy Raw Data'!$B$8:$BE$54,'Occupancy Raw Data'!U$3,FALSE))/100</f>
        <v>-6.8537150383794099E-2</v>
      </c>
      <c r="D123" s="79">
        <f>(VLOOKUP($A122,'Occupancy Raw Data'!$B$8:$BE$54,'Occupancy Raw Data'!V$3,FALSE))/100</f>
        <v>-8.0323789211904695E-2</v>
      </c>
      <c r="E123" s="79">
        <f>(VLOOKUP($A122,'Occupancy Raw Data'!$B$8:$BE$54,'Occupancy Raw Data'!W$3,FALSE))/100</f>
        <v>-7.7642350074391409E-2</v>
      </c>
      <c r="F123" s="79">
        <f>(VLOOKUP($A122,'Occupancy Raw Data'!$B$8:$BE$54,'Occupancy Raw Data'!X$3,FALSE))/100</f>
        <v>-3.9990993412498697E-2</v>
      </c>
      <c r="G123" s="79">
        <f>(VLOOKUP($A122,'Occupancy Raw Data'!$B$8:$BE$54,'Occupancy Raw Data'!Y$3,FALSE))/100</f>
        <v>-5.9974111950049494E-2</v>
      </c>
      <c r="H123" s="80">
        <f>(VLOOKUP($A122,'Occupancy Raw Data'!$B$8:$BE$54,'Occupancy Raw Data'!AA$3,FALSE))/100</f>
        <v>5.0666702821325703E-2</v>
      </c>
      <c r="I123" s="80">
        <f>(VLOOKUP($A122,'Occupancy Raw Data'!$B$8:$BE$54,'Occupancy Raw Data'!AB$3,FALSE))/100</f>
        <v>8.8521616813148504E-2</v>
      </c>
      <c r="J123" s="79">
        <f>(VLOOKUP($A122,'Occupancy Raw Data'!$B$8:$BE$54,'Occupancy Raw Data'!AC$3,FALSE))/100</f>
        <v>6.9558663440291199E-2</v>
      </c>
      <c r="K123" s="81">
        <f>(VLOOKUP($A122,'Occupancy Raw Data'!$B$8:$BE$54,'Occupancy Raw Data'!AE$3,FALSE))/100</f>
        <v>-2.1988912494000302E-2</v>
      </c>
      <c r="M123" s="78">
        <f>(VLOOKUP($A122,'ADR Raw Data'!$B$6:$BE$54,'ADR Raw Data'!T$1,FALSE))/100</f>
        <v>3.0169895838771599E-2</v>
      </c>
      <c r="N123" s="79">
        <f>(VLOOKUP($A122,'ADR Raw Data'!$B$6:$BE$54,'ADR Raw Data'!U$1,FALSE))/100</f>
        <v>-1.3769235057397999E-2</v>
      </c>
      <c r="O123" s="79">
        <f>(VLOOKUP($A122,'ADR Raw Data'!$B$6:$BE$54,'ADR Raw Data'!V$1,FALSE))/100</f>
        <v>-6.3488104241702604E-3</v>
      </c>
      <c r="P123" s="79">
        <f>(VLOOKUP($A122,'ADR Raw Data'!$B$6:$BE$54,'ADR Raw Data'!W$1,FALSE))/100</f>
        <v>-2.3849047834595101E-3</v>
      </c>
      <c r="Q123" s="79">
        <f>(VLOOKUP($A122,'ADR Raw Data'!$B$6:$BE$54,'ADR Raw Data'!X$1,FALSE))/100</f>
        <v>0.12865113975686898</v>
      </c>
      <c r="R123" s="79">
        <f>(VLOOKUP($A122,'ADR Raw Data'!$B$6:$BE$54,'ADR Raw Data'!Y$1,FALSE))/100</f>
        <v>2.4878105429866602E-2</v>
      </c>
      <c r="S123" s="80">
        <f>(VLOOKUP($A122,'ADR Raw Data'!$B$6:$BE$54,'ADR Raw Data'!AA$1,FALSE))/100</f>
        <v>0.101472830709274</v>
      </c>
      <c r="T123" s="80">
        <f>(VLOOKUP($A122,'ADR Raw Data'!$B$6:$BE$54,'ADR Raw Data'!AB$1,FALSE))/100</f>
        <v>8.2539334337368708E-2</v>
      </c>
      <c r="U123" s="79">
        <f>(VLOOKUP($A122,'ADR Raw Data'!$B$6:$BE$54,'ADR Raw Data'!AC$1,FALSE))/100</f>
        <v>9.1989566042655693E-2</v>
      </c>
      <c r="V123" s="81">
        <f>(VLOOKUP($A122,'ADR Raw Data'!$B$6:$BE$54,'ADR Raw Data'!AE$1,FALSE))/100</f>
        <v>5.1867135375608102E-2</v>
      </c>
      <c r="X123" s="78">
        <f>(VLOOKUP($A122,'RevPAR Raw Data'!$B$6:$BE$54,'RevPAR Raw Data'!T$1,FALSE))/100</f>
        <v>8.9128999711460093E-3</v>
      </c>
      <c r="Y123" s="79">
        <f>(VLOOKUP($A122,'RevPAR Raw Data'!$B$6:$BE$54,'RevPAR Raw Data'!U$1,FALSE))/100</f>
        <v>-8.1362681307393409E-2</v>
      </c>
      <c r="Z123" s="79">
        <f>(VLOOKUP($A122,'RevPAR Raw Data'!$B$6:$BE$54,'RevPAR Raw Data'!V$1,FALSE))/100</f>
        <v>-8.6162639125817592E-2</v>
      </c>
      <c r="AA123" s="79">
        <f>(VLOOKUP($A122,'RevPAR Raw Data'!$B$6:$BE$54,'RevPAR Raw Data'!W$1,FALSE))/100</f>
        <v>-7.9842085245759503E-2</v>
      </c>
      <c r="AB123" s="79">
        <f>(VLOOKUP($A122,'RevPAR Raw Data'!$B$6:$BE$54,'RevPAR Raw Data'!X$1,FALSE))/100</f>
        <v>8.35152594618431E-2</v>
      </c>
      <c r="AC123" s="79">
        <f>(VLOOKUP($A122,'RevPAR Raw Data'!$B$6:$BE$54,'RevPAR Raw Data'!Y$1,FALSE))/100</f>
        <v>-3.6588048800338904E-2</v>
      </c>
      <c r="AD123" s="80">
        <f>(VLOOKUP($A122,'RevPAR Raw Data'!$B$6:$BE$54,'RevPAR Raw Data'!AA$1,FALSE))/100</f>
        <v>0.157280827288585</v>
      </c>
      <c r="AE123" s="80">
        <f>(VLOOKUP($A122,'RevPAR Raw Data'!$B$6:$BE$54,'RevPAR Raw Data'!AB$1,FALSE))/100</f>
        <v>0.17836746647674201</v>
      </c>
      <c r="AF123" s="79">
        <f>(VLOOKUP($A122,'RevPAR Raw Data'!$B$6:$BE$54,'RevPAR Raw Data'!AC$1,FALSE))/100</f>
        <v>0.16794690074732599</v>
      </c>
      <c r="AG123" s="81">
        <f>(VLOOKUP($A122,'RevPAR Raw Data'!$B$6:$BE$54,'RevPAR Raw Data'!AE$1,FALSE))/100</f>
        <v>2.8737720980519098E-2</v>
      </c>
    </row>
    <row r="124" spans="1:34">
      <c r="A124" s="118"/>
      <c r="B124" s="119"/>
      <c r="C124" s="120"/>
      <c r="D124" s="120"/>
      <c r="E124" s="120"/>
      <c r="F124" s="120"/>
      <c r="G124" s="121"/>
      <c r="H124" s="120"/>
      <c r="I124" s="120"/>
      <c r="J124" s="121"/>
      <c r="K124" s="122"/>
      <c r="M124" s="119"/>
      <c r="N124" s="120"/>
      <c r="O124" s="120"/>
      <c r="P124" s="120"/>
      <c r="Q124" s="120"/>
      <c r="R124" s="121"/>
      <c r="S124" s="120"/>
      <c r="T124" s="120"/>
      <c r="U124" s="121"/>
      <c r="V124" s="122"/>
      <c r="X124" s="119"/>
      <c r="Y124" s="120"/>
      <c r="Z124" s="120"/>
      <c r="AA124" s="120"/>
      <c r="AB124" s="120"/>
      <c r="AC124" s="121"/>
      <c r="AD124" s="120"/>
      <c r="AE124" s="120"/>
      <c r="AF124" s="121"/>
      <c r="AG124" s="122"/>
    </row>
    <row r="125" spans="1:34">
      <c r="A125" s="105" t="s">
        <v>56</v>
      </c>
      <c r="B125" s="106">
        <f>(VLOOKUP($A125,'Occupancy Raw Data'!$B$8:$BE$45,'Occupancy Raw Data'!G$3,FALSE))/100</f>
        <v>0.49427507242378199</v>
      </c>
      <c r="C125" s="107">
        <f>(VLOOKUP($A125,'Occupancy Raw Data'!$B$8:$BE$45,'Occupancy Raw Data'!H$3,FALSE))/100</f>
        <v>0.62615533176989902</v>
      </c>
      <c r="D125" s="107">
        <f>(VLOOKUP($A125,'Occupancy Raw Data'!$B$8:$BE$45,'Occupancy Raw Data'!I$3,FALSE))/100</f>
        <v>0.66754035039315696</v>
      </c>
      <c r="E125" s="107">
        <f>(VLOOKUP($A125,'Occupancy Raw Data'!$B$8:$BE$45,'Occupancy Raw Data'!J$3,FALSE))/100</f>
        <v>0.7035453165953921</v>
      </c>
      <c r="F125" s="107">
        <f>(VLOOKUP($A125,'Occupancy Raw Data'!$B$8:$BE$45,'Occupancy Raw Data'!K$3,FALSE))/100</f>
        <v>0.68119740653883198</v>
      </c>
      <c r="G125" s="108">
        <f>(VLOOKUP($A125,'Occupancy Raw Data'!$B$8:$BE$45,'Occupancy Raw Data'!L$3,FALSE))/100</f>
        <v>0.63454269554421205</v>
      </c>
      <c r="H125" s="88">
        <f>(VLOOKUP($A125,'Occupancy Raw Data'!$B$8:$BE$45,'Occupancy Raw Data'!N$3,FALSE))/100</f>
        <v>0.83101117395502799</v>
      </c>
      <c r="I125" s="88">
        <f>(VLOOKUP($A125,'Occupancy Raw Data'!$B$8:$BE$45,'Occupancy Raw Data'!O$3,FALSE))/100</f>
        <v>0.90108980549041207</v>
      </c>
      <c r="J125" s="108">
        <f>(VLOOKUP($A125,'Occupancy Raw Data'!$B$8:$BE$45,'Occupancy Raw Data'!P$3,FALSE))/100</f>
        <v>0.86605048972272003</v>
      </c>
      <c r="K125" s="109">
        <f>(VLOOKUP($A125,'Occupancy Raw Data'!$B$8:$BE$45,'Occupancy Raw Data'!R$3,FALSE))/100</f>
        <v>0.700687779595215</v>
      </c>
      <c r="M125" s="110">
        <f>VLOOKUP($A125,'ADR Raw Data'!$B$6:$BE$43,'ADR Raw Data'!G$1,FALSE)</f>
        <v>107.53006419201699</v>
      </c>
      <c r="N125" s="111">
        <f>VLOOKUP($A125,'ADR Raw Data'!$B$6:$BE$43,'ADR Raw Data'!H$1,FALSE)</f>
        <v>114.02640229125301</v>
      </c>
      <c r="O125" s="111">
        <f>VLOOKUP($A125,'ADR Raw Data'!$B$6:$BE$43,'ADR Raw Data'!I$1,FALSE)</f>
        <v>117.420700557966</v>
      </c>
      <c r="P125" s="111">
        <f>VLOOKUP($A125,'ADR Raw Data'!$B$6:$BE$43,'ADR Raw Data'!J$1,FALSE)</f>
        <v>123.537137254901</v>
      </c>
      <c r="Q125" s="111">
        <f>VLOOKUP($A125,'ADR Raw Data'!$B$6:$BE$43,'ADR Raw Data'!K$1,FALSE)</f>
        <v>131.15275010125501</v>
      </c>
      <c r="R125" s="112">
        <f>VLOOKUP($A125,'ADR Raw Data'!$B$6:$BE$43,'ADR Raw Data'!L$1,FALSE)</f>
        <v>119.514609765641</v>
      </c>
      <c r="S125" s="111">
        <f>VLOOKUP($A125,'ADR Raw Data'!$B$6:$BE$43,'ADR Raw Data'!N$1,FALSE)</f>
        <v>207.14697875165999</v>
      </c>
      <c r="T125" s="111">
        <f>VLOOKUP($A125,'ADR Raw Data'!$B$6:$BE$43,'ADR Raw Data'!O$1,FALSE)</f>
        <v>228.71195652173901</v>
      </c>
      <c r="U125" s="112">
        <f>VLOOKUP($A125,'ADR Raw Data'!$B$6:$BE$43,'ADR Raw Data'!P$1,FALSE)</f>
        <v>218.365713603058</v>
      </c>
      <c r="V125" s="113">
        <f>VLOOKUP($A125,'ADR Raw Data'!$B$6:$BE$43,'ADR Raw Data'!R$1,FALSE)</f>
        <v>154.42318689354499</v>
      </c>
      <c r="W125" s="93"/>
      <c r="X125" s="110">
        <f>VLOOKUP($A125,'RevPAR Raw Data'!$B$6:$BE$43,'RevPAR Raw Data'!G$1,FALSE)</f>
        <v>53.149430266243598</v>
      </c>
      <c r="Y125" s="111">
        <f>VLOOKUP($A125,'RevPAR Raw Data'!$B$6:$BE$43,'RevPAR Raw Data'!H$1,FALSE)</f>
        <v>71.398239757207804</v>
      </c>
      <c r="Z125" s="111">
        <f>VLOOKUP($A125,'RevPAR Raw Data'!$B$6:$BE$43,'RevPAR Raw Data'!I$1,FALSE)</f>
        <v>78.383055593875</v>
      </c>
      <c r="AA125" s="111">
        <f>VLOOKUP($A125,'RevPAR Raw Data'!$B$6:$BE$43,'RevPAR Raw Data'!J$1,FALSE)</f>
        <v>86.913974341288394</v>
      </c>
      <c r="AB125" s="111">
        <f>VLOOKUP($A125,'RevPAR Raw Data'!$B$6:$BE$43,'RevPAR Raw Data'!K$1,FALSE)</f>
        <v>89.340913229410901</v>
      </c>
      <c r="AC125" s="112">
        <f>VLOOKUP($A125,'RevPAR Raw Data'!$B$6:$BE$43,'RevPAR Raw Data'!L$1,FALSE)</f>
        <v>75.837122637605106</v>
      </c>
      <c r="AD125" s="111">
        <f>VLOOKUP($A125,'RevPAR Raw Data'!$B$6:$BE$43,'RevPAR Raw Data'!N$1,FALSE)</f>
        <v>172.14145399365401</v>
      </c>
      <c r="AE125" s="111">
        <f>VLOOKUP($A125,'RevPAR Raw Data'!$B$6:$BE$43,'RevPAR Raw Data'!O$1,FALSE)</f>
        <v>206.09001241550499</v>
      </c>
      <c r="AF125" s="112">
        <f>VLOOKUP($A125,'RevPAR Raw Data'!$B$6:$BE$43,'RevPAR Raw Data'!P$1,FALSE)</f>
        <v>189.11573320457899</v>
      </c>
      <c r="AG125" s="113">
        <f>VLOOKUP($A125,'RevPAR Raw Data'!$B$6:$BE$43,'RevPAR Raw Data'!R$1,FALSE)</f>
        <v>108.202439942455</v>
      </c>
    </row>
    <row r="126" spans="1:34" ht="14.25">
      <c r="A126" s="90" t="s">
        <v>14</v>
      </c>
      <c r="B126" s="78">
        <f>(VLOOKUP($A125,'Occupancy Raw Data'!$B$8:$BE$51,'Occupancy Raw Data'!T$3,FALSE))/100</f>
        <v>-7.6136904112353099E-3</v>
      </c>
      <c r="C126" s="79">
        <f>(VLOOKUP($A125,'Occupancy Raw Data'!$B$8:$BE$51,'Occupancy Raw Data'!U$3,FALSE))/100</f>
        <v>3.9111956941609301E-2</v>
      </c>
      <c r="D126" s="79">
        <f>(VLOOKUP($A125,'Occupancy Raw Data'!$B$8:$BE$51,'Occupancy Raw Data'!V$3,FALSE))/100</f>
        <v>2.8844270564706301E-2</v>
      </c>
      <c r="E126" s="79">
        <f>(VLOOKUP($A125,'Occupancy Raw Data'!$B$8:$BE$51,'Occupancy Raw Data'!W$3,FALSE))/100</f>
        <v>9.033313350705291E-2</v>
      </c>
      <c r="F126" s="79">
        <f>(VLOOKUP($A125,'Occupancy Raw Data'!$B$8:$BE$51,'Occupancy Raw Data'!X$3,FALSE))/100</f>
        <v>0.11913379491455499</v>
      </c>
      <c r="G126" s="79">
        <f>(VLOOKUP($A125,'Occupancy Raw Data'!$B$8:$BE$51,'Occupancy Raw Data'!Y$3,FALSE))/100</f>
        <v>5.6367053668228397E-2</v>
      </c>
      <c r="H126" s="80">
        <f>(VLOOKUP($A125,'Occupancy Raw Data'!$B$8:$BE$51,'Occupancy Raw Data'!AA$3,FALSE))/100</f>
        <v>0.34070068506153001</v>
      </c>
      <c r="I126" s="80">
        <f>(VLOOKUP($A125,'Occupancy Raw Data'!$B$8:$BE$51,'Occupancy Raw Data'!AB$3,FALSE))/100</f>
        <v>0.54807919073525202</v>
      </c>
      <c r="J126" s="79">
        <f>(VLOOKUP($A125,'Occupancy Raw Data'!$B$8:$BE$51,'Occupancy Raw Data'!AC$3,FALSE))/100</f>
        <v>0.44113201233919197</v>
      </c>
      <c r="K126" s="81">
        <f>(VLOOKUP($A125,'Occupancy Raw Data'!$B$8:$BE$51,'Occupancy Raw Data'!AE$3,FALSE))/100</f>
        <v>0.16633487851871698</v>
      </c>
      <c r="M126" s="78">
        <f>(VLOOKUP($A125,'ADR Raw Data'!$B$6:$BE$49,'ADR Raw Data'!T$1,FALSE))/100</f>
        <v>0.12296210346169299</v>
      </c>
      <c r="N126" s="79">
        <f>(VLOOKUP($A125,'ADR Raw Data'!$B$6:$BE$49,'ADR Raw Data'!U$1,FALSE))/100</f>
        <v>0.10224544798115501</v>
      </c>
      <c r="O126" s="79">
        <f>(VLOOKUP($A125,'ADR Raw Data'!$B$6:$BE$49,'ADR Raw Data'!V$1,FALSE))/100</f>
        <v>8.4056893901017504E-2</v>
      </c>
      <c r="P126" s="79">
        <f>(VLOOKUP($A125,'ADR Raw Data'!$B$6:$BE$49,'ADR Raw Data'!W$1,FALSE))/100</f>
        <v>0.19212617162304402</v>
      </c>
      <c r="Q126" s="79">
        <f>(VLOOKUP($A125,'ADR Raw Data'!$B$6:$BE$49,'ADR Raw Data'!X$1,FALSE))/100</f>
        <v>0.28468864809325101</v>
      </c>
      <c r="R126" s="79">
        <f>(VLOOKUP($A125,'ADR Raw Data'!$B$6:$BE$49,'ADR Raw Data'!Y$1,FALSE))/100</f>
        <v>0.160477759532975</v>
      </c>
      <c r="S126" s="80">
        <f>(VLOOKUP($A125,'ADR Raw Data'!$B$6:$BE$49,'ADR Raw Data'!AA$1,FALSE))/100</f>
        <v>0.92180463063209706</v>
      </c>
      <c r="T126" s="80">
        <f>(VLOOKUP($A125,'ADR Raw Data'!$B$6:$BE$49,'ADR Raw Data'!AB$1,FALSE))/100</f>
        <v>1.1628660852433901</v>
      </c>
      <c r="U126" s="79">
        <f>(VLOOKUP($A125,'ADR Raw Data'!$B$6:$BE$49,'ADR Raw Data'!AC$1,FALSE))/100</f>
        <v>1.0446535970975399</v>
      </c>
      <c r="V126" s="81">
        <f>(VLOOKUP($A125,'ADR Raw Data'!$B$6:$BE$49,'ADR Raw Data'!AE$1,FALSE))/100</f>
        <v>0.48374528870155603</v>
      </c>
      <c r="X126" s="78">
        <f>(VLOOKUP($A125,'RevPAR Raw Data'!$B$6:$BE$43,'RevPAR Raw Data'!T$1,FALSE))/100</f>
        <v>0.114412217662386</v>
      </c>
      <c r="Y126" s="79">
        <f>(VLOOKUP($A125,'RevPAR Raw Data'!$B$6:$BE$43,'RevPAR Raw Data'!U$1,FALSE))/100</f>
        <v>0.14535642448167901</v>
      </c>
      <c r="Z126" s="79">
        <f>(VLOOKUP($A125,'RevPAR Raw Data'!$B$6:$BE$43,'RevPAR Raw Data'!V$1,FALSE))/100</f>
        <v>0.115325724256233</v>
      </c>
      <c r="AA126" s="79">
        <f>(VLOOKUP($A125,'RevPAR Raw Data'!$B$6:$BE$43,'RevPAR Raw Data'!W$1,FALSE))/100</f>
        <v>0.29981466424152098</v>
      </c>
      <c r="AB126" s="79">
        <f>(VLOOKUP($A125,'RevPAR Raw Data'!$B$6:$BE$43,'RevPAR Raw Data'!X$1,FALSE))/100</f>
        <v>0.43773848202425003</v>
      </c>
      <c r="AC126" s="79">
        <f>(VLOOKUP($A125,'RevPAR Raw Data'!$B$6:$BE$43,'RevPAR Raw Data'!Y$1,FALSE))/100</f>
        <v>0.225890471685356</v>
      </c>
      <c r="AD126" s="80">
        <f>(VLOOKUP($A125,'RevPAR Raw Data'!$B$6:$BE$43,'RevPAR Raw Data'!AA$1,FALSE))/100</f>
        <v>1.5765647848428699</v>
      </c>
      <c r="AE126" s="80">
        <f>(VLOOKUP($A125,'RevPAR Raw Data'!$B$6:$BE$43,'RevPAR Raw Data'!AB$1,FALSE))/100</f>
        <v>2.3482879789123201</v>
      </c>
      <c r="AF126" s="79">
        <f>(VLOOKUP($A125,'RevPAR Raw Data'!$B$6:$BE$43,'RevPAR Raw Data'!AC$1,FALSE))/100</f>
        <v>1.94661575292175</v>
      </c>
      <c r="AG126" s="81">
        <f>(VLOOKUP($A125,'RevPAR Raw Data'!$B$6:$BE$43,'RevPAR Raw Data'!AE$1,FALSE))/100</f>
        <v>0.73054388105044799</v>
      </c>
    </row>
    <row r="127" spans="1:34">
      <c r="A127" s="118"/>
      <c r="B127" s="119"/>
      <c r="C127" s="120"/>
      <c r="D127" s="120"/>
      <c r="E127" s="120"/>
      <c r="F127" s="120"/>
      <c r="G127" s="121"/>
      <c r="H127" s="120"/>
      <c r="I127" s="120"/>
      <c r="J127" s="121"/>
      <c r="K127" s="122"/>
      <c r="M127" s="119"/>
      <c r="N127" s="120"/>
      <c r="O127" s="120"/>
      <c r="P127" s="120"/>
      <c r="Q127" s="120"/>
      <c r="R127" s="121"/>
      <c r="S127" s="120"/>
      <c r="T127" s="120"/>
      <c r="U127" s="121"/>
      <c r="V127" s="122"/>
      <c r="X127" s="119"/>
      <c r="Y127" s="120"/>
      <c r="Z127" s="120"/>
      <c r="AA127" s="120"/>
      <c r="AB127" s="120"/>
      <c r="AC127" s="121"/>
      <c r="AD127" s="120"/>
      <c r="AE127" s="120"/>
      <c r="AF127" s="121"/>
      <c r="AG127" s="122"/>
    </row>
    <row r="128" spans="1:34">
      <c r="A128" s="123" t="s">
        <v>57</v>
      </c>
      <c r="B128" s="106">
        <f>(VLOOKUP($A128,'Occupancy Raw Data'!$B$8:$BE$45,'Occupancy Raw Data'!G$3,FALSE))/100</f>
        <v>0.55258793008123097</v>
      </c>
      <c r="C128" s="107">
        <f>(VLOOKUP($A128,'Occupancy Raw Data'!$B$8:$BE$45,'Occupancy Raw Data'!H$3,FALSE))/100</f>
        <v>0.68136775400841998</v>
      </c>
      <c r="D128" s="107">
        <f>(VLOOKUP($A128,'Occupancy Raw Data'!$B$8:$BE$45,'Occupancy Raw Data'!I$3,FALSE))/100</f>
        <v>0.71641219750776097</v>
      </c>
      <c r="E128" s="107">
        <f>(VLOOKUP($A128,'Occupancy Raw Data'!$B$8:$BE$45,'Occupancy Raw Data'!J$3,FALSE))/100</f>
        <v>0.72445030408709998</v>
      </c>
      <c r="F128" s="107">
        <f>(VLOOKUP($A128,'Occupancy Raw Data'!$B$8:$BE$45,'Occupancy Raw Data'!K$3,FALSE))/100</f>
        <v>0.66950197762939601</v>
      </c>
      <c r="G128" s="108">
        <f>(VLOOKUP($A128,'Occupancy Raw Data'!$B$8:$BE$45,'Occupancy Raw Data'!L$3,FALSE))/100</f>
        <v>0.66886403266278194</v>
      </c>
      <c r="H128" s="88">
        <f>(VLOOKUP($A128,'Occupancy Raw Data'!$B$8:$BE$45,'Occupancy Raw Data'!N$3,FALSE))/100</f>
        <v>0.73712414409050298</v>
      </c>
      <c r="I128" s="88">
        <f>(VLOOKUP($A128,'Occupancy Raw Data'!$B$8:$BE$45,'Occupancy Raw Data'!O$3,FALSE))/100</f>
        <v>0.73261599965976199</v>
      </c>
      <c r="J128" s="108">
        <f>(VLOOKUP($A128,'Occupancy Raw Data'!$B$8:$BE$45,'Occupancy Raw Data'!P$3,FALSE))/100</f>
        <v>0.73487007187513198</v>
      </c>
      <c r="K128" s="109">
        <f>(VLOOKUP($A128,'Occupancy Raw Data'!$B$8:$BE$45,'Occupancy Raw Data'!R$3,FALSE))/100</f>
        <v>0.68772290100916811</v>
      </c>
      <c r="M128" s="110">
        <f>VLOOKUP($A128,'ADR Raw Data'!$B$6:$BE$43,'ADR Raw Data'!G$1,FALSE)</f>
        <v>99.486042484414597</v>
      </c>
      <c r="N128" s="111">
        <f>VLOOKUP($A128,'ADR Raw Data'!$B$6:$BE$43,'ADR Raw Data'!H$1,FALSE)</f>
        <v>110.167766593845</v>
      </c>
      <c r="O128" s="111">
        <f>VLOOKUP($A128,'ADR Raw Data'!$B$6:$BE$43,'ADR Raw Data'!I$1,FALSE)</f>
        <v>113.055089605224</v>
      </c>
      <c r="P128" s="111">
        <f>VLOOKUP($A128,'ADR Raw Data'!$B$6:$BE$43,'ADR Raw Data'!J$1,FALSE)</f>
        <v>111.9348942468</v>
      </c>
      <c r="Q128" s="111">
        <f>VLOOKUP($A128,'ADR Raw Data'!$B$6:$BE$43,'ADR Raw Data'!K$1,FALSE)</f>
        <v>105.215482626095</v>
      </c>
      <c r="R128" s="112">
        <f>VLOOKUP($A128,'ADR Raw Data'!$B$6:$BE$43,'ADR Raw Data'!L$1,FALSE)</f>
        <v>108.412717480765</v>
      </c>
      <c r="S128" s="111">
        <f>VLOOKUP($A128,'ADR Raw Data'!$B$6:$BE$43,'ADR Raw Data'!N$1,FALSE)</f>
        <v>113.309437906762</v>
      </c>
      <c r="T128" s="111">
        <f>VLOOKUP($A128,'ADR Raw Data'!$B$6:$BE$43,'ADR Raw Data'!O$1,FALSE)</f>
        <v>113.719539190758</v>
      </c>
      <c r="U128" s="112">
        <f>VLOOKUP($A128,'ADR Raw Data'!$B$6:$BE$43,'ADR Raw Data'!P$1,FALSE)</f>
        <v>113.51385959546199</v>
      </c>
      <c r="V128" s="113">
        <f>VLOOKUP($A128,'ADR Raw Data'!$B$6:$BE$43,'ADR Raw Data'!R$1,FALSE)</f>
        <v>109.970104149549</v>
      </c>
      <c r="X128" s="110">
        <f>VLOOKUP($A128,'RevPAR Raw Data'!$B$6:$BE$43,'RevPAR Raw Data'!G$1,FALSE)</f>
        <v>54.9747862884361</v>
      </c>
      <c r="Y128" s="111">
        <f>VLOOKUP($A128,'RevPAR Raw Data'!$B$6:$BE$43,'RevPAR Raw Data'!H$1,FALSE)</f>
        <v>75.064763688172505</v>
      </c>
      <c r="Z128" s="111">
        <f>VLOOKUP($A128,'RevPAR Raw Data'!$B$6:$BE$43,'RevPAR Raw Data'!I$1,FALSE)</f>
        <v>80.994045183515496</v>
      </c>
      <c r="AA128" s="111">
        <f>VLOOKUP($A128,'RevPAR Raw Data'!$B$6:$BE$43,'RevPAR Raw Data'!J$1,FALSE)</f>
        <v>81.091268175051994</v>
      </c>
      <c r="AB128" s="111">
        <f>VLOOKUP($A128,'RevPAR Raw Data'!$B$6:$BE$43,'RevPAR Raw Data'!K$1,FALSE)</f>
        <v>70.441973695402496</v>
      </c>
      <c r="AC128" s="112">
        <f>VLOOKUP($A128,'RevPAR Raw Data'!$B$6:$BE$43,'RevPAR Raw Data'!L$1,FALSE)</f>
        <v>72.513367406115705</v>
      </c>
      <c r="AD128" s="111">
        <f>VLOOKUP($A128,'RevPAR Raw Data'!$B$6:$BE$43,'RevPAR Raw Data'!N$1,FALSE)</f>
        <v>83.523122434397905</v>
      </c>
      <c r="AE128" s="111">
        <f>VLOOKUP($A128,'RevPAR Raw Data'!$B$6:$BE$43,'RevPAR Raw Data'!O$1,FALSE)</f>
        <v>83.312753885084803</v>
      </c>
      <c r="AF128" s="112">
        <f>VLOOKUP($A128,'RevPAR Raw Data'!$B$6:$BE$43,'RevPAR Raw Data'!P$1,FALSE)</f>
        <v>83.417938159741396</v>
      </c>
      <c r="AG128" s="113">
        <f>VLOOKUP($A128,'RevPAR Raw Data'!$B$6:$BE$43,'RevPAR Raw Data'!R$1,FALSE)</f>
        <v>75.628959050008802</v>
      </c>
      <c r="AH128" s="93"/>
    </row>
    <row r="129" spans="1:34" ht="14.25">
      <c r="A129" s="90" t="s">
        <v>14</v>
      </c>
      <c r="B129" s="78">
        <f>(VLOOKUP($A128,'Occupancy Raw Data'!$B$8:$BE$51,'Occupancy Raw Data'!T$3,FALSE))/100</f>
        <v>9.682306751029611E-2</v>
      </c>
      <c r="C129" s="79">
        <f>(VLOOKUP($A128,'Occupancy Raw Data'!$B$8:$BE$51,'Occupancy Raw Data'!U$3,FALSE))/100</f>
        <v>0.13238944091076799</v>
      </c>
      <c r="D129" s="79">
        <f>(VLOOKUP($A128,'Occupancy Raw Data'!$B$8:$BE$51,'Occupancy Raw Data'!V$3,FALSE))/100</f>
        <v>0.112270085482765</v>
      </c>
      <c r="E129" s="79">
        <f>(VLOOKUP($A128,'Occupancy Raw Data'!$B$8:$BE$51,'Occupancy Raw Data'!W$3,FALSE))/100</f>
        <v>0.12313775731568001</v>
      </c>
      <c r="F129" s="79">
        <f>(VLOOKUP($A128,'Occupancy Raw Data'!$B$8:$BE$51,'Occupancy Raw Data'!X$3,FALSE))/100</f>
        <v>8.2620286765252404E-2</v>
      </c>
      <c r="G129" s="79">
        <f>(VLOOKUP($A128,'Occupancy Raw Data'!$B$8:$BE$51,'Occupancy Raw Data'!Y$3,FALSE))/100</f>
        <v>0.10995998614667001</v>
      </c>
      <c r="H129" s="80">
        <f>(VLOOKUP($A128,'Occupancy Raw Data'!$B$8:$BE$51,'Occupancy Raw Data'!AA$3,FALSE))/100</f>
        <v>3.8250122903857799E-2</v>
      </c>
      <c r="I129" s="80">
        <f>(VLOOKUP($A128,'Occupancy Raw Data'!$B$8:$BE$51,'Occupancy Raw Data'!AB$3,FALSE))/100</f>
        <v>3.9263670523860796E-2</v>
      </c>
      <c r="J129" s="79">
        <f>(VLOOKUP($A128,'Occupancy Raw Data'!$B$8:$BE$51,'Occupancy Raw Data'!AC$3,FALSE))/100</f>
        <v>3.8755095048096801E-2</v>
      </c>
      <c r="K129" s="81">
        <f>(VLOOKUP($A128,'Occupancy Raw Data'!$B$8:$BE$51,'Occupancy Raw Data'!AE$3,FALSE))/100</f>
        <v>8.72770390686049E-2</v>
      </c>
      <c r="M129" s="78">
        <f>(VLOOKUP($A128,'ADR Raw Data'!$B$6:$BE$49,'ADR Raw Data'!T$1,FALSE))/100</f>
        <v>5.9299903001007702E-3</v>
      </c>
      <c r="N129" s="79">
        <f>(VLOOKUP($A128,'ADR Raw Data'!$B$6:$BE$49,'ADR Raw Data'!U$1,FALSE))/100</f>
        <v>4.6138329796043293E-2</v>
      </c>
      <c r="O129" s="79">
        <f>(VLOOKUP($A128,'ADR Raw Data'!$B$6:$BE$49,'ADR Raw Data'!V$1,FALSE))/100</f>
        <v>3.5293856049449901E-2</v>
      </c>
      <c r="P129" s="79">
        <f>(VLOOKUP($A128,'ADR Raw Data'!$B$6:$BE$49,'ADR Raw Data'!W$1,FALSE))/100</f>
        <v>4.1119914476431901E-2</v>
      </c>
      <c r="Q129" s="79">
        <f>(VLOOKUP($A128,'ADR Raw Data'!$B$6:$BE$49,'ADR Raw Data'!X$1,FALSE))/100</f>
        <v>2.6351733956188799E-3</v>
      </c>
      <c r="R129" s="79">
        <f>(VLOOKUP($A128,'ADR Raw Data'!$B$6:$BE$49,'ADR Raw Data'!Y$1,FALSE))/100</f>
        <v>2.7943861443535001E-2</v>
      </c>
      <c r="S129" s="80">
        <f>(VLOOKUP($A128,'ADR Raw Data'!$B$6:$BE$49,'ADR Raw Data'!AA$1,FALSE))/100</f>
        <v>-2.5467754168518798E-2</v>
      </c>
      <c r="T129" s="80">
        <f>(VLOOKUP($A128,'ADR Raw Data'!$B$6:$BE$49,'ADR Raw Data'!AB$1,FALSE))/100</f>
        <v>-2.0525060559738701E-2</v>
      </c>
      <c r="U129" s="79">
        <f>(VLOOKUP($A128,'ADR Raw Data'!$B$6:$BE$49,'ADR Raw Data'!AC$1,FALSE))/100</f>
        <v>-2.3006119517842302E-2</v>
      </c>
      <c r="V129" s="81">
        <f>(VLOOKUP($A128,'ADR Raw Data'!$B$6:$BE$49,'ADR Raw Data'!AE$1,FALSE))/100</f>
        <v>9.9464919443954403E-3</v>
      </c>
      <c r="X129" s="78">
        <f>(VLOOKUP($A128,'RevPAR Raw Data'!$B$6:$BE$43,'RevPAR Raw Data'!T$1,FALSE))/100</f>
        <v>0.103327217661558</v>
      </c>
      <c r="Y129" s="79">
        <f>(VLOOKUP($A128,'RevPAR Raw Data'!$B$6:$BE$43,'RevPAR Raw Data'!U$1,FALSE))/100</f>
        <v>0.18463599839306599</v>
      </c>
      <c r="Z129" s="79">
        <f>(VLOOKUP($A128,'RevPAR Raw Data'!$B$6:$BE$43,'RevPAR Raw Data'!V$1,FALSE))/100</f>
        <v>0.151526385767903</v>
      </c>
      <c r="AA129" s="79">
        <f>(VLOOKUP($A128,'RevPAR Raw Data'!$B$6:$BE$43,'RevPAR Raw Data'!W$1,FALSE))/100</f>
        <v>0.16932108584175298</v>
      </c>
      <c r="AB129" s="79">
        <f>(VLOOKUP($A128,'RevPAR Raw Data'!$B$6:$BE$43,'RevPAR Raw Data'!X$1,FALSE))/100</f>
        <v>8.5473178942493497E-2</v>
      </c>
      <c r="AC129" s="79">
        <f>(VLOOKUP($A128,'RevPAR Raw Data'!$B$6:$BE$43,'RevPAR Raw Data'!Y$1,FALSE))/100</f>
        <v>0.140976554207421</v>
      </c>
      <c r="AD129" s="80">
        <f>(VLOOKUP($A128,'RevPAR Raw Data'!$B$6:$BE$43,'RevPAR Raw Data'!AA$1,FALSE))/100</f>
        <v>1.1808224008307899E-2</v>
      </c>
      <c r="AE129" s="80">
        <f>(VLOOKUP($A128,'RevPAR Raw Data'!$B$6:$BE$43,'RevPAR Raw Data'!AB$1,FALSE))/100</f>
        <v>1.7932720748822198E-2</v>
      </c>
      <c r="AF129" s="79">
        <f>(VLOOKUP($A128,'RevPAR Raw Data'!$B$6:$BE$43,'RevPAR Raw Data'!AC$1,FALSE))/100</f>
        <v>1.48573711816526E-2</v>
      </c>
      <c r="AG129" s="81">
        <f>(VLOOKUP($A128,'RevPAR Raw Data'!$B$6:$BE$43,'RevPAR Raw Data'!AE$1,FALSE))/100</f>
        <v>9.8091631379026906E-2</v>
      </c>
      <c r="AH129" s="93"/>
    </row>
    <row r="130" spans="1:34">
      <c r="A130" s="128"/>
      <c r="B130" s="106"/>
      <c r="C130" s="107"/>
      <c r="D130" s="107"/>
      <c r="E130" s="107"/>
      <c r="F130" s="107"/>
      <c r="G130" s="108"/>
      <c r="H130" s="88"/>
      <c r="I130" s="88"/>
      <c r="J130" s="108"/>
      <c r="K130" s="109"/>
      <c r="M130" s="110"/>
      <c r="N130" s="111"/>
      <c r="O130" s="111"/>
      <c r="P130" s="111"/>
      <c r="Q130" s="111"/>
      <c r="R130" s="112"/>
      <c r="S130" s="111"/>
      <c r="T130" s="111"/>
      <c r="U130" s="112"/>
      <c r="V130" s="113"/>
      <c r="X130" s="110"/>
      <c r="Y130" s="111"/>
      <c r="Z130" s="111"/>
      <c r="AA130" s="111"/>
      <c r="AB130" s="111"/>
      <c r="AC130" s="112"/>
      <c r="AD130" s="111"/>
      <c r="AE130" s="111"/>
      <c r="AF130" s="112"/>
      <c r="AG130" s="113"/>
    </row>
    <row r="131" spans="1:34">
      <c r="A131" s="105" t="s">
        <v>59</v>
      </c>
      <c r="B131" s="106">
        <f>(VLOOKUP($A131,'Occupancy Raw Data'!$B$8:$BE$45,'Occupancy Raw Data'!G$3,FALSE))/100</f>
        <v>0.43224299065420502</v>
      </c>
      <c r="C131" s="107">
        <f>(VLOOKUP($A131,'Occupancy Raw Data'!$B$8:$BE$45,'Occupancy Raw Data'!H$3,FALSE))/100</f>
        <v>0.58511348464619406</v>
      </c>
      <c r="D131" s="107">
        <f>(VLOOKUP($A131,'Occupancy Raw Data'!$B$8:$BE$45,'Occupancy Raw Data'!I$3,FALSE))/100</f>
        <v>0.70160213618157496</v>
      </c>
      <c r="E131" s="107">
        <f>(VLOOKUP($A131,'Occupancy Raw Data'!$B$8:$BE$45,'Occupancy Raw Data'!J$3,FALSE))/100</f>
        <v>0.68958611481975896</v>
      </c>
      <c r="F131" s="107">
        <f>(VLOOKUP($A131,'Occupancy Raw Data'!$B$8:$BE$45,'Occupancy Raw Data'!K$3,FALSE))/100</f>
        <v>0.56875834445927897</v>
      </c>
      <c r="G131" s="108">
        <f>(VLOOKUP($A131,'Occupancy Raw Data'!$B$8:$BE$45,'Occupancy Raw Data'!L$3,FALSE))/100</f>
        <v>0.59546061415220197</v>
      </c>
      <c r="H131" s="88">
        <f>(VLOOKUP($A131,'Occupancy Raw Data'!$B$8:$BE$45,'Occupancy Raw Data'!N$3,FALSE))/100</f>
        <v>0.65654205607476601</v>
      </c>
      <c r="I131" s="88">
        <f>(VLOOKUP($A131,'Occupancy Raw Data'!$B$8:$BE$45,'Occupancy Raw Data'!O$3,FALSE))/100</f>
        <v>0.74132176234979896</v>
      </c>
      <c r="J131" s="108">
        <f>(VLOOKUP($A131,'Occupancy Raw Data'!$B$8:$BE$45,'Occupancy Raw Data'!P$3,FALSE))/100</f>
        <v>0.69893190921228299</v>
      </c>
      <c r="K131" s="109">
        <f>(VLOOKUP($A131,'Occupancy Raw Data'!$B$8:$BE$45,'Occupancy Raw Data'!R$3,FALSE))/100</f>
        <v>0.62502384131222499</v>
      </c>
      <c r="M131" s="110">
        <f>VLOOKUP($A131,'ADR Raw Data'!$B$6:$BE$43,'ADR Raw Data'!G$1,FALSE)</f>
        <v>147.52920463320399</v>
      </c>
      <c r="N131" s="111">
        <f>VLOOKUP($A131,'ADR Raw Data'!$B$6:$BE$43,'ADR Raw Data'!H$1,FALSE)</f>
        <v>166.06788933257201</v>
      </c>
      <c r="O131" s="111">
        <f>VLOOKUP($A131,'ADR Raw Data'!$B$6:$BE$43,'ADR Raw Data'!I$1,FALSE)</f>
        <v>165.78844433872499</v>
      </c>
      <c r="P131" s="111">
        <f>VLOOKUP($A131,'ADR Raw Data'!$B$6:$BE$43,'ADR Raw Data'!J$1,FALSE)</f>
        <v>162.622512100677</v>
      </c>
      <c r="Q131" s="111">
        <f>VLOOKUP($A131,'ADR Raw Data'!$B$6:$BE$43,'ADR Raw Data'!K$1,FALSE)</f>
        <v>152.762746478873</v>
      </c>
      <c r="R131" s="112">
        <f>VLOOKUP($A131,'ADR Raw Data'!$B$6:$BE$43,'ADR Raw Data'!L$1,FALSE)</f>
        <v>159.97090470852001</v>
      </c>
      <c r="S131" s="111">
        <f>VLOOKUP($A131,'ADR Raw Data'!$B$6:$BE$43,'ADR Raw Data'!N$1,FALSE)</f>
        <v>158.02200305033</v>
      </c>
      <c r="T131" s="111">
        <f>VLOOKUP($A131,'ADR Raw Data'!$B$6:$BE$43,'ADR Raw Data'!O$1,FALSE)</f>
        <v>162.070040522287</v>
      </c>
      <c r="U131" s="112">
        <f>VLOOKUP($A131,'ADR Raw Data'!$B$6:$BE$43,'ADR Raw Data'!P$1,FALSE)</f>
        <v>160.16877745940701</v>
      </c>
      <c r="V131" s="113">
        <f>VLOOKUP($A131,'ADR Raw Data'!$B$6:$BE$43,'ADR Raw Data'!R$1,FALSE)</f>
        <v>160.03412496185501</v>
      </c>
      <c r="X131" s="110">
        <f>VLOOKUP($A131,'RevPAR Raw Data'!$B$6:$BE$43,'RevPAR Raw Data'!G$1,FALSE)</f>
        <v>63.768464619492597</v>
      </c>
      <c r="Y131" s="111">
        <f>VLOOKUP($A131,'RevPAR Raw Data'!$B$6:$BE$43,'RevPAR Raw Data'!H$1,FALSE)</f>
        <v>97.168561415220196</v>
      </c>
      <c r="Z131" s="111">
        <f>VLOOKUP($A131,'RevPAR Raw Data'!$B$6:$BE$43,'RevPAR Raw Data'!I$1,FALSE)</f>
        <v>116.31752670226901</v>
      </c>
      <c r="AA131" s="111">
        <f>VLOOKUP($A131,'RevPAR Raw Data'!$B$6:$BE$43,'RevPAR Raw Data'!J$1,FALSE)</f>
        <v>112.14222630173499</v>
      </c>
      <c r="AB131" s="111">
        <f>VLOOKUP($A131,'RevPAR Raw Data'!$B$6:$BE$43,'RevPAR Raw Data'!K$1,FALSE)</f>
        <v>86.885086782376504</v>
      </c>
      <c r="AC131" s="112">
        <f>VLOOKUP($A131,'RevPAR Raw Data'!$B$6:$BE$43,'RevPAR Raw Data'!L$1,FALSE)</f>
        <v>95.2563731642189</v>
      </c>
      <c r="AD131" s="111">
        <f>VLOOKUP($A131,'RevPAR Raw Data'!$B$6:$BE$43,'RevPAR Raw Data'!N$1,FALSE)</f>
        <v>103.748090787716</v>
      </c>
      <c r="AE131" s="111">
        <f>VLOOKUP($A131,'RevPAR Raw Data'!$B$6:$BE$43,'RevPAR Raw Data'!O$1,FALSE)</f>
        <v>120.14604806408499</v>
      </c>
      <c r="AF131" s="112">
        <f>VLOOKUP($A131,'RevPAR Raw Data'!$B$6:$BE$43,'RevPAR Raw Data'!P$1,FALSE)</f>
        <v>111.94706942590101</v>
      </c>
      <c r="AG131" s="113">
        <f>VLOOKUP($A131,'RevPAR Raw Data'!$B$6:$BE$43,'RevPAR Raw Data'!R$1,FALSE)</f>
        <v>100.025143524699</v>
      </c>
    </row>
    <row r="132" spans="1:34" ht="14.25">
      <c r="A132" s="90" t="s">
        <v>14</v>
      </c>
      <c r="B132" s="78">
        <f>(VLOOKUP($A131,'Occupancy Raw Data'!$B$8:$BE$51,'Occupancy Raw Data'!T$3,FALSE))/100</f>
        <v>0.13001745200698001</v>
      </c>
      <c r="C132" s="79">
        <f>(VLOOKUP($A131,'Occupancy Raw Data'!$B$8:$BE$51,'Occupancy Raw Data'!U$3,FALSE))/100</f>
        <v>0.20979986197377498</v>
      </c>
      <c r="D132" s="79">
        <f>(VLOOKUP($A131,'Occupancy Raw Data'!$B$8:$BE$51,'Occupancy Raw Data'!V$3,FALSE))/100</f>
        <v>0.26932367149758396</v>
      </c>
      <c r="E132" s="79">
        <f>(VLOOKUP($A131,'Occupancy Raw Data'!$B$8:$BE$51,'Occupancy Raw Data'!W$3,FALSE))/100</f>
        <v>0.24009603841536598</v>
      </c>
      <c r="F132" s="79">
        <f>(VLOOKUP($A131,'Occupancy Raw Data'!$B$8:$BE$51,'Occupancy Raw Data'!X$3,FALSE))/100</f>
        <v>5.5108359133126894E-2</v>
      </c>
      <c r="G132" s="79">
        <f>(VLOOKUP($A131,'Occupancy Raw Data'!$B$8:$BE$51,'Occupancy Raw Data'!Y$3,FALSE))/100</f>
        <v>0.184280403611258</v>
      </c>
      <c r="H132" s="80">
        <f>(VLOOKUP($A131,'Occupancy Raw Data'!$B$8:$BE$51,'Occupancy Raw Data'!AA$3,FALSE))/100</f>
        <v>0.10072747621712301</v>
      </c>
      <c r="I132" s="80">
        <f>(VLOOKUP($A131,'Occupancy Raw Data'!$B$8:$BE$51,'Occupancy Raw Data'!AB$3,FALSE))/100</f>
        <v>0.13606138107416801</v>
      </c>
      <c r="J132" s="79">
        <f>(VLOOKUP($A131,'Occupancy Raw Data'!$B$8:$BE$51,'Occupancy Raw Data'!AC$3,FALSE))/100</f>
        <v>0.11918760021378899</v>
      </c>
      <c r="K132" s="81">
        <f>(VLOOKUP($A131,'Occupancy Raw Data'!$B$8:$BE$51,'Occupancy Raw Data'!AE$3,FALSE))/100</f>
        <v>0.16267518183430901</v>
      </c>
      <c r="M132" s="78">
        <f>(VLOOKUP($A131,'ADR Raw Data'!$B$6:$BE$49,'ADR Raw Data'!T$1,FALSE))/100</f>
        <v>-2.4441470749294099E-2</v>
      </c>
      <c r="N132" s="79">
        <f>(VLOOKUP($A131,'ADR Raw Data'!$B$6:$BE$49,'ADR Raw Data'!U$1,FALSE))/100</f>
        <v>3.8790325383834E-2</v>
      </c>
      <c r="O132" s="79">
        <f>(VLOOKUP($A131,'ADR Raw Data'!$B$6:$BE$49,'ADR Raw Data'!V$1,FALSE))/100</f>
        <v>-5.3611218380367597E-3</v>
      </c>
      <c r="P132" s="79">
        <f>(VLOOKUP($A131,'ADR Raw Data'!$B$6:$BE$49,'ADR Raw Data'!W$1,FALSE))/100</f>
        <v>-6.4015298242295401E-3</v>
      </c>
      <c r="Q132" s="79">
        <f>(VLOOKUP($A131,'ADR Raw Data'!$B$6:$BE$49,'ADR Raw Data'!X$1,FALSE))/100</f>
        <v>-3.8752823256825504E-2</v>
      </c>
      <c r="R132" s="79">
        <f>(VLOOKUP($A131,'ADR Raw Data'!$B$6:$BE$49,'ADR Raw Data'!Y$1,FALSE))/100</f>
        <v>-4.4685406584385398E-3</v>
      </c>
      <c r="S132" s="80">
        <f>(VLOOKUP($A131,'ADR Raw Data'!$B$6:$BE$49,'ADR Raw Data'!AA$1,FALSE))/100</f>
        <v>-5.1697786126649901E-2</v>
      </c>
      <c r="T132" s="80">
        <f>(VLOOKUP($A131,'ADR Raw Data'!$B$6:$BE$49,'ADR Raw Data'!AB$1,FALSE))/100</f>
        <v>-6.0876345215208003E-2</v>
      </c>
      <c r="U132" s="79">
        <f>(VLOOKUP($A131,'ADR Raw Data'!$B$6:$BE$49,'ADR Raw Data'!AC$1,FALSE))/100</f>
        <v>-5.6385379842970505E-2</v>
      </c>
      <c r="V132" s="81">
        <f>(VLOOKUP($A131,'ADR Raw Data'!$B$6:$BE$49,'ADR Raw Data'!AE$1,FALSE))/100</f>
        <v>-2.2352006867589102E-2</v>
      </c>
      <c r="X132" s="78">
        <f>(VLOOKUP($A131,'RevPAR Raw Data'!$B$6:$BE$43,'RevPAR Raw Data'!T$1,FALSE))/100</f>
        <v>0.10239816350755999</v>
      </c>
      <c r="Y132" s="79">
        <f>(VLOOKUP($A131,'RevPAR Raw Data'!$B$6:$BE$43,'RevPAR Raw Data'!U$1,FALSE))/100</f>
        <v>0.25672839226905497</v>
      </c>
      <c r="Z132" s="79">
        <f>(VLOOKUP($A131,'RevPAR Raw Data'!$B$6:$BE$43,'RevPAR Raw Data'!V$1,FALSE))/100</f>
        <v>0.262518672642781</v>
      </c>
      <c r="AA132" s="79">
        <f>(VLOOKUP($A131,'RevPAR Raw Data'!$B$6:$BE$43,'RevPAR Raw Data'!W$1,FALSE))/100</f>
        <v>0.23215752664054101</v>
      </c>
      <c r="AB132" s="79">
        <f>(VLOOKUP($A131,'RevPAR Raw Data'!$B$6:$BE$43,'RevPAR Raw Data'!X$1,FALSE))/100</f>
        <v>1.4219931374841599E-2</v>
      </c>
      <c r="AC132" s="79">
        <f>(VLOOKUP($A131,'RevPAR Raw Data'!$B$6:$BE$43,'RevPAR Raw Data'!Y$1,FALSE))/100</f>
        <v>0.17898839847672898</v>
      </c>
      <c r="AD132" s="80">
        <f>(VLOOKUP($A131,'RevPAR Raw Data'!$B$6:$BE$43,'RevPAR Raw Data'!AA$1,FALSE))/100</f>
        <v>4.3822302567923598E-2</v>
      </c>
      <c r="AE132" s="80">
        <f>(VLOOKUP($A131,'RevPAR Raw Data'!$B$6:$BE$43,'RevPAR Raw Data'!AB$1,FALSE))/100</f>
        <v>6.6902116254231703E-2</v>
      </c>
      <c r="AF132" s="79">
        <f>(VLOOKUP($A131,'RevPAR Raw Data'!$B$6:$BE$43,'RevPAR Raw Data'!AC$1,FALSE))/100</f>
        <v>5.6081782260192198E-2</v>
      </c>
      <c r="AG132" s="81">
        <f>(VLOOKUP($A131,'RevPAR Raw Data'!$B$6:$BE$43,'RevPAR Raw Data'!AE$1,FALSE))/100</f>
        <v>0.13668705818517299</v>
      </c>
    </row>
    <row r="133" spans="1:34">
      <c r="A133" s="128"/>
      <c r="B133" s="106"/>
      <c r="C133" s="107"/>
      <c r="D133" s="107"/>
      <c r="E133" s="107"/>
      <c r="F133" s="107"/>
      <c r="G133" s="108"/>
      <c r="H133" s="88"/>
      <c r="I133" s="88"/>
      <c r="J133" s="108"/>
      <c r="K133" s="109"/>
      <c r="M133" s="110"/>
      <c r="N133" s="111"/>
      <c r="O133" s="111"/>
      <c r="P133" s="111"/>
      <c r="Q133" s="111"/>
      <c r="R133" s="112"/>
      <c r="S133" s="111"/>
      <c r="T133" s="111"/>
      <c r="U133" s="112"/>
      <c r="V133" s="113"/>
      <c r="X133" s="110"/>
      <c r="Y133" s="111"/>
      <c r="Z133" s="111"/>
      <c r="AA133" s="111"/>
      <c r="AB133" s="111"/>
      <c r="AC133" s="112"/>
      <c r="AD133" s="111"/>
      <c r="AE133" s="111"/>
      <c r="AF133" s="112"/>
      <c r="AG133" s="113"/>
    </row>
    <row r="134" spans="1:34">
      <c r="A134" s="105" t="s">
        <v>61</v>
      </c>
      <c r="B134" s="106">
        <f>(VLOOKUP($A134,'Occupancy Raw Data'!$B$8:$BE$45,'Occupancy Raw Data'!G$3,FALSE))/100</f>
        <v>0.52528154447253494</v>
      </c>
      <c r="C134" s="107">
        <f>(VLOOKUP($A134,'Occupancy Raw Data'!$B$8:$BE$45,'Occupancy Raw Data'!H$3,FALSE))/100</f>
        <v>0.69340381521489303</v>
      </c>
      <c r="D134" s="107">
        <f>(VLOOKUP($A134,'Occupancy Raw Data'!$B$8:$BE$45,'Occupancy Raw Data'!I$3,FALSE))/100</f>
        <v>0.74017467248908209</v>
      </c>
      <c r="E134" s="107">
        <f>(VLOOKUP($A134,'Occupancy Raw Data'!$B$8:$BE$45,'Occupancy Raw Data'!J$3,FALSE))/100</f>
        <v>0.75074695472305197</v>
      </c>
      <c r="F134" s="107">
        <f>(VLOOKUP($A134,'Occupancy Raw Data'!$B$8:$BE$45,'Occupancy Raw Data'!K$3,FALSE))/100</f>
        <v>0.66122730406802999</v>
      </c>
      <c r="G134" s="108">
        <f>(VLOOKUP($A134,'Occupancy Raw Data'!$B$8:$BE$45,'Occupancy Raw Data'!L$3,FALSE))/100</f>
        <v>0.67416685819351796</v>
      </c>
      <c r="H134" s="88">
        <f>(VLOOKUP($A134,'Occupancy Raw Data'!$B$8:$BE$45,'Occupancy Raw Data'!N$3,FALSE))/100</f>
        <v>0.74293265915881401</v>
      </c>
      <c r="I134" s="88">
        <f>(VLOOKUP($A134,'Occupancy Raw Data'!$B$8:$BE$45,'Occupancy Raw Data'!O$3,FALSE))/100</f>
        <v>0.74615031027349998</v>
      </c>
      <c r="J134" s="108">
        <f>(VLOOKUP($A134,'Occupancy Raw Data'!$B$8:$BE$45,'Occupancy Raw Data'!P$3,FALSE))/100</f>
        <v>0.744541484716157</v>
      </c>
      <c r="K134" s="109">
        <f>(VLOOKUP($A134,'Occupancy Raw Data'!$B$8:$BE$45,'Occupancy Raw Data'!R$3,FALSE))/100</f>
        <v>0.69427389434284392</v>
      </c>
      <c r="M134" s="110">
        <f>VLOOKUP($A134,'ADR Raw Data'!$B$6:$BE$43,'ADR Raw Data'!G$1,FALSE)</f>
        <v>95.024467293808698</v>
      </c>
      <c r="N134" s="111">
        <f>VLOOKUP($A134,'ADR Raw Data'!$B$6:$BE$43,'ADR Raw Data'!H$1,FALSE)</f>
        <v>109.62318362611801</v>
      </c>
      <c r="O134" s="111">
        <f>VLOOKUP($A134,'ADR Raw Data'!$B$6:$BE$43,'ADR Raw Data'!I$1,FALSE)</f>
        <v>114.997160378823</v>
      </c>
      <c r="P134" s="111">
        <f>VLOOKUP($A134,'ADR Raw Data'!$B$6:$BE$43,'ADR Raw Data'!J$1,FALSE)</f>
        <v>114.000537272309</v>
      </c>
      <c r="Q134" s="111">
        <f>VLOOKUP($A134,'ADR Raw Data'!$B$6:$BE$43,'ADR Raw Data'!K$1,FALSE)</f>
        <v>103.974350017379</v>
      </c>
      <c r="R134" s="112">
        <f>VLOOKUP($A134,'ADR Raw Data'!$B$6:$BE$43,'ADR Raw Data'!L$1,FALSE)</f>
        <v>108.395109944431</v>
      </c>
      <c r="S134" s="111">
        <f>VLOOKUP($A134,'ADR Raw Data'!$B$6:$BE$43,'ADR Raw Data'!N$1,FALSE)</f>
        <v>114.265760247486</v>
      </c>
      <c r="T134" s="111">
        <f>VLOOKUP($A134,'ADR Raw Data'!$B$6:$BE$43,'ADR Raw Data'!O$1,FALSE)</f>
        <v>114.10876328353601</v>
      </c>
      <c r="U134" s="112">
        <f>VLOOKUP($A134,'ADR Raw Data'!$B$6:$BE$43,'ADR Raw Data'!P$1,FALSE)</f>
        <v>114.187092143849</v>
      </c>
      <c r="V134" s="113">
        <f>VLOOKUP($A134,'ADR Raw Data'!$B$6:$BE$43,'ADR Raw Data'!R$1,FALSE)</f>
        <v>110.169778439857</v>
      </c>
      <c r="X134" s="110">
        <f>VLOOKUP($A134,'RevPAR Raw Data'!$B$6:$BE$43,'RevPAR Raw Data'!G$1,FALSE)</f>
        <v>49.914598942771697</v>
      </c>
      <c r="Y134" s="111">
        <f>VLOOKUP($A134,'RevPAR Raw Data'!$B$6:$BE$43,'RevPAR Raw Data'!H$1,FALSE)</f>
        <v>76.013133762353405</v>
      </c>
      <c r="Z134" s="111">
        <f>VLOOKUP($A134,'RevPAR Raw Data'!$B$6:$BE$43,'RevPAR Raw Data'!I$1,FALSE)</f>
        <v>85.117985520569903</v>
      </c>
      <c r="AA134" s="111">
        <f>VLOOKUP($A134,'RevPAR Raw Data'!$B$6:$BE$43,'RevPAR Raw Data'!J$1,FALSE)</f>
        <v>85.585556193978306</v>
      </c>
      <c r="AB134" s="111">
        <f>VLOOKUP($A134,'RevPAR Raw Data'!$B$6:$BE$43,'RevPAR Raw Data'!K$1,FALSE)</f>
        <v>68.750679154217394</v>
      </c>
      <c r="AC134" s="112">
        <f>VLOOKUP($A134,'RevPAR Raw Data'!$B$6:$BE$43,'RevPAR Raw Data'!L$1,FALSE)</f>
        <v>73.076390714778199</v>
      </c>
      <c r="AD134" s="111">
        <f>VLOOKUP($A134,'RevPAR Raw Data'!$B$6:$BE$43,'RevPAR Raw Data'!N$1,FALSE)</f>
        <v>84.891765111468601</v>
      </c>
      <c r="AE134" s="111">
        <f>VLOOKUP($A134,'RevPAR Raw Data'!$B$6:$BE$43,'RevPAR Raw Data'!O$1,FALSE)</f>
        <v>85.142289128935801</v>
      </c>
      <c r="AF134" s="112">
        <f>VLOOKUP($A134,'RevPAR Raw Data'!$B$6:$BE$43,'RevPAR Raw Data'!P$1,FALSE)</f>
        <v>85.017027120202201</v>
      </c>
      <c r="AG134" s="113">
        <f>VLOOKUP($A134,'RevPAR Raw Data'!$B$6:$BE$43,'RevPAR Raw Data'!R$1,FALSE)</f>
        <v>76.488001116327894</v>
      </c>
    </row>
    <row r="135" spans="1:34" ht="14.25">
      <c r="A135" s="90" t="s">
        <v>14</v>
      </c>
      <c r="B135" s="78">
        <f>(VLOOKUP($A134,'Occupancy Raw Data'!$B$8:$BE$51,'Occupancy Raw Data'!T$3,FALSE))/100</f>
        <v>8.5556128400502196E-2</v>
      </c>
      <c r="C135" s="79">
        <f>(VLOOKUP($A134,'Occupancy Raw Data'!$B$8:$BE$51,'Occupancy Raw Data'!U$3,FALSE))/100</f>
        <v>0.14477428933345102</v>
      </c>
      <c r="D135" s="79">
        <f>(VLOOKUP($A134,'Occupancy Raw Data'!$B$8:$BE$51,'Occupancy Raw Data'!V$3,FALSE))/100</f>
        <v>0.11032780203784499</v>
      </c>
      <c r="E135" s="79">
        <f>(VLOOKUP($A134,'Occupancy Raw Data'!$B$8:$BE$51,'Occupancy Raw Data'!W$3,FALSE))/100</f>
        <v>0.119816652634455</v>
      </c>
      <c r="F135" s="79">
        <f>(VLOOKUP($A134,'Occupancy Raw Data'!$B$8:$BE$51,'Occupancy Raw Data'!X$3,FALSE))/100</f>
        <v>7.6072515279853398E-2</v>
      </c>
      <c r="G135" s="79">
        <f>(VLOOKUP($A134,'Occupancy Raw Data'!$B$8:$BE$51,'Occupancy Raw Data'!Y$3,FALSE))/100</f>
        <v>0.108417432959921</v>
      </c>
      <c r="H135" s="80">
        <f>(VLOOKUP($A134,'Occupancy Raw Data'!$B$8:$BE$51,'Occupancy Raw Data'!AA$3,FALSE))/100</f>
        <v>4.9480246845259798E-3</v>
      </c>
      <c r="I135" s="80">
        <f>(VLOOKUP($A134,'Occupancy Raw Data'!$B$8:$BE$51,'Occupancy Raw Data'!AB$3,FALSE))/100</f>
        <v>4.8462334402630397E-2</v>
      </c>
      <c r="J135" s="79">
        <f>(VLOOKUP($A134,'Occupancy Raw Data'!$B$8:$BE$51,'Occupancy Raw Data'!AC$3,FALSE))/100</f>
        <v>2.6291112968216002E-2</v>
      </c>
      <c r="K135" s="81">
        <f>(VLOOKUP($A134,'Occupancy Raw Data'!$B$8:$BE$51,'Occupancy Raw Data'!AE$3,FALSE))/100</f>
        <v>8.1890614269059303E-2</v>
      </c>
      <c r="M135" s="78">
        <f>(VLOOKUP($A134,'ADR Raw Data'!$B$6:$BE$49,'ADR Raw Data'!T$1,FALSE))/100</f>
        <v>1.29005210495741E-2</v>
      </c>
      <c r="N135" s="79">
        <f>(VLOOKUP($A134,'ADR Raw Data'!$B$6:$BE$49,'ADR Raw Data'!U$1,FALSE))/100</f>
        <v>7.0425778695905508E-2</v>
      </c>
      <c r="O135" s="79">
        <f>(VLOOKUP($A134,'ADR Raw Data'!$B$6:$BE$49,'ADR Raw Data'!V$1,FALSE))/100</f>
        <v>5.6640199816278096E-2</v>
      </c>
      <c r="P135" s="79">
        <f>(VLOOKUP($A134,'ADR Raw Data'!$B$6:$BE$49,'ADR Raw Data'!W$1,FALSE))/100</f>
        <v>6.86147835988236E-2</v>
      </c>
      <c r="Q135" s="79">
        <f>(VLOOKUP($A134,'ADR Raw Data'!$B$6:$BE$49,'ADR Raw Data'!X$1,FALSE))/100</f>
        <v>2.9997105384856903E-2</v>
      </c>
      <c r="R135" s="79">
        <f>(VLOOKUP($A134,'ADR Raw Data'!$B$6:$BE$49,'ADR Raw Data'!Y$1,FALSE))/100</f>
        <v>5.1398843153455998E-2</v>
      </c>
      <c r="S135" s="80">
        <f>(VLOOKUP($A134,'ADR Raw Data'!$B$6:$BE$49,'ADR Raw Data'!AA$1,FALSE))/100</f>
        <v>-1.7800738680318201E-2</v>
      </c>
      <c r="T135" s="80">
        <f>(VLOOKUP($A134,'ADR Raw Data'!$B$6:$BE$49,'ADR Raw Data'!AB$1,FALSE))/100</f>
        <v>1.8016703137634E-2</v>
      </c>
      <c r="U135" s="79">
        <f>(VLOOKUP($A134,'ADR Raw Data'!$B$6:$BE$49,'ADR Raw Data'!AC$1,FALSE))/100</f>
        <v>-5.8016049770821495E-4</v>
      </c>
      <c r="V135" s="81">
        <f>(VLOOKUP($A134,'ADR Raw Data'!$B$6:$BE$49,'ADR Raw Data'!AE$1,FALSE))/100</f>
        <v>3.2520014007666499E-2</v>
      </c>
      <c r="X135" s="78">
        <f>(VLOOKUP($A134,'RevPAR Raw Data'!$B$6:$BE$43,'RevPAR Raw Data'!T$1,FALSE))/100</f>
        <v>9.9560368085427203E-2</v>
      </c>
      <c r="Y135" s="79">
        <f>(VLOOKUP($A134,'RevPAR Raw Data'!$B$6:$BE$43,'RevPAR Raw Data'!U$1,FALSE))/100</f>
        <v>0.225395910090811</v>
      </c>
      <c r="Z135" s="79">
        <f>(VLOOKUP($A134,'RevPAR Raw Data'!$B$6:$BE$43,'RevPAR Raw Data'!V$1,FALSE))/100</f>
        <v>0.17321699060683801</v>
      </c>
      <c r="AA135" s="79">
        <f>(VLOOKUP($A134,'RevPAR Raw Data'!$B$6:$BE$43,'RevPAR Raw Data'!W$1,FALSE))/100</f>
        <v>0.196652629925327</v>
      </c>
      <c r="AB135" s="79">
        <f>(VLOOKUP($A134,'RevPAR Raw Data'!$B$6:$BE$43,'RevPAR Raw Data'!X$1,FALSE))/100</f>
        <v>0.108351575922451</v>
      </c>
      <c r="AC135" s="79">
        <f>(VLOOKUP($A134,'RevPAR Raw Data'!$B$6:$BE$43,'RevPAR Raw Data'!Y$1,FALSE))/100</f>
        <v>0.165388806745185</v>
      </c>
      <c r="AD135" s="80">
        <f>(VLOOKUP($A134,'RevPAR Raw Data'!$B$6:$BE$43,'RevPAR Raw Data'!AA$1,FALSE))/100</f>
        <v>-1.2940792490185199E-2</v>
      </c>
      <c r="AE135" s="80">
        <f>(VLOOKUP($A134,'RevPAR Raw Data'!$B$6:$BE$43,'RevPAR Raw Data'!AB$1,FALSE))/100</f>
        <v>6.7352169032553408E-2</v>
      </c>
      <c r="AF135" s="79">
        <f>(VLOOKUP($A134,'RevPAR Raw Data'!$B$6:$BE$43,'RevPAR Raw Data'!AC$1,FALSE))/100</f>
        <v>2.5695699405322802E-2</v>
      </c>
      <c r="AG135" s="81">
        <f>(VLOOKUP($A134,'RevPAR Raw Data'!$B$6:$BE$43,'RevPAR Raw Data'!AE$1,FALSE))/100</f>
        <v>0.11707371219985201</v>
      </c>
    </row>
    <row r="136" spans="1:34">
      <c r="A136" s="128"/>
      <c r="B136" s="106"/>
      <c r="C136" s="107"/>
      <c r="D136" s="107"/>
      <c r="E136" s="107"/>
      <c r="F136" s="107"/>
      <c r="G136" s="108"/>
      <c r="H136" s="88"/>
      <c r="I136" s="88"/>
      <c r="J136" s="108"/>
      <c r="K136" s="109"/>
      <c r="M136" s="110"/>
      <c r="N136" s="111"/>
      <c r="O136" s="111"/>
      <c r="P136" s="111"/>
      <c r="Q136" s="111"/>
      <c r="R136" s="112"/>
      <c r="S136" s="111"/>
      <c r="T136" s="111"/>
      <c r="U136" s="112"/>
      <c r="V136" s="113"/>
      <c r="X136" s="110"/>
      <c r="Y136" s="111"/>
      <c r="Z136" s="111"/>
      <c r="AA136" s="111"/>
      <c r="AB136" s="111"/>
      <c r="AC136" s="112"/>
      <c r="AD136" s="111"/>
      <c r="AE136" s="111"/>
      <c r="AF136" s="112"/>
      <c r="AG136" s="113"/>
    </row>
    <row r="137" spans="1:34">
      <c r="A137" s="105" t="s">
        <v>60</v>
      </c>
      <c r="B137" s="106">
        <f>(VLOOKUP($A137,'Occupancy Raw Data'!$B$8:$BE$54,'Occupancy Raw Data'!G$3,FALSE))/100</f>
        <v>0.70621468926553599</v>
      </c>
      <c r="C137" s="107">
        <f>(VLOOKUP($A137,'Occupancy Raw Data'!$B$8:$BE$54,'Occupancy Raw Data'!H$3,FALSE))/100</f>
        <v>0.82097457627118597</v>
      </c>
      <c r="D137" s="107">
        <f>(VLOOKUP($A137,'Occupancy Raw Data'!$B$8:$BE$54,'Occupancy Raw Data'!I$3,FALSE))/100</f>
        <v>0.77860169491525399</v>
      </c>
      <c r="E137" s="107">
        <f>(VLOOKUP($A137,'Occupancy Raw Data'!$B$8:$BE$54,'Occupancy Raw Data'!J$3,FALSE))/100</f>
        <v>0.77966101694915191</v>
      </c>
      <c r="F137" s="107">
        <f>(VLOOKUP($A137,'Occupancy Raw Data'!$B$8:$BE$54,'Occupancy Raw Data'!K$3,FALSE))/100</f>
        <v>0.78460451977401102</v>
      </c>
      <c r="G137" s="108">
        <f>(VLOOKUP($A137,'Occupancy Raw Data'!$B$8:$BE$54,'Occupancy Raw Data'!L$3,FALSE))/100</f>
        <v>0.774011299435028</v>
      </c>
      <c r="H137" s="88">
        <f>(VLOOKUP($A137,'Occupancy Raw Data'!$B$8:$BE$54,'Occupancy Raw Data'!N$3,FALSE))/100</f>
        <v>0.80190677966101598</v>
      </c>
      <c r="I137" s="88">
        <f>(VLOOKUP($A137,'Occupancy Raw Data'!$B$8:$BE$54,'Occupancy Raw Data'!O$3,FALSE))/100</f>
        <v>0.721045197740112</v>
      </c>
      <c r="J137" s="108">
        <f>(VLOOKUP($A137,'Occupancy Raw Data'!$B$8:$BE$54,'Occupancy Raw Data'!P$3,FALSE))/100</f>
        <v>0.76147598870056399</v>
      </c>
      <c r="K137" s="109">
        <f>(VLOOKUP($A137,'Occupancy Raw Data'!$B$8:$BE$54,'Occupancy Raw Data'!R$3,FALSE))/100</f>
        <v>0.77042978208232393</v>
      </c>
      <c r="M137" s="110">
        <f>VLOOKUP($A137,'ADR Raw Data'!$B$6:$BE$54,'ADR Raw Data'!G$1,FALSE)</f>
        <v>104.851185</v>
      </c>
      <c r="N137" s="111">
        <f>VLOOKUP($A137,'ADR Raw Data'!$B$6:$BE$54,'ADR Raw Data'!H$1,FALSE)</f>
        <v>110.650043010752</v>
      </c>
      <c r="O137" s="111">
        <f>VLOOKUP($A137,'ADR Raw Data'!$B$6:$BE$54,'ADR Raw Data'!I$1,FALSE)</f>
        <v>110.072145124716</v>
      </c>
      <c r="P137" s="111">
        <f>VLOOKUP($A137,'ADR Raw Data'!$B$6:$BE$54,'ADR Raw Data'!J$1,FALSE)</f>
        <v>107.419003623188</v>
      </c>
      <c r="Q137" s="111">
        <f>VLOOKUP($A137,'ADR Raw Data'!$B$6:$BE$54,'ADR Raw Data'!K$1,FALSE)</f>
        <v>105.92752475247499</v>
      </c>
      <c r="R137" s="112">
        <f>VLOOKUP($A137,'ADR Raw Data'!$B$6:$BE$54,'ADR Raw Data'!L$1,FALSE)</f>
        <v>107.867237226277</v>
      </c>
      <c r="S137" s="111">
        <f>VLOOKUP($A137,'ADR Raw Data'!$B$6:$BE$54,'ADR Raw Data'!N$1,FALSE)</f>
        <v>108.204227212681</v>
      </c>
      <c r="T137" s="111">
        <f>VLOOKUP($A137,'ADR Raw Data'!$B$6:$BE$54,'ADR Raw Data'!O$1,FALSE)</f>
        <v>102.21207639569</v>
      </c>
      <c r="U137" s="112">
        <f>VLOOKUP($A137,'ADR Raw Data'!$B$6:$BE$54,'ADR Raw Data'!P$1,FALSE)</f>
        <v>105.36722930674701</v>
      </c>
      <c r="V137" s="113">
        <f>VLOOKUP($A137,'ADR Raw Data'!$B$6:$BE$54,'ADR Raw Data'!R$1,FALSE)</f>
        <v>107.161250572906</v>
      </c>
      <c r="X137" s="110">
        <f>VLOOKUP($A137,'RevPAR Raw Data'!$B$6:$BE$54,'RevPAR Raw Data'!G$1,FALSE)</f>
        <v>74.047447033898294</v>
      </c>
      <c r="Y137" s="111">
        <f>VLOOKUP($A137,'RevPAR Raw Data'!$B$6:$BE$54,'RevPAR Raw Data'!H$1,FALSE)</f>
        <v>90.8408721751412</v>
      </c>
      <c r="Z137" s="111">
        <f>VLOOKUP($A137,'RevPAR Raw Data'!$B$6:$BE$54,'RevPAR Raw Data'!I$1,FALSE)</f>
        <v>85.7023587570621</v>
      </c>
      <c r="AA137" s="111">
        <f>VLOOKUP($A137,'RevPAR Raw Data'!$B$6:$BE$54,'RevPAR Raw Data'!J$1,FALSE)</f>
        <v>83.750409604519703</v>
      </c>
      <c r="AB137" s="111">
        <f>VLOOKUP($A137,'RevPAR Raw Data'!$B$6:$BE$54,'RevPAR Raw Data'!K$1,FALSE)</f>
        <v>83.111214689265495</v>
      </c>
      <c r="AC137" s="112">
        <f>VLOOKUP($A137,'RevPAR Raw Data'!$B$6:$BE$54,'RevPAR Raw Data'!L$1,FALSE)</f>
        <v>83.490460451977398</v>
      </c>
      <c r="AD137" s="111">
        <f>VLOOKUP($A137,'RevPAR Raw Data'!$B$6:$BE$54,'RevPAR Raw Data'!N$1,FALSE)</f>
        <v>86.769703389830497</v>
      </c>
      <c r="AE137" s="111">
        <f>VLOOKUP($A137,'RevPAR Raw Data'!$B$6:$BE$54,'RevPAR Raw Data'!O$1,FALSE)</f>
        <v>73.6995268361581</v>
      </c>
      <c r="AF137" s="112">
        <f>VLOOKUP($A137,'RevPAR Raw Data'!$B$6:$BE$54,'RevPAR Raw Data'!P$1,FALSE)</f>
        <v>80.234615112994305</v>
      </c>
      <c r="AG137" s="113">
        <f>VLOOKUP($A137,'RevPAR Raw Data'!$B$6:$BE$54,'RevPAR Raw Data'!R$1,FALSE)</f>
        <v>82.560218926553603</v>
      </c>
    </row>
    <row r="138" spans="1:34" ht="14.25">
      <c r="A138" s="90" t="s">
        <v>14</v>
      </c>
      <c r="B138" s="78">
        <f>(VLOOKUP($A137,'Occupancy Raw Data'!$B$8:$BE$54,'Occupancy Raw Data'!T$3,FALSE))/100</f>
        <v>0.51550491699768597</v>
      </c>
      <c r="C138" s="79">
        <f>(VLOOKUP($A137,'Occupancy Raw Data'!$B$8:$BE$54,'Occupancy Raw Data'!U$3,FALSE))/100</f>
        <v>0.392463800096086</v>
      </c>
      <c r="D138" s="79">
        <f>(VLOOKUP($A137,'Occupancy Raw Data'!$B$8:$BE$54,'Occupancy Raw Data'!V$3,FALSE))/100</f>
        <v>0.185409562731922</v>
      </c>
      <c r="E138" s="79">
        <f>(VLOOKUP($A137,'Occupancy Raw Data'!$B$8:$BE$54,'Occupancy Raw Data'!W$3,FALSE))/100</f>
        <v>0.199801313762063</v>
      </c>
      <c r="F138" s="79">
        <f>(VLOOKUP($A137,'Occupancy Raw Data'!$B$8:$BE$54,'Occupancy Raw Data'!X$3,FALSE))/100</f>
        <v>0.147746100645025</v>
      </c>
      <c r="G138" s="79">
        <f>(VLOOKUP($A137,'Occupancy Raw Data'!$B$8:$BE$54,'Occupancy Raw Data'!Y$3,FALSE))/100</f>
        <v>0.27126394321309499</v>
      </c>
      <c r="H138" s="80">
        <f>(VLOOKUP($A137,'Occupancy Raw Data'!$B$8:$BE$54,'Occupancy Raw Data'!AA$3,FALSE))/100</f>
        <v>3.8562045226787502E-2</v>
      </c>
      <c r="I138" s="80">
        <f>(VLOOKUP($A137,'Occupancy Raw Data'!$B$8:$BE$54,'Occupancy Raw Data'!AB$3,FALSE))/100</f>
        <v>-3.1299811676082798E-2</v>
      </c>
      <c r="J138" s="79">
        <f>(VLOOKUP($A137,'Occupancy Raw Data'!$B$8:$BE$54,'Occupancy Raw Data'!AC$3,FALSE))/100</f>
        <v>4.2712123228916994E-3</v>
      </c>
      <c r="K138" s="81">
        <f>(VLOOKUP($A137,'Occupancy Raw Data'!$B$8:$BE$54,'Occupancy Raw Data'!AE$3,FALSE))/100</f>
        <v>0.183425230670172</v>
      </c>
      <c r="M138" s="78">
        <f>(VLOOKUP($A137,'ADR Raw Data'!$B$6:$BE$54,'ADR Raw Data'!T$1,FALSE))/100</f>
        <v>6.7375372884750609E-2</v>
      </c>
      <c r="N138" s="79">
        <f>(VLOOKUP($A137,'ADR Raw Data'!$B$6:$BE$54,'ADR Raw Data'!U$1,FALSE))/100</f>
        <v>6.2057825770094006E-2</v>
      </c>
      <c r="O138" s="79">
        <f>(VLOOKUP($A137,'ADR Raw Data'!$B$6:$BE$54,'ADR Raw Data'!V$1,FALSE))/100</f>
        <v>2.0313222610059301E-2</v>
      </c>
      <c r="P138" s="79">
        <f>(VLOOKUP($A137,'ADR Raw Data'!$B$6:$BE$54,'ADR Raw Data'!W$1,FALSE))/100</f>
        <v>-4.2565062059628797E-3</v>
      </c>
      <c r="Q138" s="79">
        <f>(VLOOKUP($A137,'ADR Raw Data'!$B$6:$BE$54,'ADR Raw Data'!X$1,FALSE))/100</f>
        <v>-4.3598604534275396E-3</v>
      </c>
      <c r="R138" s="79">
        <f>(VLOOKUP($A137,'ADR Raw Data'!$B$6:$BE$54,'ADR Raw Data'!Y$1,FALSE))/100</f>
        <v>2.38993242282723E-2</v>
      </c>
      <c r="S138" s="80">
        <f>(VLOOKUP($A137,'ADR Raw Data'!$B$6:$BE$54,'ADR Raw Data'!AA$1,FALSE))/100</f>
        <v>-6.9018128381176103E-2</v>
      </c>
      <c r="T138" s="80">
        <f>(VLOOKUP($A137,'ADR Raw Data'!$B$6:$BE$54,'ADR Raw Data'!AB$1,FALSE))/100</f>
        <v>-0.10236498357951801</v>
      </c>
      <c r="U138" s="79">
        <f>(VLOOKUP($A137,'ADR Raw Data'!$B$6:$BE$54,'ADR Raw Data'!AC$1,FALSE))/100</f>
        <v>-8.4309927704047494E-2</v>
      </c>
      <c r="V138" s="81">
        <f>(VLOOKUP($A137,'ADR Raw Data'!$B$6:$BE$54,'ADR Raw Data'!AE$1,FALSE))/100</f>
        <v>-1.2744359601496899E-2</v>
      </c>
      <c r="X138" s="78">
        <f>(VLOOKUP($A137,'RevPAR Raw Data'!$B$6:$BE$54,'RevPAR Raw Data'!T$1,FALSE))/100</f>
        <v>0.61761262588907795</v>
      </c>
      <c r="Y138" s="79">
        <f>(VLOOKUP($A137,'RevPAR Raw Data'!$B$6:$BE$54,'RevPAR Raw Data'!U$1,FALSE))/100</f>
        <v>0.47887707599361201</v>
      </c>
      <c r="Z138" s="79">
        <f>(VLOOKUP($A137,'RevPAR Raw Data'!$B$6:$BE$54,'RevPAR Raw Data'!V$1,FALSE))/100</f>
        <v>0.20948905106378898</v>
      </c>
      <c r="AA138" s="79">
        <f>(VLOOKUP($A137,'RevPAR Raw Data'!$B$6:$BE$54,'RevPAR Raw Data'!W$1,FALSE))/100</f>
        <v>0.19469435202411201</v>
      </c>
      <c r="AB138" s="79">
        <f>(VLOOKUP($A137,'RevPAR Raw Data'!$B$6:$BE$54,'RevPAR Raw Data'!X$1,FALSE))/100</f>
        <v>0.142742087810247</v>
      </c>
      <c r="AC138" s="79">
        <f>(VLOOKUP($A137,'RevPAR Raw Data'!$B$6:$BE$54,'RevPAR Raw Data'!Y$1,FALSE))/100</f>
        <v>0.30164629237165697</v>
      </c>
      <c r="AD138" s="80">
        <f>(VLOOKUP($A137,'RevPAR Raw Data'!$B$6:$BE$54,'RevPAR Raw Data'!AA$1,FALSE))/100</f>
        <v>-3.3117563342491697E-2</v>
      </c>
      <c r="AE138" s="80">
        <f>(VLOOKUP($A137,'RevPAR Raw Data'!$B$6:$BE$54,'RevPAR Raw Data'!AB$1,FALSE))/100</f>
        <v>-0.130460790547337</v>
      </c>
      <c r="AF138" s="79">
        <f>(VLOOKUP($A137,'RevPAR Raw Data'!$B$6:$BE$54,'RevPAR Raw Data'!AC$1,FALSE))/100</f>
        <v>-8.039882098330739E-2</v>
      </c>
      <c r="AG138" s="81">
        <f>(VLOOKUP($A137,'RevPAR Raw Data'!$B$6:$BE$54,'RevPAR Raw Data'!AE$1,FALSE))/100</f>
        <v>0.16834323396902701</v>
      </c>
    </row>
    <row r="139" spans="1:34">
      <c r="A139" s="128"/>
      <c r="B139" s="106"/>
      <c r="C139" s="107"/>
      <c r="D139" s="107"/>
      <c r="E139" s="107"/>
      <c r="F139" s="107"/>
      <c r="G139" s="108"/>
      <c r="H139" s="88"/>
      <c r="I139" s="88"/>
      <c r="J139" s="108"/>
      <c r="K139" s="109"/>
      <c r="M139" s="110"/>
      <c r="N139" s="111"/>
      <c r="O139" s="111"/>
      <c r="P139" s="111"/>
      <c r="Q139" s="111"/>
      <c r="R139" s="112"/>
      <c r="S139" s="111"/>
      <c r="T139" s="111"/>
      <c r="U139" s="112"/>
      <c r="V139" s="113"/>
      <c r="X139" s="110"/>
      <c r="Y139" s="111"/>
      <c r="Z139" s="111"/>
      <c r="AA139" s="111"/>
      <c r="AB139" s="111"/>
      <c r="AC139" s="112"/>
      <c r="AD139" s="111"/>
      <c r="AE139" s="111"/>
      <c r="AF139" s="112"/>
      <c r="AG139" s="113"/>
    </row>
    <row r="140" spans="1:34">
      <c r="A140" s="105" t="s">
        <v>62</v>
      </c>
      <c r="B140" s="106">
        <f>(VLOOKUP($A140,'Occupancy Raw Data'!$B$8:$BE$45,'Occupancy Raw Data'!G$3,FALSE))/100</f>
        <v>0.54988597491448099</v>
      </c>
      <c r="C140" s="107">
        <f>(VLOOKUP($A140,'Occupancy Raw Data'!$B$8:$BE$45,'Occupancy Raw Data'!H$3,FALSE))/100</f>
        <v>0.62941847206385393</v>
      </c>
      <c r="D140" s="107">
        <f>(VLOOKUP($A140,'Occupancy Raw Data'!$B$8:$BE$45,'Occupancy Raw Data'!I$3,FALSE))/100</f>
        <v>0.64908779931584903</v>
      </c>
      <c r="E140" s="107">
        <f>(VLOOKUP($A140,'Occupancy Raw Data'!$B$8:$BE$45,'Occupancy Raw Data'!J$3,FALSE))/100</f>
        <v>0.67160775370581505</v>
      </c>
      <c r="F140" s="107">
        <f>(VLOOKUP($A140,'Occupancy Raw Data'!$B$8:$BE$45,'Occupancy Raw Data'!K$3,FALSE))/100</f>
        <v>0.65849486887115105</v>
      </c>
      <c r="G140" s="108">
        <f>(VLOOKUP($A140,'Occupancy Raw Data'!$B$8:$BE$45,'Occupancy Raw Data'!L$3,FALSE))/100</f>
        <v>0.63169897377423001</v>
      </c>
      <c r="H140" s="88">
        <f>(VLOOKUP($A140,'Occupancy Raw Data'!$B$8:$BE$45,'Occupancy Raw Data'!N$3,FALSE))/100</f>
        <v>0.71892816419612304</v>
      </c>
      <c r="I140" s="88">
        <f>(VLOOKUP($A140,'Occupancy Raw Data'!$B$8:$BE$45,'Occupancy Raw Data'!O$3,FALSE))/100</f>
        <v>0.70952109464082003</v>
      </c>
      <c r="J140" s="108">
        <f>(VLOOKUP($A140,'Occupancy Raw Data'!$B$8:$BE$45,'Occupancy Raw Data'!P$3,FALSE))/100</f>
        <v>0.71422462941847198</v>
      </c>
      <c r="K140" s="109">
        <f>(VLOOKUP($A140,'Occupancy Raw Data'!$B$8:$BE$45,'Occupancy Raw Data'!R$3,FALSE))/100</f>
        <v>0.65527773252972699</v>
      </c>
      <c r="M140" s="110">
        <f>VLOOKUP($A140,'ADR Raw Data'!$B$6:$BE$43,'ADR Raw Data'!G$1,FALSE)</f>
        <v>86.935590461378894</v>
      </c>
      <c r="N140" s="111">
        <f>VLOOKUP($A140,'ADR Raw Data'!$B$6:$BE$43,'ADR Raw Data'!H$1,FALSE)</f>
        <v>92.101049954710106</v>
      </c>
      <c r="O140" s="111">
        <f>VLOOKUP($A140,'ADR Raw Data'!$B$6:$BE$43,'ADR Raw Data'!I$1,FALSE)</f>
        <v>90.078150988142198</v>
      </c>
      <c r="P140" s="111">
        <f>VLOOKUP($A140,'ADR Raw Data'!$B$6:$BE$43,'ADR Raw Data'!J$1,FALSE)</f>
        <v>92.639045500848795</v>
      </c>
      <c r="Q140" s="111">
        <f>VLOOKUP($A140,'ADR Raw Data'!$B$6:$BE$43,'ADR Raw Data'!K$1,FALSE)</f>
        <v>89.774933333333294</v>
      </c>
      <c r="R140" s="112">
        <f>VLOOKUP($A140,'ADR Raw Data'!$B$6:$BE$43,'ADR Raw Data'!L$1,FALSE)</f>
        <v>90.415479178700295</v>
      </c>
      <c r="S140" s="111">
        <f>VLOOKUP($A140,'ADR Raw Data'!$B$6:$BE$43,'ADR Raw Data'!N$1,FALSE)</f>
        <v>102.24143148295001</v>
      </c>
      <c r="T140" s="111">
        <f>VLOOKUP($A140,'ADR Raw Data'!$B$6:$BE$43,'ADR Raw Data'!O$1,FALSE)</f>
        <v>100.79089714744801</v>
      </c>
      <c r="U140" s="112">
        <f>VLOOKUP($A140,'ADR Raw Data'!$B$6:$BE$43,'ADR Raw Data'!P$1,FALSE)</f>
        <v>101.520940570744</v>
      </c>
      <c r="V140" s="113">
        <f>VLOOKUP($A140,'ADR Raw Data'!$B$6:$BE$43,'ADR Raw Data'!R$1,FALSE)</f>
        <v>93.873901093779097</v>
      </c>
      <c r="X140" s="110">
        <f>VLOOKUP($A140,'RevPAR Raw Data'!$B$6:$BE$43,'RevPAR Raw Data'!G$1,FALSE)</f>
        <v>47.804661915621402</v>
      </c>
      <c r="Y140" s="111">
        <f>VLOOKUP($A140,'RevPAR Raw Data'!$B$6:$BE$43,'RevPAR Raw Data'!H$1,FALSE)</f>
        <v>57.970102137970301</v>
      </c>
      <c r="Z140" s="111">
        <f>VLOOKUP($A140,'RevPAR Raw Data'!$B$6:$BE$43,'RevPAR Raw Data'!I$1,FALSE)</f>
        <v>58.468628791333998</v>
      </c>
      <c r="AA140" s="111">
        <f>VLOOKUP($A140,'RevPAR Raw Data'!$B$6:$BE$43,'RevPAR Raw Data'!J$1,FALSE)</f>
        <v>62.217101254275903</v>
      </c>
      <c r="AB140" s="111">
        <f>VLOOKUP($A140,'RevPAR Raw Data'!$B$6:$BE$43,'RevPAR Raw Data'!K$1,FALSE)</f>
        <v>59.116332953249703</v>
      </c>
      <c r="AC140" s="112">
        <f>VLOOKUP($A140,'RevPAR Raw Data'!$B$6:$BE$43,'RevPAR Raw Data'!L$1,FALSE)</f>
        <v>57.115365410490298</v>
      </c>
      <c r="AD140" s="111">
        <f>VLOOKUP($A140,'RevPAR Raw Data'!$B$6:$BE$43,'RevPAR Raw Data'!N$1,FALSE)</f>
        <v>73.5042446408209</v>
      </c>
      <c r="AE140" s="111">
        <f>VLOOKUP($A140,'RevPAR Raw Data'!$B$6:$BE$43,'RevPAR Raw Data'!O$1,FALSE)</f>
        <v>71.513267673888194</v>
      </c>
      <c r="AF140" s="112">
        <f>VLOOKUP($A140,'RevPAR Raw Data'!$B$6:$BE$43,'RevPAR Raw Data'!P$1,FALSE)</f>
        <v>72.508756157354597</v>
      </c>
      <c r="AG140" s="113">
        <f>VLOOKUP($A140,'RevPAR Raw Data'!$B$6:$BE$43,'RevPAR Raw Data'!R$1,FALSE)</f>
        <v>61.513477052451499</v>
      </c>
    </row>
    <row r="141" spans="1:34" ht="14.25">
      <c r="A141" s="90" t="s">
        <v>14</v>
      </c>
      <c r="B141" s="78">
        <f>(VLOOKUP($A140,'Occupancy Raw Data'!$B$8:$BE$51,'Occupancy Raw Data'!T$3,FALSE))/100</f>
        <v>8.1904506386362902E-2</v>
      </c>
      <c r="C141" s="79">
        <f>(VLOOKUP($A140,'Occupancy Raw Data'!$B$8:$BE$51,'Occupancy Raw Data'!U$3,FALSE))/100</f>
        <v>0.13418043811608699</v>
      </c>
      <c r="D141" s="79">
        <f>(VLOOKUP($A140,'Occupancy Raw Data'!$B$8:$BE$51,'Occupancy Raw Data'!V$3,FALSE))/100</f>
        <v>0.121296778749268</v>
      </c>
      <c r="E141" s="79">
        <f>(VLOOKUP($A140,'Occupancy Raw Data'!$B$8:$BE$51,'Occupancy Raw Data'!W$3,FALSE))/100</f>
        <v>0.11839091086525499</v>
      </c>
      <c r="F141" s="79">
        <f>(VLOOKUP($A140,'Occupancy Raw Data'!$B$8:$BE$51,'Occupancy Raw Data'!X$3,FALSE))/100</f>
        <v>6.0354873670556898E-2</v>
      </c>
      <c r="G141" s="79">
        <f>(VLOOKUP($A140,'Occupancy Raw Data'!$B$8:$BE$51,'Occupancy Raw Data'!Y$3,FALSE))/100</f>
        <v>0.102976432283532</v>
      </c>
      <c r="H141" s="80">
        <f>(VLOOKUP($A140,'Occupancy Raw Data'!$B$8:$BE$51,'Occupancy Raw Data'!AA$3,FALSE))/100</f>
        <v>4.1185860889395604E-2</v>
      </c>
      <c r="I141" s="80">
        <f>(VLOOKUP($A140,'Occupancy Raw Data'!$B$8:$BE$51,'Occupancy Raw Data'!AB$3,FALSE))/100</f>
        <v>8.4330572151207102E-3</v>
      </c>
      <c r="J141" s="79">
        <f>(VLOOKUP($A140,'Occupancy Raw Data'!$B$8:$BE$51,'Occupancy Raw Data'!AC$3,FALSE))/100</f>
        <v>2.4655595799703299E-2</v>
      </c>
      <c r="K141" s="81">
        <f>(VLOOKUP($A140,'Occupancy Raw Data'!$B$8:$BE$51,'Occupancy Raw Data'!AE$3,FALSE))/100</f>
        <v>7.7332159199547404E-2</v>
      </c>
      <c r="M141" s="78">
        <f>(VLOOKUP($A140,'ADR Raw Data'!$B$6:$BE$49,'ADR Raw Data'!T$1,FALSE))/100</f>
        <v>-9.5942916337998796E-4</v>
      </c>
      <c r="N141" s="79">
        <f>(VLOOKUP($A140,'ADR Raw Data'!$B$6:$BE$49,'ADR Raw Data'!U$1,FALSE))/100</f>
        <v>2.8741556836220598E-2</v>
      </c>
      <c r="O141" s="79">
        <f>(VLOOKUP($A140,'ADR Raw Data'!$B$6:$BE$49,'ADR Raw Data'!V$1,FALSE))/100</f>
        <v>1.1654215407006901E-2</v>
      </c>
      <c r="P141" s="79">
        <f>(VLOOKUP($A140,'ADR Raw Data'!$B$6:$BE$49,'ADR Raw Data'!W$1,FALSE))/100</f>
        <v>5.1784482823183202E-2</v>
      </c>
      <c r="Q141" s="79">
        <f>(VLOOKUP($A140,'ADR Raw Data'!$B$6:$BE$49,'ADR Raw Data'!X$1,FALSE))/100</f>
        <v>-3.8392624105857399E-2</v>
      </c>
      <c r="R141" s="79">
        <f>(VLOOKUP($A140,'ADR Raw Data'!$B$6:$BE$49,'ADR Raw Data'!Y$1,FALSE))/100</f>
        <v>1.01058414697678E-2</v>
      </c>
      <c r="S141" s="80">
        <f>(VLOOKUP($A140,'ADR Raw Data'!$B$6:$BE$49,'ADR Raw Data'!AA$1,FALSE))/100</f>
        <v>-1.54165494656636E-2</v>
      </c>
      <c r="T141" s="80">
        <f>(VLOOKUP($A140,'ADR Raw Data'!$B$6:$BE$49,'ADR Raw Data'!AB$1,FALSE))/100</f>
        <v>-3.9489415104187998E-2</v>
      </c>
      <c r="U141" s="79">
        <f>(VLOOKUP($A140,'ADR Raw Data'!$B$6:$BE$49,'ADR Raw Data'!AC$1,FALSE))/100</f>
        <v>-2.7518012965622299E-2</v>
      </c>
      <c r="V141" s="81">
        <f>(VLOOKUP($A140,'ADR Raw Data'!$B$6:$BE$49,'ADR Raw Data'!AE$1,FALSE))/100</f>
        <v>-5.4033953372261403E-3</v>
      </c>
      <c r="X141" s="78">
        <f>(VLOOKUP($A140,'RevPAR Raw Data'!$B$6:$BE$43,'RevPAR Raw Data'!T$1,FALSE))/100</f>
        <v>8.0866495650943601E-2</v>
      </c>
      <c r="Y141" s="79">
        <f>(VLOOKUP($A140,'RevPAR Raw Data'!$B$6:$BE$43,'RevPAR Raw Data'!U$1,FALSE))/100</f>
        <v>0.16677854964073099</v>
      </c>
      <c r="Z141" s="79">
        <f>(VLOOKUP($A140,'RevPAR Raw Data'!$B$6:$BE$43,'RevPAR Raw Data'!V$1,FALSE))/100</f>
        <v>0.13436461294399499</v>
      </c>
      <c r="AA141" s="79">
        <f>(VLOOKUP($A140,'RevPAR Raw Data'!$B$6:$BE$43,'RevPAR Raw Data'!W$1,FALSE))/100</f>
        <v>0.17630620577856099</v>
      </c>
      <c r="AB141" s="79">
        <f>(VLOOKUP($A140,'RevPAR Raw Data'!$B$6:$BE$43,'RevPAR Raw Data'!X$1,FALSE))/100</f>
        <v>1.96450675869092E-2</v>
      </c>
      <c r="AC141" s="79">
        <f>(VLOOKUP($A140,'RevPAR Raw Data'!$B$6:$BE$43,'RevPAR Raw Data'!Y$1,FALSE))/100</f>
        <v>0.11412293725307901</v>
      </c>
      <c r="AD141" s="80">
        <f>(VLOOKUP($A140,'RevPAR Raw Data'!$B$6:$BE$43,'RevPAR Raw Data'!AA$1,FALSE))/100</f>
        <v>2.51343675620446E-2</v>
      </c>
      <c r="AE141" s="80">
        <f>(VLOOKUP($A140,'RevPAR Raw Data'!$B$6:$BE$43,'RevPAR Raw Data'!AB$1,FALSE))/100</f>
        <v>-3.1389374386032502E-2</v>
      </c>
      <c r="AF141" s="79">
        <f>(VLOOKUP($A140,'RevPAR Raw Data'!$B$6:$BE$43,'RevPAR Raw Data'!AC$1,FALSE))/100</f>
        <v>-3.5408901708103603E-3</v>
      </c>
      <c r="AG141" s="81">
        <f>(VLOOKUP($A140,'RevPAR Raw Data'!$B$6:$BE$43,'RevPAR Raw Data'!AE$1,FALSE))/100</f>
        <v>7.1510907633884693E-2</v>
      </c>
    </row>
    <row r="142" spans="1:34">
      <c r="A142" s="123"/>
      <c r="B142" s="106"/>
      <c r="C142" s="107"/>
      <c r="D142" s="107"/>
      <c r="E142" s="107"/>
      <c r="F142" s="107"/>
      <c r="G142" s="108"/>
      <c r="H142" s="88"/>
      <c r="I142" s="88"/>
      <c r="J142" s="108"/>
      <c r="K142" s="109"/>
      <c r="M142" s="110"/>
      <c r="N142" s="111"/>
      <c r="O142" s="111"/>
      <c r="P142" s="111"/>
      <c r="Q142" s="111"/>
      <c r="R142" s="112"/>
      <c r="S142" s="111"/>
      <c r="T142" s="111"/>
      <c r="U142" s="112"/>
      <c r="V142" s="113"/>
      <c r="X142" s="110"/>
      <c r="Y142" s="111"/>
      <c r="Z142" s="111"/>
      <c r="AA142" s="111"/>
      <c r="AB142" s="111"/>
      <c r="AC142" s="112"/>
      <c r="AD142" s="111"/>
      <c r="AE142" s="111"/>
      <c r="AF142" s="112"/>
      <c r="AG142" s="113"/>
      <c r="AH142" s="93"/>
    </row>
    <row r="143" spans="1:34">
      <c r="A143" s="105" t="s">
        <v>58</v>
      </c>
      <c r="B143" s="106">
        <f>(VLOOKUP($A143,'Occupancy Raw Data'!$B$8:$BE$45,'Occupancy Raw Data'!G$3,FALSE))/100</f>
        <v>0.584109589041095</v>
      </c>
      <c r="C143" s="107">
        <f>(VLOOKUP($A143,'Occupancy Raw Data'!$B$8:$BE$45,'Occupancy Raw Data'!H$3,FALSE))/100</f>
        <v>0.67598173515981697</v>
      </c>
      <c r="D143" s="107">
        <f>(VLOOKUP($A143,'Occupancy Raw Data'!$B$8:$BE$45,'Occupancy Raw Data'!I$3,FALSE))/100</f>
        <v>0.69771689497716805</v>
      </c>
      <c r="E143" s="107">
        <f>(VLOOKUP($A143,'Occupancy Raw Data'!$B$8:$BE$45,'Occupancy Raw Data'!J$3,FALSE))/100</f>
        <v>0.70703196347031905</v>
      </c>
      <c r="F143" s="107">
        <f>(VLOOKUP($A143,'Occupancy Raw Data'!$B$8:$BE$45,'Occupancy Raw Data'!K$3,FALSE))/100</f>
        <v>0.68529680365296797</v>
      </c>
      <c r="G143" s="108">
        <f>(VLOOKUP($A143,'Occupancy Raw Data'!$B$8:$BE$45,'Occupancy Raw Data'!L$3,FALSE))/100</f>
        <v>0.67002739726027305</v>
      </c>
      <c r="H143" s="88">
        <f>(VLOOKUP($A143,'Occupancy Raw Data'!$B$8:$BE$45,'Occupancy Raw Data'!N$3,FALSE))/100</f>
        <v>0.75013698630136905</v>
      </c>
      <c r="I143" s="88">
        <f>(VLOOKUP($A143,'Occupancy Raw Data'!$B$8:$BE$45,'Occupancy Raw Data'!O$3,FALSE))/100</f>
        <v>0.72712328767123191</v>
      </c>
      <c r="J143" s="108">
        <f>(VLOOKUP($A143,'Occupancy Raw Data'!$B$8:$BE$45,'Occupancy Raw Data'!P$3,FALSE))/100</f>
        <v>0.73863013698630098</v>
      </c>
      <c r="K143" s="109">
        <f>(VLOOKUP($A143,'Occupancy Raw Data'!$B$8:$BE$45,'Occupancy Raw Data'!R$3,FALSE))/100</f>
        <v>0.68962818003913795</v>
      </c>
      <c r="M143" s="110">
        <f>VLOOKUP($A143,'ADR Raw Data'!$B$6:$BE$43,'ADR Raw Data'!G$1,FALSE)</f>
        <v>90.623472795497094</v>
      </c>
      <c r="N143" s="111">
        <f>VLOOKUP($A143,'ADR Raw Data'!$B$6:$BE$43,'ADR Raw Data'!H$1,FALSE)</f>
        <v>95.0537747365576</v>
      </c>
      <c r="O143" s="111">
        <f>VLOOKUP($A143,'ADR Raw Data'!$B$6:$BE$43,'ADR Raw Data'!I$1,FALSE)</f>
        <v>96.181134712041796</v>
      </c>
      <c r="P143" s="111">
        <f>VLOOKUP($A143,'ADR Raw Data'!$B$6:$BE$43,'ADR Raw Data'!J$1,FALSE)</f>
        <v>95.715995195039994</v>
      </c>
      <c r="Q143" s="111">
        <f>VLOOKUP($A143,'ADR Raw Data'!$B$6:$BE$43,'ADR Raw Data'!K$1,FALSE)</f>
        <v>94.609525986140696</v>
      </c>
      <c r="R143" s="112">
        <f>VLOOKUP($A143,'ADR Raw Data'!$B$6:$BE$43,'ADR Raw Data'!L$1,FALSE)</f>
        <v>94.565008167048305</v>
      </c>
      <c r="S143" s="111">
        <f>VLOOKUP($A143,'ADR Raw Data'!$B$6:$BE$43,'ADR Raw Data'!N$1,FALSE)</f>
        <v>100.009025468711</v>
      </c>
      <c r="T143" s="111">
        <f>VLOOKUP($A143,'ADR Raw Data'!$B$6:$BE$43,'ADR Raw Data'!O$1,FALSE)</f>
        <v>100.09580987189101</v>
      </c>
      <c r="U143" s="112">
        <f>VLOOKUP($A143,'ADR Raw Data'!$B$6:$BE$43,'ADR Raw Data'!P$1,FALSE)</f>
        <v>100.05174167903</v>
      </c>
      <c r="V143" s="113">
        <f>VLOOKUP($A143,'ADR Raw Data'!$B$6:$BE$43,'ADR Raw Data'!R$1,FALSE)</f>
        <v>96.244035811577703</v>
      </c>
      <c r="X143" s="110">
        <f>VLOOKUP($A143,'RevPAR Raw Data'!$B$6:$BE$43,'RevPAR Raw Data'!G$1,FALSE)</f>
        <v>52.934039452054698</v>
      </c>
      <c r="Y143" s="111">
        <f>VLOOKUP($A143,'RevPAR Raw Data'!$B$6:$BE$43,'RevPAR Raw Data'!H$1,FALSE)</f>
        <v>64.254615579908602</v>
      </c>
      <c r="Z143" s="111">
        <f>VLOOKUP($A143,'RevPAR Raw Data'!$B$6:$BE$43,'RevPAR Raw Data'!I$1,FALSE)</f>
        <v>67.107202666666595</v>
      </c>
      <c r="AA143" s="111">
        <f>VLOOKUP($A143,'RevPAR Raw Data'!$B$6:$BE$43,'RevPAR Raw Data'!J$1,FALSE)</f>
        <v>67.674268018264797</v>
      </c>
      <c r="AB143" s="111">
        <f>VLOOKUP($A143,'RevPAR Raw Data'!$B$6:$BE$43,'RevPAR Raw Data'!K$1,FALSE)</f>
        <v>64.835605753424602</v>
      </c>
      <c r="AC143" s="112">
        <f>VLOOKUP($A143,'RevPAR Raw Data'!$B$6:$BE$43,'RevPAR Raw Data'!L$1,FALSE)</f>
        <v>63.3611462940639</v>
      </c>
      <c r="AD143" s="111">
        <f>VLOOKUP($A143,'RevPAR Raw Data'!$B$6:$BE$43,'RevPAR Raw Data'!N$1,FALSE)</f>
        <v>75.020468968036496</v>
      </c>
      <c r="AE143" s="111">
        <f>VLOOKUP($A143,'RevPAR Raw Data'!$B$6:$BE$43,'RevPAR Raw Data'!O$1,FALSE)</f>
        <v>72.781994356164304</v>
      </c>
      <c r="AF143" s="112">
        <f>VLOOKUP($A143,'RevPAR Raw Data'!$B$6:$BE$43,'RevPAR Raw Data'!P$1,FALSE)</f>
        <v>73.9012316621004</v>
      </c>
      <c r="AG143" s="113">
        <f>VLOOKUP($A143,'RevPAR Raw Data'!$B$6:$BE$43,'RevPAR Raw Data'!R$1,FALSE)</f>
        <v>66.372599256360004</v>
      </c>
    </row>
    <row r="144" spans="1:34" thickBot="1">
      <c r="A144" s="94" t="s">
        <v>14</v>
      </c>
      <c r="B144" s="84">
        <f>(VLOOKUP($A143,'Occupancy Raw Data'!$B$8:$BE$51,'Occupancy Raw Data'!T$3,FALSE))/100</f>
        <v>-6.0581174555811704E-2</v>
      </c>
      <c r="C144" s="85">
        <f>(VLOOKUP($A143,'Occupancy Raw Data'!$B$8:$BE$51,'Occupancy Raw Data'!U$3,FALSE))/100</f>
        <v>-3.5478161031915798E-2</v>
      </c>
      <c r="D144" s="85">
        <f>(VLOOKUP($A143,'Occupancy Raw Data'!$B$8:$BE$51,'Occupancy Raw Data'!V$3,FALSE))/100</f>
        <v>-3.4938806744095799E-4</v>
      </c>
      <c r="E144" s="85">
        <f>(VLOOKUP($A143,'Occupancy Raw Data'!$B$8:$BE$51,'Occupancy Raw Data'!W$3,FALSE))/100</f>
        <v>3.55458287175884E-2</v>
      </c>
      <c r="F144" s="85">
        <f>(VLOOKUP($A143,'Occupancy Raw Data'!$B$8:$BE$51,'Occupancy Raw Data'!X$3,FALSE))/100</f>
        <v>7.5535261288685901E-2</v>
      </c>
      <c r="G144" s="85">
        <f>(VLOOKUP($A143,'Occupancy Raw Data'!$B$8:$BE$51,'Occupancy Raw Data'!Y$3,FALSE))/100</f>
        <v>2.8802150883736697E-3</v>
      </c>
      <c r="H144" s="86">
        <f>(VLOOKUP($A143,'Occupancy Raw Data'!$B$8:$BE$51,'Occupancy Raw Data'!AA$3,FALSE))/100</f>
        <v>5.52671325560272E-2</v>
      </c>
      <c r="I144" s="86">
        <f>(VLOOKUP($A143,'Occupancy Raw Data'!$B$8:$BE$51,'Occupancy Raw Data'!AB$3,FALSE))/100</f>
        <v>2.98601769250867E-2</v>
      </c>
      <c r="J144" s="85">
        <f>(VLOOKUP($A143,'Occupancy Raw Data'!$B$8:$BE$51,'Occupancy Raw Data'!AC$3,FALSE))/100</f>
        <v>4.2606775846515801E-2</v>
      </c>
      <c r="K144" s="87">
        <f>(VLOOKUP($A143,'Occupancy Raw Data'!$B$8:$BE$51,'Occupancy Raw Data'!AE$3,FALSE))/100</f>
        <v>1.4711915520405501E-2</v>
      </c>
      <c r="M144" s="84">
        <f>(VLOOKUP($A143,'ADR Raw Data'!$B$6:$BE$49,'ADR Raw Data'!T$1,FALSE))/100</f>
        <v>-3.1584617764629702E-2</v>
      </c>
      <c r="N144" s="85">
        <f>(VLOOKUP($A143,'ADR Raw Data'!$B$6:$BE$49,'ADR Raw Data'!U$1,FALSE))/100</f>
        <v>-1.5862342603244099E-2</v>
      </c>
      <c r="O144" s="85">
        <f>(VLOOKUP($A143,'ADR Raw Data'!$B$6:$BE$49,'ADR Raw Data'!V$1,FALSE))/100</f>
        <v>7.6947415051458997E-3</v>
      </c>
      <c r="P144" s="85">
        <f>(VLOOKUP($A143,'ADR Raw Data'!$B$6:$BE$49,'ADR Raw Data'!W$1,FALSE))/100</f>
        <v>1.97846735941399E-2</v>
      </c>
      <c r="Q144" s="85">
        <f>(VLOOKUP($A143,'ADR Raw Data'!$B$6:$BE$49,'ADR Raw Data'!X$1,FALSE))/100</f>
        <v>3.1313969355949399E-2</v>
      </c>
      <c r="R144" s="85">
        <f>(VLOOKUP($A143,'ADR Raw Data'!$B$6:$BE$49,'ADR Raw Data'!Y$1,FALSE))/100</f>
        <v>2.7467827325470201E-3</v>
      </c>
      <c r="S144" s="86">
        <f>(VLOOKUP($A143,'ADR Raw Data'!$B$6:$BE$49,'ADR Raw Data'!AA$1,FALSE))/100</f>
        <v>2.8275429803701301E-4</v>
      </c>
      <c r="T144" s="86">
        <f>(VLOOKUP($A143,'ADR Raw Data'!$B$6:$BE$49,'ADR Raw Data'!AB$1,FALSE))/100</f>
        <v>-1.13686637579652E-2</v>
      </c>
      <c r="U144" s="85">
        <f>(VLOOKUP($A143,'ADR Raw Data'!$B$6:$BE$49,'ADR Raw Data'!AC$1,FALSE))/100</f>
        <v>-5.5650895045018202E-3</v>
      </c>
      <c r="V144" s="87">
        <f>(VLOOKUP($A143,'ADR Raw Data'!$B$6:$BE$49,'ADR Raw Data'!AE$1,FALSE))/100</f>
        <v>6.2435948818791295E-4</v>
      </c>
      <c r="X144" s="84">
        <f>(VLOOKUP($A143,'RevPAR Raw Data'!$B$6:$BE$43,'RevPAR Raw Data'!T$1,FALSE))/100</f>
        <v>-9.0252359078363806E-2</v>
      </c>
      <c r="Y144" s="85">
        <f>(VLOOKUP($A143,'RevPAR Raw Data'!$B$6:$BE$43,'RevPAR Raw Data'!U$1,FALSE))/100</f>
        <v>-5.0777736889938599E-2</v>
      </c>
      <c r="Z144" s="85">
        <f>(VLOOKUP($A143,'RevPAR Raw Data'!$B$6:$BE$43,'RevPAR Raw Data'!V$1,FALSE))/100</f>
        <v>7.342664986841E-3</v>
      </c>
      <c r="AA144" s="85">
        <f>(VLOOKUP($A143,'RevPAR Raw Data'!$B$6:$BE$43,'RevPAR Raw Data'!W$1,FALSE))/100</f>
        <v>5.6033764930539097E-2</v>
      </c>
      <c r="AB144" s="85">
        <f>(VLOOKUP($A143,'RevPAR Raw Data'!$B$6:$BE$43,'RevPAR Raw Data'!X$1,FALSE))/100</f>
        <v>0.109214539501922</v>
      </c>
      <c r="AC144" s="85">
        <f>(VLOOKUP($A143,'RevPAR Raw Data'!$B$6:$BE$43,'RevPAR Raw Data'!Y$1,FALSE))/100</f>
        <v>5.6349091459914702E-3</v>
      </c>
      <c r="AD144" s="86">
        <f>(VLOOKUP($A143,'RevPAR Raw Data'!$B$6:$BE$43,'RevPAR Raw Data'!AA$1,FALSE))/100</f>
        <v>5.5565513873334603E-2</v>
      </c>
      <c r="AE144" s="86">
        <f>(VLOOKUP($A143,'RevPAR Raw Data'!$B$6:$BE$43,'RevPAR Raw Data'!AB$1,FALSE))/100</f>
        <v>1.81520428559068E-2</v>
      </c>
      <c r="AF144" s="85">
        <f>(VLOOKUP($A143,'RevPAR Raw Data'!$B$6:$BE$43,'RevPAR Raw Data'!AC$1,FALSE))/100</f>
        <v>3.6804575820929802E-2</v>
      </c>
      <c r="AG144" s="87">
        <f>(VLOOKUP($A143,'RevPAR Raw Data'!$B$6:$BE$43,'RevPAR Raw Data'!AE$1,FALSE))/100</f>
        <v>1.5345460532638E-2</v>
      </c>
    </row>
    <row r="145" spans="1:33" ht="14.25" customHeight="1">
      <c r="A145" s="202" t="s">
        <v>63</v>
      </c>
      <c r="B145" s="203"/>
      <c r="C145" s="203"/>
      <c r="D145" s="203"/>
      <c r="E145" s="203"/>
      <c r="F145" s="203"/>
      <c r="G145" s="203"/>
      <c r="H145" s="203"/>
      <c r="I145" s="203"/>
      <c r="J145" s="203"/>
      <c r="K145" s="203"/>
      <c r="AG145" s="133"/>
    </row>
    <row r="146" spans="1:33">
      <c r="A146" s="202"/>
      <c r="B146" s="203"/>
      <c r="C146" s="203"/>
      <c r="D146" s="203"/>
      <c r="E146" s="203"/>
      <c r="F146" s="203"/>
      <c r="G146" s="203"/>
      <c r="H146" s="203"/>
      <c r="I146" s="203"/>
      <c r="J146" s="203"/>
      <c r="K146" s="203"/>
      <c r="AG146" s="133"/>
    </row>
    <row r="147" spans="1:33" ht="15.75" thickBot="1">
      <c r="A147" s="204"/>
      <c r="B147" s="205"/>
      <c r="C147" s="205"/>
      <c r="D147" s="205"/>
      <c r="E147" s="205"/>
      <c r="F147" s="205"/>
      <c r="G147" s="205"/>
      <c r="H147" s="205"/>
      <c r="I147" s="205"/>
      <c r="J147" s="205"/>
      <c r="K147" s="205"/>
      <c r="L147" s="134"/>
      <c r="M147" s="134"/>
      <c r="N147" s="134"/>
      <c r="O147" s="134"/>
      <c r="P147" s="134"/>
      <c r="Q147" s="134"/>
      <c r="R147" s="135"/>
      <c r="S147" s="134"/>
      <c r="T147" s="134"/>
      <c r="U147" s="134"/>
      <c r="V147" s="134"/>
      <c r="W147" s="134"/>
      <c r="X147" s="134"/>
      <c r="Y147" s="134"/>
      <c r="Z147" s="134"/>
      <c r="AA147" s="134"/>
      <c r="AB147" s="134"/>
      <c r="AC147" s="134"/>
      <c r="AD147" s="134"/>
      <c r="AE147" s="134"/>
      <c r="AF147" s="134"/>
      <c r="AG147" s="136"/>
    </row>
  </sheetData>
  <sheetProtection algorithmName="SHA-512" hashValue="31Cluyk72dpVl3L9pvPiFRwGstDDuB1A/L8E6SQ1dUGBzIqubodbL5kBpo3gDnl900QeZDfLaXxxxWJFtQHu+w==" saltValue="+a9Uczg4NK9AaYiLzUd+7Q==" spinCount="100000" sheet="1" formatColumns="0" formatRows="0"/>
  <mergeCells count="14">
    <mergeCell ref="A145:K147"/>
    <mergeCell ref="A1:A3"/>
    <mergeCell ref="G2:G3"/>
    <mergeCell ref="J2:J3"/>
    <mergeCell ref="K2:K3"/>
    <mergeCell ref="B1:K1"/>
    <mergeCell ref="M1:V1"/>
    <mergeCell ref="R2:R3"/>
    <mergeCell ref="U2:U3"/>
    <mergeCell ref="V2:V3"/>
    <mergeCell ref="X1:AG1"/>
    <mergeCell ref="AC2:AC3"/>
    <mergeCell ref="AF2:AF3"/>
    <mergeCell ref="AG2:AG3"/>
  </mergeCells>
  <pageMargins left="0.25" right="0.25" top="0.75" bottom="0.75" header="0.3" footer="0.3"/>
  <pageSetup scale="37" fitToHeight="0" orientation="landscape" r:id="rId1"/>
  <rowBreaks count="1" manualBreakCount="1">
    <brk id="57" max="32" man="1"/>
  </rowBreaks>
  <ignoredErrors>
    <ignoredError sqref="B5:K5 B60:K60" formula="1"/>
  </ignoredErrors>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10">
    <tabColor theme="7" tint="0.79998168889431442"/>
  </sheetPr>
  <dimension ref="A1"/>
  <sheetViews>
    <sheetView topLeftCell="A2" workbookViewId="0">
      <selection activeCell="I38" sqref="I38"/>
    </sheetView>
  </sheetViews>
  <sheetFormatPr defaultRowHeight="12.75"/>
  <sheetData/>
  <pageMargins left="0.7" right="0.7" top="0.75" bottom="0.75" header="0.3" footer="0.3"/>
  <pageSetup orientation="portrait" r:id="rId1"/>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11">
    <tabColor theme="7" tint="0.79998168889431442"/>
    <pageSetUpPr fitToPage="1"/>
  </sheetPr>
  <dimension ref="A1"/>
  <sheetViews>
    <sheetView topLeftCell="A22" zoomScale="110" zoomScaleNormal="110" workbookViewId="0">
      <selection activeCell="H40" sqref="H40"/>
    </sheetView>
  </sheetViews>
  <sheetFormatPr defaultRowHeight="12.75"/>
  <sheetData/>
  <pageMargins left="0.7" right="0.7" top="0.75" bottom="0.75" header="0.3" footer="0.3"/>
  <pageSetup scale="43" orientation="portrait" r:id="rId1"/>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0B37D5-D462-434B-977F-80F74FEE2DDD}">
  <sheetPr>
    <tabColor theme="7" tint="0.79998168889431442"/>
    <pageSetUpPr fitToPage="1"/>
  </sheetPr>
  <dimension ref="A1"/>
  <sheetViews>
    <sheetView zoomScaleNormal="100" workbookViewId="0">
      <selection activeCell="H40" sqref="H40"/>
    </sheetView>
  </sheetViews>
  <sheetFormatPr defaultRowHeight="12.75"/>
  <sheetData/>
  <pageMargins left="0.7" right="0.7" top="0.75" bottom="0.75" header="0.3" footer="0.3"/>
  <pageSetup orientation="portrait" r:id="rId1"/>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03BE176-23ED-4F29-B1A3-9D73A4DAF529}">
  <sheetPr>
    <tabColor theme="7" tint="0.79998168889431442"/>
    <pageSetUpPr fitToPage="1"/>
  </sheetPr>
  <dimension ref="A1"/>
  <sheetViews>
    <sheetView topLeftCell="A10" zoomScaleNormal="100" workbookViewId="0">
      <selection activeCell="H40" sqref="H40"/>
    </sheetView>
  </sheetViews>
  <sheetFormatPr defaultRowHeight="12.75"/>
  <sheetData/>
  <pageMargins left="0.7" right="0.7" top="0.75" bottom="0.75" header="0.3" footer="0.3"/>
  <pageSetup scale="50" orientation="portrait" r:id="rId1"/>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12">
    <tabColor theme="7" tint="0.79998168889431442"/>
    <pageSetUpPr fitToPage="1"/>
  </sheetPr>
  <dimension ref="A1"/>
  <sheetViews>
    <sheetView topLeftCell="A10" zoomScaleNormal="100" workbookViewId="0">
      <selection activeCell="P38" sqref="P38"/>
    </sheetView>
  </sheetViews>
  <sheetFormatPr defaultRowHeight="12.75"/>
  <sheetData/>
  <pageMargins left="0.7" right="0.7" top="0.75" bottom="0.75" header="0.3" footer="0.3"/>
  <pageSetup scale="40" orientation="portrait" r:id="rId1"/>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F00-000000000000}">
  <sheetPr codeName="Sheet13">
    <tabColor theme="7" tint="0.79998168889431442"/>
  </sheetPr>
  <dimension ref="A1"/>
  <sheetViews>
    <sheetView workbookViewId="0">
      <selection activeCell="I38" sqref="I38"/>
    </sheetView>
  </sheetViews>
  <sheetFormatPr defaultRowHeight="12.75"/>
  <sheetData/>
  <pageMargins left="0.7" right="0.7" top="0.75" bottom="0.75" header="0.3" footer="0.3"/>
  <pageSetup orientation="portrait" r:id="rId1"/>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14">
    <tabColor theme="7" tint="0.79998168889431442"/>
  </sheetPr>
  <dimension ref="A1"/>
  <sheetViews>
    <sheetView workbookViewId="0">
      <selection activeCell="AA17" sqref="AA17"/>
    </sheetView>
  </sheetViews>
  <sheetFormatPr defaultRowHeight="12.75"/>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tabColor rgb="FF92D050"/>
  </sheetPr>
  <dimension ref="A1:AG147"/>
  <sheetViews>
    <sheetView showGridLines="0" zoomScale="90" zoomScaleNormal="100" zoomScaleSheetLayoutView="96" workbookViewId="0">
      <pane xSplit="1" ySplit="3" topLeftCell="F46" activePane="bottomRight" state="frozen"/>
      <selection pane="topRight" sqref="A1:A3"/>
      <selection pane="bottomLeft" sqref="A1:A3"/>
      <selection pane="bottomRight" activeCell="O68" sqref="O68"/>
    </sheetView>
  </sheetViews>
  <sheetFormatPr defaultColWidth="9.140625" defaultRowHeight="15"/>
  <cols>
    <col min="1" max="1" width="44.7109375" style="91" customWidth="1"/>
    <col min="2" max="6" width="8.85546875" style="91" customWidth="1"/>
    <col min="7" max="7" width="8.85546875" style="97" customWidth="1"/>
    <col min="8" max="9" width="8.85546875" style="91" customWidth="1"/>
    <col min="10" max="11" width="8.85546875" style="97" customWidth="1"/>
    <col min="12" max="12" width="2.7109375" style="91" customWidth="1"/>
    <col min="13" max="22" width="8.7109375" style="91" customWidth="1"/>
    <col min="23" max="23" width="2.7109375" style="91" customWidth="1"/>
    <col min="24" max="33" width="8.85546875" style="91" customWidth="1"/>
    <col min="34" max="16384" width="9.140625" style="91"/>
  </cols>
  <sheetData>
    <row r="1" spans="1:33">
      <c r="A1" s="206" t="str">
        <f>'Occupancy Raw Data'!B2</f>
        <v>July 6 - August 2, 2025
Rolling-28 Day Period</v>
      </c>
      <c r="B1" s="193" t="s">
        <v>0</v>
      </c>
      <c r="C1" s="194"/>
      <c r="D1" s="194"/>
      <c r="E1" s="194"/>
      <c r="F1" s="194"/>
      <c r="G1" s="194"/>
      <c r="H1" s="194"/>
      <c r="I1" s="194"/>
      <c r="J1" s="194"/>
      <c r="K1" s="195"/>
      <c r="L1" s="95"/>
      <c r="M1" s="193" t="s">
        <v>1</v>
      </c>
      <c r="N1" s="194"/>
      <c r="O1" s="194"/>
      <c r="P1" s="194"/>
      <c r="Q1" s="194"/>
      <c r="R1" s="194"/>
      <c r="S1" s="194"/>
      <c r="T1" s="194"/>
      <c r="U1" s="194"/>
      <c r="V1" s="195"/>
      <c r="W1" s="95"/>
      <c r="X1" s="193" t="s">
        <v>2</v>
      </c>
      <c r="Y1" s="194"/>
      <c r="Z1" s="194"/>
      <c r="AA1" s="194"/>
      <c r="AB1" s="194"/>
      <c r="AC1" s="194"/>
      <c r="AD1" s="194"/>
      <c r="AE1" s="194"/>
      <c r="AF1" s="194"/>
      <c r="AG1" s="195"/>
    </row>
    <row r="2" spans="1:33">
      <c r="A2" s="207"/>
      <c r="B2" s="96"/>
      <c r="C2" s="97"/>
      <c r="D2" s="97"/>
      <c r="E2" s="97"/>
      <c r="F2" s="98"/>
      <c r="G2" s="196" t="s">
        <v>3</v>
      </c>
      <c r="H2" s="97"/>
      <c r="I2" s="97"/>
      <c r="J2" s="196" t="s">
        <v>4</v>
      </c>
      <c r="K2" s="198" t="s">
        <v>5</v>
      </c>
      <c r="L2" s="92"/>
      <c r="M2" s="99"/>
      <c r="N2" s="100"/>
      <c r="O2" s="100"/>
      <c r="P2" s="100"/>
      <c r="Q2" s="100"/>
      <c r="R2" s="200" t="s">
        <v>3</v>
      </c>
      <c r="S2" s="101"/>
      <c r="T2" s="101"/>
      <c r="U2" s="200" t="s">
        <v>4</v>
      </c>
      <c r="V2" s="201" t="s">
        <v>5</v>
      </c>
      <c r="W2" s="92"/>
      <c r="X2" s="99"/>
      <c r="Y2" s="100"/>
      <c r="Z2" s="100"/>
      <c r="AA2" s="100"/>
      <c r="AB2" s="100"/>
      <c r="AC2" s="200" t="s">
        <v>3</v>
      </c>
      <c r="AD2" s="101"/>
      <c r="AE2" s="101"/>
      <c r="AF2" s="200" t="s">
        <v>4</v>
      </c>
      <c r="AG2" s="201" t="s">
        <v>5</v>
      </c>
    </row>
    <row r="3" spans="1:33">
      <c r="A3" s="208"/>
      <c r="B3" s="102" t="s">
        <v>6</v>
      </c>
      <c r="C3" s="103" t="s">
        <v>7</v>
      </c>
      <c r="D3" s="103" t="s">
        <v>8</v>
      </c>
      <c r="E3" s="103" t="s">
        <v>9</v>
      </c>
      <c r="F3" s="104" t="s">
        <v>10</v>
      </c>
      <c r="G3" s="197"/>
      <c r="H3" s="103" t="s">
        <v>11</v>
      </c>
      <c r="I3" s="103" t="s">
        <v>12</v>
      </c>
      <c r="J3" s="197"/>
      <c r="K3" s="199"/>
      <c r="L3" s="92"/>
      <c r="M3" s="102" t="s">
        <v>6</v>
      </c>
      <c r="N3" s="103" t="s">
        <v>7</v>
      </c>
      <c r="O3" s="103" t="s">
        <v>8</v>
      </c>
      <c r="P3" s="103" t="s">
        <v>9</v>
      </c>
      <c r="Q3" s="103" t="s">
        <v>10</v>
      </c>
      <c r="R3" s="197"/>
      <c r="S3" s="104" t="s">
        <v>11</v>
      </c>
      <c r="T3" s="104" t="s">
        <v>12</v>
      </c>
      <c r="U3" s="197"/>
      <c r="V3" s="199"/>
      <c r="W3" s="92"/>
      <c r="X3" s="102" t="s">
        <v>6</v>
      </c>
      <c r="Y3" s="103" t="s">
        <v>7</v>
      </c>
      <c r="Z3" s="103" t="s">
        <v>8</v>
      </c>
      <c r="AA3" s="103" t="s">
        <v>9</v>
      </c>
      <c r="AB3" s="103" t="s">
        <v>10</v>
      </c>
      <c r="AC3" s="197"/>
      <c r="AD3" s="104" t="s">
        <v>11</v>
      </c>
      <c r="AE3" s="104" t="s">
        <v>12</v>
      </c>
      <c r="AF3" s="197"/>
      <c r="AG3" s="199"/>
    </row>
    <row r="4" spans="1:33">
      <c r="A4" s="123" t="s">
        <v>13</v>
      </c>
      <c r="B4" s="106">
        <f>(VLOOKUP($A4,'Occupancy Raw Data'!$B$8:$BE$45,'Occupancy Raw Data'!AG$3,FALSE))/100</f>
        <v>0.56742062020694495</v>
      </c>
      <c r="C4" s="107">
        <f>(VLOOKUP($A4,'Occupancy Raw Data'!$B$8:$BE$45,'Occupancy Raw Data'!AH$3,FALSE))/100</f>
        <v>0.66051045012820297</v>
      </c>
      <c r="D4" s="107">
        <f>(VLOOKUP($A4,'Occupancy Raw Data'!$B$8:$BE$45,'Occupancy Raw Data'!AI$3,FALSE))/100</f>
        <v>0.70614758727704097</v>
      </c>
      <c r="E4" s="107">
        <f>(VLOOKUP($A4,'Occupancy Raw Data'!$B$8:$BE$45,'Occupancy Raw Data'!AJ$3,FALSE))/100</f>
        <v>0.71190351071537505</v>
      </c>
      <c r="F4" s="107">
        <f>(VLOOKUP($A4,'Occupancy Raw Data'!$B$8:$BE$45,'Occupancy Raw Data'!AK$3,FALSE))/100</f>
        <v>0.70500243730060508</v>
      </c>
      <c r="G4" s="108">
        <f>(VLOOKUP($A4,'Occupancy Raw Data'!$B$8:$BE$45,'Occupancy Raw Data'!AL$3,FALSE))/100</f>
        <v>0.67019696669871498</v>
      </c>
      <c r="H4" s="88">
        <f>(VLOOKUP($A4,'Occupancy Raw Data'!$B$8:$BE$45,'Occupancy Raw Data'!AN$3,FALSE))/100</f>
        <v>0.76233677541431699</v>
      </c>
      <c r="I4" s="88">
        <f>(VLOOKUP($A4,'Occupancy Raw Data'!$B$8:$BE$45,'Occupancy Raw Data'!AO$3,FALSE))/100</f>
        <v>0.78135761756071698</v>
      </c>
      <c r="J4" s="108">
        <f>(VLOOKUP($A4,'Occupancy Raw Data'!$B$8:$BE$45,'Occupancy Raw Data'!AP$3,FALSE))/100</f>
        <v>0.77184719648751698</v>
      </c>
      <c r="K4" s="109">
        <f>(VLOOKUP($A4,'Occupancy Raw Data'!$B$8:$BE$45,'Occupancy Raw Data'!AR$3,FALSE))/100</f>
        <v>0.69924077777064098</v>
      </c>
      <c r="M4" s="110">
        <f>VLOOKUP($A4,'ADR Raw Data'!$B$6:$BE$43,'ADR Raw Data'!AG$1,FALSE)</f>
        <v>147.968535952043</v>
      </c>
      <c r="N4" s="111">
        <f>VLOOKUP($A4,'ADR Raw Data'!$B$6:$BE$43,'ADR Raw Data'!AH$1,FALSE)</f>
        <v>153.204685656923</v>
      </c>
      <c r="O4" s="111">
        <f>VLOOKUP($A4,'ADR Raw Data'!$B$6:$BE$43,'ADR Raw Data'!AI$1,FALSE)</f>
        <v>159.03303677360299</v>
      </c>
      <c r="P4" s="111">
        <f>VLOOKUP($A4,'ADR Raw Data'!$B$6:$BE$43,'ADR Raw Data'!AJ$1,FALSE)</f>
        <v>158.59109624895899</v>
      </c>
      <c r="Q4" s="111">
        <f>VLOOKUP($A4,'ADR Raw Data'!$B$6:$BE$43,'ADR Raw Data'!AK$1,FALSE)</f>
        <v>157.192397220272</v>
      </c>
      <c r="R4" s="112">
        <f>VLOOKUP($A4,'ADR Raw Data'!$B$6:$BE$43,'ADR Raw Data'!AL$1,FALSE)</f>
        <v>155.52953596883799</v>
      </c>
      <c r="S4" s="111">
        <f>VLOOKUP($A4,'ADR Raw Data'!$B$6:$BE$43,'ADR Raw Data'!AN$1,FALSE)</f>
        <v>176.59066319693599</v>
      </c>
      <c r="T4" s="111">
        <f>VLOOKUP($A4,'ADR Raw Data'!$B$6:$BE$43,'ADR Raw Data'!AO$1,FALSE)</f>
        <v>179.31702889701299</v>
      </c>
      <c r="U4" s="112">
        <f>VLOOKUP($A4,'ADR Raw Data'!$B$6:$BE$43,'ADR Raw Data'!AP$1,FALSE)</f>
        <v>177.97064269139199</v>
      </c>
      <c r="V4" s="113">
        <f>VLOOKUP($A4,'ADR Raw Data'!$B$6:$BE$43,'ADR Raw Data'!AR$1,FALSE)</f>
        <v>162.60726763150501</v>
      </c>
      <c r="X4" s="110">
        <f>VLOOKUP($A4,'RevPAR Raw Data'!$B$6:$BE$43,'RevPAR Raw Data'!AG$1,FALSE)</f>
        <v>83.960398441022306</v>
      </c>
      <c r="Y4" s="111">
        <f>VLOOKUP($A4,'RevPAR Raw Data'!$B$6:$BE$43,'RevPAR Raw Data'!AH$1,FALSE)</f>
        <v>101.19329588500401</v>
      </c>
      <c r="Z4" s="111">
        <f>VLOOKUP($A4,'RevPAR Raw Data'!$B$6:$BE$43,'RevPAR Raw Data'!AI$1,FALSE)</f>
        <v>112.300795215021</v>
      </c>
      <c r="AA4" s="111">
        <f>VLOOKUP($A4,'RevPAR Raw Data'!$B$6:$BE$43,'RevPAR Raw Data'!AJ$1,FALSE)</f>
        <v>112.901558187834</v>
      </c>
      <c r="AB4" s="111">
        <f>VLOOKUP($A4,'RevPAR Raw Data'!$B$6:$BE$43,'RevPAR Raw Data'!AK$1,FALSE)</f>
        <v>110.82102316541599</v>
      </c>
      <c r="AC4" s="112">
        <f>VLOOKUP($A4,'RevPAR Raw Data'!$B$6:$BE$43,'RevPAR Raw Data'!AL$1,FALSE)</f>
        <v>104.235423238374</v>
      </c>
      <c r="AD4" s="111">
        <f>VLOOKUP($A4,'RevPAR Raw Data'!$B$6:$BE$43,'RevPAR Raw Data'!AN$1,FALSE)</f>
        <v>134.62155674982799</v>
      </c>
      <c r="AE4" s="111">
        <f>VLOOKUP($A4,'RevPAR Raw Data'!$B$6:$BE$43,'RevPAR Raw Data'!AO$1,FALSE)</f>
        <v>140.110726487036</v>
      </c>
      <c r="AF4" s="112">
        <f>VLOOKUP($A4,'RevPAR Raw Data'!$B$6:$BE$43,'RevPAR Raw Data'!AP$1,FALSE)</f>
        <v>137.36614161843201</v>
      </c>
      <c r="AG4" s="113">
        <f>VLOOKUP($A4,'RevPAR Raw Data'!$B$6:$BE$43,'RevPAR Raw Data'!AR$1,FALSE)</f>
        <v>113.70163228981301</v>
      </c>
    </row>
    <row r="5" spans="1:33" ht="14.25">
      <c r="A5" s="90" t="s">
        <v>14</v>
      </c>
      <c r="B5" s="78">
        <f>(VLOOKUP($A4,'Occupancy Raw Data'!$B$8:$BE$45,'Occupancy Raw Data'!AT$3,FALSE))/100</f>
        <v>-2.2476576545742501E-2</v>
      </c>
      <c r="C5" s="79">
        <f>(VLOOKUP($A4,'Occupancy Raw Data'!$B$8:$BE$45,'Occupancy Raw Data'!AU$3,FALSE))/100</f>
        <v>-2.2914078142914098E-2</v>
      </c>
      <c r="D5" s="79">
        <f>(VLOOKUP($A4,'Occupancy Raw Data'!$B$8:$BE$45,'Occupancy Raw Data'!AV$3,FALSE))/100</f>
        <v>-1.9921291547238599E-2</v>
      </c>
      <c r="E5" s="79">
        <f>(VLOOKUP($A4,'Occupancy Raw Data'!$B$8:$BE$45,'Occupancy Raw Data'!AW$3,FALSE))/100</f>
        <v>-2.2729294412661999E-2</v>
      </c>
      <c r="F5" s="79">
        <f>(VLOOKUP($A4,'Occupancy Raw Data'!$B$8:$BE$45,'Occupancy Raw Data'!AX$3,FALSE))/100</f>
        <v>-1.6049311475645801E-2</v>
      </c>
      <c r="G5" s="79">
        <f>(VLOOKUP($A4,'Occupancy Raw Data'!$B$8:$BE$45,'Occupancy Raw Data'!AY$3,FALSE))/100</f>
        <v>-2.0733126942307799E-2</v>
      </c>
      <c r="H5" s="80">
        <f>(VLOOKUP($A4,'Occupancy Raw Data'!$B$8:$BE$45,'Occupancy Raw Data'!BA$3,FALSE))/100</f>
        <v>-7.6961238864050093E-3</v>
      </c>
      <c r="I5" s="80">
        <f>(VLOOKUP($A4,'Occupancy Raw Data'!$B$8:$BE$45,'Occupancy Raw Data'!BB$3,FALSE))/100</f>
        <v>-9.6455849031631107E-3</v>
      </c>
      <c r="J5" s="79">
        <f>(VLOOKUP($A4,'Occupancy Raw Data'!$B$8:$BE$45,'Occupancy Raw Data'!BC$3,FALSE))/100</f>
        <v>-8.6838269982476603E-3</v>
      </c>
      <c r="K5" s="81">
        <f>(VLOOKUP($A4,'Occupancy Raw Data'!$B$8:$BE$45,'Occupancy Raw Data'!BE$3,FALSE))/100</f>
        <v>-1.69646748247748E-2</v>
      </c>
      <c r="M5" s="78">
        <f>(VLOOKUP($A4,'ADR Raw Data'!$B$6:$BE$49,'ADR Raw Data'!AT$1,FALSE))/100</f>
        <v>-1.1514480759905901E-2</v>
      </c>
      <c r="N5" s="79">
        <f>(VLOOKUP($A4,'ADR Raw Data'!$B$6:$BE$49,'ADR Raw Data'!AU$1,FALSE))/100</f>
        <v>-8.11302667707532E-3</v>
      </c>
      <c r="O5" s="79">
        <f>(VLOOKUP($A4,'ADR Raw Data'!$B$6:$BE$49,'ADR Raw Data'!AV$1,FALSE))/100</f>
        <v>-2.2335299151250601E-3</v>
      </c>
      <c r="P5" s="79">
        <f>(VLOOKUP($A4,'ADR Raw Data'!$B$6:$BE$49,'ADR Raw Data'!AW$1,FALSE))/100</f>
        <v>-5.2134206057416702E-3</v>
      </c>
      <c r="Q5" s="79">
        <f>(VLOOKUP($A4,'ADR Raw Data'!$B$6:$BE$49,'ADR Raw Data'!AX$1,FALSE))/100</f>
        <v>-6.5569216732188794E-3</v>
      </c>
      <c r="R5" s="79">
        <f>(VLOOKUP($A4,'ADR Raw Data'!$B$6:$BE$49,'ADR Raw Data'!AY$1,FALSE))/100</f>
        <v>-6.4191156113665507E-3</v>
      </c>
      <c r="S5" s="80">
        <f>(VLOOKUP($A4,'ADR Raw Data'!$B$6:$BE$49,'ADR Raw Data'!BA$1,FALSE))/100</f>
        <v>8.6401579303483599E-3</v>
      </c>
      <c r="T5" s="80">
        <f>(VLOOKUP($A4,'ADR Raw Data'!$B$6:$BE$49,'ADR Raw Data'!BB$1,FALSE))/100</f>
        <v>4.6043188525888004E-3</v>
      </c>
      <c r="U5" s="79">
        <f>(VLOOKUP($A4,'ADR Raw Data'!$B$6:$BE$49,'ADR Raw Data'!BC$1,FALSE))/100</f>
        <v>6.5683110840102496E-3</v>
      </c>
      <c r="V5" s="81">
        <f>(VLOOKUP($A4,'ADR Raw Data'!$B$6:$BE$49,'ADR Raw Data'!BE$1,FALSE))/100</f>
        <v>-1.6467732500068599E-3</v>
      </c>
      <c r="X5" s="78">
        <f>(VLOOKUP($A4,'RevPAR Raw Data'!$B$6:$BE$49,'RevPAR Raw Data'!AT$1,FALSE))/100</f>
        <v>-3.3732251197464001E-2</v>
      </c>
      <c r="Y5" s="79">
        <f>(VLOOKUP($A4,'RevPAR Raw Data'!$B$6:$BE$49,'RevPAR Raw Data'!AU$1,FALSE))/100</f>
        <v>-3.08412022927354E-2</v>
      </c>
      <c r="Z5" s="79">
        <f>(VLOOKUP($A4,'RevPAR Raw Data'!$B$6:$BE$49,'RevPAR Raw Data'!AV$1,FALSE))/100</f>
        <v>-2.2110326661744902E-2</v>
      </c>
      <c r="AA5" s="79">
        <f>(VLOOKUP($A4,'RevPAR Raw Data'!$B$6:$BE$49,'RevPAR Raw Data'!AW$1,FALSE))/100</f>
        <v>-2.7824217646558701E-2</v>
      </c>
      <c r="AB5" s="79">
        <f>(VLOOKUP($A4,'RevPAR Raw Data'!$B$6:$BE$49,'RevPAR Raw Data'!AX$1,FALSE))/100</f>
        <v>-2.2500999070609699E-2</v>
      </c>
      <c r="AC5" s="79">
        <f>(VLOOKUP($A4,'RevPAR Raw Data'!$B$6:$BE$49,'RevPAR Raw Data'!AY$1,FALSE))/100</f>
        <v>-2.7019154214846498E-2</v>
      </c>
      <c r="AD5" s="80">
        <f>(VLOOKUP($A4,'RevPAR Raw Data'!$B$6:$BE$49,'RevPAR Raw Data'!BA$1,FALSE))/100</f>
        <v>8.7753831811328395E-4</v>
      </c>
      <c r="AE5" s="80">
        <f>(VLOOKUP($A4,'RevPAR Raw Data'!$B$6:$BE$49,'RevPAR Raw Data'!BB$1,FALSE))/100</f>
        <v>-5.0856773989881796E-3</v>
      </c>
      <c r="AF5" s="79">
        <f>(VLOOKUP($A4,'RevPAR Raw Data'!$B$6:$BE$49,'RevPAR Raw Data'!BC$1,FALSE))/100</f>
        <v>-2.1725539913616302E-3</v>
      </c>
      <c r="AG5" s="81">
        <f>(VLOOKUP($A4,'RevPAR Raw Data'!$B$6:$BE$49,'RevPAR Raw Data'!BE$1,FALSE))/100</f>
        <v>-1.8583511102085101E-2</v>
      </c>
    </row>
    <row r="6" spans="1:33">
      <c r="A6" s="105"/>
      <c r="B6" s="106"/>
      <c r="C6" s="107"/>
      <c r="D6" s="107"/>
      <c r="E6" s="107"/>
      <c r="F6" s="107"/>
      <c r="G6" s="108"/>
      <c r="H6" s="88"/>
      <c r="I6" s="88"/>
      <c r="J6" s="108"/>
      <c r="K6" s="109"/>
      <c r="M6" s="110"/>
      <c r="N6" s="111"/>
      <c r="O6" s="111"/>
      <c r="P6" s="111"/>
      <c r="Q6" s="111"/>
      <c r="R6" s="112"/>
      <c r="S6" s="111"/>
      <c r="T6" s="111"/>
      <c r="U6" s="112"/>
      <c r="V6" s="113"/>
      <c r="X6" s="110"/>
      <c r="Y6" s="111"/>
      <c r="Z6" s="111"/>
      <c r="AA6" s="111"/>
      <c r="AB6" s="111"/>
      <c r="AC6" s="112"/>
      <c r="AD6" s="111"/>
      <c r="AE6" s="111"/>
      <c r="AF6" s="112"/>
      <c r="AG6" s="113"/>
    </row>
    <row r="7" spans="1:33">
      <c r="A7" s="123" t="s">
        <v>15</v>
      </c>
      <c r="B7" s="114">
        <f>(VLOOKUP($A7,'Occupancy Raw Data'!$B$8:$BE$45,'Occupancy Raw Data'!AG$3,FALSE))/100</f>
        <v>0.56177927761795798</v>
      </c>
      <c r="C7" s="115">
        <f>(VLOOKUP($A7,'Occupancy Raw Data'!$B$8:$BE$45,'Occupancy Raw Data'!AH$3,FALSE))/100</f>
        <v>0.67661232819453598</v>
      </c>
      <c r="D7" s="115">
        <f>(VLOOKUP($A7,'Occupancy Raw Data'!$B$8:$BE$45,'Occupancy Raw Data'!AI$3,FALSE))/100</f>
        <v>0.72217765729881189</v>
      </c>
      <c r="E7" s="115">
        <f>(VLOOKUP($A7,'Occupancy Raw Data'!$B$8:$BE$45,'Occupancy Raw Data'!AJ$3,FALSE))/100</f>
        <v>0.73159468663175209</v>
      </c>
      <c r="F7" s="115">
        <f>(VLOOKUP($A7,'Occupancy Raw Data'!$B$8:$BE$45,'Occupancy Raw Data'!AK$3,FALSE))/100</f>
        <v>0.71198919377443304</v>
      </c>
      <c r="G7" s="116">
        <f>(VLOOKUP($A7,'Occupancy Raw Data'!$B$8:$BE$45,'Occupancy Raw Data'!AL$3,FALSE))/100</f>
        <v>0.68083062870349809</v>
      </c>
      <c r="H7" s="88">
        <f>(VLOOKUP($A7,'Occupancy Raw Data'!$B$8:$BE$45,'Occupancy Raw Data'!AN$3,FALSE))/100</f>
        <v>0.76937958587837496</v>
      </c>
      <c r="I7" s="88">
        <f>(VLOOKUP($A7,'Occupancy Raw Data'!$B$8:$BE$45,'Occupancy Raw Data'!AO$3,FALSE))/100</f>
        <v>0.77223771656870599</v>
      </c>
      <c r="J7" s="116">
        <f>(VLOOKUP($A7,'Occupancy Raw Data'!$B$8:$BE$45,'Occupancy Raw Data'!AP$3,FALSE))/100</f>
        <v>0.77080865122354103</v>
      </c>
      <c r="K7" s="117">
        <f>(VLOOKUP($A7,'Occupancy Raw Data'!$B$8:$BE$45,'Occupancy Raw Data'!AR$3,FALSE))/100</f>
        <v>0.70653973564452199</v>
      </c>
      <c r="M7" s="110">
        <f>VLOOKUP($A7,'ADR Raw Data'!$B$6:$BE$43,'ADR Raw Data'!AG$1,FALSE)</f>
        <v>123.571688439149</v>
      </c>
      <c r="N7" s="111">
        <f>VLOOKUP($A7,'ADR Raw Data'!$B$6:$BE$43,'ADR Raw Data'!AH$1,FALSE)</f>
        <v>131.93630510292999</v>
      </c>
      <c r="O7" s="111">
        <f>VLOOKUP($A7,'ADR Raw Data'!$B$6:$BE$43,'ADR Raw Data'!AI$1,FALSE)</f>
        <v>137.41824031901399</v>
      </c>
      <c r="P7" s="111">
        <f>VLOOKUP($A7,'ADR Raw Data'!$B$6:$BE$43,'ADR Raw Data'!AJ$1,FALSE)</f>
        <v>136.82324798025499</v>
      </c>
      <c r="Q7" s="111">
        <f>VLOOKUP($A7,'ADR Raw Data'!$B$6:$BE$43,'ADR Raw Data'!AK$1,FALSE)</f>
        <v>132.67296925042601</v>
      </c>
      <c r="R7" s="112">
        <f>VLOOKUP($A7,'ADR Raw Data'!$B$6:$BE$43,'ADR Raw Data'!AL$1,FALSE)</f>
        <v>132.92322344609099</v>
      </c>
      <c r="S7" s="111">
        <f>VLOOKUP($A7,'ADR Raw Data'!$B$6:$BE$43,'ADR Raw Data'!AN$1,FALSE)</f>
        <v>149.03148659957199</v>
      </c>
      <c r="T7" s="111">
        <f>VLOOKUP($A7,'ADR Raw Data'!$B$6:$BE$43,'ADR Raw Data'!AO$1,FALSE)</f>
        <v>149.57545375632</v>
      </c>
      <c r="U7" s="112">
        <f>VLOOKUP($A7,'ADR Raw Data'!$B$6:$BE$43,'ADR Raw Data'!AP$1,FALSE)</f>
        <v>149.303974430598</v>
      </c>
      <c r="V7" s="113">
        <f>VLOOKUP($A7,'ADR Raw Data'!$B$6:$BE$43,'ADR Raw Data'!AR$1,FALSE)</f>
        <v>138.02938255872101</v>
      </c>
      <c r="X7" s="110">
        <f>VLOOKUP($A7,'RevPAR Raw Data'!$B$6:$BE$43,'RevPAR Raw Data'!AG$1,FALSE)</f>
        <v>69.420013865377001</v>
      </c>
      <c r="Y7" s="111">
        <f>VLOOKUP($A7,'RevPAR Raw Data'!$B$6:$BE$43,'RevPAR Raw Data'!AH$1,FALSE)</f>
        <v>89.269730569078703</v>
      </c>
      <c r="Z7" s="111">
        <f>VLOOKUP($A7,'RevPAR Raw Data'!$B$6:$BE$43,'RevPAR Raw Data'!AI$1,FALSE)</f>
        <v>99.240382863711204</v>
      </c>
      <c r="AA7" s="111">
        <f>VLOOKUP($A7,'RevPAR Raw Data'!$B$6:$BE$43,'RevPAR Raw Data'!AJ$1,FALSE)</f>
        <v>100.099161230053</v>
      </c>
      <c r="AB7" s="111">
        <f>VLOOKUP($A7,'RevPAR Raw Data'!$B$6:$BE$43,'RevPAR Raw Data'!AK$1,FALSE)</f>
        <v>94.461720412271603</v>
      </c>
      <c r="AC7" s="112">
        <f>VLOOKUP($A7,'RevPAR Raw Data'!$B$6:$BE$43,'RevPAR Raw Data'!AL$1,FALSE)</f>
        <v>90.498201788098299</v>
      </c>
      <c r="AD7" s="111">
        <f>VLOOKUP($A7,'RevPAR Raw Data'!$B$6:$BE$43,'RevPAR Raw Data'!AN$1,FALSE)</f>
        <v>114.66178344281801</v>
      </c>
      <c r="AE7" s="111">
        <f>VLOOKUP($A7,'RevPAR Raw Data'!$B$6:$BE$43,'RevPAR Raw Data'!AO$1,FALSE)</f>
        <v>115.50780686350799</v>
      </c>
      <c r="AF7" s="112">
        <f>VLOOKUP($A7,'RevPAR Raw Data'!$B$6:$BE$43,'RevPAR Raw Data'!AP$1,FALSE)</f>
        <v>115.084795153163</v>
      </c>
      <c r="AG7" s="113">
        <f>VLOOKUP($A7,'RevPAR Raw Data'!$B$6:$BE$43,'RevPAR Raw Data'!AR$1,FALSE)</f>
        <v>97.523243464215795</v>
      </c>
    </row>
    <row r="8" spans="1:33" ht="14.25">
      <c r="A8" s="90" t="s">
        <v>14</v>
      </c>
      <c r="B8" s="78">
        <f>(VLOOKUP($A7,'Occupancy Raw Data'!$B$8:$BE$45,'Occupancy Raw Data'!AT$3,FALSE))/100</f>
        <v>4.6877971906360196E-3</v>
      </c>
      <c r="C8" s="79">
        <f>(VLOOKUP($A7,'Occupancy Raw Data'!$B$8:$BE$45,'Occupancy Raw Data'!AU$3,FALSE))/100</f>
        <v>-1.0186392156165E-2</v>
      </c>
      <c r="D8" s="79">
        <f>(VLOOKUP($A7,'Occupancy Raw Data'!$B$8:$BE$45,'Occupancy Raw Data'!AV$3,FALSE))/100</f>
        <v>-3.15785482168564E-3</v>
      </c>
      <c r="E8" s="79">
        <f>(VLOOKUP($A7,'Occupancy Raw Data'!$B$8:$BE$45,'Occupancy Raw Data'!AW$3,FALSE))/100</f>
        <v>4.0594726571563803E-3</v>
      </c>
      <c r="F8" s="79">
        <f>(VLOOKUP($A7,'Occupancy Raw Data'!$B$8:$BE$45,'Occupancy Raw Data'!AX$3,FALSE))/100</f>
        <v>2.3605038822719901E-2</v>
      </c>
      <c r="G8" s="79">
        <f>(VLOOKUP($A7,'Occupancy Raw Data'!$B$8:$BE$45,'Occupancy Raw Data'!AY$3,FALSE))/100</f>
        <v>3.7584357376476201E-3</v>
      </c>
      <c r="H8" s="80">
        <f>(VLOOKUP($A7,'Occupancy Raw Data'!$B$8:$BE$45,'Occupancy Raw Data'!BA$3,FALSE))/100</f>
        <v>2.33995183505568E-2</v>
      </c>
      <c r="I8" s="80">
        <f>(VLOOKUP($A7,'Occupancy Raw Data'!$B$8:$BE$45,'Occupancy Raw Data'!BB$3,FALSE))/100</f>
        <v>1.18370479343356E-2</v>
      </c>
      <c r="J8" s="79">
        <f>(VLOOKUP($A7,'Occupancy Raw Data'!$B$8:$BE$45,'Occupancy Raw Data'!BC$3,FALSE))/100</f>
        <v>1.7574721270209599E-2</v>
      </c>
      <c r="K8" s="81">
        <f>(VLOOKUP($A7,'Occupancy Raw Data'!$B$8:$BE$45,'Occupancy Raw Data'!BE$3,FALSE))/100</f>
        <v>8.0253704365125193E-3</v>
      </c>
      <c r="M8" s="78">
        <f>(VLOOKUP($A7,'ADR Raw Data'!$B$6:$BE$49,'ADR Raw Data'!AT$1,FALSE))/100</f>
        <v>-5.4674322985393594E-3</v>
      </c>
      <c r="N8" s="79">
        <f>(VLOOKUP($A7,'ADR Raw Data'!$B$6:$BE$49,'ADR Raw Data'!AU$1,FALSE))/100</f>
        <v>-7.4608152622147803E-3</v>
      </c>
      <c r="O8" s="79">
        <f>(VLOOKUP($A7,'ADR Raw Data'!$B$6:$BE$49,'ADR Raw Data'!AV$1,FALSE))/100</f>
        <v>-2.40040645539254E-3</v>
      </c>
      <c r="P8" s="79">
        <f>(VLOOKUP($A7,'ADR Raw Data'!$B$6:$BE$49,'ADR Raw Data'!AW$1,FALSE))/100</f>
        <v>-1.0049957479929899E-3</v>
      </c>
      <c r="Q8" s="79">
        <f>(VLOOKUP($A7,'ADR Raw Data'!$B$6:$BE$49,'ADR Raw Data'!AX$1,FALSE))/100</f>
        <v>3.3551930096074301E-3</v>
      </c>
      <c r="R8" s="79">
        <f>(VLOOKUP($A7,'ADR Raw Data'!$B$6:$BE$49,'ADR Raw Data'!AY$1,FALSE))/100</f>
        <v>-2.4551676939542199E-3</v>
      </c>
      <c r="S8" s="80">
        <f>(VLOOKUP($A7,'ADR Raw Data'!$B$6:$BE$49,'ADR Raw Data'!BA$1,FALSE))/100</f>
        <v>1.5992777794335E-2</v>
      </c>
      <c r="T8" s="80">
        <f>(VLOOKUP($A7,'ADR Raw Data'!$B$6:$BE$49,'ADR Raw Data'!BB$1,FALSE))/100</f>
        <v>7.6707256878893902E-3</v>
      </c>
      <c r="U8" s="79">
        <f>(VLOOKUP($A7,'ADR Raw Data'!$B$6:$BE$49,'ADR Raw Data'!BC$1,FALSE))/100</f>
        <v>1.1765238342111599E-2</v>
      </c>
      <c r="V8" s="81">
        <f>(VLOOKUP($A7,'ADR Raw Data'!$B$6:$BE$49,'ADR Raw Data'!BE$1,FALSE))/100</f>
        <v>2.60026659961189E-3</v>
      </c>
      <c r="X8" s="78">
        <f>(VLOOKUP($A7,'RevPAR Raw Data'!$B$6:$BE$49,'RevPAR Raw Data'!AT$1,FALSE))/100</f>
        <v>-8.0526532167242394E-4</v>
      </c>
      <c r="Y8" s="79">
        <f>(VLOOKUP($A7,'RevPAR Raw Data'!$B$6:$BE$49,'RevPAR Raw Data'!AU$1,FALSE))/100</f>
        <v>-1.7571208628314201E-2</v>
      </c>
      <c r="Z8" s="79">
        <f>(VLOOKUP($A7,'RevPAR Raw Data'!$B$6:$BE$49,'RevPAR Raw Data'!AV$1,FALSE))/100</f>
        <v>-5.5506811419790206E-3</v>
      </c>
      <c r="AA8" s="79">
        <f>(VLOOKUP($A7,'RevPAR Raw Data'!$B$6:$BE$49,'RevPAR Raw Data'!AW$1,FALSE))/100</f>
        <v>3.0503971564038502E-3</v>
      </c>
      <c r="AB8" s="79">
        <f>(VLOOKUP($A7,'RevPAR Raw Data'!$B$6:$BE$49,'RevPAR Raw Data'!AX$1,FALSE))/100</f>
        <v>2.7039431293576797E-2</v>
      </c>
      <c r="AC8" s="79">
        <f>(VLOOKUP($A7,'RevPAR Raw Data'!$B$6:$BE$49,'RevPAR Raw Data'!AY$1,FALSE))/100</f>
        <v>1.29404045369052E-3</v>
      </c>
      <c r="AD8" s="80">
        <f>(VLOOKUP($A7,'RevPAR Raw Data'!$B$6:$BE$49,'RevPAR Raw Data'!BA$1,FALSE))/100</f>
        <v>3.9766519442366796E-2</v>
      </c>
      <c r="AE8" s="80">
        <f>(VLOOKUP($A7,'RevPAR Raw Data'!$B$6:$BE$49,'RevPAR Raw Data'!BB$1,FALSE))/100</f>
        <v>1.9598572369883601E-2</v>
      </c>
      <c r="AF8" s="79">
        <f>(VLOOKUP($A7,'RevPAR Raw Data'!$B$6:$BE$49,'RevPAR Raw Data'!BC$1,FALSE))/100</f>
        <v>2.9546730396861499E-2</v>
      </c>
      <c r="AG8" s="81">
        <f>(VLOOKUP($A7,'RevPAR Raw Data'!$B$6:$BE$49,'RevPAR Raw Data'!BE$1,FALSE))/100</f>
        <v>1.0646505138819999E-2</v>
      </c>
    </row>
    <row r="9" spans="1:33">
      <c r="A9" s="118"/>
      <c r="B9" s="119"/>
      <c r="C9" s="120"/>
      <c r="D9" s="120"/>
      <c r="E9" s="120"/>
      <c r="F9" s="120"/>
      <c r="G9" s="121"/>
      <c r="H9" s="120"/>
      <c r="I9" s="120"/>
      <c r="J9" s="121"/>
      <c r="K9" s="122"/>
      <c r="M9" s="119"/>
      <c r="N9" s="120"/>
      <c r="O9" s="120"/>
      <c r="P9" s="120"/>
      <c r="Q9" s="120"/>
      <c r="R9" s="121"/>
      <c r="S9" s="120"/>
      <c r="T9" s="120"/>
      <c r="U9" s="121"/>
      <c r="V9" s="122"/>
      <c r="X9" s="119"/>
      <c r="Y9" s="120"/>
      <c r="Z9" s="120"/>
      <c r="AA9" s="120"/>
      <c r="AB9" s="120"/>
      <c r="AC9" s="121"/>
      <c r="AD9" s="120"/>
      <c r="AE9" s="120"/>
      <c r="AF9" s="121"/>
      <c r="AG9" s="122"/>
    </row>
    <row r="10" spans="1:33">
      <c r="A10" s="123" t="s">
        <v>16</v>
      </c>
      <c r="B10" s="124"/>
      <c r="C10" s="125"/>
      <c r="D10" s="125"/>
      <c r="E10" s="125"/>
      <c r="F10" s="125"/>
      <c r="G10" s="126"/>
      <c r="H10" s="125"/>
      <c r="I10" s="125"/>
      <c r="J10" s="126"/>
      <c r="K10" s="127"/>
      <c r="M10" s="110"/>
      <c r="N10" s="111"/>
      <c r="O10" s="111"/>
      <c r="P10" s="111"/>
      <c r="Q10" s="111"/>
      <c r="R10" s="112"/>
      <c r="S10" s="111"/>
      <c r="T10" s="111"/>
      <c r="U10" s="112"/>
      <c r="V10" s="113"/>
      <c r="X10" s="110"/>
      <c r="Y10" s="111"/>
      <c r="Z10" s="111"/>
      <c r="AA10" s="111"/>
      <c r="AB10" s="111"/>
      <c r="AC10" s="112"/>
      <c r="AD10" s="111"/>
      <c r="AE10" s="111"/>
      <c r="AF10" s="112"/>
      <c r="AG10" s="113"/>
    </row>
    <row r="11" spans="1:33">
      <c r="A11" s="105" t="s">
        <v>17</v>
      </c>
      <c r="B11" s="82">
        <f>(VLOOKUP($A11,'Occupancy Raw Data'!$B$8:$BE$51,'Occupancy Raw Data'!AG$3,FALSE))/100</f>
        <v>0.503122831367106</v>
      </c>
      <c r="C11" s="88">
        <f>(VLOOKUP($A11,'Occupancy Raw Data'!$B$8:$BE$51,'Occupancy Raw Data'!AH$3,FALSE))/100</f>
        <v>0.67704718945176889</v>
      </c>
      <c r="D11" s="88">
        <f>(VLOOKUP($A11,'Occupancy Raw Data'!$B$8:$BE$51,'Occupancy Raw Data'!AI$3,FALSE))/100</f>
        <v>0.75346981263011703</v>
      </c>
      <c r="E11" s="88">
        <f>(VLOOKUP($A11,'Occupancy Raw Data'!$B$8:$BE$51,'Occupancy Raw Data'!AJ$3,FALSE))/100</f>
        <v>0.72892088827203294</v>
      </c>
      <c r="F11" s="88">
        <f>(VLOOKUP($A11,'Occupancy Raw Data'!$B$8:$BE$51,'Occupancy Raw Data'!AK$3,FALSE))/100</f>
        <v>0.68736988202636995</v>
      </c>
      <c r="G11" s="89">
        <f>(VLOOKUP($A11,'Occupancy Raw Data'!$B$8:$BE$51,'Occupancy Raw Data'!AL$3,FALSE))/100</f>
        <v>0.66998612074947905</v>
      </c>
      <c r="H11" s="88">
        <f>(VLOOKUP($A11,'Occupancy Raw Data'!$B$8:$BE$51,'Occupancy Raw Data'!AN$3,FALSE))/100</f>
        <v>0.73035359211549999</v>
      </c>
      <c r="I11" s="88">
        <f>(VLOOKUP($A11,'Occupancy Raw Data'!$B$8:$BE$51,'Occupancy Raw Data'!AO$3,FALSE))/100</f>
        <v>0.75464684014869798</v>
      </c>
      <c r="J11" s="89">
        <f>(VLOOKUP($A11,'Occupancy Raw Data'!$B$8:$BE$51,'Occupancy Raw Data'!AP$3,FALSE))/100</f>
        <v>0.74250021613209893</v>
      </c>
      <c r="K11" s="83">
        <f>(VLOOKUP($A11,'Occupancy Raw Data'!$B$8:$BE$51,'Occupancy Raw Data'!AR$3,FALSE))/100</f>
        <v>0.69075445068957808</v>
      </c>
      <c r="M11" s="110">
        <f>VLOOKUP($A11,'ADR Raw Data'!$B$6:$BE$49,'ADR Raw Data'!AG$1,FALSE)</f>
        <v>286.366631034482</v>
      </c>
      <c r="N11" s="111">
        <f>VLOOKUP($A11,'ADR Raw Data'!$B$6:$BE$49,'ADR Raw Data'!AH$1,FALSE)</f>
        <v>280.41657783472101</v>
      </c>
      <c r="O11" s="111">
        <f>VLOOKUP($A11,'ADR Raw Data'!$B$6:$BE$49,'ADR Raw Data'!AI$1,FALSE)</f>
        <v>288.538802670964</v>
      </c>
      <c r="P11" s="111">
        <f>VLOOKUP($A11,'ADR Raw Data'!$B$6:$BE$49,'ADR Raw Data'!AJ$1,FALSE)</f>
        <v>284.47078067356802</v>
      </c>
      <c r="Q11" s="111">
        <f>VLOOKUP($A11,'ADR Raw Data'!$B$6:$BE$49,'ADR Raw Data'!AK$1,FALSE)</f>
        <v>291.87932231196299</v>
      </c>
      <c r="R11" s="112">
        <f>VLOOKUP($A11,'ADR Raw Data'!$B$6:$BE$49,'ADR Raw Data'!AL$1,FALSE)</f>
        <v>286.37126754363197</v>
      </c>
      <c r="S11" s="111">
        <f>VLOOKUP($A11,'ADR Raw Data'!$B$6:$BE$49,'ADR Raw Data'!AN$1,FALSE)</f>
        <v>345.26499644886297</v>
      </c>
      <c r="T11" s="111">
        <f>VLOOKUP($A11,'ADR Raw Data'!$B$6:$BE$49,'ADR Raw Data'!AO$1,FALSE)</f>
        <v>342.605660442204</v>
      </c>
      <c r="U11" s="112">
        <f>VLOOKUP($A11,'ADR Raw Data'!$B$6:$BE$49,'ADR Raw Data'!AP$1,FALSE)</f>
        <v>343.91357629388102</v>
      </c>
      <c r="V11" s="113">
        <f>VLOOKUP($A11,'ADR Raw Data'!$B$6:$BE$49,'ADR Raw Data'!AR$1,FALSE)</f>
        <v>304.08619249036599</v>
      </c>
      <c r="X11" s="110">
        <f>VLOOKUP($A11,'RevPAR Raw Data'!$B$6:$BE$49,'RevPAR Raw Data'!AG$1,FALSE)</f>
        <v>144.077590215128</v>
      </c>
      <c r="Y11" s="111">
        <f>VLOOKUP($A11,'RevPAR Raw Data'!$B$6:$BE$49,'RevPAR Raw Data'!AH$1,FALSE)</f>
        <v>189.85525589868101</v>
      </c>
      <c r="Z11" s="111">
        <f>VLOOKUP($A11,'RevPAR Raw Data'!$B$6:$BE$49,'RevPAR Raw Data'!AI$1,FALSE)</f>
        <v>217.40527758501</v>
      </c>
      <c r="AA11" s="111">
        <f>VLOOKUP($A11,'RevPAR Raw Data'!$B$6:$BE$49,'RevPAR Raw Data'!AJ$1,FALSE)</f>
        <v>207.35669413601599</v>
      </c>
      <c r="AB11" s="111">
        <f>VLOOKUP($A11,'RevPAR Raw Data'!$B$6:$BE$49,'RevPAR Raw Data'!AK$1,FALSE)</f>
        <v>200.629055343511</v>
      </c>
      <c r="AC11" s="112">
        <f>VLOOKUP($A11,'RevPAR Raw Data'!$B$6:$BE$49,'RevPAR Raw Data'!AL$1,FALSE)</f>
        <v>191.86477463566899</v>
      </c>
      <c r="AD11" s="111">
        <f>VLOOKUP($A11,'RevPAR Raw Data'!$B$6:$BE$49,'RevPAR Raw Data'!AN$1,FALSE)</f>
        <v>252.16553038817301</v>
      </c>
      <c r="AE11" s="111">
        <f>VLOOKUP($A11,'RevPAR Raw Data'!$B$6:$BE$49,'RevPAR Raw Data'!AO$1,FALSE)</f>
        <v>258.54627906976702</v>
      </c>
      <c r="AF11" s="112">
        <f>VLOOKUP($A11,'RevPAR Raw Data'!$B$6:$BE$49,'RevPAR Raw Data'!AP$1,FALSE)</f>
        <v>255.35590472896999</v>
      </c>
      <c r="AG11" s="113">
        <f>VLOOKUP($A11,'RevPAR Raw Data'!$B$6:$BE$49,'RevPAR Raw Data'!AR$1,FALSE)</f>
        <v>210.04889085596801</v>
      </c>
    </row>
    <row r="12" spans="1:33" ht="14.25">
      <c r="A12" s="90" t="s">
        <v>14</v>
      </c>
      <c r="B12" s="78">
        <f>(VLOOKUP($A11,'Occupancy Raw Data'!$B$8:$BE$51,'Occupancy Raw Data'!AT$3,FALSE))/100</f>
        <v>1.1847587091814001E-2</v>
      </c>
      <c r="C12" s="79">
        <f>(VLOOKUP($A11,'Occupancy Raw Data'!$B$8:$BE$51,'Occupancy Raw Data'!AU$3,FALSE))/100</f>
        <v>6.0667503735256298E-2</v>
      </c>
      <c r="D12" s="79">
        <f>(VLOOKUP($A11,'Occupancy Raw Data'!$B$8:$BE$51,'Occupancy Raw Data'!AV$3,FALSE))/100</f>
        <v>0.102406155423891</v>
      </c>
      <c r="E12" s="79">
        <f>(VLOOKUP($A11,'Occupancy Raw Data'!$B$8:$BE$51,'Occupancy Raw Data'!AW$3,FALSE))/100</f>
        <v>4.6488508249466598E-2</v>
      </c>
      <c r="F12" s="79">
        <f>(VLOOKUP($A11,'Occupancy Raw Data'!$B$8:$BE$51,'Occupancy Raw Data'!AX$3,FALSE))/100</f>
        <v>7.7277092763671798E-2</v>
      </c>
      <c r="G12" s="79">
        <f>(VLOOKUP($A11,'Occupancy Raw Data'!$B$8:$BE$51,'Occupancy Raw Data'!AY$3,FALSE))/100</f>
        <v>6.2244837045202797E-2</v>
      </c>
      <c r="H12" s="80">
        <f>(VLOOKUP($A11,'Occupancy Raw Data'!$B$8:$BE$51,'Occupancy Raw Data'!BA$3,FALSE))/100</f>
        <v>9.1799757513926203E-2</v>
      </c>
      <c r="I12" s="80">
        <f>(VLOOKUP($A11,'Occupancy Raw Data'!$B$8:$BE$51,'Occupancy Raw Data'!BB$3,FALSE))/100</f>
        <v>6.0634343114767002E-2</v>
      </c>
      <c r="J12" s="79">
        <f>(VLOOKUP($A11,'Occupancy Raw Data'!$B$8:$BE$51,'Occupancy Raw Data'!BC$3,FALSE))/100</f>
        <v>7.5736620940854107E-2</v>
      </c>
      <c r="K12" s="81">
        <f>(VLOOKUP($A11,'Occupancy Raw Data'!$B$8:$BE$51,'Occupancy Raw Data'!BE$3,FALSE))/100</f>
        <v>6.6429773529985803E-2</v>
      </c>
      <c r="M12" s="78">
        <f>(VLOOKUP($A11,'ADR Raw Data'!$B$6:$BE$49,'ADR Raw Data'!AT$1,FALSE))/100</f>
        <v>-7.6496059421490301E-3</v>
      </c>
      <c r="N12" s="79">
        <f>(VLOOKUP($A11,'ADR Raw Data'!$B$6:$BE$49,'ADR Raw Data'!AU$1,FALSE))/100</f>
        <v>-1.6327594220075303E-2</v>
      </c>
      <c r="O12" s="79">
        <f>(VLOOKUP($A11,'ADR Raw Data'!$B$6:$BE$49,'ADR Raw Data'!AV$1,FALSE))/100</f>
        <v>5.7856142790865806E-4</v>
      </c>
      <c r="P12" s="79">
        <f>(VLOOKUP($A11,'ADR Raw Data'!$B$6:$BE$49,'ADR Raw Data'!AW$1,FALSE))/100</f>
        <v>-1.8123018532678E-2</v>
      </c>
      <c r="Q12" s="79">
        <f>(VLOOKUP($A11,'ADR Raw Data'!$B$6:$BE$49,'ADR Raw Data'!AX$1,FALSE))/100</f>
        <v>-5.6969917720867905E-3</v>
      </c>
      <c r="R12" s="79">
        <f>(VLOOKUP($A11,'ADR Raw Data'!$B$6:$BE$49,'ADR Raw Data'!AY$1,FALSE))/100</f>
        <v>-9.3762015780475411E-3</v>
      </c>
      <c r="S12" s="80">
        <f>(VLOOKUP($A11,'ADR Raw Data'!$B$6:$BE$49,'ADR Raw Data'!BA$1,FALSE))/100</f>
        <v>-7.2848653402050097E-3</v>
      </c>
      <c r="T12" s="80">
        <f>(VLOOKUP($A11,'ADR Raw Data'!$B$6:$BE$49,'ADR Raw Data'!BB$1,FALSE))/100</f>
        <v>-2.8750143084595701E-2</v>
      </c>
      <c r="U12" s="79">
        <f>(VLOOKUP($A11,'ADR Raw Data'!$B$6:$BE$49,'ADR Raw Data'!BC$1,FALSE))/100</f>
        <v>-1.8369201848372801E-2</v>
      </c>
      <c r="V12" s="81">
        <f>(VLOOKUP($A11,'ADR Raw Data'!$B$6:$BE$49,'ADR Raw Data'!BE$1,FALSE))/100</f>
        <v>-1.18578945132251E-2</v>
      </c>
      <c r="X12" s="78">
        <f>(VLOOKUP($A11,'RevPAR Raw Data'!$B$6:$BE$49,'RevPAR Raw Data'!AT$1,FALSE))/100</f>
        <v>4.10735177704738E-3</v>
      </c>
      <c r="Y12" s="79">
        <f>(VLOOKUP($A11,'RevPAR Raw Data'!$B$6:$BE$49,'RevPAR Raw Data'!AU$1,FALSE))/100</f>
        <v>4.3349355131846699E-2</v>
      </c>
      <c r="Z12" s="79">
        <f>(VLOOKUP($A11,'RevPAR Raw Data'!$B$6:$BE$49,'RevPAR Raw Data'!AV$1,FALSE))/100</f>
        <v>0.103043965103308</v>
      </c>
      <c r="AA12" s="79">
        <f>(VLOOKUP($A11,'RevPAR Raw Data'!$B$6:$BE$49,'RevPAR Raw Data'!AW$1,FALSE))/100</f>
        <v>2.7522977620226898E-2</v>
      </c>
      <c r="AB12" s="79">
        <f>(VLOOKUP($A11,'RevPAR Raw Data'!$B$6:$BE$49,'RevPAR Raw Data'!AX$1,FALSE))/100</f>
        <v>7.1139854029939609E-2</v>
      </c>
      <c r="AC12" s="79">
        <f>(VLOOKUP($A11,'RevPAR Raw Data'!$B$6:$BE$49,'RevPAR Raw Data'!AY$1,FALSE))/100</f>
        <v>5.2285015327826798E-2</v>
      </c>
      <c r="AD12" s="80">
        <f>(VLOOKUP($A11,'RevPAR Raw Data'!$B$6:$BE$49,'RevPAR Raw Data'!BA$1,FALSE))/100</f>
        <v>8.3846143301968698E-2</v>
      </c>
      <c r="AE12" s="80">
        <f>(VLOOKUP($A11,'RevPAR Raw Data'!$B$6:$BE$49,'RevPAR Raw Data'!BB$1,FALSE))/100</f>
        <v>3.01409539897812E-2</v>
      </c>
      <c r="AF12" s="79">
        <f>(VLOOKUP($A11,'RevPAR Raw Data'!$B$6:$BE$49,'RevPAR Raw Data'!BC$1,FALSE))/100</f>
        <v>5.5976197815104996E-2</v>
      </c>
      <c r="AG12" s="81">
        <f>(VLOOKUP($A11,'RevPAR Raw Data'!$B$6:$BE$49,'RevPAR Raw Data'!BE$1,FALSE))/100</f>
        <v>5.3784161769704603E-2</v>
      </c>
    </row>
    <row r="13" spans="1:33">
      <c r="A13" s="128"/>
      <c r="B13" s="106"/>
      <c r="C13" s="107"/>
      <c r="D13" s="107"/>
      <c r="E13" s="107"/>
      <c r="F13" s="107"/>
      <c r="G13" s="108"/>
      <c r="H13" s="88"/>
      <c r="I13" s="88"/>
      <c r="J13" s="108"/>
      <c r="K13" s="109"/>
      <c r="M13" s="110"/>
      <c r="N13" s="111"/>
      <c r="O13" s="111"/>
      <c r="P13" s="111"/>
      <c r="Q13" s="111"/>
      <c r="R13" s="112"/>
      <c r="S13" s="111"/>
      <c r="T13" s="111"/>
      <c r="U13" s="112"/>
      <c r="V13" s="113"/>
      <c r="X13" s="110"/>
      <c r="Y13" s="111"/>
      <c r="Z13" s="111"/>
      <c r="AA13" s="111"/>
      <c r="AB13" s="111"/>
      <c r="AC13" s="112"/>
      <c r="AD13" s="111"/>
      <c r="AE13" s="111"/>
      <c r="AF13" s="112"/>
      <c r="AG13" s="113"/>
    </row>
    <row r="14" spans="1:33">
      <c r="A14" s="105" t="s">
        <v>18</v>
      </c>
      <c r="B14" s="82">
        <f>(VLOOKUP($A14,'Occupancy Raw Data'!$B$8:$BE$51,'Occupancy Raw Data'!AG$3,FALSE))/100</f>
        <v>0.56889863231207793</v>
      </c>
      <c r="C14" s="88">
        <f>(VLOOKUP($A14,'Occupancy Raw Data'!$B$8:$BE$51,'Occupancy Raw Data'!AH$3,FALSE))/100</f>
        <v>0.729872613763487</v>
      </c>
      <c r="D14" s="88">
        <f>(VLOOKUP($A14,'Occupancy Raw Data'!$B$8:$BE$51,'Occupancy Raw Data'!AI$3,FALSE))/100</f>
        <v>0.80027786799465905</v>
      </c>
      <c r="E14" s="88">
        <f>(VLOOKUP($A14,'Occupancy Raw Data'!$B$8:$BE$51,'Occupancy Raw Data'!AJ$3,FALSE))/100</f>
        <v>0.79359279708418995</v>
      </c>
      <c r="F14" s="88">
        <f>(VLOOKUP($A14,'Occupancy Raw Data'!$B$8:$BE$51,'Occupancy Raw Data'!AK$3,FALSE))/100</f>
        <v>0.74629208617516496</v>
      </c>
      <c r="G14" s="89">
        <f>(VLOOKUP($A14,'Occupancy Raw Data'!$B$8:$BE$51,'Occupancy Raw Data'!AL$3,FALSE))/100</f>
        <v>0.72778679946591596</v>
      </c>
      <c r="H14" s="88">
        <f>(VLOOKUP($A14,'Occupancy Raw Data'!$B$8:$BE$51,'Occupancy Raw Data'!AN$3,FALSE))/100</f>
        <v>0.78040308902601796</v>
      </c>
      <c r="I14" s="88">
        <f>(VLOOKUP($A14,'Occupancy Raw Data'!$B$8:$BE$51,'Occupancy Raw Data'!AO$3,FALSE))/100</f>
        <v>0.787313702139944</v>
      </c>
      <c r="J14" s="89">
        <f>(VLOOKUP($A14,'Occupancy Raw Data'!$B$8:$BE$51,'Occupancy Raw Data'!AP$3,FALSE))/100</f>
        <v>0.78385839558298098</v>
      </c>
      <c r="K14" s="83">
        <f>(VLOOKUP($A14,'Occupancy Raw Data'!$B$8:$BE$51,'Occupancy Raw Data'!AR$3,FALSE))/100</f>
        <v>0.743807255499363</v>
      </c>
      <c r="M14" s="110">
        <f>VLOOKUP($A14,'ADR Raw Data'!$B$6:$BE$49,'ADR Raw Data'!AG$1,FALSE)</f>
        <v>178.94760113544399</v>
      </c>
      <c r="N14" s="111">
        <f>VLOOKUP($A14,'ADR Raw Data'!$B$6:$BE$49,'ADR Raw Data'!AH$1,FALSE)</f>
        <v>193.659331784133</v>
      </c>
      <c r="O14" s="111">
        <f>VLOOKUP($A14,'ADR Raw Data'!$B$6:$BE$49,'ADR Raw Data'!AI$1,FALSE)</f>
        <v>202.93912441097501</v>
      </c>
      <c r="P14" s="111">
        <f>VLOOKUP($A14,'ADR Raw Data'!$B$6:$BE$49,'ADR Raw Data'!AJ$1,FALSE)</f>
        <v>200.822458591485</v>
      </c>
      <c r="Q14" s="111">
        <f>VLOOKUP($A14,'ADR Raw Data'!$B$6:$BE$49,'ADR Raw Data'!AK$1,FALSE)</f>
        <v>190.35331556296899</v>
      </c>
      <c r="R14" s="112">
        <f>VLOOKUP($A14,'ADR Raw Data'!$B$6:$BE$49,'ADR Raw Data'!AL$1,FALSE)</f>
        <v>194.28431737381999</v>
      </c>
      <c r="S14" s="111">
        <f>VLOOKUP($A14,'ADR Raw Data'!$B$6:$BE$49,'ADR Raw Data'!AN$1,FALSE)</f>
        <v>205.38473382426</v>
      </c>
      <c r="T14" s="111">
        <f>VLOOKUP($A14,'ADR Raw Data'!$B$6:$BE$49,'ADR Raw Data'!AO$1,FALSE)</f>
        <v>206.42476114083999</v>
      </c>
      <c r="U14" s="112">
        <f>VLOOKUP($A14,'ADR Raw Data'!$B$6:$BE$49,'ADR Raw Data'!AP$1,FALSE)</f>
        <v>205.90703974172999</v>
      </c>
      <c r="V14" s="113">
        <f>VLOOKUP($A14,'ADR Raw Data'!$B$6:$BE$49,'ADR Raw Data'!AR$1,FALSE)</f>
        <v>197.78390621805201</v>
      </c>
      <c r="X14" s="110">
        <f>VLOOKUP($A14,'RevPAR Raw Data'!$B$6:$BE$49,'RevPAR Raw Data'!AG$1,FALSE)</f>
        <v>101.803045541481</v>
      </c>
      <c r="Y14" s="111">
        <f>VLOOKUP($A14,'RevPAR Raw Data'!$B$6:$BE$49,'RevPAR Raw Data'!AH$1,FALSE)</f>
        <v>141.34664266897599</v>
      </c>
      <c r="Z14" s="111">
        <f>VLOOKUP($A14,'RevPAR Raw Data'!$B$6:$BE$49,'RevPAR Raw Data'!AI$1,FALSE)</f>
        <v>162.407689816318</v>
      </c>
      <c r="AA14" s="111">
        <f>VLOOKUP($A14,'RevPAR Raw Data'!$B$6:$BE$49,'RevPAR Raw Data'!AJ$1,FALSE)</f>
        <v>159.37125663094</v>
      </c>
      <c r="AB14" s="111">
        <f>VLOOKUP($A14,'RevPAR Raw Data'!$B$6:$BE$49,'RevPAR Raw Data'!AK$1,FALSE)</f>
        <v>142.05917298184801</v>
      </c>
      <c r="AC14" s="112">
        <f>VLOOKUP($A14,'RevPAR Raw Data'!$B$6:$BE$49,'RevPAR Raw Data'!AL$1,FALSE)</f>
        <v>141.39756152791301</v>
      </c>
      <c r="AD14" s="111">
        <f>VLOOKUP($A14,'RevPAR Raw Data'!$B$6:$BE$49,'RevPAR Raw Data'!AN$1,FALSE)</f>
        <v>160.282880715239</v>
      </c>
      <c r="AE14" s="111">
        <f>VLOOKUP($A14,'RevPAR Raw Data'!$B$6:$BE$49,'RevPAR Raw Data'!AO$1,FALSE)</f>
        <v>162.521042907148</v>
      </c>
      <c r="AF14" s="112">
        <f>VLOOKUP($A14,'RevPAR Raw Data'!$B$6:$BE$49,'RevPAR Raw Data'!AP$1,FALSE)</f>
        <v>161.40196181119401</v>
      </c>
      <c r="AG14" s="113">
        <f>VLOOKUP($A14,'RevPAR Raw Data'!$B$6:$BE$49,'RevPAR Raw Data'!AR$1,FALSE)</f>
        <v>147.11310446599299</v>
      </c>
    </row>
    <row r="15" spans="1:33" ht="14.25">
      <c r="A15" s="90" t="s">
        <v>14</v>
      </c>
      <c r="B15" s="78">
        <f>(VLOOKUP($A14,'Occupancy Raw Data'!$B$8:$BE$51,'Occupancy Raw Data'!AT$3,FALSE))/100</f>
        <v>3.6793890911943801E-3</v>
      </c>
      <c r="C15" s="79">
        <f>(VLOOKUP($A14,'Occupancy Raw Data'!$B$8:$BE$51,'Occupancy Raw Data'!AU$3,FALSE))/100</f>
        <v>-3.7896391716449596E-2</v>
      </c>
      <c r="D15" s="79">
        <f>(VLOOKUP($A14,'Occupancy Raw Data'!$B$8:$BE$51,'Occupancy Raw Data'!AV$3,FALSE))/100</f>
        <v>-3.2964754563792303E-2</v>
      </c>
      <c r="E15" s="79">
        <f>(VLOOKUP($A14,'Occupancy Raw Data'!$B$8:$BE$51,'Occupancy Raw Data'!AW$3,FALSE))/100</f>
        <v>-3.60320958607806E-2</v>
      </c>
      <c r="F15" s="79">
        <f>(VLOOKUP($A14,'Occupancy Raw Data'!$B$8:$BE$51,'Occupancy Raw Data'!AX$3,FALSE))/100</f>
        <v>-3.3861227317524205E-4</v>
      </c>
      <c r="G15" s="79">
        <f>(VLOOKUP($A14,'Occupancy Raw Data'!$B$8:$BE$51,'Occupancy Raw Data'!AY$3,FALSE))/100</f>
        <v>-2.2526132757802603E-2</v>
      </c>
      <c r="H15" s="80">
        <f>(VLOOKUP($A14,'Occupancy Raw Data'!$B$8:$BE$51,'Occupancy Raw Data'!BA$3,FALSE))/100</f>
        <v>1.4290073049161699E-2</v>
      </c>
      <c r="I15" s="80">
        <f>(VLOOKUP($A14,'Occupancy Raw Data'!$B$8:$BE$51,'Occupancy Raw Data'!BB$3,FALSE))/100</f>
        <v>3.2226216225747302E-3</v>
      </c>
      <c r="J15" s="79">
        <f>(VLOOKUP($A14,'Occupancy Raw Data'!$B$8:$BE$51,'Occupancy Raw Data'!BC$3,FALSE))/100</f>
        <v>8.7015992721825898E-3</v>
      </c>
      <c r="K15" s="81">
        <f>(VLOOKUP($A14,'Occupancy Raw Data'!$B$8:$BE$51,'Occupancy Raw Data'!BE$3,FALSE))/100</f>
        <v>-1.3328727315868601E-2</v>
      </c>
      <c r="M15" s="78">
        <f>(VLOOKUP($A14,'ADR Raw Data'!$B$6:$BE$49,'ADR Raw Data'!AT$1,FALSE))/100</f>
        <v>1.4809328620957001E-2</v>
      </c>
      <c r="N15" s="79">
        <f>(VLOOKUP($A14,'ADR Raw Data'!$B$6:$BE$49,'ADR Raw Data'!AU$1,FALSE))/100</f>
        <v>1.0137132576812201E-2</v>
      </c>
      <c r="O15" s="79">
        <f>(VLOOKUP($A14,'ADR Raw Data'!$B$6:$BE$49,'ADR Raw Data'!AV$1,FALSE))/100</f>
        <v>2.0247627436565101E-2</v>
      </c>
      <c r="P15" s="79">
        <f>(VLOOKUP($A14,'ADR Raw Data'!$B$6:$BE$49,'ADR Raw Data'!AW$1,FALSE))/100</f>
        <v>1.7906987715614699E-2</v>
      </c>
      <c r="Q15" s="79">
        <f>(VLOOKUP($A14,'ADR Raw Data'!$B$6:$BE$49,'ADR Raw Data'!AX$1,FALSE))/100</f>
        <v>1.12928553400097E-2</v>
      </c>
      <c r="R15" s="79">
        <f>(VLOOKUP($A14,'ADR Raw Data'!$B$6:$BE$49,'ADR Raw Data'!AY$1,FALSE))/100</f>
        <v>1.4502915819008099E-2</v>
      </c>
      <c r="S15" s="80">
        <f>(VLOOKUP($A14,'ADR Raw Data'!$B$6:$BE$49,'ADR Raw Data'!BA$1,FALSE))/100</f>
        <v>4.3172192228366699E-2</v>
      </c>
      <c r="T15" s="80">
        <f>(VLOOKUP($A14,'ADR Raw Data'!$B$6:$BE$49,'ADR Raw Data'!BB$1,FALSE))/100</f>
        <v>3.7237462970085601E-2</v>
      </c>
      <c r="U15" s="79">
        <f>(VLOOKUP($A14,'ADR Raw Data'!$B$6:$BE$49,'ADR Raw Data'!BC$1,FALSE))/100</f>
        <v>4.0145103872209098E-2</v>
      </c>
      <c r="V15" s="81">
        <f>(VLOOKUP($A14,'ADR Raw Data'!$B$6:$BE$49,'ADR Raw Data'!BE$1,FALSE))/100</f>
        <v>2.2628181523697003E-2</v>
      </c>
      <c r="X15" s="78">
        <f>(VLOOKUP($A14,'RevPAR Raw Data'!$B$6:$BE$49,'RevPAR Raw Data'!AT$1,FALSE))/100</f>
        <v>1.85432069943272E-2</v>
      </c>
      <c r="Y15" s="79">
        <f>(VLOOKUP($A14,'RevPAR Raw Data'!$B$6:$BE$49,'RevPAR Raw Data'!AU$1,FALSE))/100</f>
        <v>-2.8143419886649798E-2</v>
      </c>
      <c r="Z15" s="79">
        <f>(VLOOKUP($A14,'RevPAR Raw Data'!$B$6:$BE$49,'RevPAR Raw Data'!AV$1,FALSE))/100</f>
        <v>-1.33845851961726E-2</v>
      </c>
      <c r="AA15" s="79">
        <f>(VLOOKUP($A14,'RevPAR Raw Data'!$B$6:$BE$49,'RevPAR Raw Data'!AW$1,FALSE))/100</f>
        <v>-1.8770334443112699E-2</v>
      </c>
      <c r="AB15" s="79">
        <f>(VLOOKUP($A14,'RevPAR Raw Data'!$B$6:$BE$49,'RevPAR Raw Data'!AX$1,FALSE))/100</f>
        <v>1.0950419167417201E-2</v>
      </c>
      <c r="AC15" s="79">
        <f>(VLOOKUP($A14,'RevPAR Raw Data'!$B$6:$BE$49,'RevPAR Raw Data'!AY$1,FALSE))/100</f>
        <v>-8.3499115459087E-3</v>
      </c>
      <c r="AD15" s="80">
        <f>(VLOOKUP($A14,'RevPAR Raw Data'!$B$6:$BE$49,'RevPAR Raw Data'!BA$1,FALSE))/100</f>
        <v>5.8079199058164298E-2</v>
      </c>
      <c r="AE15" s="80">
        <f>(VLOOKUP($A14,'RevPAR Raw Data'!$B$6:$BE$49,'RevPAR Raw Data'!BB$1,FALSE))/100</f>
        <v>4.05800868459976E-2</v>
      </c>
      <c r="AF15" s="79">
        <f>(VLOOKUP($A14,'RevPAR Raw Data'!$B$6:$BE$49,'RevPAR Raw Data'!BC$1,FALSE))/100</f>
        <v>4.9196029751027798E-2</v>
      </c>
      <c r="AG15" s="81">
        <f>(VLOOKUP($A14,'RevPAR Raw Data'!$B$6:$BE$49,'RevPAR Raw Data'!BE$1,FALSE))/100</f>
        <v>8.997849346644991E-3</v>
      </c>
    </row>
    <row r="16" spans="1:33">
      <c r="A16" s="128"/>
      <c r="B16" s="82"/>
      <c r="C16" s="88"/>
      <c r="D16" s="88"/>
      <c r="E16" s="88"/>
      <c r="F16" s="88"/>
      <c r="G16" s="89"/>
      <c r="H16" s="88"/>
      <c r="I16" s="88"/>
      <c r="J16" s="89"/>
      <c r="K16" s="83"/>
      <c r="M16" s="110"/>
      <c r="N16" s="111"/>
      <c r="O16" s="111"/>
      <c r="P16" s="111"/>
      <c r="Q16" s="111"/>
      <c r="R16" s="112"/>
      <c r="S16" s="111"/>
      <c r="T16" s="111"/>
      <c r="U16" s="112"/>
      <c r="V16" s="113"/>
      <c r="X16" s="110"/>
      <c r="Y16" s="111"/>
      <c r="Z16" s="111"/>
      <c r="AA16" s="111"/>
      <c r="AB16" s="111"/>
      <c r="AC16" s="112"/>
      <c r="AD16" s="111"/>
      <c r="AE16" s="111"/>
      <c r="AF16" s="112"/>
      <c r="AG16" s="113"/>
    </row>
    <row r="17" spans="1:33">
      <c r="A17" s="105" t="s">
        <v>19</v>
      </c>
      <c r="B17" s="82">
        <f>(VLOOKUP($A17,'Occupancy Raw Data'!$B$8:$BE$51,'Occupancy Raw Data'!AG$3,FALSE))/100</f>
        <v>0.60156481098029901</v>
      </c>
      <c r="C17" s="88">
        <f>(VLOOKUP($A17,'Occupancy Raw Data'!$B$8:$BE$51,'Occupancy Raw Data'!AH$3,FALSE))/100</f>
        <v>0.747840620008282</v>
      </c>
      <c r="D17" s="88">
        <f>(VLOOKUP($A17,'Occupancy Raw Data'!$B$8:$BE$51,'Occupancy Raw Data'!AI$3,FALSE))/100</f>
        <v>0.80814796190025406</v>
      </c>
      <c r="E17" s="88">
        <f>(VLOOKUP($A17,'Occupancy Raw Data'!$B$8:$BE$51,'Occupancy Raw Data'!AJ$3,FALSE))/100</f>
        <v>0.81447819913624797</v>
      </c>
      <c r="F17" s="88">
        <f>(VLOOKUP($A17,'Occupancy Raw Data'!$B$8:$BE$51,'Occupancy Raw Data'!AK$3,FALSE))/100</f>
        <v>0.77286576347393909</v>
      </c>
      <c r="G17" s="89">
        <f>(VLOOKUP($A17,'Occupancy Raw Data'!$B$8:$BE$51,'Occupancy Raw Data'!AL$3,FALSE))/100</f>
        <v>0.7489794710998039</v>
      </c>
      <c r="H17" s="88">
        <f>(VLOOKUP($A17,'Occupancy Raw Data'!$B$8:$BE$51,'Occupancy Raw Data'!AN$3,FALSE))/100</f>
        <v>0.81974353665029798</v>
      </c>
      <c r="I17" s="88">
        <f>(VLOOKUP($A17,'Occupancy Raw Data'!$B$8:$BE$51,'Occupancy Raw Data'!AO$3,FALSE))/100</f>
        <v>0.81628261255398404</v>
      </c>
      <c r="J17" s="89">
        <f>(VLOOKUP($A17,'Occupancy Raw Data'!$B$8:$BE$51,'Occupancy Raw Data'!AP$3,FALSE))/100</f>
        <v>0.81801307460214101</v>
      </c>
      <c r="K17" s="83">
        <f>(VLOOKUP($A17,'Occupancy Raw Data'!$B$8:$BE$51,'Occupancy Raw Data'!AR$3,FALSE))/100</f>
        <v>0.76870335781475807</v>
      </c>
      <c r="M17" s="110">
        <f>VLOOKUP($A17,'ADR Raw Data'!$B$6:$BE$49,'ADR Raw Data'!AG$1,FALSE)</f>
        <v>144.447684336046</v>
      </c>
      <c r="N17" s="111">
        <f>VLOOKUP($A17,'ADR Raw Data'!$B$6:$BE$49,'ADR Raw Data'!AH$1,FALSE)</f>
        <v>151.89698583944701</v>
      </c>
      <c r="O17" s="111">
        <f>VLOOKUP($A17,'ADR Raw Data'!$B$6:$BE$49,'ADR Raw Data'!AI$1,FALSE)</f>
        <v>158.14485207858601</v>
      </c>
      <c r="P17" s="111">
        <f>VLOOKUP($A17,'ADR Raw Data'!$B$6:$BE$49,'ADR Raw Data'!AJ$1,FALSE)</f>
        <v>158.283664799295</v>
      </c>
      <c r="Q17" s="111">
        <f>VLOOKUP($A17,'ADR Raw Data'!$B$6:$BE$49,'ADR Raw Data'!AK$1,FALSE)</f>
        <v>153.253466462539</v>
      </c>
      <c r="R17" s="112">
        <f>VLOOKUP($A17,'ADR Raw Data'!$B$6:$BE$49,'ADR Raw Data'!AL$1,FALSE)</f>
        <v>153.717636789099</v>
      </c>
      <c r="S17" s="111">
        <f>VLOOKUP($A17,'ADR Raw Data'!$B$6:$BE$49,'ADR Raw Data'!AN$1,FALSE)</f>
        <v>165.955206722658</v>
      </c>
      <c r="T17" s="111">
        <f>VLOOKUP($A17,'ADR Raw Data'!$B$6:$BE$49,'ADR Raw Data'!AO$1,FALSE)</f>
        <v>165.390142959386</v>
      </c>
      <c r="U17" s="112">
        <f>VLOOKUP($A17,'ADR Raw Data'!$B$6:$BE$49,'ADR Raw Data'!AP$1,FALSE)</f>
        <v>165.673272521809</v>
      </c>
      <c r="V17" s="113">
        <f>VLOOKUP($A17,'ADR Raw Data'!$B$6:$BE$49,'ADR Raw Data'!AR$1,FALSE)</f>
        <v>157.352650866511</v>
      </c>
      <c r="X17" s="110">
        <f>VLOOKUP($A17,'RevPAR Raw Data'!$B$6:$BE$49,'RevPAR Raw Data'!AG$1,FALSE)</f>
        <v>86.894643924155403</v>
      </c>
      <c r="Y17" s="111">
        <f>VLOOKUP($A17,'RevPAR Raw Data'!$B$6:$BE$49,'RevPAR Raw Data'!AH$1,FALSE)</f>
        <v>113.594736067561</v>
      </c>
      <c r="Z17" s="111">
        <f>VLOOKUP($A17,'RevPAR Raw Data'!$B$6:$BE$49,'RevPAR Raw Data'!AI$1,FALSE)</f>
        <v>127.804439892326</v>
      </c>
      <c r="AA17" s="111">
        <f>VLOOKUP($A17,'RevPAR Raw Data'!$B$6:$BE$49,'RevPAR Raw Data'!AJ$1,FALSE)</f>
        <v>128.918594258415</v>
      </c>
      <c r="AB17" s="111">
        <f>VLOOKUP($A17,'RevPAR Raw Data'!$B$6:$BE$49,'RevPAR Raw Data'!AK$1,FALSE)</f>
        <v>118.444357362598</v>
      </c>
      <c r="AC17" s="112">
        <f>VLOOKUP($A17,'RevPAR Raw Data'!$B$6:$BE$49,'RevPAR Raw Data'!AL$1,FALSE)</f>
        <v>115.131354301011</v>
      </c>
      <c r="AD17" s="111">
        <f>VLOOKUP($A17,'RevPAR Raw Data'!$B$6:$BE$49,'RevPAR Raw Data'!AN$1,FALSE)</f>
        <v>136.04070808436299</v>
      </c>
      <c r="AE17" s="111">
        <f>VLOOKUP($A17,'RevPAR Raw Data'!$B$6:$BE$49,'RevPAR Raw Data'!AO$1,FALSE)</f>
        <v>135.00509798556399</v>
      </c>
      <c r="AF17" s="112">
        <f>VLOOKUP($A17,'RevPAR Raw Data'!$B$6:$BE$49,'RevPAR Raw Data'!AP$1,FALSE)</f>
        <v>135.522903034964</v>
      </c>
      <c r="AG17" s="113">
        <f>VLOOKUP($A17,'RevPAR Raw Data'!$B$6:$BE$49,'RevPAR Raw Data'!AR$1,FALSE)</f>
        <v>120.95751108214</v>
      </c>
    </row>
    <row r="18" spans="1:33" ht="14.25">
      <c r="A18" s="90" t="s">
        <v>14</v>
      </c>
      <c r="B18" s="78">
        <f>(VLOOKUP($A17,'Occupancy Raw Data'!$B$8:$BE$51,'Occupancy Raw Data'!AT$3,FALSE))/100</f>
        <v>-2.9425703153693698E-3</v>
      </c>
      <c r="C18" s="79">
        <f>(VLOOKUP($A17,'Occupancy Raw Data'!$B$8:$BE$51,'Occupancy Raw Data'!AU$3,FALSE))/100</f>
        <v>-2.3261702971927499E-2</v>
      </c>
      <c r="D18" s="79">
        <f>(VLOOKUP($A17,'Occupancy Raw Data'!$B$8:$BE$51,'Occupancy Raw Data'!AV$3,FALSE))/100</f>
        <v>-1.9896369765292701E-2</v>
      </c>
      <c r="E18" s="79">
        <f>(VLOOKUP($A17,'Occupancy Raw Data'!$B$8:$BE$51,'Occupancy Raw Data'!AW$3,FALSE))/100</f>
        <v>-1.04969227845059E-2</v>
      </c>
      <c r="F18" s="79">
        <f>(VLOOKUP($A17,'Occupancy Raw Data'!$B$8:$BE$51,'Occupancy Raw Data'!AX$3,FALSE))/100</f>
        <v>7.9811708908451295E-3</v>
      </c>
      <c r="G18" s="79">
        <f>(VLOOKUP($A17,'Occupancy Raw Data'!$B$8:$BE$51,'Occupancy Raw Data'!AY$3,FALSE))/100</f>
        <v>-1.0179183154770599E-2</v>
      </c>
      <c r="H18" s="80">
        <f>(VLOOKUP($A17,'Occupancy Raw Data'!$B$8:$BE$51,'Occupancy Raw Data'!BA$3,FALSE))/100</f>
        <v>1.2171420464056801E-4</v>
      </c>
      <c r="I18" s="80">
        <f>(VLOOKUP($A17,'Occupancy Raw Data'!$B$8:$BE$51,'Occupancy Raw Data'!BB$3,FALSE))/100</f>
        <v>-1.6866607434526001E-2</v>
      </c>
      <c r="J18" s="79">
        <f>(VLOOKUP($A17,'Occupancy Raw Data'!$B$8:$BE$51,'Occupancy Raw Data'!BC$3,FALSE))/100</f>
        <v>-8.4272386206323598E-3</v>
      </c>
      <c r="K18" s="81">
        <f>(VLOOKUP($A17,'Occupancy Raw Data'!$B$8:$BE$51,'Occupancy Raw Data'!BE$3,FALSE))/100</f>
        <v>-9.6471739674306497E-3</v>
      </c>
      <c r="M18" s="78">
        <f>(VLOOKUP($A17,'ADR Raw Data'!$B$6:$BE$49,'ADR Raw Data'!AT$1,FALSE))/100</f>
        <v>-1.38679006572458E-2</v>
      </c>
      <c r="N18" s="79">
        <f>(VLOOKUP($A17,'ADR Raw Data'!$B$6:$BE$49,'ADR Raw Data'!AU$1,FALSE))/100</f>
        <v>-1.0066266091515801E-2</v>
      </c>
      <c r="O18" s="79">
        <f>(VLOOKUP($A17,'ADR Raw Data'!$B$6:$BE$49,'ADR Raw Data'!AV$1,FALSE))/100</f>
        <v>-7.4886521715558296E-3</v>
      </c>
      <c r="P18" s="79">
        <f>(VLOOKUP($A17,'ADR Raw Data'!$B$6:$BE$49,'ADR Raw Data'!AW$1,FALSE))/100</f>
        <v>-3.54220692883961E-5</v>
      </c>
      <c r="Q18" s="79">
        <f>(VLOOKUP($A17,'ADR Raw Data'!$B$6:$BE$49,'ADR Raw Data'!AX$1,FALSE))/100</f>
        <v>-5.5751901291891596E-4</v>
      </c>
      <c r="R18" s="79">
        <f>(VLOOKUP($A17,'ADR Raw Data'!$B$6:$BE$49,'ADR Raw Data'!AY$1,FALSE))/100</f>
        <v>-6.0301892062137596E-3</v>
      </c>
      <c r="S18" s="80">
        <f>(VLOOKUP($A17,'ADR Raw Data'!$B$6:$BE$49,'ADR Raw Data'!BA$1,FALSE))/100</f>
        <v>6.8957701552345993E-3</v>
      </c>
      <c r="T18" s="80">
        <f>(VLOOKUP($A17,'ADR Raw Data'!$B$6:$BE$49,'ADR Raw Data'!BB$1,FALSE))/100</f>
        <v>-1.3237905853379101E-3</v>
      </c>
      <c r="U18" s="79">
        <f>(VLOOKUP($A17,'ADR Raw Data'!$B$6:$BE$49,'ADR Raw Data'!BC$1,FALSE))/100</f>
        <v>2.7642936797225097E-3</v>
      </c>
      <c r="V18" s="81">
        <f>(VLOOKUP($A17,'ADR Raw Data'!$B$6:$BE$49,'ADR Raw Data'!BE$1,FALSE))/100</f>
        <v>-3.20678259579198E-3</v>
      </c>
      <c r="X18" s="78">
        <f>(VLOOKUP($A17,'RevPAR Raw Data'!$B$6:$BE$49,'RevPAR Raw Data'!AT$1,FALSE))/100</f>
        <v>-1.67696636998046E-2</v>
      </c>
      <c r="Y18" s="79">
        <f>(VLOOKUP($A17,'RevPAR Raw Data'!$B$6:$BE$49,'RevPAR Raw Data'!AU$1,FALSE))/100</f>
        <v>-3.3093810571586099E-2</v>
      </c>
      <c r="Z18" s="79">
        <f>(VLOOKUP($A17,'RevPAR Raw Data'!$B$6:$BE$49,'RevPAR Raw Data'!AV$1,FALSE))/100</f>
        <v>-2.7236024944199601E-2</v>
      </c>
      <c r="AA18" s="79">
        <f>(VLOOKUP($A17,'RevPAR Raw Data'!$B$6:$BE$49,'RevPAR Raw Data'!AW$1,FALSE))/100</f>
        <v>-1.05319730310681E-2</v>
      </c>
      <c r="AB18" s="79">
        <f>(VLOOKUP($A17,'RevPAR Raw Data'!$B$6:$BE$49,'RevPAR Raw Data'!AX$1,FALSE))/100</f>
        <v>7.4192022234092101E-3</v>
      </c>
      <c r="AC18" s="79">
        <f>(VLOOKUP($A17,'RevPAR Raw Data'!$B$6:$BE$49,'RevPAR Raw Data'!AY$1,FALSE))/100</f>
        <v>-1.6147989960596399E-2</v>
      </c>
      <c r="AD18" s="80">
        <f>(VLOOKUP($A17,'RevPAR Raw Data'!$B$6:$BE$49,'RevPAR Raw Data'!BA$1,FALSE))/100</f>
        <v>7.0183236730549901E-3</v>
      </c>
      <c r="AE18" s="80">
        <f>(VLOOKUP($A17,'RevPAR Raw Data'!$B$6:$BE$49,'RevPAR Raw Data'!BB$1,FALSE))/100</f>
        <v>-1.8168070163735499E-2</v>
      </c>
      <c r="AF18" s="79">
        <f>(VLOOKUP($A17,'RevPAR Raw Data'!$B$6:$BE$49,'RevPAR Raw Data'!BC$1,FALSE))/100</f>
        <v>-5.6862403033663697E-3</v>
      </c>
      <c r="AG18" s="81">
        <f>(VLOOKUP($A17,'RevPAR Raw Data'!$B$6:$BE$49,'RevPAR Raw Data'!BE$1,FALSE))/100</f>
        <v>-1.28230201736453E-2</v>
      </c>
    </row>
    <row r="19" spans="1:33">
      <c r="A19" s="128"/>
      <c r="B19" s="106"/>
      <c r="C19" s="107"/>
      <c r="D19" s="107"/>
      <c r="E19" s="107"/>
      <c r="F19" s="107"/>
      <c r="G19" s="108"/>
      <c r="H19" s="88"/>
      <c r="I19" s="88"/>
      <c r="J19" s="108"/>
      <c r="K19" s="109"/>
      <c r="M19" s="110"/>
      <c r="N19" s="111"/>
      <c r="O19" s="111"/>
      <c r="P19" s="111"/>
      <c r="Q19" s="111"/>
      <c r="R19" s="112"/>
      <c r="S19" s="111"/>
      <c r="T19" s="111"/>
      <c r="U19" s="112"/>
      <c r="V19" s="113"/>
      <c r="X19" s="110"/>
      <c r="Y19" s="111"/>
      <c r="Z19" s="111"/>
      <c r="AA19" s="111"/>
      <c r="AB19" s="111"/>
      <c r="AC19" s="112"/>
      <c r="AD19" s="111"/>
      <c r="AE19" s="111"/>
      <c r="AF19" s="112"/>
      <c r="AG19" s="113"/>
    </row>
    <row r="20" spans="1:33">
      <c r="A20" s="105" t="s">
        <v>20</v>
      </c>
      <c r="B20" s="82">
        <f>(VLOOKUP($A20,'Occupancy Raw Data'!$B$8:$BE$51,'Occupancy Raw Data'!AG$3,FALSE))/100</f>
        <v>0.56943562954645299</v>
      </c>
      <c r="C20" s="88">
        <f>(VLOOKUP($A20,'Occupancy Raw Data'!$B$8:$BE$51,'Occupancy Raw Data'!AH$3,FALSE))/100</f>
        <v>0.70667138602743707</v>
      </c>
      <c r="D20" s="88">
        <f>(VLOOKUP($A20,'Occupancy Raw Data'!$B$8:$BE$51,'Occupancy Raw Data'!AI$3,FALSE))/100</f>
        <v>0.75244104867451</v>
      </c>
      <c r="E20" s="88">
        <f>(VLOOKUP($A20,'Occupancy Raw Data'!$B$8:$BE$51,'Occupancy Raw Data'!AJ$3,FALSE))/100</f>
        <v>0.76819801786847608</v>
      </c>
      <c r="F20" s="88">
        <f>(VLOOKUP($A20,'Occupancy Raw Data'!$B$8:$BE$51,'Occupancy Raw Data'!AK$3,FALSE))/100</f>
        <v>0.75201996777815694</v>
      </c>
      <c r="G20" s="89">
        <f>(VLOOKUP($A20,'Occupancy Raw Data'!$B$8:$BE$51,'Occupancy Raw Data'!AL$3,FALSE))/100</f>
        <v>0.70975320997900593</v>
      </c>
      <c r="H20" s="88">
        <f>(VLOOKUP($A20,'Occupancy Raw Data'!$B$8:$BE$51,'Occupancy Raw Data'!AN$3,FALSE))/100</f>
        <v>0.81448030073719591</v>
      </c>
      <c r="I20" s="88">
        <f>(VLOOKUP($A20,'Occupancy Raw Data'!$B$8:$BE$51,'Occupancy Raw Data'!AO$3,FALSE))/100</f>
        <v>0.81540789923350998</v>
      </c>
      <c r="J20" s="89">
        <f>(VLOOKUP($A20,'Occupancy Raw Data'!$B$8:$BE$51,'Occupancy Raw Data'!AP$3,FALSE))/100</f>
        <v>0.814944099985353</v>
      </c>
      <c r="K20" s="83">
        <f>(VLOOKUP($A20,'Occupancy Raw Data'!$B$8:$BE$51,'Occupancy Raw Data'!AR$3,FALSE))/100</f>
        <v>0.73980774998082</v>
      </c>
      <c r="M20" s="110">
        <f>VLOOKUP($A20,'ADR Raw Data'!$B$6:$BE$49,'ADR Raw Data'!AG$1,FALSE)</f>
        <v>120.099157646554</v>
      </c>
      <c r="N20" s="111">
        <f>VLOOKUP($A20,'ADR Raw Data'!$B$6:$BE$49,'ADR Raw Data'!AH$1,FALSE)</f>
        <v>125.01237819306</v>
      </c>
      <c r="O20" s="111">
        <f>VLOOKUP($A20,'ADR Raw Data'!$B$6:$BE$49,'ADR Raw Data'!AI$1,FALSE)</f>
        <v>128.14223710035799</v>
      </c>
      <c r="P20" s="111">
        <f>VLOOKUP($A20,'ADR Raw Data'!$B$6:$BE$49,'ADR Raw Data'!AJ$1,FALSE)</f>
        <v>129.530300842071</v>
      </c>
      <c r="Q20" s="111">
        <f>VLOOKUP($A20,'ADR Raw Data'!$B$6:$BE$49,'ADR Raw Data'!AK$1,FALSE)</f>
        <v>128.94621152488401</v>
      </c>
      <c r="R20" s="112">
        <f>VLOOKUP($A20,'ADR Raw Data'!$B$6:$BE$49,'ADR Raw Data'!AL$1,FALSE)</f>
        <v>126.699232676715</v>
      </c>
      <c r="S20" s="111">
        <f>VLOOKUP($A20,'ADR Raw Data'!$B$6:$BE$49,'ADR Raw Data'!AN$1,FALSE)</f>
        <v>150.340719070311</v>
      </c>
      <c r="T20" s="111">
        <f>VLOOKUP($A20,'ADR Raw Data'!$B$6:$BE$49,'ADR Raw Data'!AO$1,FALSE)</f>
        <v>149.76380231409399</v>
      </c>
      <c r="U20" s="112">
        <f>VLOOKUP($A20,'ADR Raw Data'!$B$6:$BE$49,'ADR Raw Data'!AP$1,FALSE)</f>
        <v>150.052096525385</v>
      </c>
      <c r="V20" s="113">
        <f>VLOOKUP($A20,'ADR Raw Data'!$B$6:$BE$49,'ADR Raw Data'!AR$1,FALSE)</f>
        <v>134.049126179154</v>
      </c>
      <c r="X20" s="110">
        <f>VLOOKUP($A20,'RevPAR Raw Data'!$B$6:$BE$49,'RevPAR Raw Data'!AG$1,FALSE)</f>
        <v>68.388739442464399</v>
      </c>
      <c r="Y20" s="111">
        <f>VLOOKUP($A20,'RevPAR Raw Data'!$B$6:$BE$49,'RevPAR Raw Data'!AH$1,FALSE)</f>
        <v>88.342670568276105</v>
      </c>
      <c r="Z20" s="111">
        <f>VLOOKUP($A20,'RevPAR Raw Data'!$B$6:$BE$49,'RevPAR Raw Data'!AI$1,FALSE)</f>
        <v>96.419479263291507</v>
      </c>
      <c r="AA20" s="111">
        <f>VLOOKUP($A20,'RevPAR Raw Data'!$B$6:$BE$49,'RevPAR Raw Data'!AJ$1,FALSE)</f>
        <v>99.504920360786898</v>
      </c>
      <c r="AB20" s="111">
        <f>VLOOKUP($A20,'RevPAR Raw Data'!$B$6:$BE$49,'RevPAR Raw Data'!AK$1,FALSE)</f>
        <v>96.970125836059097</v>
      </c>
      <c r="AC20" s="112">
        <f>VLOOKUP($A20,'RevPAR Raw Data'!$B$6:$BE$49,'RevPAR Raw Data'!AL$1,FALSE)</f>
        <v>89.925187094175598</v>
      </c>
      <c r="AD20" s="111">
        <f>VLOOKUP($A20,'RevPAR Raw Data'!$B$6:$BE$49,'RevPAR Raw Data'!AN$1,FALSE)</f>
        <v>122.44955408143301</v>
      </c>
      <c r="AE20" s="111">
        <f>VLOOKUP($A20,'RevPAR Raw Data'!$B$6:$BE$49,'RevPAR Raw Data'!AO$1,FALSE)</f>
        <v>122.118587426158</v>
      </c>
      <c r="AF20" s="112">
        <f>VLOOKUP($A20,'RevPAR Raw Data'!$B$6:$BE$49,'RevPAR Raw Data'!AP$1,FALSE)</f>
        <v>122.28407075379501</v>
      </c>
      <c r="AG20" s="113">
        <f>VLOOKUP($A20,'RevPAR Raw Data'!$B$6:$BE$49,'RevPAR Raw Data'!AR$1,FALSE)</f>
        <v>99.170582425495695</v>
      </c>
    </row>
    <row r="21" spans="1:33" ht="14.25">
      <c r="A21" s="90" t="s">
        <v>14</v>
      </c>
      <c r="B21" s="78">
        <f>(VLOOKUP($A20,'Occupancy Raw Data'!$B$8:$BE$51,'Occupancy Raw Data'!AT$3,FALSE))/100</f>
        <v>5.6620058756570698E-3</v>
      </c>
      <c r="C21" s="79">
        <f>(VLOOKUP($A20,'Occupancy Raw Data'!$B$8:$BE$51,'Occupancy Raw Data'!AU$3,FALSE))/100</f>
        <v>-3.6523701579169797E-3</v>
      </c>
      <c r="D21" s="79">
        <f>(VLOOKUP($A20,'Occupancy Raw Data'!$B$8:$BE$51,'Occupancy Raw Data'!AV$3,FALSE))/100</f>
        <v>1.87378336760878E-3</v>
      </c>
      <c r="E21" s="79">
        <f>(VLOOKUP($A20,'Occupancy Raw Data'!$B$8:$BE$51,'Occupancy Raw Data'!AW$3,FALSE))/100</f>
        <v>1.4251929634872E-2</v>
      </c>
      <c r="F21" s="79">
        <f>(VLOOKUP($A20,'Occupancy Raw Data'!$B$8:$BE$51,'Occupancy Raw Data'!AX$3,FALSE))/100</f>
        <v>3.5391018244140697E-2</v>
      </c>
      <c r="G21" s="79">
        <f>(VLOOKUP($A20,'Occupancy Raw Data'!$B$8:$BE$51,'Occupancy Raw Data'!AY$3,FALSE))/100</f>
        <v>1.0974113938136201E-2</v>
      </c>
      <c r="H21" s="80">
        <f>(VLOOKUP($A20,'Occupancy Raw Data'!$B$8:$BE$51,'Occupancy Raw Data'!BA$3,FALSE))/100</f>
        <v>2.8747843183674002E-2</v>
      </c>
      <c r="I21" s="80">
        <f>(VLOOKUP($A20,'Occupancy Raw Data'!$B$8:$BE$51,'Occupancy Raw Data'!BB$3,FALSE))/100</f>
        <v>1.9974911515373599E-2</v>
      </c>
      <c r="J21" s="79">
        <f>(VLOOKUP($A20,'Occupancy Raw Data'!$B$8:$BE$51,'Occupancy Raw Data'!BC$3,FALSE))/100</f>
        <v>2.4340097494496601E-2</v>
      </c>
      <c r="K21" s="81">
        <f>(VLOOKUP($A20,'Occupancy Raw Data'!$B$8:$BE$51,'Occupancy Raw Data'!BE$3,FALSE))/100</f>
        <v>1.51426517034919E-2</v>
      </c>
      <c r="M21" s="78">
        <f>(VLOOKUP($A20,'ADR Raw Data'!$B$6:$BE$49,'ADR Raw Data'!AT$1,FALSE))/100</f>
        <v>-1.5194663026523201E-2</v>
      </c>
      <c r="N21" s="79">
        <f>(VLOOKUP($A20,'ADR Raw Data'!$B$6:$BE$49,'ADR Raw Data'!AU$1,FALSE))/100</f>
        <v>-8.72637566380134E-3</v>
      </c>
      <c r="O21" s="79">
        <f>(VLOOKUP($A20,'ADR Raw Data'!$B$6:$BE$49,'ADR Raw Data'!AV$1,FALSE))/100</f>
        <v>-5.3014646493953297E-3</v>
      </c>
      <c r="P21" s="79">
        <f>(VLOOKUP($A20,'ADR Raw Data'!$B$6:$BE$49,'ADR Raw Data'!AW$1,FALSE))/100</f>
        <v>4.5011827778150401E-3</v>
      </c>
      <c r="Q21" s="79">
        <f>(VLOOKUP($A20,'ADR Raw Data'!$B$6:$BE$49,'ADR Raw Data'!AX$1,FALSE))/100</f>
        <v>8.6437350231629191E-3</v>
      </c>
      <c r="R21" s="79">
        <f>(VLOOKUP($A20,'ADR Raw Data'!$B$6:$BE$49,'ADR Raw Data'!AY$1,FALSE))/100</f>
        <v>-2.3037575294342998E-3</v>
      </c>
      <c r="S21" s="80">
        <f>(VLOOKUP($A20,'ADR Raw Data'!$B$6:$BE$49,'ADR Raw Data'!BA$1,FALSE))/100</f>
        <v>8.5870051857080704E-3</v>
      </c>
      <c r="T21" s="80">
        <f>(VLOOKUP($A20,'ADR Raw Data'!$B$6:$BE$49,'ADR Raw Data'!BB$1,FALSE))/100</f>
        <v>3.2595016656614702E-5</v>
      </c>
      <c r="U21" s="79">
        <f>(VLOOKUP($A20,'ADR Raw Data'!$B$6:$BE$49,'ADR Raw Data'!BC$1,FALSE))/100</f>
        <v>4.2873242464674501E-3</v>
      </c>
      <c r="V21" s="81">
        <f>(VLOOKUP($A20,'ADR Raw Data'!$B$6:$BE$49,'ADR Raw Data'!BE$1,FALSE))/100</f>
        <v>4.80738169971957E-4</v>
      </c>
      <c r="X21" s="78">
        <f>(VLOOKUP($A20,'RevPAR Raw Data'!$B$6:$BE$49,'RevPAR Raw Data'!AT$1,FALSE))/100</f>
        <v>-9.6186894222009701E-3</v>
      </c>
      <c r="Y21" s="79">
        <f>(VLOOKUP($A20,'RevPAR Raw Data'!$B$6:$BE$49,'RevPAR Raw Data'!AU$1,FALSE))/100</f>
        <v>-1.2346873867657E-2</v>
      </c>
      <c r="Z21" s="79">
        <f>(VLOOKUP($A20,'RevPAR Raw Data'!$B$6:$BE$49,'RevPAR Raw Data'!AV$1,FALSE))/100</f>
        <v>-3.4376150780705498E-3</v>
      </c>
      <c r="AA21" s="79">
        <f>(VLOOKUP($A20,'RevPAR Raw Data'!$B$6:$BE$49,'RevPAR Raw Data'!AW$1,FALSE))/100</f>
        <v>1.88172629529102E-2</v>
      </c>
      <c r="AB21" s="79">
        <f>(VLOOKUP($A20,'RevPAR Raw Data'!$B$6:$BE$49,'RevPAR Raw Data'!AX$1,FALSE))/100</f>
        <v>4.43406638512059E-2</v>
      </c>
      <c r="AC21" s="79">
        <f>(VLOOKUP($A20,'RevPAR Raw Data'!$B$6:$BE$49,'RevPAR Raw Data'!AY$1,FALSE))/100</f>
        <v>8.6450747110880504E-3</v>
      </c>
      <c r="AD21" s="80">
        <f>(VLOOKUP($A20,'RevPAR Raw Data'!$B$6:$BE$49,'RevPAR Raw Data'!BA$1,FALSE))/100</f>
        <v>3.7581706247878197E-2</v>
      </c>
      <c r="AE21" s="80">
        <f>(VLOOKUP($A20,'RevPAR Raw Data'!$B$6:$BE$49,'RevPAR Raw Data'!BB$1,FALSE))/100</f>
        <v>2.00081576146037E-2</v>
      </c>
      <c r="AF21" s="79">
        <f>(VLOOKUP($A20,'RevPAR Raw Data'!$B$6:$BE$49,'RevPAR Raw Data'!BC$1,FALSE))/100</f>
        <v>2.87317756311136E-2</v>
      </c>
      <c r="AG21" s="81">
        <f>(VLOOKUP($A20,'RevPAR Raw Data'!$B$6:$BE$49,'RevPAR Raw Data'!BE$1,FALSE))/100</f>
        <v>1.56306695241323E-2</v>
      </c>
    </row>
    <row r="22" spans="1:33">
      <c r="A22" s="128"/>
      <c r="B22" s="106"/>
      <c r="C22" s="107"/>
      <c r="D22" s="107"/>
      <c r="E22" s="107"/>
      <c r="F22" s="107"/>
      <c r="G22" s="108"/>
      <c r="H22" s="88"/>
      <c r="I22" s="88"/>
      <c r="J22" s="108"/>
      <c r="K22" s="109"/>
      <c r="M22" s="110"/>
      <c r="N22" s="111"/>
      <c r="O22" s="111"/>
      <c r="P22" s="111"/>
      <c r="Q22" s="111"/>
      <c r="R22" s="112"/>
      <c r="S22" s="111"/>
      <c r="T22" s="111"/>
      <c r="U22" s="112"/>
      <c r="V22" s="113"/>
      <c r="X22" s="110"/>
      <c r="Y22" s="111"/>
      <c r="Z22" s="111"/>
      <c r="AA22" s="111"/>
      <c r="AB22" s="111"/>
      <c r="AC22" s="112"/>
      <c r="AD22" s="111"/>
      <c r="AE22" s="111"/>
      <c r="AF22" s="112"/>
      <c r="AG22" s="113"/>
    </row>
    <row r="23" spans="1:33">
      <c r="A23" s="105" t="s">
        <v>21</v>
      </c>
      <c r="B23" s="82">
        <f>(VLOOKUP($A23,'Occupancy Raw Data'!$B$8:$BE$51,'Occupancy Raw Data'!AG$3,FALSE))/100</f>
        <v>0.54441031409535301</v>
      </c>
      <c r="C23" s="88">
        <f>(VLOOKUP($A23,'Occupancy Raw Data'!$B$8:$BE$51,'Occupancy Raw Data'!AH$3,FALSE))/100</f>
        <v>0.62185255689192598</v>
      </c>
      <c r="D23" s="88">
        <f>(VLOOKUP($A23,'Occupancy Raw Data'!$B$8:$BE$51,'Occupancy Raw Data'!AI$3,FALSE))/100</f>
        <v>0.65764255429609708</v>
      </c>
      <c r="E23" s="88">
        <f>(VLOOKUP($A23,'Occupancy Raw Data'!$B$8:$BE$51,'Occupancy Raw Data'!AJ$3,FALSE))/100</f>
        <v>0.670989443627238</v>
      </c>
      <c r="F23" s="88">
        <f>(VLOOKUP($A23,'Occupancy Raw Data'!$B$8:$BE$51,'Occupancy Raw Data'!AK$3,FALSE))/100</f>
        <v>0.67104352340572804</v>
      </c>
      <c r="G23" s="89">
        <f>(VLOOKUP($A23,'Occupancy Raw Data'!$B$8:$BE$51,'Occupancy Raw Data'!AL$3,FALSE))/100</f>
        <v>0.63318767846326895</v>
      </c>
      <c r="H23" s="88">
        <f>(VLOOKUP($A23,'Occupancy Raw Data'!$B$8:$BE$51,'Occupancy Raw Data'!AN$3,FALSE))/100</f>
        <v>0.73991952928960802</v>
      </c>
      <c r="I23" s="88">
        <f>(VLOOKUP($A23,'Occupancy Raw Data'!$B$8:$BE$51,'Occupancy Raw Data'!AO$3,FALSE))/100</f>
        <v>0.738091632776672</v>
      </c>
      <c r="J23" s="89">
        <f>(VLOOKUP($A23,'Occupancy Raw Data'!$B$8:$BE$51,'Occupancy Raw Data'!AP$3,FALSE))/100</f>
        <v>0.73900558103313996</v>
      </c>
      <c r="K23" s="83">
        <f>(VLOOKUP($A23,'Occupancy Raw Data'!$B$8:$BE$51,'Occupancy Raw Data'!AR$3,FALSE))/100</f>
        <v>0.66342136491180304</v>
      </c>
      <c r="M23" s="110">
        <f>VLOOKUP($A23,'ADR Raw Data'!$B$6:$BE$49,'ADR Raw Data'!AG$1,FALSE)</f>
        <v>87.326363889220005</v>
      </c>
      <c r="N23" s="111">
        <f>VLOOKUP($A23,'ADR Raw Data'!$B$6:$BE$49,'ADR Raw Data'!AH$1,FALSE)</f>
        <v>88.5106012801335</v>
      </c>
      <c r="O23" s="111">
        <f>VLOOKUP($A23,'ADR Raw Data'!$B$6:$BE$49,'ADR Raw Data'!AI$1,FALSE)</f>
        <v>90.764630692564495</v>
      </c>
      <c r="P23" s="111">
        <f>VLOOKUP($A23,'ADR Raw Data'!$B$6:$BE$49,'ADR Raw Data'!AJ$1,FALSE)</f>
        <v>91.626070893176603</v>
      </c>
      <c r="Q23" s="111">
        <f>VLOOKUP($A23,'ADR Raw Data'!$B$6:$BE$49,'ADR Raw Data'!AK$1,FALSE)</f>
        <v>91.887299087714695</v>
      </c>
      <c r="R23" s="112">
        <f>VLOOKUP($A23,'ADR Raw Data'!$B$6:$BE$49,'ADR Raw Data'!AL$1,FALSE)</f>
        <v>90.151186908544204</v>
      </c>
      <c r="S23" s="111">
        <f>VLOOKUP($A23,'ADR Raw Data'!$B$6:$BE$49,'ADR Raw Data'!AN$1,FALSE)</f>
        <v>110.403912585879</v>
      </c>
      <c r="T23" s="111">
        <f>VLOOKUP($A23,'ADR Raw Data'!$B$6:$BE$49,'ADR Raw Data'!AO$1,FALSE)</f>
        <v>111.55361644759</v>
      </c>
      <c r="U23" s="112">
        <f>VLOOKUP($A23,'ADR Raw Data'!$B$6:$BE$49,'ADR Raw Data'!AP$1,FALSE)</f>
        <v>110.97805358175199</v>
      </c>
      <c r="V23" s="113">
        <f>VLOOKUP($A23,'ADR Raw Data'!$B$6:$BE$49,'ADR Raw Data'!AR$1,FALSE)</f>
        <v>96.779670067845004</v>
      </c>
      <c r="X23" s="110">
        <f>VLOOKUP($A23,'RevPAR Raw Data'!$B$6:$BE$49,'RevPAR Raw Data'!AG$1,FALSE)</f>
        <v>47.541373193735303</v>
      </c>
      <c r="Y23" s="111">
        <f>VLOOKUP($A23,'RevPAR Raw Data'!$B$6:$BE$49,'RevPAR Raw Data'!AH$1,FALSE)</f>
        <v>55.040543718092898</v>
      </c>
      <c r="Z23" s="111">
        <f>VLOOKUP($A23,'RevPAR Raw Data'!$B$6:$BE$49,'RevPAR Raw Data'!AI$1,FALSE)</f>
        <v>59.690683568400097</v>
      </c>
      <c r="AA23" s="111">
        <f>VLOOKUP($A23,'RevPAR Raw Data'!$B$6:$BE$49,'RevPAR Raw Data'!AJ$1,FALSE)</f>
        <v>61.480126330362502</v>
      </c>
      <c r="AB23" s="111">
        <f>VLOOKUP($A23,'RevPAR Raw Data'!$B$6:$BE$49,'RevPAR Raw Data'!AK$1,FALSE)</f>
        <v>61.660376936055997</v>
      </c>
      <c r="AC23" s="112">
        <f>VLOOKUP($A23,'RevPAR Raw Data'!$B$6:$BE$49,'RevPAR Raw Data'!AL$1,FALSE)</f>
        <v>57.082620749329401</v>
      </c>
      <c r="AD23" s="111">
        <f>VLOOKUP($A23,'RevPAR Raw Data'!$B$6:$BE$49,'RevPAR Raw Data'!AN$1,FALSE)</f>
        <v>81.690011032274796</v>
      </c>
      <c r="AE23" s="111">
        <f>VLOOKUP($A23,'RevPAR Raw Data'!$B$6:$BE$49,'RevPAR Raw Data'!AO$1,FALSE)</f>
        <v>82.336790905944397</v>
      </c>
      <c r="AF23" s="112">
        <f>VLOOKUP($A23,'RevPAR Raw Data'!$B$6:$BE$49,'RevPAR Raw Data'!AP$1,FALSE)</f>
        <v>82.013400969109597</v>
      </c>
      <c r="AG23" s="113">
        <f>VLOOKUP($A23,'RevPAR Raw Data'!$B$6:$BE$49,'RevPAR Raw Data'!AR$1,FALSE)</f>
        <v>64.205700812123695</v>
      </c>
    </row>
    <row r="24" spans="1:33" ht="14.25">
      <c r="A24" s="90" t="s">
        <v>14</v>
      </c>
      <c r="B24" s="78">
        <f>(VLOOKUP($A23,'Occupancy Raw Data'!$B$8:$BE$51,'Occupancy Raw Data'!AT$3,FALSE))/100</f>
        <v>-5.2810138622053603E-3</v>
      </c>
      <c r="C24" s="79">
        <f>(VLOOKUP($A23,'Occupancy Raw Data'!$B$8:$BE$51,'Occupancy Raw Data'!AU$3,FALSE))/100</f>
        <v>-1.6559300927751E-2</v>
      </c>
      <c r="D24" s="79">
        <f>(VLOOKUP($A23,'Occupancy Raw Data'!$B$8:$BE$51,'Occupancy Raw Data'!AV$3,FALSE))/100</f>
        <v>3.5944911858536697E-3</v>
      </c>
      <c r="E24" s="79">
        <f>(VLOOKUP($A23,'Occupancy Raw Data'!$B$8:$BE$51,'Occupancy Raw Data'!AW$3,FALSE))/100</f>
        <v>1.15375620988833E-2</v>
      </c>
      <c r="F24" s="79">
        <f>(VLOOKUP($A23,'Occupancy Raw Data'!$B$8:$BE$51,'Occupancy Raw Data'!AX$3,FALSE))/100</f>
        <v>3.07821022006982E-2</v>
      </c>
      <c r="G24" s="79">
        <f>(VLOOKUP($A23,'Occupancy Raw Data'!$B$8:$BE$51,'Occupancy Raw Data'!AY$3,FALSE))/100</f>
        <v>5.2841286928150301E-3</v>
      </c>
      <c r="H24" s="80">
        <f>(VLOOKUP($A23,'Occupancy Raw Data'!$B$8:$BE$51,'Occupancy Raw Data'!BA$3,FALSE))/100</f>
        <v>2.95405205654228E-2</v>
      </c>
      <c r="I24" s="80">
        <f>(VLOOKUP($A23,'Occupancy Raw Data'!$B$8:$BE$51,'Occupancy Raw Data'!BB$3,FALSE))/100</f>
        <v>1.37354311923054E-2</v>
      </c>
      <c r="J24" s="79">
        <f>(VLOOKUP($A23,'Occupancy Raw Data'!$B$8:$BE$51,'Occupancy Raw Data'!BC$3,FALSE))/100</f>
        <v>2.1586621142689201E-2</v>
      </c>
      <c r="K24" s="81">
        <f>(VLOOKUP($A23,'Occupancy Raw Data'!$B$8:$BE$51,'Occupancy Raw Data'!BE$3,FALSE))/100</f>
        <v>1.0365340012137701E-2</v>
      </c>
      <c r="M24" s="78">
        <f>(VLOOKUP($A23,'ADR Raw Data'!$B$6:$BE$49,'ADR Raw Data'!AT$1,FALSE))/100</f>
        <v>1.1756515411620199E-3</v>
      </c>
      <c r="N24" s="79">
        <f>(VLOOKUP($A23,'ADR Raw Data'!$B$6:$BE$49,'ADR Raw Data'!AU$1,FALSE))/100</f>
        <v>-1.21795613319471E-2</v>
      </c>
      <c r="O24" s="79">
        <f>(VLOOKUP($A23,'ADR Raw Data'!$B$6:$BE$49,'ADR Raw Data'!AV$1,FALSE))/100</f>
        <v>-3.0701014594430799E-3</v>
      </c>
      <c r="P24" s="79">
        <f>(VLOOKUP($A23,'ADR Raw Data'!$B$6:$BE$49,'ADR Raw Data'!AW$1,FALSE))/100</f>
        <v>4.1234953404330798E-3</v>
      </c>
      <c r="Q24" s="79">
        <f>(VLOOKUP($A23,'ADR Raw Data'!$B$6:$BE$49,'ADR Raw Data'!AX$1,FALSE))/100</f>
        <v>9.7524305609321803E-3</v>
      </c>
      <c r="R24" s="79">
        <f>(VLOOKUP($A23,'ADR Raw Data'!$B$6:$BE$49,'ADR Raw Data'!AY$1,FALSE))/100</f>
        <v>2.8847207419008399E-4</v>
      </c>
      <c r="S24" s="80">
        <f>(VLOOKUP($A23,'ADR Raw Data'!$B$6:$BE$49,'ADR Raw Data'!BA$1,FALSE))/100</f>
        <v>2.1484848667628401E-2</v>
      </c>
      <c r="T24" s="80">
        <f>(VLOOKUP($A23,'ADR Raw Data'!$B$6:$BE$49,'ADR Raw Data'!BB$1,FALSE))/100</f>
        <v>2.1260374005946301E-2</v>
      </c>
      <c r="U24" s="79">
        <f>(VLOOKUP($A23,'ADR Raw Data'!$B$6:$BE$49,'ADR Raw Data'!BC$1,FALSE))/100</f>
        <v>2.1330366142037E-2</v>
      </c>
      <c r="V24" s="81">
        <f>(VLOOKUP($A23,'ADR Raw Data'!$B$6:$BE$49,'ADR Raw Data'!BE$1,FALSE))/100</f>
        <v>8.4717919410561299E-3</v>
      </c>
      <c r="X24" s="78">
        <f>(VLOOKUP($A23,'RevPAR Raw Data'!$B$6:$BE$49,'RevPAR Raw Data'!AT$1,FALSE))/100</f>
        <v>-4.11157095312933E-3</v>
      </c>
      <c r="Y24" s="79">
        <f>(VLOOKUP($A23,'RevPAR Raw Data'!$B$6:$BE$49,'RevPAR Raw Data'!AU$1,FALSE))/100</f>
        <v>-2.8537177238434502E-2</v>
      </c>
      <c r="Z24" s="79">
        <f>(VLOOKUP($A23,'RevPAR Raw Data'!$B$6:$BE$49,'RevPAR Raw Data'!AV$1,FALSE))/100</f>
        <v>5.13354273774942E-4</v>
      </c>
      <c r="AA24" s="79">
        <f>(VLOOKUP($A23,'RevPAR Raw Data'!$B$6:$BE$49,'RevPAR Raw Data'!AW$1,FALSE))/100</f>
        <v>1.5708632522871101E-2</v>
      </c>
      <c r="AB24" s="79">
        <f>(VLOOKUP($A23,'RevPAR Raw Data'!$B$6:$BE$49,'RevPAR Raw Data'!AX$1,FALSE))/100</f>
        <v>4.0834733075862301E-2</v>
      </c>
      <c r="AC24" s="79">
        <f>(VLOOKUP($A23,'RevPAR Raw Data'!$B$6:$BE$49,'RevPAR Raw Data'!AY$1,FALSE))/100</f>
        <v>5.5741250905694192E-3</v>
      </c>
      <c r="AD24" s="80">
        <f>(VLOOKUP($A23,'RevPAR Raw Data'!$B$6:$BE$49,'RevPAR Raw Data'!BA$1,FALSE))/100</f>
        <v>5.1660042846962399E-2</v>
      </c>
      <c r="AE24" s="80">
        <f>(VLOOKUP($A23,'RevPAR Raw Data'!$B$6:$BE$49,'RevPAR Raw Data'!BB$1,FALSE))/100</f>
        <v>3.5287825602532998E-2</v>
      </c>
      <c r="AF24" s="79">
        <f>(VLOOKUP($A23,'RevPAR Raw Data'!$B$6:$BE$49,'RevPAR Raw Data'!BC$1,FALSE))/100</f>
        <v>4.3377437817469298E-2</v>
      </c>
      <c r="AG24" s="81">
        <f>(VLOOKUP($A23,'RevPAR Raw Data'!$B$6:$BE$49,'RevPAR Raw Data'!BE$1,FALSE))/100</f>
        <v>1.8924944957175002E-2</v>
      </c>
    </row>
    <row r="25" spans="1:33">
      <c r="A25" s="128"/>
      <c r="B25" s="106"/>
      <c r="C25" s="107"/>
      <c r="D25" s="107"/>
      <c r="E25" s="107"/>
      <c r="F25" s="107"/>
      <c r="G25" s="108"/>
      <c r="H25" s="88"/>
      <c r="I25" s="88"/>
      <c r="J25" s="108"/>
      <c r="K25" s="109"/>
      <c r="M25" s="110"/>
      <c r="N25" s="111"/>
      <c r="O25" s="111"/>
      <c r="P25" s="111"/>
      <c r="Q25" s="111"/>
      <c r="R25" s="112"/>
      <c r="S25" s="111"/>
      <c r="T25" s="111"/>
      <c r="U25" s="112"/>
      <c r="V25" s="113"/>
      <c r="X25" s="110"/>
      <c r="Y25" s="111"/>
      <c r="Z25" s="111"/>
      <c r="AA25" s="111"/>
      <c r="AB25" s="111"/>
      <c r="AC25" s="112"/>
      <c r="AD25" s="111"/>
      <c r="AE25" s="111"/>
      <c r="AF25" s="112"/>
      <c r="AG25" s="113"/>
    </row>
    <row r="26" spans="1:33">
      <c r="A26" s="105" t="s">
        <v>22</v>
      </c>
      <c r="B26" s="82">
        <f>(VLOOKUP($A26,'Occupancy Raw Data'!$B$8:$BE$51,'Occupancy Raw Data'!AG$3,FALSE))/100</f>
        <v>0.52419967840958892</v>
      </c>
      <c r="C26" s="88">
        <f>(VLOOKUP($A26,'Occupancy Raw Data'!$B$8:$BE$51,'Occupancy Raw Data'!AH$3,FALSE))/100</f>
        <v>0.564033036105832</v>
      </c>
      <c r="D26" s="88">
        <f>(VLOOKUP($A26,'Occupancy Raw Data'!$B$8:$BE$51,'Occupancy Raw Data'!AI$3,FALSE))/100</f>
        <v>0.57866539979535103</v>
      </c>
      <c r="E26" s="88">
        <f>(VLOOKUP($A26,'Occupancy Raw Data'!$B$8:$BE$51,'Occupancy Raw Data'!AJ$3,FALSE))/100</f>
        <v>0.59679140476538495</v>
      </c>
      <c r="F26" s="88">
        <f>(VLOOKUP($A26,'Occupancy Raw Data'!$B$8:$BE$51,'Occupancy Raw Data'!AK$3,FALSE))/100</f>
        <v>0.60583248063148598</v>
      </c>
      <c r="G26" s="89">
        <f>(VLOOKUP($A26,'Occupancy Raw Data'!$B$8:$BE$51,'Occupancy Raw Data'!AL$3,FALSE))/100</f>
        <v>0.57390439994152898</v>
      </c>
      <c r="H26" s="88">
        <f>(VLOOKUP($A26,'Occupancy Raw Data'!$B$8:$BE$51,'Occupancy Raw Data'!AN$3,FALSE))/100</f>
        <v>0.67986405496272395</v>
      </c>
      <c r="I26" s="88">
        <f>(VLOOKUP($A26,'Occupancy Raw Data'!$B$8:$BE$51,'Occupancy Raw Data'!AO$3,FALSE))/100</f>
        <v>0.68935097208010498</v>
      </c>
      <c r="J26" s="89">
        <f>(VLOOKUP($A26,'Occupancy Raw Data'!$B$8:$BE$51,'Occupancy Raw Data'!AP$3,FALSE))/100</f>
        <v>0.68460751352141402</v>
      </c>
      <c r="K26" s="83">
        <f>(VLOOKUP($A26,'Occupancy Raw Data'!$B$8:$BE$51,'Occupancy Raw Data'!AR$3,FALSE))/100</f>
        <v>0.60553386096435302</v>
      </c>
      <c r="M26" s="110">
        <f>VLOOKUP($A26,'ADR Raw Data'!$B$6:$BE$49,'ADR Raw Data'!AG$1,FALSE)</f>
        <v>67.995984059062096</v>
      </c>
      <c r="N26" s="111">
        <f>VLOOKUP($A26,'ADR Raw Data'!$B$6:$BE$49,'ADR Raw Data'!AH$1,FALSE)</f>
        <v>68.797893918699998</v>
      </c>
      <c r="O26" s="111">
        <f>VLOOKUP($A26,'ADR Raw Data'!$B$6:$BE$49,'ADR Raw Data'!AI$1,FALSE)</f>
        <v>69.094928867164299</v>
      </c>
      <c r="P26" s="111">
        <f>VLOOKUP($A26,'ADR Raw Data'!$B$6:$BE$49,'ADR Raw Data'!AJ$1,FALSE)</f>
        <v>69.317764469156003</v>
      </c>
      <c r="Q26" s="111">
        <f>VLOOKUP($A26,'ADR Raw Data'!$B$6:$BE$49,'ADR Raw Data'!AK$1,FALSE)</f>
        <v>70.009399013149903</v>
      </c>
      <c r="R26" s="112">
        <f>VLOOKUP($A26,'ADR Raw Data'!$B$6:$BE$49,'ADR Raw Data'!AL$1,FALSE)</f>
        <v>69.075203648168099</v>
      </c>
      <c r="S26" s="111">
        <f>VLOOKUP($A26,'ADR Raw Data'!$B$6:$BE$49,'ADR Raw Data'!AN$1,FALSE)</f>
        <v>85.165973618292995</v>
      </c>
      <c r="T26" s="111">
        <f>VLOOKUP($A26,'ADR Raw Data'!$B$6:$BE$49,'ADR Raw Data'!AO$1,FALSE)</f>
        <v>87.844246547281998</v>
      </c>
      <c r="U26" s="112">
        <f>VLOOKUP($A26,'ADR Raw Data'!$B$6:$BE$49,'ADR Raw Data'!AP$1,FALSE)</f>
        <v>86.514388593756607</v>
      </c>
      <c r="V26" s="113">
        <f>VLOOKUP($A26,'ADR Raw Data'!$B$6:$BE$49,'ADR Raw Data'!AR$1,FALSE)</f>
        <v>74.708484018284494</v>
      </c>
      <c r="X26" s="110">
        <f>VLOOKUP($A26,'RevPAR Raw Data'!$B$6:$BE$49,'RevPAR Raw Data'!AG$1,FALSE)</f>
        <v>35.643472976903901</v>
      </c>
      <c r="Y26" s="111">
        <f>VLOOKUP($A26,'RevPAR Raw Data'!$B$6:$BE$49,'RevPAR Raw Data'!AH$1,FALSE)</f>
        <v>38.804284984651296</v>
      </c>
      <c r="Z26" s="111">
        <f>VLOOKUP($A26,'RevPAR Raw Data'!$B$6:$BE$49,'RevPAR Raw Data'!AI$1,FALSE)</f>
        <v>39.982844636749</v>
      </c>
      <c r="AA26" s="111">
        <f>VLOOKUP($A26,'RevPAR Raw Data'!$B$6:$BE$49,'RevPAR Raw Data'!AJ$1,FALSE)</f>
        <v>41.368246032743698</v>
      </c>
      <c r="AB26" s="111">
        <f>VLOOKUP($A26,'RevPAR Raw Data'!$B$6:$BE$49,'RevPAR Raw Data'!AK$1,FALSE)</f>
        <v>42.413967871656098</v>
      </c>
      <c r="AC26" s="112">
        <f>VLOOKUP($A26,'RevPAR Raw Data'!$B$6:$BE$49,'RevPAR Raw Data'!AL$1,FALSE)</f>
        <v>39.6425633005408</v>
      </c>
      <c r="AD26" s="111">
        <f>VLOOKUP($A26,'RevPAR Raw Data'!$B$6:$BE$49,'RevPAR Raw Data'!AN$1,FALSE)</f>
        <v>57.9012841689811</v>
      </c>
      <c r="AE26" s="111">
        <f>VLOOKUP($A26,'RevPAR Raw Data'!$B$6:$BE$49,'RevPAR Raw Data'!AO$1,FALSE)</f>
        <v>60.5555167490133</v>
      </c>
      <c r="AF26" s="112">
        <f>VLOOKUP($A26,'RevPAR Raw Data'!$B$6:$BE$49,'RevPAR Raw Data'!AP$1,FALSE)</f>
        <v>59.2284004589972</v>
      </c>
      <c r="AG26" s="113">
        <f>VLOOKUP($A26,'RevPAR Raw Data'!$B$6:$BE$49,'RevPAR Raw Data'!AR$1,FALSE)</f>
        <v>45.238516774385502</v>
      </c>
    </row>
    <row r="27" spans="1:33" ht="14.25">
      <c r="A27" s="90" t="s">
        <v>14</v>
      </c>
      <c r="B27" s="78">
        <f>(VLOOKUP($A26,'Occupancy Raw Data'!$B$8:$BE$51,'Occupancy Raw Data'!AT$3,FALSE))/100</f>
        <v>1.7446698369817701E-2</v>
      </c>
      <c r="C27" s="79">
        <f>(VLOOKUP($A26,'Occupancy Raw Data'!$B$8:$BE$51,'Occupancy Raw Data'!AU$3,FALSE))/100</f>
        <v>2.1631302481129898E-2</v>
      </c>
      <c r="D27" s="79">
        <f>(VLOOKUP($A26,'Occupancy Raw Data'!$B$8:$BE$51,'Occupancy Raw Data'!AV$3,FALSE))/100</f>
        <v>2.6604038782778599E-2</v>
      </c>
      <c r="E27" s="79">
        <f>(VLOOKUP($A26,'Occupancy Raw Data'!$B$8:$BE$51,'Occupancy Raw Data'!AW$3,FALSE))/100</f>
        <v>3.9510741524179195E-2</v>
      </c>
      <c r="F27" s="79">
        <f>(VLOOKUP($A26,'Occupancy Raw Data'!$B$8:$BE$51,'Occupancy Raw Data'!AX$3,FALSE))/100</f>
        <v>3.6775376768826605E-2</v>
      </c>
      <c r="G27" s="79">
        <f>(VLOOKUP($A26,'Occupancy Raw Data'!$B$8:$BE$51,'Occupancy Raw Data'!AY$3,FALSE))/100</f>
        <v>2.8727366692270898E-2</v>
      </c>
      <c r="H27" s="80">
        <f>(VLOOKUP($A26,'Occupancy Raw Data'!$B$8:$BE$51,'Occupancy Raw Data'!BA$3,FALSE))/100</f>
        <v>3.9370549252990598E-2</v>
      </c>
      <c r="I27" s="80">
        <f>(VLOOKUP($A26,'Occupancy Raw Data'!$B$8:$BE$51,'Occupancy Raw Data'!BB$3,FALSE))/100</f>
        <v>3.4809161525288304E-2</v>
      </c>
      <c r="J27" s="79">
        <f>(VLOOKUP($A26,'Occupancy Raw Data'!$B$8:$BE$51,'Occupancy Raw Data'!BC$3,FALSE))/100</f>
        <v>3.7069037862313199E-2</v>
      </c>
      <c r="K27" s="81">
        <f>(VLOOKUP($A26,'Occupancy Raw Data'!$B$8:$BE$51,'Occupancy Raw Data'!BE$3,FALSE))/100</f>
        <v>3.1442605307745904E-2</v>
      </c>
      <c r="M27" s="78">
        <f>(VLOOKUP($A26,'ADR Raw Data'!$B$6:$BE$49,'ADR Raw Data'!AT$1,FALSE))/100</f>
        <v>-1.4277863892419499E-2</v>
      </c>
      <c r="N27" s="79">
        <f>(VLOOKUP($A26,'ADR Raw Data'!$B$6:$BE$49,'ADR Raw Data'!AU$1,FALSE))/100</f>
        <v>-6.5097234001357295E-3</v>
      </c>
      <c r="O27" s="79">
        <f>(VLOOKUP($A26,'ADR Raw Data'!$B$6:$BE$49,'ADR Raw Data'!AV$1,FALSE))/100</f>
        <v>-1.3693943836944601E-2</v>
      </c>
      <c r="P27" s="79">
        <f>(VLOOKUP($A26,'ADR Raw Data'!$B$6:$BE$49,'ADR Raw Data'!AW$1,FALSE))/100</f>
        <v>-1.1134296142090501E-2</v>
      </c>
      <c r="Q27" s="79">
        <f>(VLOOKUP($A26,'ADR Raw Data'!$B$6:$BE$49,'ADR Raw Data'!AX$1,FALSE))/100</f>
        <v>-4.10301792589311E-3</v>
      </c>
      <c r="R27" s="79">
        <f>(VLOOKUP($A26,'ADR Raw Data'!$B$6:$BE$49,'ADR Raw Data'!AY$1,FALSE))/100</f>
        <v>-9.7668496294141E-3</v>
      </c>
      <c r="S27" s="80">
        <f>(VLOOKUP($A26,'ADR Raw Data'!$B$6:$BE$49,'ADR Raw Data'!BA$1,FALSE))/100</f>
        <v>3.0119501501284802E-3</v>
      </c>
      <c r="T27" s="80">
        <f>(VLOOKUP($A26,'ADR Raw Data'!$B$6:$BE$49,'ADR Raw Data'!BB$1,FALSE))/100</f>
        <v>-4.5801994734899201E-3</v>
      </c>
      <c r="U27" s="79">
        <f>(VLOOKUP($A26,'ADR Raw Data'!$B$6:$BE$49,'ADR Raw Data'!BC$1,FALSE))/100</f>
        <v>-9.2594338865354493E-4</v>
      </c>
      <c r="V27" s="81">
        <f>(VLOOKUP($A26,'ADR Raw Data'!$B$6:$BE$49,'ADR Raw Data'!BE$1,FALSE))/100</f>
        <v>-6.0387500078831402E-3</v>
      </c>
      <c r="X27" s="78">
        <f>(VLOOKUP($A26,'RevPAR Raw Data'!$B$6:$BE$49,'RevPAR Raw Data'!AT$1,FALSE))/100</f>
        <v>2.9197328927018E-3</v>
      </c>
      <c r="Y27" s="79">
        <f>(VLOOKUP($A26,'RevPAR Raw Data'!$B$6:$BE$49,'RevPAR Raw Data'!AU$1,FALSE))/100</f>
        <v>1.49807652850574E-2</v>
      </c>
      <c r="Z27" s="79">
        <f>(VLOOKUP($A26,'RevPAR Raw Data'!$B$6:$BE$49,'RevPAR Raw Data'!AV$1,FALSE))/100</f>
        <v>1.25457807329067E-2</v>
      </c>
      <c r="AA27" s="79">
        <f>(VLOOKUP($A26,'RevPAR Raw Data'!$B$6:$BE$49,'RevPAR Raw Data'!AW$1,FALSE))/100</f>
        <v>2.7936521085164898E-2</v>
      </c>
      <c r="AB27" s="79">
        <f>(VLOOKUP($A26,'RevPAR Raw Data'!$B$6:$BE$49,'RevPAR Raw Data'!AX$1,FALSE))/100</f>
        <v>3.2521468812819497E-2</v>
      </c>
      <c r="AC27" s="79">
        <f>(VLOOKUP($A26,'RevPAR Raw Data'!$B$6:$BE$49,'RevPAR Raw Data'!AY$1,FALSE))/100</f>
        <v>1.8679941192124301E-2</v>
      </c>
      <c r="AD27" s="80">
        <f>(VLOOKUP($A26,'RevPAR Raw Data'!$B$6:$BE$49,'RevPAR Raw Data'!BA$1,FALSE))/100</f>
        <v>4.2501081534852297E-2</v>
      </c>
      <c r="AE27" s="80">
        <f>(VLOOKUP($A26,'RevPAR Raw Data'!$B$6:$BE$49,'RevPAR Raw Data'!BB$1,FALSE))/100</f>
        <v>3.00695291485076E-2</v>
      </c>
      <c r="AF27" s="79">
        <f>(VLOOKUP($A26,'RevPAR Raw Data'!$B$6:$BE$49,'RevPAR Raw Data'!BC$1,FALSE))/100</f>
        <v>3.61087706431273E-2</v>
      </c>
      <c r="AG27" s="81">
        <f>(VLOOKUP($A26,'RevPAR Raw Data'!$B$6:$BE$49,'RevPAR Raw Data'!BE$1,FALSE))/100</f>
        <v>2.52139812668127E-2</v>
      </c>
    </row>
    <row r="28" spans="1:33">
      <c r="A28" s="143" t="s">
        <v>23</v>
      </c>
      <c r="B28" s="119"/>
      <c r="C28" s="120"/>
      <c r="D28" s="120"/>
      <c r="E28" s="120"/>
      <c r="F28" s="120"/>
      <c r="G28" s="121"/>
      <c r="H28" s="120"/>
      <c r="I28" s="120"/>
      <c r="J28" s="121"/>
      <c r="K28" s="122"/>
      <c r="M28" s="119"/>
      <c r="N28" s="120"/>
      <c r="O28" s="120"/>
      <c r="P28" s="120"/>
      <c r="Q28" s="120"/>
      <c r="R28" s="121"/>
      <c r="S28" s="120"/>
      <c r="T28" s="120"/>
      <c r="U28" s="121"/>
      <c r="V28" s="122"/>
      <c r="X28" s="119"/>
      <c r="Y28" s="120"/>
      <c r="Z28" s="120"/>
      <c r="AA28" s="120"/>
      <c r="AB28" s="120"/>
      <c r="AC28" s="121"/>
      <c r="AD28" s="120"/>
      <c r="AE28" s="120"/>
      <c r="AF28" s="121"/>
      <c r="AG28" s="122"/>
    </row>
    <row r="29" spans="1:33">
      <c r="A29" s="105" t="s">
        <v>24</v>
      </c>
      <c r="B29" s="106">
        <f>(VLOOKUP($A29,'Occupancy Raw Data'!$B$8:$BE$45,'Occupancy Raw Data'!AG$3,FALSE))/100</f>
        <v>0.527864473921133</v>
      </c>
      <c r="C29" s="107">
        <f>(VLOOKUP($A29,'Occupancy Raw Data'!$B$8:$BE$45,'Occupancy Raw Data'!AH$3,FALSE))/100</f>
        <v>0.67793049636876501</v>
      </c>
      <c r="D29" s="107">
        <f>(VLOOKUP($A29,'Occupancy Raw Data'!$B$8:$BE$45,'Occupancy Raw Data'!AI$3,FALSE))/100</f>
        <v>0.72435628113558592</v>
      </c>
      <c r="E29" s="107">
        <f>(VLOOKUP($A29,'Occupancy Raw Data'!$B$8:$BE$45,'Occupancy Raw Data'!AJ$3,FALSE))/100</f>
        <v>0.74162715323209794</v>
      </c>
      <c r="F29" s="107">
        <f>(VLOOKUP($A29,'Occupancy Raw Data'!$B$8:$BE$45,'Occupancy Raw Data'!AK$3,FALSE))/100</f>
        <v>0.72006482203949307</v>
      </c>
      <c r="G29" s="108">
        <f>(VLOOKUP($A29,'Occupancy Raw Data'!$B$8:$BE$45,'Occupancy Raw Data'!AL$3,FALSE))/100</f>
        <v>0.67836864533941499</v>
      </c>
      <c r="H29" s="88">
        <f>(VLOOKUP($A29,'Occupancy Raw Data'!$B$8:$BE$45,'Occupancy Raw Data'!AN$3,FALSE))/100</f>
        <v>0.75998589520436899</v>
      </c>
      <c r="I29" s="88">
        <f>(VLOOKUP($A29,'Occupancy Raw Data'!$B$8:$BE$45,'Occupancy Raw Data'!AO$3,FALSE))/100</f>
        <v>0.75797521157193404</v>
      </c>
      <c r="J29" s="108">
        <f>(VLOOKUP($A29,'Occupancy Raw Data'!$B$8:$BE$45,'Occupancy Raw Data'!AP$3,FALSE))/100</f>
        <v>0.75898055338815096</v>
      </c>
      <c r="K29" s="109">
        <f>(VLOOKUP($A29,'Occupancy Raw Data'!$B$8:$BE$45,'Occupancy Raw Data'!AR$3,FALSE))/100</f>
        <v>0.70140061906762496</v>
      </c>
      <c r="M29" s="110">
        <f>VLOOKUP($A29,'ADR Raw Data'!$B$6:$BE$43,'ADR Raw Data'!AG$1,FALSE)</f>
        <v>109.146990107734</v>
      </c>
      <c r="N29" s="111">
        <f>VLOOKUP($A29,'ADR Raw Data'!$B$6:$BE$43,'ADR Raw Data'!AH$1,FALSE)</f>
        <v>115.665545152722</v>
      </c>
      <c r="O29" s="111">
        <f>VLOOKUP($A29,'ADR Raw Data'!$B$6:$BE$43,'ADR Raw Data'!AI$1,FALSE)</f>
        <v>119.427400256867</v>
      </c>
      <c r="P29" s="111">
        <f>VLOOKUP($A29,'ADR Raw Data'!$B$6:$BE$43,'ADR Raw Data'!AJ$1,FALSE)</f>
        <v>121.23397116843699</v>
      </c>
      <c r="Q29" s="111">
        <f>VLOOKUP($A29,'ADR Raw Data'!$B$6:$BE$43,'ADR Raw Data'!AK$1,FALSE)</f>
        <v>120.199870384262</v>
      </c>
      <c r="R29" s="112">
        <f>VLOOKUP($A29,'ADR Raw Data'!$B$6:$BE$43,'ADR Raw Data'!AL$1,FALSE)</f>
        <v>117.634596586535</v>
      </c>
      <c r="S29" s="111">
        <f>VLOOKUP($A29,'ADR Raw Data'!$B$6:$BE$43,'ADR Raw Data'!AN$1,FALSE)</f>
        <v>134.41120615615401</v>
      </c>
      <c r="T29" s="111">
        <f>VLOOKUP($A29,'ADR Raw Data'!$B$6:$BE$43,'ADR Raw Data'!AO$1,FALSE)</f>
        <v>134.68714497817399</v>
      </c>
      <c r="U29" s="112">
        <f>VLOOKUP($A29,'ADR Raw Data'!$B$6:$BE$43,'ADR Raw Data'!AP$1,FALSE)</f>
        <v>134.548992813578</v>
      </c>
      <c r="V29" s="113">
        <f>VLOOKUP($A29,'ADR Raw Data'!$B$6:$BE$43,'ADR Raw Data'!AR$1,FALSE)</f>
        <v>122.864009791906</v>
      </c>
      <c r="X29" s="110">
        <f>VLOOKUP($A29,'RevPAR Raw Data'!$B$6:$BE$43,'RevPAR Raw Data'!AG$1,FALSE)</f>
        <v>57.614818513294502</v>
      </c>
      <c r="Y29" s="111">
        <f>VLOOKUP($A29,'RevPAR Raw Data'!$B$6:$BE$43,'RevPAR Raw Data'!AH$1,FALSE)</f>
        <v>78.413200438148905</v>
      </c>
      <c r="Z29" s="111">
        <f>VLOOKUP($A29,'RevPAR Raw Data'!$B$6:$BE$43,'RevPAR Raw Data'!AI$1,FALSE)</f>
        <v>86.507987515755303</v>
      </c>
      <c r="AA29" s="111">
        <f>VLOOKUP($A29,'RevPAR Raw Data'!$B$6:$BE$43,'RevPAR Raw Data'!AJ$1,FALSE)</f>
        <v>89.910404912670302</v>
      </c>
      <c r="AB29" s="111">
        <f>VLOOKUP($A29,'RevPAR Raw Data'!$B$6:$BE$43,'RevPAR Raw Data'!AK$1,FALSE)</f>
        <v>86.551698277414303</v>
      </c>
      <c r="AC29" s="112">
        <f>VLOOKUP($A29,'RevPAR Raw Data'!$B$6:$BE$43,'RevPAR Raw Data'!AL$1,FALSE)</f>
        <v>79.799621931456599</v>
      </c>
      <c r="AD29" s="111">
        <f>VLOOKUP($A29,'RevPAR Raw Data'!$B$6:$BE$43,'RevPAR Raw Data'!AN$1,FALSE)</f>
        <v>102.150620836084</v>
      </c>
      <c r="AE29" s="111">
        <f>VLOOKUP($A29,'RevPAR Raw Data'!$B$6:$BE$43,'RevPAR Raw Data'!AO$1,FALSE)</f>
        <v>102.089517210851</v>
      </c>
      <c r="AF29" s="112">
        <f>VLOOKUP($A29,'RevPAR Raw Data'!$B$6:$BE$43,'RevPAR Raw Data'!AP$1,FALSE)</f>
        <v>102.120069023467</v>
      </c>
      <c r="AG29" s="113">
        <f>VLOOKUP($A29,'RevPAR Raw Data'!$B$6:$BE$43,'RevPAR Raw Data'!AR$1,FALSE)</f>
        <v>86.176892529174197</v>
      </c>
    </row>
    <row r="30" spans="1:33" ht="14.25">
      <c r="A30" s="90" t="s">
        <v>14</v>
      </c>
      <c r="B30" s="78">
        <f>(VLOOKUP($A29,'Occupancy Raw Data'!$B$8:$BE$51,'Occupancy Raw Data'!AT$3,FALSE))/100</f>
        <v>4.4658202021162705E-2</v>
      </c>
      <c r="C30" s="79">
        <f>(VLOOKUP($A29,'Occupancy Raw Data'!$B$8:$BE$51,'Occupancy Raw Data'!AU$3,FALSE))/100</f>
        <v>4.4317189363431202E-2</v>
      </c>
      <c r="D30" s="79">
        <f>(VLOOKUP($A29,'Occupancy Raw Data'!$B$8:$BE$51,'Occupancy Raw Data'!AV$3,FALSE))/100</f>
        <v>4.3398471259028397E-2</v>
      </c>
      <c r="E30" s="79">
        <f>(VLOOKUP($A29,'Occupancy Raw Data'!$B$8:$BE$51,'Occupancy Raw Data'!AW$3,FALSE))/100</f>
        <v>5.0220088303568999E-2</v>
      </c>
      <c r="F30" s="79">
        <f>(VLOOKUP($A29,'Occupancy Raw Data'!$B$8:$BE$51,'Occupancy Raw Data'!AX$3,FALSE))/100</f>
        <v>9.0208630840284201E-2</v>
      </c>
      <c r="G30" s="79">
        <f>(VLOOKUP($A29,'Occupancy Raw Data'!$B$8:$BE$51,'Occupancy Raw Data'!AY$3,FALSE))/100</f>
        <v>5.4898089809789899E-2</v>
      </c>
      <c r="H30" s="80">
        <f>(VLOOKUP($A29,'Occupancy Raw Data'!$B$8:$BE$51,'Occupancy Raw Data'!BA$3,FALSE))/100</f>
        <v>0.10523653270571501</v>
      </c>
      <c r="I30" s="80">
        <f>(VLOOKUP($A29,'Occupancy Raw Data'!$B$8:$BE$51,'Occupancy Raw Data'!BB$3,FALSE))/100</f>
        <v>8.5695140437932416E-2</v>
      </c>
      <c r="J30" s="79">
        <f>(VLOOKUP($A29,'Occupancy Raw Data'!$B$8:$BE$51,'Occupancy Raw Data'!BC$3,FALSE))/100</f>
        <v>9.5391630963230098E-2</v>
      </c>
      <c r="K30" s="81">
        <f>(VLOOKUP($A29,'Occupancy Raw Data'!$B$8:$BE$51,'Occupancy Raw Data'!BE$3,FALSE))/100</f>
        <v>6.7099552572239207E-2</v>
      </c>
      <c r="M30" s="78">
        <f>(VLOOKUP($A29,'ADR Raw Data'!$B$6:$BE$49,'ADR Raw Data'!AT$1,FALSE))/100</f>
        <v>3.16179394951091E-3</v>
      </c>
      <c r="N30" s="79">
        <f>(VLOOKUP($A29,'ADR Raw Data'!$B$6:$BE$49,'ADR Raw Data'!AU$1,FALSE))/100</f>
        <v>5.9307468821299001E-3</v>
      </c>
      <c r="O30" s="79">
        <f>(VLOOKUP($A29,'ADR Raw Data'!$B$6:$BE$49,'ADR Raw Data'!AV$1,FALSE))/100</f>
        <v>1.0241652992958501E-2</v>
      </c>
      <c r="P30" s="79">
        <f>(VLOOKUP($A29,'ADR Raw Data'!$B$6:$BE$49,'ADR Raw Data'!AW$1,FALSE))/100</f>
        <v>2.20389885931324E-2</v>
      </c>
      <c r="Q30" s="79">
        <f>(VLOOKUP($A29,'ADR Raw Data'!$B$6:$BE$49,'ADR Raw Data'!AX$1,FALSE))/100</f>
        <v>3.4338311010209101E-2</v>
      </c>
      <c r="R30" s="79">
        <f>(VLOOKUP($A29,'ADR Raw Data'!$B$6:$BE$49,'ADR Raw Data'!AY$1,FALSE))/100</f>
        <v>1.61876718285256E-2</v>
      </c>
      <c r="S30" s="80">
        <f>(VLOOKUP($A29,'ADR Raw Data'!$B$6:$BE$49,'ADR Raw Data'!BA$1,FALSE))/100</f>
        <v>2.8117047304955598E-2</v>
      </c>
      <c r="T30" s="80">
        <f>(VLOOKUP($A29,'ADR Raw Data'!$B$6:$BE$49,'ADR Raw Data'!BB$1,FALSE))/100</f>
        <v>2.1402135841215201E-2</v>
      </c>
      <c r="U30" s="79">
        <f>(VLOOKUP($A29,'ADR Raw Data'!$B$6:$BE$49,'ADR Raw Data'!BC$1,FALSE))/100</f>
        <v>2.47102790225526E-2</v>
      </c>
      <c r="V30" s="81">
        <f>(VLOOKUP($A29,'ADR Raw Data'!$B$6:$BE$49,'ADR Raw Data'!BE$1,FALSE))/100</f>
        <v>2.0116930884330201E-2</v>
      </c>
      <c r="X30" s="78">
        <f>(VLOOKUP($A29,'RevPAR Raw Data'!$B$6:$BE$49,'RevPAR Raw Data'!AT$1,FALSE))/100</f>
        <v>4.7961196003620199E-2</v>
      </c>
      <c r="Y30" s="79">
        <f>(VLOOKUP($A29,'RevPAR Raw Data'!$B$6:$BE$49,'RevPAR Raw Data'!AU$1,FALSE))/100</f>
        <v>5.0510770278202999E-2</v>
      </c>
      <c r="Z30" s="79">
        <f>(VLOOKUP($A29,'RevPAR Raw Data'!$B$6:$BE$49,'RevPAR Raw Data'!AV$1,FALSE))/100</f>
        <v>5.4084596335046801E-2</v>
      </c>
      <c r="AA30" s="79">
        <f>(VLOOKUP($A29,'RevPAR Raw Data'!$B$6:$BE$49,'RevPAR Raw Data'!AW$1,FALSE))/100</f>
        <v>7.336587684996991E-2</v>
      </c>
      <c r="AB30" s="79">
        <f>(VLOOKUP($A29,'RevPAR Raw Data'!$B$6:$BE$49,'RevPAR Raw Data'!AX$1,FALSE))/100</f>
        <v>0.127644553872092</v>
      </c>
      <c r="AC30" s="79">
        <f>(VLOOKUP($A29,'RevPAR Raw Data'!$B$6:$BE$49,'RevPAR Raw Data'!AY$1,FALSE))/100</f>
        <v>7.1974433900169291E-2</v>
      </c>
      <c r="AD30" s="80">
        <f>(VLOOKUP($A29,'RevPAR Raw Data'!$B$6:$BE$49,'RevPAR Raw Data'!BA$1,FALSE))/100</f>
        <v>0.13631252057896701</v>
      </c>
      <c r="AE30" s="80">
        <f>(VLOOKUP($A29,'RevPAR Raw Data'!$B$6:$BE$49,'RevPAR Raw Data'!BB$1,FALSE))/100</f>
        <v>0.108931335315732</v>
      </c>
      <c r="AF30" s="79">
        <f>(VLOOKUP($A29,'RevPAR Raw Data'!$B$6:$BE$49,'RevPAR Raw Data'!BC$1,FALSE))/100</f>
        <v>0.1224590638033</v>
      </c>
      <c r="AG30" s="81">
        <f>(VLOOKUP($A29,'RevPAR Raw Data'!$B$6:$BE$49,'RevPAR Raw Data'!BE$1,FALSE))/100</f>
        <v>8.8566320518034689E-2</v>
      </c>
    </row>
    <row r="31" spans="1:33">
      <c r="A31" s="128"/>
      <c r="B31" s="106"/>
      <c r="C31" s="107"/>
      <c r="D31" s="107"/>
      <c r="E31" s="107"/>
      <c r="F31" s="107"/>
      <c r="G31" s="108"/>
      <c r="H31" s="88"/>
      <c r="I31" s="88"/>
      <c r="J31" s="108"/>
      <c r="K31" s="109"/>
      <c r="M31" s="110"/>
      <c r="N31" s="111"/>
      <c r="O31" s="111"/>
      <c r="P31" s="111"/>
      <c r="Q31" s="111"/>
      <c r="R31" s="112"/>
      <c r="S31" s="111"/>
      <c r="T31" s="111"/>
      <c r="U31" s="112"/>
      <c r="V31" s="113"/>
      <c r="X31" s="110"/>
      <c r="Y31" s="111"/>
      <c r="Z31" s="111"/>
      <c r="AA31" s="111"/>
      <c r="AB31" s="111"/>
      <c r="AC31" s="112"/>
      <c r="AD31" s="111"/>
      <c r="AE31" s="111"/>
      <c r="AF31" s="112"/>
      <c r="AG31" s="113"/>
    </row>
    <row r="32" spans="1:33">
      <c r="A32" s="105" t="s">
        <v>25</v>
      </c>
      <c r="B32" s="106">
        <f>(VLOOKUP($A32,'Occupancy Raw Data'!$B$8:$BE$45,'Occupancy Raw Data'!AG$3,FALSE))/100</f>
        <v>0.49472243940578503</v>
      </c>
      <c r="C32" s="107">
        <f>(VLOOKUP($A32,'Occupancy Raw Data'!$B$8:$BE$45,'Occupancy Raw Data'!AH$3,FALSE))/100</f>
        <v>0.64738076622361207</v>
      </c>
      <c r="D32" s="107">
        <f>(VLOOKUP($A32,'Occupancy Raw Data'!$B$8:$BE$45,'Occupancy Raw Data'!AI$3,FALSE))/100</f>
        <v>0.66145426114151606</v>
      </c>
      <c r="E32" s="107">
        <f>(VLOOKUP($A32,'Occupancy Raw Data'!$B$8:$BE$45,'Occupancy Raw Data'!AJ$3,FALSE))/100</f>
        <v>0.66810007818608197</v>
      </c>
      <c r="F32" s="107">
        <f>(VLOOKUP($A32,'Occupancy Raw Data'!$B$8:$BE$45,'Occupancy Raw Data'!AK$3,FALSE))/100</f>
        <v>0.63545738858483103</v>
      </c>
      <c r="G32" s="108">
        <f>(VLOOKUP($A32,'Occupancy Raw Data'!$B$8:$BE$45,'Occupancy Raw Data'!AL$3,FALSE))/100</f>
        <v>0.62142298670836504</v>
      </c>
      <c r="H32" s="88">
        <f>(VLOOKUP($A32,'Occupancy Raw Data'!$B$8:$BE$45,'Occupancy Raw Data'!AN$3,FALSE))/100</f>
        <v>0.72967161845191497</v>
      </c>
      <c r="I32" s="88">
        <f>(VLOOKUP($A32,'Occupancy Raw Data'!$B$8:$BE$45,'Occupancy Raw Data'!AO$3,FALSE))/100</f>
        <v>0.76485535574667696</v>
      </c>
      <c r="J32" s="108">
        <f>(VLOOKUP($A32,'Occupancy Raw Data'!$B$8:$BE$45,'Occupancy Raw Data'!AP$3,FALSE))/100</f>
        <v>0.74726348709929591</v>
      </c>
      <c r="K32" s="109">
        <f>(VLOOKUP($A32,'Occupancy Raw Data'!$B$8:$BE$45,'Occupancy Raw Data'!AR$3,FALSE))/100</f>
        <v>0.65737741539148797</v>
      </c>
      <c r="M32" s="110">
        <f>VLOOKUP($A32,'ADR Raw Data'!$B$6:$BE$43,'ADR Raw Data'!AG$1,FALSE)</f>
        <v>117.92808771236599</v>
      </c>
      <c r="N32" s="111">
        <f>VLOOKUP($A32,'ADR Raw Data'!$B$6:$BE$43,'ADR Raw Data'!AH$1,FALSE)</f>
        <v>118.07637077294601</v>
      </c>
      <c r="O32" s="111">
        <f>VLOOKUP($A32,'ADR Raw Data'!$B$6:$BE$43,'ADR Raw Data'!AI$1,FALSE)</f>
        <v>122.684341016548</v>
      </c>
      <c r="P32" s="111">
        <f>VLOOKUP($A32,'ADR Raw Data'!$B$6:$BE$43,'ADR Raw Data'!AJ$1,FALSE)</f>
        <v>119.14318607372699</v>
      </c>
      <c r="Q32" s="111">
        <f>VLOOKUP($A32,'ADR Raw Data'!$B$6:$BE$43,'ADR Raw Data'!AK$1,FALSE)</f>
        <v>120.56775146108799</v>
      </c>
      <c r="R32" s="112">
        <f>VLOOKUP($A32,'ADR Raw Data'!$B$6:$BE$43,'ADR Raw Data'!AL$1,FALSE)</f>
        <v>119.77264154504201</v>
      </c>
      <c r="S32" s="111">
        <f>VLOOKUP($A32,'ADR Raw Data'!$B$6:$BE$43,'ADR Raw Data'!AN$1,FALSE)</f>
        <v>139.94430216983599</v>
      </c>
      <c r="T32" s="111">
        <f>VLOOKUP($A32,'ADR Raw Data'!$B$6:$BE$43,'ADR Raw Data'!AO$1,FALSE)</f>
        <v>141.582085356503</v>
      </c>
      <c r="U32" s="112">
        <f>VLOOKUP($A32,'ADR Raw Data'!$B$6:$BE$43,'ADR Raw Data'!AP$1,FALSE)</f>
        <v>140.782471880721</v>
      </c>
      <c r="V32" s="113">
        <f>VLOOKUP($A32,'ADR Raw Data'!$B$6:$BE$43,'ADR Raw Data'!AR$1,FALSE)</f>
        <v>126.59624033642</v>
      </c>
      <c r="X32" s="110">
        <f>VLOOKUP($A32,'RevPAR Raw Data'!$B$6:$BE$43,'RevPAR Raw Data'!AG$1,FALSE)</f>
        <v>58.341671227521502</v>
      </c>
      <c r="Y32" s="111">
        <f>VLOOKUP($A32,'RevPAR Raw Data'!$B$6:$BE$43,'RevPAR Raw Data'!AH$1,FALSE)</f>
        <v>76.440371383893606</v>
      </c>
      <c r="Z32" s="111">
        <f>VLOOKUP($A32,'RevPAR Raw Data'!$B$6:$BE$43,'RevPAR Raw Data'!AI$1,FALSE)</f>
        <v>81.1500801407349</v>
      </c>
      <c r="AA32" s="111">
        <f>VLOOKUP($A32,'RevPAR Raw Data'!$B$6:$BE$43,'RevPAR Raw Data'!AJ$1,FALSE)</f>
        <v>79.599571931196195</v>
      </c>
      <c r="AB32" s="111">
        <f>VLOOKUP($A32,'RevPAR Raw Data'!$B$6:$BE$43,'RevPAR Raw Data'!AK$1,FALSE)</f>
        <v>76.615668491008606</v>
      </c>
      <c r="AC32" s="112">
        <f>VLOOKUP($A32,'RevPAR Raw Data'!$B$6:$BE$43,'RevPAR Raw Data'!AL$1,FALSE)</f>
        <v>74.429472634870905</v>
      </c>
      <c r="AD32" s="111">
        <f>VLOOKUP($A32,'RevPAR Raw Data'!$B$6:$BE$43,'RevPAR Raw Data'!AN$1,FALSE)</f>
        <v>102.11338545738801</v>
      </c>
      <c r="AE32" s="111">
        <f>VLOOKUP($A32,'RevPAR Raw Data'!$B$6:$BE$43,'RevPAR Raw Data'!AO$1,FALSE)</f>
        <v>108.289816262705</v>
      </c>
      <c r="AF32" s="112">
        <f>VLOOKUP($A32,'RevPAR Raw Data'!$B$6:$BE$43,'RevPAR Raw Data'!AP$1,FALSE)</f>
        <v>105.201600860046</v>
      </c>
      <c r="AG32" s="113">
        <f>VLOOKUP($A32,'RevPAR Raw Data'!$B$6:$BE$43,'RevPAR Raw Data'!AR$1,FALSE)</f>
        <v>83.221509270635494</v>
      </c>
    </row>
    <row r="33" spans="1:33" ht="14.25">
      <c r="A33" s="90" t="s">
        <v>14</v>
      </c>
      <c r="B33" s="78">
        <f>(VLOOKUP($A32,'Occupancy Raw Data'!$B$8:$BE$51,'Occupancy Raw Data'!AT$3,FALSE))/100</f>
        <v>9.6620450606585709E-2</v>
      </c>
      <c r="C33" s="79">
        <f>(VLOOKUP($A32,'Occupancy Raw Data'!$B$8:$BE$51,'Occupancy Raw Data'!AU$3,FALSE))/100</f>
        <v>6.0858424087123601E-2</v>
      </c>
      <c r="D33" s="79">
        <f>(VLOOKUP($A32,'Occupancy Raw Data'!$B$8:$BE$51,'Occupancy Raw Data'!AV$3,FALSE))/100</f>
        <v>2.2665457842248399E-2</v>
      </c>
      <c r="E33" s="79">
        <f>(VLOOKUP($A32,'Occupancy Raw Data'!$B$8:$BE$51,'Occupancy Raw Data'!AW$3,FALSE))/100</f>
        <v>1.2140953509031599E-2</v>
      </c>
      <c r="F33" s="79">
        <f>(VLOOKUP($A32,'Occupancy Raw Data'!$B$8:$BE$51,'Occupancy Raw Data'!AX$3,FALSE))/100</f>
        <v>7.5066137566137503E-2</v>
      </c>
      <c r="G33" s="79">
        <f>(VLOOKUP($A32,'Occupancy Raw Data'!$B$8:$BE$51,'Occupancy Raw Data'!AY$3,FALSE))/100</f>
        <v>4.9933949801849398E-2</v>
      </c>
      <c r="H33" s="80">
        <f>(VLOOKUP($A32,'Occupancy Raw Data'!$B$8:$BE$51,'Occupancy Raw Data'!BA$3,FALSE))/100</f>
        <v>9.85874043555032E-2</v>
      </c>
      <c r="I33" s="80">
        <f>(VLOOKUP($A32,'Occupancy Raw Data'!$B$8:$BE$51,'Occupancy Raw Data'!BB$3,FALSE))/100</f>
        <v>0.13125180688060101</v>
      </c>
      <c r="J33" s="79">
        <f>(VLOOKUP($A32,'Occupancy Raw Data'!$B$8:$BE$51,'Occupancy Raw Data'!BC$3,FALSE))/100</f>
        <v>0.11506489718535801</v>
      </c>
      <c r="K33" s="81">
        <f>(VLOOKUP($A32,'Occupancy Raw Data'!$B$8:$BE$51,'Occupancy Raw Data'!BE$3,FALSE))/100</f>
        <v>7.0236850479610799E-2</v>
      </c>
      <c r="M33" s="78">
        <f>(VLOOKUP($A32,'ADR Raw Data'!$B$6:$BE$49,'ADR Raw Data'!AT$1,FALSE))/100</f>
        <v>8.5445532368398497E-3</v>
      </c>
      <c r="N33" s="79">
        <f>(VLOOKUP($A32,'ADR Raw Data'!$B$6:$BE$49,'ADR Raw Data'!AU$1,FALSE))/100</f>
        <v>-3.35578675588806E-2</v>
      </c>
      <c r="O33" s="79">
        <f>(VLOOKUP($A32,'ADR Raw Data'!$B$6:$BE$49,'ADR Raw Data'!AV$1,FALSE))/100</f>
        <v>-1.88181616145701E-2</v>
      </c>
      <c r="P33" s="79">
        <f>(VLOOKUP($A32,'ADR Raw Data'!$B$6:$BE$49,'ADR Raw Data'!AW$1,FALSE))/100</f>
        <v>-2.8550152484104002E-2</v>
      </c>
      <c r="Q33" s="79">
        <f>(VLOOKUP($A32,'ADR Raw Data'!$B$6:$BE$49,'ADR Raw Data'!AX$1,FALSE))/100</f>
        <v>-4.2720070867853496E-2</v>
      </c>
      <c r="R33" s="79">
        <f>(VLOOKUP($A32,'ADR Raw Data'!$B$6:$BE$49,'ADR Raw Data'!AY$1,FALSE))/100</f>
        <v>-2.5125660328527203E-2</v>
      </c>
      <c r="S33" s="80">
        <f>(VLOOKUP($A32,'ADR Raw Data'!$B$6:$BE$49,'ADR Raw Data'!BA$1,FALSE))/100</f>
        <v>-0.109472703201672</v>
      </c>
      <c r="T33" s="80">
        <f>(VLOOKUP($A32,'ADR Raw Data'!$B$6:$BE$49,'ADR Raw Data'!BB$1,FALSE))/100</f>
        <v>-4.6152408424187004E-2</v>
      </c>
      <c r="U33" s="79">
        <f>(VLOOKUP($A32,'ADR Raw Data'!$B$6:$BE$49,'ADR Raw Data'!BC$1,FALSE))/100</f>
        <v>-7.8355489199784897E-2</v>
      </c>
      <c r="V33" s="81">
        <f>(VLOOKUP($A32,'ADR Raw Data'!$B$6:$BE$49,'ADR Raw Data'!BE$1,FALSE))/100</f>
        <v>-4.2226027458948004E-2</v>
      </c>
      <c r="X33" s="78">
        <f>(VLOOKUP($A32,'RevPAR Raw Data'!$B$6:$BE$49,'RevPAR Raw Data'!AT$1,FALSE))/100</f>
        <v>0.10599058242740099</v>
      </c>
      <c r="Y33" s="79">
        <f>(VLOOKUP($A32,'RevPAR Raw Data'!$B$6:$BE$49,'RevPAR Raw Data'!AU$1,FALSE))/100</f>
        <v>2.5258277592885098E-2</v>
      </c>
      <c r="Z33" s="79">
        <f>(VLOOKUP($A32,'RevPAR Raw Data'!$B$6:$BE$49,'RevPAR Raw Data'!AV$1,FALSE))/100</f>
        <v>3.4207739789345899E-3</v>
      </c>
      <c r="AA33" s="79">
        <f>(VLOOKUP($A32,'RevPAR Raw Data'!$B$6:$BE$49,'RevPAR Raw Data'!AW$1,FALSE))/100</f>
        <v>-1.67558250490576E-2</v>
      </c>
      <c r="AB33" s="79">
        <f>(VLOOKUP($A32,'RevPAR Raw Data'!$B$6:$BE$49,'RevPAR Raw Data'!AX$1,FALSE))/100</f>
        <v>2.9139235981682502E-2</v>
      </c>
      <c r="AC33" s="79">
        <f>(VLOOKUP($A32,'RevPAR Raw Data'!$B$6:$BE$49,'RevPAR Raw Data'!AY$1,FALSE))/100</f>
        <v>2.3553666011739097E-2</v>
      </c>
      <c r="AD33" s="80">
        <f>(VLOOKUP($A32,'RevPAR Raw Data'!$B$6:$BE$49,'RevPAR Raw Data'!BA$1,FALSE))/100</f>
        <v>-2.1677928502602702E-2</v>
      </c>
      <c r="AE33" s="80">
        <f>(VLOOKUP($A32,'RevPAR Raw Data'!$B$6:$BE$49,'RevPAR Raw Data'!BB$1,FALSE))/100</f>
        <v>7.9041811458848199E-2</v>
      </c>
      <c r="AF33" s="79">
        <f>(VLOOKUP($A32,'RevPAR Raw Data'!$B$6:$BE$49,'RevPAR Raw Data'!BC$1,FALSE))/100</f>
        <v>2.7693441676891299E-2</v>
      </c>
      <c r="AG33" s="81">
        <f>(VLOOKUP($A32,'RevPAR Raw Data'!$B$6:$BE$49,'RevPAR Raw Data'!BE$1,FALSE))/100</f>
        <v>2.5044999843680599E-2</v>
      </c>
    </row>
    <row r="34" spans="1:33">
      <c r="A34" s="128"/>
      <c r="B34" s="106"/>
      <c r="C34" s="107"/>
      <c r="D34" s="107"/>
      <c r="E34" s="107"/>
      <c r="F34" s="107"/>
      <c r="G34" s="108"/>
      <c r="H34" s="88"/>
      <c r="I34" s="88"/>
      <c r="J34" s="108"/>
      <c r="K34" s="109"/>
      <c r="M34" s="110"/>
      <c r="N34" s="111"/>
      <c r="O34" s="111"/>
      <c r="P34" s="111"/>
      <c r="Q34" s="111"/>
      <c r="R34" s="112"/>
      <c r="S34" s="111"/>
      <c r="T34" s="111"/>
      <c r="U34" s="112"/>
      <c r="V34" s="113"/>
      <c r="X34" s="110"/>
      <c r="Y34" s="111"/>
      <c r="Z34" s="111"/>
      <c r="AA34" s="111"/>
      <c r="AB34" s="111"/>
      <c r="AC34" s="112"/>
      <c r="AD34" s="111"/>
      <c r="AE34" s="111"/>
      <c r="AF34" s="112"/>
      <c r="AG34" s="113"/>
    </row>
    <row r="35" spans="1:33">
      <c r="A35" s="105" t="s">
        <v>26</v>
      </c>
      <c r="B35" s="106">
        <f>(VLOOKUP($A35,'Occupancy Raw Data'!$B$8:$BE$45,'Occupancy Raw Data'!AG$3,FALSE))/100</f>
        <v>0.52920081967213095</v>
      </c>
      <c r="C35" s="107">
        <f>(VLOOKUP($A35,'Occupancy Raw Data'!$B$8:$BE$45,'Occupancy Raw Data'!AH$3,FALSE))/100</f>
        <v>0.65078551912568305</v>
      </c>
      <c r="D35" s="107">
        <f>(VLOOKUP($A35,'Occupancy Raw Data'!$B$8:$BE$45,'Occupancy Raw Data'!AI$3,FALSE))/100</f>
        <v>0.68630464480874298</v>
      </c>
      <c r="E35" s="107">
        <f>(VLOOKUP($A35,'Occupancy Raw Data'!$B$8:$BE$45,'Occupancy Raw Data'!AJ$3,FALSE))/100</f>
        <v>0.698428961748633</v>
      </c>
      <c r="F35" s="107">
        <f>(VLOOKUP($A35,'Occupancy Raw Data'!$B$8:$BE$45,'Occupancy Raw Data'!AK$3,FALSE))/100</f>
        <v>0.68989071038251293</v>
      </c>
      <c r="G35" s="108">
        <f>(VLOOKUP($A35,'Occupancy Raw Data'!$B$8:$BE$45,'Occupancy Raw Data'!AL$3,FALSE))/100</f>
        <v>0.65092213114754005</v>
      </c>
      <c r="H35" s="88">
        <f>(VLOOKUP($A35,'Occupancy Raw Data'!$B$8:$BE$45,'Occupancy Raw Data'!AN$3,FALSE))/100</f>
        <v>0.78603142076502708</v>
      </c>
      <c r="I35" s="88">
        <f>(VLOOKUP($A35,'Occupancy Raw Data'!$B$8:$BE$45,'Occupancy Raw Data'!AO$3,FALSE))/100</f>
        <v>0.78244535519125602</v>
      </c>
      <c r="J35" s="108">
        <f>(VLOOKUP($A35,'Occupancy Raw Data'!$B$8:$BE$45,'Occupancy Raw Data'!AP$3,FALSE))/100</f>
        <v>0.78423838797814194</v>
      </c>
      <c r="K35" s="109">
        <f>(VLOOKUP($A35,'Occupancy Raw Data'!$B$8:$BE$45,'Occupancy Raw Data'!AR$3,FALSE))/100</f>
        <v>0.68901249024199795</v>
      </c>
      <c r="M35" s="110">
        <f>VLOOKUP($A35,'ADR Raw Data'!$B$6:$BE$43,'ADR Raw Data'!AG$1,FALSE)</f>
        <v>156.00625363020299</v>
      </c>
      <c r="N35" s="111">
        <f>VLOOKUP($A35,'ADR Raw Data'!$B$6:$BE$43,'ADR Raw Data'!AH$1,FALSE)</f>
        <v>160.25352138546299</v>
      </c>
      <c r="O35" s="111">
        <f>VLOOKUP($A35,'ADR Raw Data'!$B$6:$BE$43,'ADR Raw Data'!AI$1,FALSE)</f>
        <v>154.33316745459001</v>
      </c>
      <c r="P35" s="111">
        <f>VLOOKUP($A35,'ADR Raw Data'!$B$6:$BE$43,'ADR Raw Data'!AJ$1,FALSE)</f>
        <v>159.47379217603901</v>
      </c>
      <c r="Q35" s="111">
        <f>VLOOKUP($A35,'ADR Raw Data'!$B$6:$BE$43,'ADR Raw Data'!AK$1,FALSE)</f>
        <v>163.45741089108901</v>
      </c>
      <c r="R35" s="112">
        <f>VLOOKUP($A35,'ADR Raw Data'!$B$6:$BE$43,'ADR Raw Data'!AL$1,FALSE)</f>
        <v>158.826292040505</v>
      </c>
      <c r="S35" s="111">
        <f>VLOOKUP($A35,'ADR Raw Data'!$B$6:$BE$43,'ADR Raw Data'!AN$1,FALSE)</f>
        <v>186.37175537692801</v>
      </c>
      <c r="T35" s="111">
        <f>VLOOKUP($A35,'ADR Raw Data'!$B$6:$BE$43,'ADR Raw Data'!AO$1,FALSE)</f>
        <v>184.511259275425</v>
      </c>
      <c r="U35" s="112">
        <f>VLOOKUP($A35,'ADR Raw Data'!$B$6:$BE$43,'ADR Raw Data'!AP$1,FALSE)</f>
        <v>185.443634186173</v>
      </c>
      <c r="V35" s="113">
        <f>VLOOKUP($A35,'ADR Raw Data'!$B$6:$BE$43,'ADR Raw Data'!AR$1,FALSE)</f>
        <v>167.48229995751299</v>
      </c>
      <c r="X35" s="110">
        <f>VLOOKUP($A35,'RevPAR Raw Data'!$B$6:$BE$43,'RevPAR Raw Data'!AG$1,FALSE)</f>
        <v>82.558637295081894</v>
      </c>
      <c r="Y35" s="111">
        <f>VLOOKUP($A35,'RevPAR Raw Data'!$B$6:$BE$43,'RevPAR Raw Data'!AH$1,FALSE)</f>
        <v>104.290671106557</v>
      </c>
      <c r="Z35" s="111">
        <f>VLOOKUP($A35,'RevPAR Raw Data'!$B$6:$BE$43,'RevPAR Raw Data'!AI$1,FALSE)</f>
        <v>105.919569672131</v>
      </c>
      <c r="AA35" s="111">
        <f>VLOOKUP($A35,'RevPAR Raw Data'!$B$6:$BE$43,'RevPAR Raw Data'!AJ$1,FALSE)</f>
        <v>111.381115095628</v>
      </c>
      <c r="AB35" s="111">
        <f>VLOOKUP($A35,'RevPAR Raw Data'!$B$6:$BE$43,'RevPAR Raw Data'!AK$1,FALSE)</f>
        <v>112.767749316939</v>
      </c>
      <c r="AC35" s="112">
        <f>VLOOKUP($A35,'RevPAR Raw Data'!$B$6:$BE$43,'RevPAR Raw Data'!AL$1,FALSE)</f>
        <v>103.383548497267</v>
      </c>
      <c r="AD35" s="111">
        <f>VLOOKUP($A35,'RevPAR Raw Data'!$B$6:$BE$43,'RevPAR Raw Data'!AN$1,FALSE)</f>
        <v>146.49405566939799</v>
      </c>
      <c r="AE35" s="111">
        <f>VLOOKUP($A35,'RevPAR Raw Data'!$B$6:$BE$43,'RevPAR Raw Data'!AO$1,FALSE)</f>
        <v>144.369977800546</v>
      </c>
      <c r="AF35" s="112">
        <f>VLOOKUP($A35,'RevPAR Raw Data'!$B$6:$BE$43,'RevPAR Raw Data'!AP$1,FALSE)</f>
        <v>145.432016734972</v>
      </c>
      <c r="AG35" s="113">
        <f>VLOOKUP($A35,'RevPAR Raw Data'!$B$6:$BE$43,'RevPAR Raw Data'!AR$1,FALSE)</f>
        <v>115.397396565183</v>
      </c>
    </row>
    <row r="36" spans="1:33" ht="14.25">
      <c r="A36" s="90" t="s">
        <v>14</v>
      </c>
      <c r="B36" s="78">
        <f>(VLOOKUP($A35,'Occupancy Raw Data'!$B$8:$BE$51,'Occupancy Raw Data'!AT$3,FALSE))/100</f>
        <v>3.7148594377510002E-2</v>
      </c>
      <c r="C36" s="79">
        <f>(VLOOKUP($A35,'Occupancy Raw Data'!$B$8:$BE$51,'Occupancy Raw Data'!AU$3,FALSE))/100</f>
        <v>4.1256830601092795E-2</v>
      </c>
      <c r="D36" s="79">
        <f>(VLOOKUP($A35,'Occupancy Raw Data'!$B$8:$BE$51,'Occupancy Raw Data'!AV$3,FALSE))/100</f>
        <v>2.4993624075490901E-2</v>
      </c>
      <c r="E36" s="79">
        <f>(VLOOKUP($A35,'Occupancy Raw Data'!$B$8:$BE$51,'Occupancy Raw Data'!AW$3,FALSE))/100</f>
        <v>3.9918637172641699E-2</v>
      </c>
      <c r="F36" s="79">
        <f>(VLOOKUP($A35,'Occupancy Raw Data'!$B$8:$BE$51,'Occupancy Raw Data'!AX$3,FALSE))/100</f>
        <v>6.3157894736842093E-2</v>
      </c>
      <c r="G36" s="79">
        <f>(VLOOKUP($A35,'Occupancy Raw Data'!$B$8:$BE$51,'Occupancy Raw Data'!AY$3,FALSE))/100</f>
        <v>4.1361599825155707E-2</v>
      </c>
      <c r="H36" s="80">
        <f>(VLOOKUP($A35,'Occupancy Raw Data'!$B$8:$BE$51,'Occupancy Raw Data'!BA$3,FALSE))/100</f>
        <v>2.6538804638715399E-2</v>
      </c>
      <c r="I36" s="80">
        <f>(VLOOKUP($A35,'Occupancy Raw Data'!$B$8:$BE$51,'Occupancy Raw Data'!BB$3,FALSE))/100</f>
        <v>3.1285167679495796E-2</v>
      </c>
      <c r="J36" s="79">
        <f>(VLOOKUP($A35,'Occupancy Raw Data'!$B$8:$BE$51,'Occupancy Raw Data'!BC$3,FALSE))/100</f>
        <v>2.8901086591240001E-2</v>
      </c>
      <c r="K36" s="81">
        <f>(VLOOKUP($A35,'Occupancy Raw Data'!$B$8:$BE$51,'Occupancy Raw Data'!BE$3,FALSE))/100</f>
        <v>3.7276433214587297E-2</v>
      </c>
      <c r="M36" s="78">
        <f>(VLOOKUP($A35,'ADR Raw Data'!$B$6:$BE$49,'ADR Raw Data'!AT$1,FALSE))/100</f>
        <v>3.72455711803567E-2</v>
      </c>
      <c r="N36" s="79">
        <f>(VLOOKUP($A35,'ADR Raw Data'!$B$6:$BE$49,'ADR Raw Data'!AU$1,FALSE))/100</f>
        <v>3.5355594586940001E-2</v>
      </c>
      <c r="O36" s="79">
        <f>(VLOOKUP($A35,'ADR Raw Data'!$B$6:$BE$49,'ADR Raw Data'!AV$1,FALSE))/100</f>
        <v>-4.9856295299841903E-2</v>
      </c>
      <c r="P36" s="79">
        <f>(VLOOKUP($A35,'ADR Raw Data'!$B$6:$BE$49,'ADR Raw Data'!AW$1,FALSE))/100</f>
        <v>-5.6775694855293194E-4</v>
      </c>
      <c r="Q36" s="79">
        <f>(VLOOKUP($A35,'ADR Raw Data'!$B$6:$BE$49,'ADR Raw Data'!AX$1,FALSE))/100</f>
        <v>3.5966443998110102E-2</v>
      </c>
      <c r="R36" s="79">
        <f>(VLOOKUP($A35,'ADR Raw Data'!$B$6:$BE$49,'ADR Raw Data'!AY$1,FALSE))/100</f>
        <v>9.3396831271738198E-3</v>
      </c>
      <c r="S36" s="80">
        <f>(VLOOKUP($A35,'ADR Raw Data'!$B$6:$BE$49,'ADR Raw Data'!BA$1,FALSE))/100</f>
        <v>-1.3758134640332799E-3</v>
      </c>
      <c r="T36" s="80">
        <f>(VLOOKUP($A35,'ADR Raw Data'!$B$6:$BE$49,'ADR Raw Data'!BB$1,FALSE))/100</f>
        <v>-1.7012777579004299E-2</v>
      </c>
      <c r="U36" s="79">
        <f>(VLOOKUP($A35,'ADR Raw Data'!$B$6:$BE$49,'ADR Raw Data'!BC$1,FALSE))/100</f>
        <v>-9.1923264420551397E-3</v>
      </c>
      <c r="V36" s="81">
        <f>(VLOOKUP($A35,'ADR Raw Data'!$B$6:$BE$49,'ADR Raw Data'!BE$1,FALSE))/100</f>
        <v>2.1140438097462899E-3</v>
      </c>
      <c r="X36" s="78">
        <f>(VLOOKUP($A35,'RevPAR Raw Data'!$B$6:$BE$49,'RevPAR Raw Data'!AT$1,FALSE))/100</f>
        <v>7.5777786174004505E-2</v>
      </c>
      <c r="Y36" s="79">
        <f>(VLOOKUP($A35,'RevPAR Raw Data'!$B$6:$BE$49,'RevPAR Raw Data'!AU$1,FALSE))/100</f>
        <v>7.8071084964707202E-2</v>
      </c>
      <c r="Z36" s="79">
        <f>(VLOOKUP($A35,'RevPAR Raw Data'!$B$6:$BE$49,'RevPAR Raw Data'!AV$1,FALSE))/100</f>
        <v>-2.6108760726871898E-2</v>
      </c>
      <c r="AA36" s="79">
        <f>(VLOOKUP($A35,'RevPAR Raw Data'!$B$6:$BE$49,'RevPAR Raw Data'!AW$1,FALSE))/100</f>
        <v>3.9328216140457201E-2</v>
      </c>
      <c r="AB36" s="79">
        <f>(VLOOKUP($A35,'RevPAR Raw Data'!$B$6:$BE$49,'RevPAR Raw Data'!AX$1,FALSE))/100</f>
        <v>0.10139590361904301</v>
      </c>
      <c r="AC36" s="79">
        <f>(VLOOKUP($A35,'RevPAR Raw Data'!$B$6:$BE$49,'RevPAR Raw Data'!AY$1,FALSE))/100</f>
        <v>5.1087587188329397E-2</v>
      </c>
      <c r="AD36" s="80">
        <f>(VLOOKUP($A35,'RevPAR Raw Data'!$B$6:$BE$49,'RevPAR Raw Data'!BA$1,FALSE))/100</f>
        <v>2.5126478729940799E-2</v>
      </c>
      <c r="AE36" s="80">
        <f>(VLOOKUP($A35,'RevPAR Raw Data'!$B$6:$BE$49,'RevPAR Raw Data'!BB$1,FALSE))/100</f>
        <v>1.3740142501238299E-2</v>
      </c>
      <c r="AF36" s="79">
        <f>(VLOOKUP($A35,'RevPAR Raw Data'!$B$6:$BE$49,'RevPAR Raw Data'!BC$1,FALSE))/100</f>
        <v>1.9443091926708102E-2</v>
      </c>
      <c r="AG36" s="81">
        <f>(VLOOKUP($A35,'RevPAR Raw Data'!$B$6:$BE$49,'RevPAR Raw Data'!BE$1,FALSE))/100</f>
        <v>3.9469281037220402E-2</v>
      </c>
    </row>
    <row r="37" spans="1:33">
      <c r="A37" s="128"/>
      <c r="B37" s="106"/>
      <c r="C37" s="107"/>
      <c r="D37" s="107"/>
      <c r="E37" s="107"/>
      <c r="F37" s="107"/>
      <c r="G37" s="108"/>
      <c r="H37" s="88"/>
      <c r="I37" s="88"/>
      <c r="J37" s="108"/>
      <c r="K37" s="109"/>
      <c r="M37" s="110"/>
      <c r="N37" s="111"/>
      <c r="O37" s="111"/>
      <c r="P37" s="111"/>
      <c r="Q37" s="111"/>
      <c r="R37" s="112"/>
      <c r="S37" s="111"/>
      <c r="T37" s="111"/>
      <c r="U37" s="112"/>
      <c r="V37" s="113"/>
      <c r="X37" s="110"/>
      <c r="Y37" s="111"/>
      <c r="Z37" s="111"/>
      <c r="AA37" s="111"/>
      <c r="AB37" s="111"/>
      <c r="AC37" s="112"/>
      <c r="AD37" s="111"/>
      <c r="AE37" s="111"/>
      <c r="AF37" s="112"/>
      <c r="AG37" s="113"/>
    </row>
    <row r="38" spans="1:33">
      <c r="A38" s="105" t="s">
        <v>27</v>
      </c>
      <c r="B38" s="106">
        <f>(VLOOKUP($A38,'Occupancy Raw Data'!$B$8:$BE$45,'Occupancy Raw Data'!AG$3,FALSE))/100</f>
        <v>0.63255954059527708</v>
      </c>
      <c r="C38" s="107">
        <f>(VLOOKUP($A38,'Occupancy Raw Data'!$B$8:$BE$45,'Occupancy Raw Data'!AH$3,FALSE))/100</f>
        <v>0.71180813700105106</v>
      </c>
      <c r="D38" s="107">
        <f>(VLOOKUP($A38,'Occupancy Raw Data'!$B$8:$BE$45,'Occupancy Raw Data'!AI$3,FALSE))/100</f>
        <v>0.747032583895198</v>
      </c>
      <c r="E38" s="107">
        <f>(VLOOKUP($A38,'Occupancy Raw Data'!$B$8:$BE$45,'Occupancy Raw Data'!AJ$3,FALSE))/100</f>
        <v>0.75387110005896307</v>
      </c>
      <c r="F38" s="107">
        <f>(VLOOKUP($A38,'Occupancy Raw Data'!$B$8:$BE$45,'Occupancy Raw Data'!AK$3,FALSE))/100</f>
        <v>0.76646499346271102</v>
      </c>
      <c r="G38" s="108">
        <f>(VLOOKUP($A38,'Occupancy Raw Data'!$B$8:$BE$45,'Occupancy Raw Data'!AL$3,FALSE))/100</f>
        <v>0.72234727100263996</v>
      </c>
      <c r="H38" s="88">
        <f>(VLOOKUP($A38,'Occupancy Raw Data'!$B$8:$BE$45,'Occupancy Raw Data'!AN$3,FALSE))/100</f>
        <v>0.86168508216473894</v>
      </c>
      <c r="I38" s="88">
        <f>(VLOOKUP($A38,'Occupancy Raw Data'!$B$8:$BE$45,'Occupancy Raw Data'!AO$3,FALSE))/100</f>
        <v>0.87374701976568303</v>
      </c>
      <c r="J38" s="108">
        <f>(VLOOKUP($A38,'Occupancy Raw Data'!$B$8:$BE$45,'Occupancy Raw Data'!AP$3,FALSE))/100</f>
        <v>0.86771605096521098</v>
      </c>
      <c r="K38" s="109">
        <f>(VLOOKUP($A38,'Occupancy Raw Data'!$B$8:$BE$45,'Occupancy Raw Data'!AR$3,FALSE))/100</f>
        <v>0.76388120813480298</v>
      </c>
      <c r="M38" s="110">
        <f>VLOOKUP($A38,'ADR Raw Data'!$B$6:$BE$43,'ADR Raw Data'!AG$1,FALSE)</f>
        <v>143.75771685056199</v>
      </c>
      <c r="N38" s="111">
        <f>VLOOKUP($A38,'ADR Raw Data'!$B$6:$BE$43,'ADR Raw Data'!AH$1,FALSE)</f>
        <v>145.777505357367</v>
      </c>
      <c r="O38" s="111">
        <f>VLOOKUP($A38,'ADR Raw Data'!$B$6:$BE$43,'ADR Raw Data'!AI$1,FALSE)</f>
        <v>150.83084292798401</v>
      </c>
      <c r="P38" s="111">
        <f>VLOOKUP($A38,'ADR Raw Data'!$B$6:$BE$43,'ADR Raw Data'!AJ$1,FALSE)</f>
        <v>150.19283018065801</v>
      </c>
      <c r="Q38" s="111">
        <f>VLOOKUP($A38,'ADR Raw Data'!$B$6:$BE$43,'ADR Raw Data'!AK$1,FALSE)</f>
        <v>152.67499406304799</v>
      </c>
      <c r="R38" s="112">
        <f>VLOOKUP($A38,'ADR Raw Data'!$B$6:$BE$43,'ADR Raw Data'!AL$1,FALSE)</f>
        <v>148.85431929331401</v>
      </c>
      <c r="S38" s="111">
        <f>VLOOKUP($A38,'ADR Raw Data'!$B$6:$BE$43,'ADR Raw Data'!AN$1,FALSE)</f>
        <v>193.69114335016701</v>
      </c>
      <c r="T38" s="111">
        <f>VLOOKUP($A38,'ADR Raw Data'!$B$6:$BE$43,'ADR Raw Data'!AO$1,FALSE)</f>
        <v>197.08617205436801</v>
      </c>
      <c r="U38" s="112">
        <f>VLOOKUP($A38,'ADR Raw Data'!$B$6:$BE$43,'ADR Raw Data'!AP$1,FALSE)</f>
        <v>195.40045609655201</v>
      </c>
      <c r="V38" s="113">
        <f>VLOOKUP($A38,'ADR Raw Data'!$B$6:$BE$43,'ADR Raw Data'!AR$1,FALSE)</f>
        <v>163.96094267344901</v>
      </c>
      <c r="X38" s="110">
        <f>VLOOKUP($A38,'RevPAR Raw Data'!$B$6:$BE$43,'RevPAR Raw Data'!AG$1,FALSE)</f>
        <v>90.935315328018007</v>
      </c>
      <c r="Y38" s="111">
        <f>VLOOKUP($A38,'RevPAR Raw Data'!$B$6:$BE$43,'RevPAR Raw Data'!AH$1,FALSE)</f>
        <v>103.765614505088</v>
      </c>
      <c r="Z38" s="111">
        <f>VLOOKUP($A38,'RevPAR Raw Data'!$B$6:$BE$43,'RevPAR Raw Data'!AI$1,FALSE)</f>
        <v>112.67555432358201</v>
      </c>
      <c r="AA38" s="111">
        <f>VLOOKUP($A38,'RevPAR Raw Data'!$B$6:$BE$43,'RevPAR Raw Data'!AJ$1,FALSE)</f>
        <v>113.226034109262</v>
      </c>
      <c r="AB38" s="111">
        <f>VLOOKUP($A38,'RevPAR Raw Data'!$B$6:$BE$43,'RevPAR Raw Data'!AK$1,FALSE)</f>
        <v>117.020038326454</v>
      </c>
      <c r="AC38" s="112">
        <f>VLOOKUP($A38,'RevPAR Raw Data'!$B$6:$BE$43,'RevPAR Raw Data'!AL$1,FALSE)</f>
        <v>107.524511318481</v>
      </c>
      <c r="AD38" s="111">
        <f>VLOOKUP($A38,'RevPAR Raw Data'!$B$6:$BE$43,'RevPAR Raw Data'!AN$1,FALSE)</f>
        <v>166.90076877227099</v>
      </c>
      <c r="AE38" s="111">
        <f>VLOOKUP($A38,'RevPAR Raw Data'!$B$6:$BE$43,'RevPAR Raw Data'!AO$1,FALSE)</f>
        <v>172.20345546953101</v>
      </c>
      <c r="AF38" s="112">
        <f>VLOOKUP($A38,'RevPAR Raw Data'!$B$6:$BE$43,'RevPAR Raw Data'!AP$1,FALSE)</f>
        <v>169.552112120901</v>
      </c>
      <c r="AG38" s="113">
        <f>VLOOKUP($A38,'RevPAR Raw Data'!$B$6:$BE$43,'RevPAR Raw Data'!AR$1,FALSE)</f>
        <v>125.246682976315</v>
      </c>
    </row>
    <row r="39" spans="1:33" ht="14.25">
      <c r="A39" s="90" t="s">
        <v>14</v>
      </c>
      <c r="B39" s="78">
        <f>(VLOOKUP($A38,'Occupancy Raw Data'!$B$8:$BE$51,'Occupancy Raw Data'!AT$3,FALSE))/100</f>
        <v>-4.9237512185970795E-4</v>
      </c>
      <c r="C39" s="79">
        <f>(VLOOKUP($A38,'Occupancy Raw Data'!$B$8:$BE$51,'Occupancy Raw Data'!AU$3,FALSE))/100</f>
        <v>-7.7392163158351897E-3</v>
      </c>
      <c r="D39" s="79">
        <f>(VLOOKUP($A38,'Occupancy Raw Data'!$B$8:$BE$51,'Occupancy Raw Data'!AV$3,FALSE))/100</f>
        <v>3.8530710806627898E-3</v>
      </c>
      <c r="E39" s="79">
        <f>(VLOOKUP($A38,'Occupancy Raw Data'!$B$8:$BE$51,'Occupancy Raw Data'!AW$3,FALSE))/100</f>
        <v>2.95583344844602E-2</v>
      </c>
      <c r="F39" s="79">
        <f>(VLOOKUP($A38,'Occupancy Raw Data'!$B$8:$BE$51,'Occupancy Raw Data'!AX$3,FALSE))/100</f>
        <v>3.3904348210747302E-2</v>
      </c>
      <c r="G39" s="79">
        <f>(VLOOKUP($A38,'Occupancy Raw Data'!$B$8:$BE$51,'Occupancy Raw Data'!AY$3,FALSE))/100</f>
        <v>1.22710045463923E-2</v>
      </c>
      <c r="H39" s="80">
        <f>(VLOOKUP($A38,'Occupancy Raw Data'!$B$8:$BE$51,'Occupancy Raw Data'!BA$3,FALSE))/100</f>
        <v>2.73299337880724E-2</v>
      </c>
      <c r="I39" s="80">
        <f>(VLOOKUP($A38,'Occupancy Raw Data'!$B$8:$BE$51,'Occupancy Raw Data'!BB$3,FALSE))/100</f>
        <v>9.6059319453816305E-3</v>
      </c>
      <c r="J39" s="79">
        <f>(VLOOKUP($A38,'Occupancy Raw Data'!$B$8:$BE$51,'Occupancy Raw Data'!BC$3,FALSE))/100</f>
        <v>1.8329235873075E-2</v>
      </c>
      <c r="K39" s="81">
        <f>(VLOOKUP($A38,'Occupancy Raw Data'!$B$8:$BE$51,'Occupancy Raw Data'!BE$3,FALSE))/100</f>
        <v>1.4230074599397201E-2</v>
      </c>
      <c r="M39" s="78">
        <f>(VLOOKUP($A38,'ADR Raw Data'!$B$6:$BE$49,'ADR Raw Data'!AT$1,FALSE))/100</f>
        <v>-1.0607204893204001E-2</v>
      </c>
      <c r="N39" s="79">
        <f>(VLOOKUP($A38,'ADR Raw Data'!$B$6:$BE$49,'ADR Raw Data'!AU$1,FALSE))/100</f>
        <v>-1.88932111526127E-2</v>
      </c>
      <c r="O39" s="79">
        <f>(VLOOKUP($A38,'ADR Raw Data'!$B$6:$BE$49,'ADR Raw Data'!AV$1,FALSE))/100</f>
        <v>6.2801051005591099E-3</v>
      </c>
      <c r="P39" s="79">
        <f>(VLOOKUP($A38,'ADR Raw Data'!$B$6:$BE$49,'ADR Raw Data'!AW$1,FALSE))/100</f>
        <v>1.9804460901186099E-3</v>
      </c>
      <c r="Q39" s="79">
        <f>(VLOOKUP($A38,'ADR Raw Data'!$B$6:$BE$49,'ADR Raw Data'!AX$1,FALSE))/100</f>
        <v>-2.7643088823695603E-4</v>
      </c>
      <c r="R39" s="79">
        <f>(VLOOKUP($A38,'ADR Raw Data'!$B$6:$BE$49,'ADR Raw Data'!AY$1,FALSE))/100</f>
        <v>-3.6641769308255602E-3</v>
      </c>
      <c r="S39" s="80">
        <f>(VLOOKUP($A38,'ADR Raw Data'!$B$6:$BE$49,'ADR Raw Data'!BA$1,FALSE))/100</f>
        <v>1.9247774166068602E-2</v>
      </c>
      <c r="T39" s="80">
        <f>(VLOOKUP($A38,'ADR Raw Data'!$B$6:$BE$49,'ADR Raw Data'!BB$1,FALSE))/100</f>
        <v>1.12203714897725E-2</v>
      </c>
      <c r="U39" s="79">
        <f>(VLOOKUP($A38,'ADR Raw Data'!$B$6:$BE$49,'ADR Raw Data'!BC$1,FALSE))/100</f>
        <v>1.50438207148546E-2</v>
      </c>
      <c r="V39" s="81">
        <f>(VLOOKUP($A38,'ADR Raw Data'!$B$6:$BE$49,'ADR Raw Data'!BE$1,FALSE))/100</f>
        <v>3.8366289157919595E-3</v>
      </c>
      <c r="X39" s="78">
        <f>(VLOOKUP($A38,'RevPAR Raw Data'!$B$6:$BE$49,'RevPAR Raw Data'!AT$1,FALSE))/100</f>
        <v>-1.10943572912618E-2</v>
      </c>
      <c r="Y39" s="79">
        <f>(VLOOKUP($A38,'RevPAR Raw Data'!$B$6:$BE$49,'RevPAR Raw Data'!AU$1,FALSE))/100</f>
        <v>-2.6486208820437E-2</v>
      </c>
      <c r="Z39" s="79">
        <f>(VLOOKUP($A38,'RevPAR Raw Data'!$B$6:$BE$49,'RevPAR Raw Data'!AV$1,FALSE))/100</f>
        <v>1.01573738725683E-2</v>
      </c>
      <c r="AA39" s="79">
        <f>(VLOOKUP($A38,'RevPAR Raw Data'!$B$6:$BE$49,'RevPAR Raw Data'!AW$1,FALSE))/100</f>
        <v>3.1597319262539003E-2</v>
      </c>
      <c r="AB39" s="79">
        <f>(VLOOKUP($A38,'RevPAR Raw Data'!$B$6:$BE$49,'RevPAR Raw Data'!AX$1,FALSE))/100</f>
        <v>3.3618545113419301E-2</v>
      </c>
      <c r="AC39" s="79">
        <f>(VLOOKUP($A38,'RevPAR Raw Data'!$B$6:$BE$49,'RevPAR Raw Data'!AY$1,FALSE))/100</f>
        <v>8.5618644837898803E-3</v>
      </c>
      <c r="AD39" s="80">
        <f>(VLOOKUP($A38,'RevPAR Raw Data'!$B$6:$BE$49,'RevPAR Raw Data'!BA$1,FALSE))/100</f>
        <v>4.71037483476675E-2</v>
      </c>
      <c r="AE39" s="80">
        <f>(VLOOKUP($A38,'RevPAR Raw Data'!$B$6:$BE$49,'RevPAR Raw Data'!BB$1,FALSE))/100</f>
        <v>2.0934085560086701E-2</v>
      </c>
      <c r="AF39" s="79">
        <f>(VLOOKUP($A38,'RevPAR Raw Data'!$B$6:$BE$49,'RevPAR Raw Data'!BC$1,FALSE))/100</f>
        <v>3.3648798326244497E-2</v>
      </c>
      <c r="AG39" s="81">
        <f>(VLOOKUP($A38,'RevPAR Raw Data'!$B$6:$BE$49,'RevPAR Raw Data'!BE$1,FALSE))/100</f>
        <v>1.8121299030871101E-2</v>
      </c>
    </row>
    <row r="40" spans="1:33">
      <c r="A40" s="128"/>
      <c r="B40" s="106"/>
      <c r="C40" s="107"/>
      <c r="D40" s="107"/>
      <c r="E40" s="107"/>
      <c r="F40" s="107"/>
      <c r="G40" s="108"/>
      <c r="H40" s="88"/>
      <c r="I40" s="88"/>
      <c r="J40" s="108"/>
      <c r="K40" s="109"/>
      <c r="M40" s="110"/>
      <c r="N40" s="111"/>
      <c r="O40" s="111"/>
      <c r="P40" s="111"/>
      <c r="Q40" s="111"/>
      <c r="R40" s="112"/>
      <c r="S40" s="111"/>
      <c r="T40" s="111"/>
      <c r="U40" s="112"/>
      <c r="V40" s="113"/>
      <c r="X40" s="110"/>
      <c r="Y40" s="111"/>
      <c r="Z40" s="111"/>
      <c r="AA40" s="111"/>
      <c r="AB40" s="111"/>
      <c r="AC40" s="112"/>
      <c r="AD40" s="111"/>
      <c r="AE40" s="111"/>
      <c r="AF40" s="112"/>
      <c r="AG40" s="113"/>
    </row>
    <row r="41" spans="1:33">
      <c r="A41" s="105" t="s">
        <v>28</v>
      </c>
      <c r="B41" s="106">
        <f>(VLOOKUP($A41,'Occupancy Raw Data'!$B$8:$BE$45,'Occupancy Raw Data'!AG$3,FALSE))/100</f>
        <v>0.57575572318052703</v>
      </c>
      <c r="C41" s="107">
        <f>(VLOOKUP($A41,'Occupancy Raw Data'!$B$8:$BE$45,'Occupancy Raw Data'!AH$3,FALSE))/100</f>
        <v>0.70110607400161695</v>
      </c>
      <c r="D41" s="107">
        <f>(VLOOKUP($A41,'Occupancy Raw Data'!$B$8:$BE$45,'Occupancy Raw Data'!AI$3,FALSE))/100</f>
        <v>0.76347322285133801</v>
      </c>
      <c r="E41" s="107">
        <f>(VLOOKUP($A41,'Occupancy Raw Data'!$B$8:$BE$45,'Occupancy Raw Data'!AJ$3,FALSE))/100</f>
        <v>0.7688954308609689</v>
      </c>
      <c r="F41" s="107">
        <f>(VLOOKUP($A41,'Occupancy Raw Data'!$B$8:$BE$45,'Occupancy Raw Data'!AK$3,FALSE))/100</f>
        <v>0.71580670040066907</v>
      </c>
      <c r="G41" s="108">
        <f>(VLOOKUP($A41,'Occupancy Raw Data'!$B$8:$BE$45,'Occupancy Raw Data'!AL$3,FALSE))/100</f>
        <v>0.7050074302590239</v>
      </c>
      <c r="H41" s="88">
        <f>(VLOOKUP($A41,'Occupancy Raw Data'!$B$8:$BE$45,'Occupancy Raw Data'!AN$3,FALSE))/100</f>
        <v>0.740435295721801</v>
      </c>
      <c r="I41" s="88">
        <f>(VLOOKUP($A41,'Occupancy Raw Data'!$B$8:$BE$45,'Occupancy Raw Data'!AO$3,FALSE))/100</f>
        <v>0.74871522406586299</v>
      </c>
      <c r="J41" s="108">
        <f>(VLOOKUP($A41,'Occupancy Raw Data'!$B$8:$BE$45,'Occupancy Raw Data'!AP$3,FALSE))/100</f>
        <v>0.744575259893832</v>
      </c>
      <c r="K41" s="109">
        <f>(VLOOKUP($A41,'Occupancy Raw Data'!$B$8:$BE$45,'Occupancy Raw Data'!AR$3,FALSE))/100</f>
        <v>0.71631400537153989</v>
      </c>
      <c r="M41" s="110">
        <f>VLOOKUP($A41,'ADR Raw Data'!$B$6:$BE$43,'ADR Raw Data'!AG$1,FALSE)</f>
        <v>125.294209554769</v>
      </c>
      <c r="N41" s="111">
        <f>VLOOKUP($A41,'ADR Raw Data'!$B$6:$BE$43,'ADR Raw Data'!AH$1,FALSE)</f>
        <v>143.90490227117201</v>
      </c>
      <c r="O41" s="111">
        <f>VLOOKUP($A41,'ADR Raw Data'!$B$6:$BE$43,'ADR Raw Data'!AI$1,FALSE)</f>
        <v>153.03721166875999</v>
      </c>
      <c r="P41" s="111">
        <f>VLOOKUP($A41,'ADR Raw Data'!$B$6:$BE$43,'ADR Raw Data'!AJ$1,FALSE)</f>
        <v>150.96587757872999</v>
      </c>
      <c r="Q41" s="111">
        <f>VLOOKUP($A41,'ADR Raw Data'!$B$6:$BE$43,'ADR Raw Data'!AK$1,FALSE)</f>
        <v>136.11910920295301</v>
      </c>
      <c r="R41" s="112">
        <f>VLOOKUP($A41,'ADR Raw Data'!$B$6:$BE$43,'ADR Raw Data'!AL$1,FALSE)</f>
        <v>142.802244289453</v>
      </c>
      <c r="S41" s="111">
        <f>VLOOKUP($A41,'ADR Raw Data'!$B$6:$BE$43,'ADR Raw Data'!AN$1,FALSE)</f>
        <v>130.136529102477</v>
      </c>
      <c r="T41" s="111">
        <f>VLOOKUP($A41,'ADR Raw Data'!$B$6:$BE$43,'ADR Raw Data'!AO$1,FALSE)</f>
        <v>128.19569364288799</v>
      </c>
      <c r="U41" s="112">
        <f>VLOOKUP($A41,'ADR Raw Data'!$B$6:$BE$43,'ADR Raw Data'!AP$1,FALSE)</f>
        <v>129.16071568624301</v>
      </c>
      <c r="V41" s="113">
        <f>VLOOKUP($A41,'ADR Raw Data'!$B$6:$BE$43,'ADR Raw Data'!AR$1,FALSE)</f>
        <v>138.75035994729399</v>
      </c>
      <c r="X41" s="110">
        <f>VLOOKUP($A41,'RevPAR Raw Data'!$B$6:$BE$43,'RevPAR Raw Data'!AG$1,FALSE)</f>
        <v>72.138858232538794</v>
      </c>
      <c r="Y41" s="111">
        <f>VLOOKUP($A41,'RevPAR Raw Data'!$B$6:$BE$43,'RevPAR Raw Data'!AH$1,FALSE)</f>
        <v>100.892601060928</v>
      </c>
      <c r="Z41" s="111">
        <f>VLOOKUP($A41,'RevPAR Raw Data'!$B$6:$BE$43,'RevPAR Raw Data'!AI$1,FALSE)</f>
        <v>116.83981320893101</v>
      </c>
      <c r="AA41" s="111">
        <f>VLOOKUP($A41,'RevPAR Raw Data'!$B$6:$BE$43,'RevPAR Raw Data'!AJ$1,FALSE)</f>
        <v>116.07697348620199</v>
      </c>
      <c r="AB41" s="111">
        <f>VLOOKUP($A41,'RevPAR Raw Data'!$B$6:$BE$43,'RevPAR Raw Data'!AK$1,FALSE)</f>
        <v>97.434970420044706</v>
      </c>
      <c r="AC41" s="112">
        <f>VLOOKUP($A41,'RevPAR Raw Data'!$B$6:$BE$43,'RevPAR Raw Data'!AL$1,FALSE)</f>
        <v>100.676643281729</v>
      </c>
      <c r="AD41" s="111">
        <f>VLOOKUP($A41,'RevPAR Raw Data'!$B$6:$BE$43,'RevPAR Raw Data'!AN$1,FALSE)</f>
        <v>96.357679410201996</v>
      </c>
      <c r="AE41" s="111">
        <f>VLOOKUP($A41,'RevPAR Raw Data'!$B$6:$BE$43,'RevPAR Raw Data'!AO$1,FALSE)</f>
        <v>95.982067490114304</v>
      </c>
      <c r="AF41" s="112">
        <f>VLOOKUP($A41,'RevPAR Raw Data'!$B$6:$BE$43,'RevPAR Raw Data'!AP$1,FALSE)</f>
        <v>96.169873450158207</v>
      </c>
      <c r="AG41" s="113">
        <f>VLOOKUP($A41,'RevPAR Raw Data'!$B$6:$BE$43,'RevPAR Raw Data'!AR$1,FALSE)</f>
        <v>99.388826080589197</v>
      </c>
    </row>
    <row r="42" spans="1:33" ht="14.25">
      <c r="A42" s="90" t="s">
        <v>14</v>
      </c>
      <c r="B42" s="78">
        <f>(VLOOKUP($A41,'Occupancy Raw Data'!$B$8:$BE$51,'Occupancy Raw Data'!AT$3,FALSE))/100</f>
        <v>-2.1897559850946501E-2</v>
      </c>
      <c r="C42" s="79">
        <f>(VLOOKUP($A41,'Occupancy Raw Data'!$B$8:$BE$51,'Occupancy Raw Data'!AU$3,FALSE))/100</f>
        <v>-5.03773926428061E-2</v>
      </c>
      <c r="D42" s="79">
        <f>(VLOOKUP($A41,'Occupancy Raw Data'!$B$8:$BE$51,'Occupancy Raw Data'!AV$3,FALSE))/100</f>
        <v>-4.2834875140570598E-2</v>
      </c>
      <c r="E42" s="79">
        <f>(VLOOKUP($A41,'Occupancy Raw Data'!$B$8:$BE$51,'Occupancy Raw Data'!AW$3,FALSE))/100</f>
        <v>-4.6701759564974396E-2</v>
      </c>
      <c r="F42" s="79">
        <f>(VLOOKUP($A41,'Occupancy Raw Data'!$B$8:$BE$51,'Occupancy Raw Data'!AX$3,FALSE))/100</f>
        <v>-2.5398875262608801E-2</v>
      </c>
      <c r="G42" s="79">
        <f>(VLOOKUP($A41,'Occupancy Raw Data'!$B$8:$BE$51,'Occupancy Raw Data'!AY$3,FALSE))/100</f>
        <v>-3.83490735610248E-2</v>
      </c>
      <c r="H42" s="80">
        <f>(VLOOKUP($A41,'Occupancy Raw Data'!$B$8:$BE$51,'Occupancy Raw Data'!BA$3,FALSE))/100</f>
        <v>-2.97950504317759E-2</v>
      </c>
      <c r="I42" s="80">
        <f>(VLOOKUP($A41,'Occupancy Raw Data'!$B$8:$BE$51,'Occupancy Raw Data'!BB$3,FALSE))/100</f>
        <v>-4.23916491964356E-2</v>
      </c>
      <c r="J42" s="79">
        <f>(VLOOKUP($A41,'Occupancy Raw Data'!$B$8:$BE$51,'Occupancy Raw Data'!BC$3,FALSE))/100</f>
        <v>-3.6169520614191999E-2</v>
      </c>
      <c r="K42" s="81">
        <f>(VLOOKUP($A41,'Occupancy Raw Data'!$B$8:$BE$51,'Occupancy Raw Data'!BE$3,FALSE))/100</f>
        <v>-3.7700814065283604E-2</v>
      </c>
      <c r="M42" s="78">
        <f>(VLOOKUP($A41,'ADR Raw Data'!$B$6:$BE$49,'ADR Raw Data'!AT$1,FALSE))/100</f>
        <v>-1.09856047385152E-2</v>
      </c>
      <c r="N42" s="79">
        <f>(VLOOKUP($A41,'ADR Raw Data'!$B$6:$BE$49,'ADR Raw Data'!AU$1,FALSE))/100</f>
        <v>-5.6423159976994703E-4</v>
      </c>
      <c r="O42" s="79">
        <f>(VLOOKUP($A41,'ADR Raw Data'!$B$6:$BE$49,'ADR Raw Data'!AV$1,FALSE))/100</f>
        <v>-3.0925811471443098E-3</v>
      </c>
      <c r="P42" s="79">
        <f>(VLOOKUP($A41,'ADR Raw Data'!$B$6:$BE$49,'ADR Raw Data'!AW$1,FALSE))/100</f>
        <v>-7.2356517223336704E-3</v>
      </c>
      <c r="Q42" s="79">
        <f>(VLOOKUP($A41,'ADR Raw Data'!$B$6:$BE$49,'ADR Raw Data'!AX$1,FALSE))/100</f>
        <v>-1.0145733132574499E-2</v>
      </c>
      <c r="R42" s="79">
        <f>(VLOOKUP($A41,'ADR Raw Data'!$B$6:$BE$49,'ADR Raw Data'!AY$1,FALSE))/100</f>
        <v>-6.6756938097662999E-3</v>
      </c>
      <c r="S42" s="80">
        <f>(VLOOKUP($A41,'ADR Raw Data'!$B$6:$BE$49,'ADR Raw Data'!BA$1,FALSE))/100</f>
        <v>-8.3382513282302898E-3</v>
      </c>
      <c r="T42" s="80">
        <f>(VLOOKUP($A41,'ADR Raw Data'!$B$6:$BE$49,'ADR Raw Data'!BB$1,FALSE))/100</f>
        <v>-2.3785000599510001E-2</v>
      </c>
      <c r="U42" s="79">
        <f>(VLOOKUP($A41,'ADR Raw Data'!$B$6:$BE$49,'ADR Raw Data'!BC$1,FALSE))/100</f>
        <v>-1.6109331592160599E-2</v>
      </c>
      <c r="V42" s="81">
        <f>(VLOOKUP($A41,'ADR Raw Data'!$B$6:$BE$49,'ADR Raw Data'!BE$1,FALSE))/100</f>
        <v>-9.3472221895934803E-3</v>
      </c>
      <c r="X42" s="78">
        <f>(VLOOKUP($A41,'RevPAR Raw Data'!$B$6:$BE$49,'RevPAR Raw Data'!AT$1,FALSE))/100</f>
        <v>-3.2642606652201298E-2</v>
      </c>
      <c r="Y42" s="79">
        <f>(VLOOKUP($A41,'RevPAR Raw Data'!$B$6:$BE$49,'RevPAR Raw Data'!AU$1,FALSE))/100</f>
        <v>-5.0913199725732994E-2</v>
      </c>
      <c r="Z42" s="79">
        <f>(VLOOKUP($A41,'RevPAR Raw Data'!$B$6:$BE$49,'RevPAR Raw Data'!AV$1,FALSE))/100</f>
        <v>-4.5794985960414897E-2</v>
      </c>
      <c r="AA42" s="79">
        <f>(VLOOKUP($A41,'RevPAR Raw Data'!$B$6:$BE$49,'RevPAR Raw Data'!AW$1,FALSE))/100</f>
        <v>-5.3599493620275697E-2</v>
      </c>
      <c r="AB42" s="79">
        <f>(VLOOKUP($A41,'RevPAR Raw Data'!$B$6:$BE$49,'RevPAR Raw Data'!AX$1,FALSE))/100</f>
        <v>-3.5286918184901303E-2</v>
      </c>
      <c r="AC42" s="79">
        <f>(VLOOKUP($A41,'RevPAR Raw Data'!$B$6:$BE$49,'RevPAR Raw Data'!AY$1,FALSE))/100</f>
        <v>-4.4768760697809495E-2</v>
      </c>
      <c r="AD42" s="80">
        <f>(VLOOKUP($A41,'RevPAR Raw Data'!$B$6:$BE$49,'RevPAR Raw Data'!BA$1,FALSE))/100</f>
        <v>-3.78848631411687E-2</v>
      </c>
      <c r="AE42" s="80">
        <f>(VLOOKUP($A41,'RevPAR Raw Data'!$B$6:$BE$49,'RevPAR Raw Data'!BB$1,FALSE))/100</f>
        <v>-6.516836439439419E-2</v>
      </c>
      <c r="AF42" s="79">
        <f>(VLOOKUP($A41,'RevPAR Raw Data'!$B$6:$BE$49,'RevPAR Raw Data'!BC$1,FALSE))/100</f>
        <v>-5.1696185405249097E-2</v>
      </c>
      <c r="AG42" s="81">
        <f>(VLOOKUP($A41,'RevPAR Raw Data'!$B$6:$BE$49,'RevPAR Raw Data'!BE$1,FALSE))/100</f>
        <v>-4.6695638369080299E-2</v>
      </c>
    </row>
    <row r="43" spans="1:33">
      <c r="A43" s="129"/>
      <c r="B43" s="106"/>
      <c r="C43" s="107"/>
      <c r="D43" s="107"/>
      <c r="E43" s="107"/>
      <c r="F43" s="107"/>
      <c r="G43" s="108"/>
      <c r="H43" s="88"/>
      <c r="I43" s="88"/>
      <c r="J43" s="108"/>
      <c r="K43" s="109"/>
      <c r="M43" s="110"/>
      <c r="N43" s="111"/>
      <c r="O43" s="111"/>
      <c r="P43" s="111"/>
      <c r="Q43" s="111"/>
      <c r="R43" s="112"/>
      <c r="S43" s="111"/>
      <c r="T43" s="111"/>
      <c r="U43" s="112"/>
      <c r="V43" s="113"/>
      <c r="X43" s="110"/>
      <c r="Y43" s="111"/>
      <c r="Z43" s="111"/>
      <c r="AA43" s="111"/>
      <c r="AB43" s="111"/>
      <c r="AC43" s="112"/>
      <c r="AD43" s="111"/>
      <c r="AE43" s="111"/>
      <c r="AF43" s="112"/>
      <c r="AG43" s="113"/>
    </row>
    <row r="44" spans="1:33">
      <c r="A44" s="105" t="s">
        <v>29</v>
      </c>
      <c r="B44" s="106">
        <f>(VLOOKUP($A44,'Occupancy Raw Data'!$B$8:$BE$45,'Occupancy Raw Data'!AG$3,FALSE))/100</f>
        <v>0.507476635514018</v>
      </c>
      <c r="C44" s="107">
        <f>(VLOOKUP($A44,'Occupancy Raw Data'!$B$8:$BE$45,'Occupancy Raw Data'!AH$3,FALSE))/100</f>
        <v>0.60211296221048305</v>
      </c>
      <c r="D44" s="107">
        <f>(VLOOKUP($A44,'Occupancy Raw Data'!$B$8:$BE$45,'Occupancy Raw Data'!AI$3,FALSE))/100</f>
        <v>0.63787078423405097</v>
      </c>
      <c r="E44" s="107">
        <f>(VLOOKUP($A44,'Occupancy Raw Data'!$B$8:$BE$45,'Occupancy Raw Data'!AJ$3,FALSE))/100</f>
        <v>0.64362047947988599</v>
      </c>
      <c r="F44" s="107">
        <f>(VLOOKUP($A44,'Occupancy Raw Data'!$B$8:$BE$45,'Occupancy Raw Data'!AK$3,FALSE))/100</f>
        <v>0.64894351889475799</v>
      </c>
      <c r="G44" s="108">
        <f>(VLOOKUP($A44,'Occupancy Raw Data'!$B$8:$BE$45,'Occupancy Raw Data'!AL$3,FALSE))/100</f>
        <v>0.608004876066639</v>
      </c>
      <c r="H44" s="88">
        <f>(VLOOKUP($A44,'Occupancy Raw Data'!$B$8:$BE$45,'Occupancy Raw Data'!AN$3,FALSE))/100</f>
        <v>0.71834620073140898</v>
      </c>
      <c r="I44" s="88">
        <f>(VLOOKUP($A44,'Occupancy Raw Data'!$B$8:$BE$45,'Occupancy Raw Data'!AO$3,FALSE))/100</f>
        <v>0.72137342543681404</v>
      </c>
      <c r="J44" s="108">
        <f>(VLOOKUP($A44,'Occupancy Raw Data'!$B$8:$BE$45,'Occupancy Raw Data'!AP$3,FALSE))/100</f>
        <v>0.71985981308411195</v>
      </c>
      <c r="K44" s="109">
        <f>(VLOOKUP($A44,'Occupancy Raw Data'!$B$8:$BE$45,'Occupancy Raw Data'!AR$3,FALSE))/100</f>
        <v>0.63996342950020302</v>
      </c>
      <c r="M44" s="110">
        <f>VLOOKUP($A44,'ADR Raw Data'!$B$6:$BE$43,'ADR Raw Data'!AG$1,FALSE)</f>
        <v>94.989473536712296</v>
      </c>
      <c r="N44" s="111">
        <f>VLOOKUP($A44,'ADR Raw Data'!$B$6:$BE$43,'ADR Raw Data'!AH$1,FALSE)</f>
        <v>98.924982453772401</v>
      </c>
      <c r="O44" s="111">
        <f>VLOOKUP($A44,'ADR Raw Data'!$B$6:$BE$43,'ADR Raw Data'!AI$1,FALSE)</f>
        <v>99.430692126385495</v>
      </c>
      <c r="P44" s="111">
        <f>VLOOKUP($A44,'ADR Raw Data'!$B$6:$BE$43,'ADR Raw Data'!AJ$1,FALSE)</f>
        <v>98.717086082262597</v>
      </c>
      <c r="Q44" s="111">
        <f>VLOOKUP($A44,'ADR Raw Data'!$B$6:$BE$43,'ADR Raw Data'!AK$1,FALSE)</f>
        <v>99.926498544190807</v>
      </c>
      <c r="R44" s="112">
        <f>VLOOKUP($A44,'ADR Raw Data'!$B$6:$BE$43,'ADR Raw Data'!AL$1,FALSE)</f>
        <v>98.543906435875101</v>
      </c>
      <c r="S44" s="111">
        <f>VLOOKUP($A44,'ADR Raw Data'!$B$6:$BE$43,'ADR Raw Data'!AN$1,FALSE)</f>
        <v>113.979811352773</v>
      </c>
      <c r="T44" s="111">
        <f>VLOOKUP($A44,'ADR Raw Data'!$B$6:$BE$43,'ADR Raw Data'!AO$1,FALSE)</f>
        <v>113.98954233087299</v>
      </c>
      <c r="U44" s="112">
        <f>VLOOKUP($A44,'ADR Raw Data'!$B$6:$BE$43,'ADR Raw Data'!AP$1,FALSE)</f>
        <v>113.98468707223699</v>
      </c>
      <c r="V44" s="113">
        <f>VLOOKUP($A44,'ADR Raw Data'!$B$6:$BE$43,'ADR Raw Data'!AR$1,FALSE)</f>
        <v>103.506331720281</v>
      </c>
      <c r="X44" s="110">
        <f>VLOOKUP($A44,'RevPAR Raw Data'!$B$6:$BE$43,'RevPAR Raw Data'!AG$1,FALSE)</f>
        <v>48.204938439658598</v>
      </c>
      <c r="Y44" s="111">
        <f>VLOOKUP($A44,'RevPAR Raw Data'!$B$6:$BE$43,'RevPAR Raw Data'!AH$1,FALSE)</f>
        <v>59.564014221861001</v>
      </c>
      <c r="Z44" s="111">
        <f>VLOOKUP($A44,'RevPAR Raw Data'!$B$6:$BE$43,'RevPAR Raw Data'!AI$1,FALSE)</f>
        <v>63.423933563592001</v>
      </c>
      <c r="AA44" s="111">
        <f>VLOOKUP($A44,'RevPAR Raw Data'!$B$6:$BE$43,'RevPAR Raw Data'!AJ$1,FALSE)</f>
        <v>63.5363382771231</v>
      </c>
      <c r="AB44" s="111">
        <f>VLOOKUP($A44,'RevPAR Raw Data'!$B$6:$BE$43,'RevPAR Raw Data'!AK$1,FALSE)</f>
        <v>64.846653596099102</v>
      </c>
      <c r="AC44" s="112">
        <f>VLOOKUP($A44,'RevPAR Raw Data'!$B$6:$BE$43,'RevPAR Raw Data'!AL$1,FALSE)</f>
        <v>59.915175619666798</v>
      </c>
      <c r="AD44" s="111">
        <f>VLOOKUP($A44,'RevPAR Raw Data'!$B$6:$BE$43,'RevPAR Raw Data'!AN$1,FALSE)</f>
        <v>81.876964445347397</v>
      </c>
      <c r="AE44" s="111">
        <f>VLOOKUP($A44,'RevPAR Raw Data'!$B$6:$BE$43,'RevPAR Raw Data'!AO$1,FALSE)</f>
        <v>82.229026615197</v>
      </c>
      <c r="AF44" s="112">
        <f>VLOOKUP($A44,'RevPAR Raw Data'!$B$6:$BE$43,'RevPAR Raw Data'!AP$1,FALSE)</f>
        <v>82.052995530272199</v>
      </c>
      <c r="AG44" s="113">
        <f>VLOOKUP($A44,'RevPAR Raw Data'!$B$6:$BE$43,'RevPAR Raw Data'!AR$1,FALSE)</f>
        <v>66.240267022696898</v>
      </c>
    </row>
    <row r="45" spans="1:33" ht="14.25">
      <c r="A45" s="90" t="s">
        <v>14</v>
      </c>
      <c r="B45" s="78">
        <f>(VLOOKUP($A44,'Occupancy Raw Data'!$B$8:$BE$51,'Occupancy Raw Data'!AT$3,FALSE))/100</f>
        <v>4.6095917765696701E-2</v>
      </c>
      <c r="C45" s="79">
        <f>(VLOOKUP($A44,'Occupancy Raw Data'!$B$8:$BE$51,'Occupancy Raw Data'!AU$3,FALSE))/100</f>
        <v>3.7080578564622796E-2</v>
      </c>
      <c r="D45" s="79">
        <f>(VLOOKUP($A44,'Occupancy Raw Data'!$B$8:$BE$51,'Occupancy Raw Data'!AV$3,FALSE))/100</f>
        <v>6.9780839774904596E-2</v>
      </c>
      <c r="E45" s="79">
        <f>(VLOOKUP($A44,'Occupancy Raw Data'!$B$8:$BE$51,'Occupancy Raw Data'!AW$3,FALSE))/100</f>
        <v>5.5874408078859801E-2</v>
      </c>
      <c r="F45" s="79">
        <f>(VLOOKUP($A44,'Occupancy Raw Data'!$B$8:$BE$51,'Occupancy Raw Data'!AX$3,FALSE))/100</f>
        <v>6.6151579325782806E-2</v>
      </c>
      <c r="G45" s="79">
        <f>(VLOOKUP($A44,'Occupancy Raw Data'!$B$8:$BE$51,'Occupancy Raw Data'!AY$3,FALSE))/100</f>
        <v>5.5440913475925196E-2</v>
      </c>
      <c r="H45" s="80">
        <f>(VLOOKUP($A44,'Occupancy Raw Data'!$B$8:$BE$51,'Occupancy Raw Data'!BA$3,FALSE))/100</f>
        <v>4.1496966520299397E-2</v>
      </c>
      <c r="I45" s="80">
        <f>(VLOOKUP($A44,'Occupancy Raw Data'!$B$8:$BE$51,'Occupancy Raw Data'!BB$3,FALSE))/100</f>
        <v>3.5120719309297097E-2</v>
      </c>
      <c r="J45" s="79">
        <f>(VLOOKUP($A44,'Occupancy Raw Data'!$B$8:$BE$51,'Occupancy Raw Data'!BC$3,FALSE))/100</f>
        <v>3.8292350394909497E-2</v>
      </c>
      <c r="K45" s="81">
        <f>(VLOOKUP($A44,'Occupancy Raw Data'!$B$8:$BE$51,'Occupancy Raw Data'!BE$3,FALSE))/100</f>
        <v>4.9733539780654701E-2</v>
      </c>
      <c r="M45" s="78">
        <f>(VLOOKUP($A44,'ADR Raw Data'!$B$6:$BE$49,'ADR Raw Data'!AT$1,FALSE))/100</f>
        <v>-9.763959441193109E-3</v>
      </c>
      <c r="N45" s="79">
        <f>(VLOOKUP($A44,'ADR Raw Data'!$B$6:$BE$49,'ADR Raw Data'!AU$1,FALSE))/100</f>
        <v>1.4679751082424699E-3</v>
      </c>
      <c r="O45" s="79">
        <f>(VLOOKUP($A44,'ADR Raw Data'!$B$6:$BE$49,'ADR Raw Data'!AV$1,FALSE))/100</f>
        <v>1.0875694258347399E-3</v>
      </c>
      <c r="P45" s="79">
        <f>(VLOOKUP($A44,'ADR Raw Data'!$B$6:$BE$49,'ADR Raw Data'!AW$1,FALSE))/100</f>
        <v>1.2916971796298801E-3</v>
      </c>
      <c r="Q45" s="79">
        <f>(VLOOKUP($A44,'ADR Raw Data'!$B$6:$BE$49,'ADR Raw Data'!AX$1,FALSE))/100</f>
        <v>4.0648923653140798E-3</v>
      </c>
      <c r="R45" s="79">
        <f>(VLOOKUP($A44,'ADR Raw Data'!$B$6:$BE$49,'ADR Raw Data'!AY$1,FALSE))/100</f>
        <v>1.5084573671252601E-4</v>
      </c>
      <c r="S45" s="80">
        <f>(VLOOKUP($A44,'ADR Raw Data'!$B$6:$BE$49,'ADR Raw Data'!BA$1,FALSE))/100</f>
        <v>-1.31964316847623E-2</v>
      </c>
      <c r="T45" s="80">
        <f>(VLOOKUP($A44,'ADR Raw Data'!$B$6:$BE$49,'ADR Raw Data'!BB$1,FALSE))/100</f>
        <v>-2.29991816035966E-2</v>
      </c>
      <c r="U45" s="79">
        <f>(VLOOKUP($A44,'ADR Raw Data'!$B$6:$BE$49,'ADR Raw Data'!BC$1,FALSE))/100</f>
        <v>-1.81479648619217E-2</v>
      </c>
      <c r="V45" s="81">
        <f>(VLOOKUP($A44,'ADR Raw Data'!$B$6:$BE$49,'ADR Raw Data'!BE$1,FALSE))/100</f>
        <v>-7.1226671319324199E-3</v>
      </c>
      <c r="X45" s="78">
        <f>(VLOOKUP($A44,'RevPAR Raw Data'!$B$6:$BE$49,'RevPAR Raw Data'!AT$1,FALSE))/100</f>
        <v>3.5881879653034701E-2</v>
      </c>
      <c r="Y45" s="79">
        <f>(VLOOKUP($A44,'RevPAR Raw Data'!$B$6:$BE$49,'RevPAR Raw Data'!AU$1,FALSE))/100</f>
        <v>3.8602987039197401E-2</v>
      </c>
      <c r="Z45" s="79">
        <f>(VLOOKUP($A44,'RevPAR Raw Data'!$B$6:$BE$49,'RevPAR Raw Data'!AV$1,FALSE))/100</f>
        <v>7.0944300708587593E-2</v>
      </c>
      <c r="AA45" s="79">
        <f>(VLOOKUP($A44,'RevPAR Raw Data'!$B$6:$BE$49,'RevPAR Raw Data'!AW$1,FALSE))/100</f>
        <v>5.7238278073818698E-2</v>
      </c>
      <c r="AB45" s="79">
        <f>(VLOOKUP($A44,'RevPAR Raw Data'!$B$6:$BE$49,'RevPAR Raw Data'!AX$1,FALSE))/100</f>
        <v>7.0485370740851691E-2</v>
      </c>
      <c r="AC45" s="79">
        <f>(VLOOKUP($A44,'RevPAR Raw Data'!$B$6:$BE$49,'RevPAR Raw Data'!AY$1,FALSE))/100</f>
        <v>5.5600122238075096E-2</v>
      </c>
      <c r="AD45" s="80">
        <f>(VLOOKUP($A44,'RevPAR Raw Data'!$B$6:$BE$49,'RevPAR Raw Data'!BA$1,FALSE))/100</f>
        <v>2.7752922951727103E-2</v>
      </c>
      <c r="AE45" s="80">
        <f>(VLOOKUP($A44,'RevPAR Raw Data'!$B$6:$BE$49,'RevPAR Raw Data'!BB$1,FALSE))/100</f>
        <v>1.13137899042569E-2</v>
      </c>
      <c r="AF45" s="79">
        <f>(VLOOKUP($A44,'RevPAR Raw Data'!$B$6:$BE$49,'RevPAR Raw Data'!BC$1,FALSE))/100</f>
        <v>1.9449457303540599E-2</v>
      </c>
      <c r="AG45" s="81">
        <f>(VLOOKUP($A44,'RevPAR Raw Data'!$B$6:$BE$49,'RevPAR Raw Data'!BE$1,FALSE))/100</f>
        <v>4.2256637199571997E-2</v>
      </c>
    </row>
    <row r="46" spans="1:33">
      <c r="A46" s="128"/>
      <c r="B46" s="106"/>
      <c r="C46" s="107"/>
      <c r="D46" s="107"/>
      <c r="E46" s="107"/>
      <c r="F46" s="107"/>
      <c r="G46" s="108"/>
      <c r="H46" s="88"/>
      <c r="I46" s="88"/>
      <c r="J46" s="108"/>
      <c r="K46" s="109"/>
      <c r="M46" s="110"/>
      <c r="N46" s="111"/>
      <c r="O46" s="111"/>
      <c r="P46" s="111"/>
      <c r="Q46" s="111"/>
      <c r="R46" s="112"/>
      <c r="S46" s="111"/>
      <c r="T46" s="111"/>
      <c r="U46" s="112"/>
      <c r="V46" s="113"/>
      <c r="X46" s="110"/>
      <c r="Y46" s="111"/>
      <c r="Z46" s="111"/>
      <c r="AA46" s="111"/>
      <c r="AB46" s="111"/>
      <c r="AC46" s="112"/>
      <c r="AD46" s="111"/>
      <c r="AE46" s="111"/>
      <c r="AF46" s="112"/>
      <c r="AG46" s="113"/>
    </row>
    <row r="47" spans="1:33">
      <c r="A47" s="105" t="s">
        <v>30</v>
      </c>
      <c r="B47" s="106">
        <f>(VLOOKUP($A47,'Occupancy Raw Data'!$B$8:$BE$45,'Occupancy Raw Data'!AG$3,FALSE))/100</f>
        <v>0.47762602709304902</v>
      </c>
      <c r="C47" s="107">
        <f>(VLOOKUP($A47,'Occupancy Raw Data'!$B$8:$BE$45,'Occupancy Raw Data'!AH$3,FALSE))/100</f>
        <v>0.62708194536975304</v>
      </c>
      <c r="D47" s="107">
        <f>(VLOOKUP($A47,'Occupancy Raw Data'!$B$8:$BE$45,'Occupancy Raw Data'!AI$3,FALSE))/100</f>
        <v>0.66722185209859997</v>
      </c>
      <c r="E47" s="107">
        <f>(VLOOKUP($A47,'Occupancy Raw Data'!$B$8:$BE$45,'Occupancy Raw Data'!AJ$3,FALSE))/100</f>
        <v>0.68054630246502301</v>
      </c>
      <c r="F47" s="107">
        <f>(VLOOKUP($A47,'Occupancy Raw Data'!$B$8:$BE$45,'Occupancy Raw Data'!AK$3,FALSE))/100</f>
        <v>0.65039973351099212</v>
      </c>
      <c r="G47" s="108">
        <f>(VLOOKUP($A47,'Occupancy Raw Data'!$B$8:$BE$45,'Occupancy Raw Data'!AL$3,FALSE))/100</f>
        <v>0.62057517210748303</v>
      </c>
      <c r="H47" s="88">
        <f>(VLOOKUP($A47,'Occupancy Raw Data'!$B$8:$BE$45,'Occupancy Raw Data'!AN$3,FALSE))/100</f>
        <v>0.72324006218076808</v>
      </c>
      <c r="I47" s="88">
        <f>(VLOOKUP($A47,'Occupancy Raw Data'!$B$8:$BE$45,'Occupancy Raw Data'!AO$3,FALSE))/100</f>
        <v>0.71213635354208293</v>
      </c>
      <c r="J47" s="108">
        <f>(VLOOKUP($A47,'Occupancy Raw Data'!$B$8:$BE$45,'Occupancy Raw Data'!AP$3,FALSE))/100</f>
        <v>0.71768820786142495</v>
      </c>
      <c r="K47" s="109">
        <f>(VLOOKUP($A47,'Occupancy Raw Data'!$B$8:$BE$45,'Occupancy Raw Data'!AR$3,FALSE))/100</f>
        <v>0.64832175375146706</v>
      </c>
      <c r="M47" s="110">
        <f>VLOOKUP($A47,'ADR Raw Data'!$B$6:$BE$43,'ADR Raw Data'!AG$1,FALSE)</f>
        <v>100.69998023945099</v>
      </c>
      <c r="N47" s="111">
        <f>VLOOKUP($A47,'ADR Raw Data'!$B$6:$BE$43,'ADR Raw Data'!AH$1,FALSE)</f>
        <v>108.55988313413</v>
      </c>
      <c r="O47" s="111">
        <f>VLOOKUP($A47,'ADR Raw Data'!$B$6:$BE$43,'ADR Raw Data'!AI$1,FALSE)</f>
        <v>111.914521551006</v>
      </c>
      <c r="P47" s="111">
        <f>VLOOKUP($A47,'ADR Raw Data'!$B$6:$BE$43,'ADR Raw Data'!AJ$1,FALSE)</f>
        <v>115.168069831946</v>
      </c>
      <c r="Q47" s="111">
        <f>VLOOKUP($A47,'ADR Raw Data'!$B$6:$BE$43,'ADR Raw Data'!AK$1,FALSE)</f>
        <v>115.531151515151</v>
      </c>
      <c r="R47" s="112">
        <f>VLOOKUP($A47,'ADR Raw Data'!$B$6:$BE$43,'ADR Raw Data'!AL$1,FALSE)</f>
        <v>110.98198518492001</v>
      </c>
      <c r="S47" s="111">
        <f>VLOOKUP($A47,'ADR Raw Data'!$B$6:$BE$43,'ADR Raw Data'!AN$1,FALSE)</f>
        <v>129.42224687188099</v>
      </c>
      <c r="T47" s="111">
        <f>VLOOKUP($A47,'ADR Raw Data'!$B$6:$BE$43,'ADR Raw Data'!AO$1,FALSE)</f>
        <v>130.68753566695199</v>
      </c>
      <c r="U47" s="112">
        <f>VLOOKUP($A47,'ADR Raw Data'!$B$6:$BE$43,'ADR Raw Data'!AP$1,FALSE)</f>
        <v>130.049997292488</v>
      </c>
      <c r="V47" s="113">
        <f>VLOOKUP($A47,'ADR Raw Data'!$B$6:$BE$43,'ADR Raw Data'!AR$1,FALSE)</f>
        <v>117.012891623747</v>
      </c>
      <c r="X47" s="110">
        <f>VLOOKUP($A47,'RevPAR Raw Data'!$B$6:$BE$43,'RevPAR Raw Data'!AG$1,FALSE)</f>
        <v>48.096931490117598</v>
      </c>
      <c r="Y47" s="111">
        <f>VLOOKUP($A47,'RevPAR Raw Data'!$B$6:$BE$43,'RevPAR Raw Data'!AH$1,FALSE)</f>
        <v>68.075942704863394</v>
      </c>
      <c r="Z47" s="111">
        <f>VLOOKUP($A47,'RevPAR Raw Data'!$B$6:$BE$43,'RevPAR Raw Data'!AI$1,FALSE)</f>
        <v>74.671814345991507</v>
      </c>
      <c r="AA47" s="111">
        <f>VLOOKUP($A47,'RevPAR Raw Data'!$B$6:$BE$43,'RevPAR Raw Data'!AJ$1,FALSE)</f>
        <v>78.377204086164696</v>
      </c>
      <c r="AB47" s="111">
        <f>VLOOKUP($A47,'RevPAR Raw Data'!$B$6:$BE$43,'RevPAR Raw Data'!AK$1,FALSE)</f>
        <v>75.141430157672602</v>
      </c>
      <c r="AC47" s="112">
        <f>VLOOKUP($A47,'RevPAR Raw Data'!$B$6:$BE$43,'RevPAR Raw Data'!AL$1,FALSE)</f>
        <v>68.872664556961993</v>
      </c>
      <c r="AD47" s="111">
        <f>VLOOKUP($A47,'RevPAR Raw Data'!$B$6:$BE$43,'RevPAR Raw Data'!AN$1,FALSE)</f>
        <v>93.603353875194301</v>
      </c>
      <c r="AE47" s="111">
        <f>VLOOKUP($A47,'RevPAR Raw Data'!$B$6:$BE$43,'RevPAR Raw Data'!AO$1,FALSE)</f>
        <v>93.067345103264401</v>
      </c>
      <c r="AF47" s="112">
        <f>VLOOKUP($A47,'RevPAR Raw Data'!$B$6:$BE$43,'RevPAR Raw Data'!AP$1,FALSE)</f>
        <v>93.335349489229401</v>
      </c>
      <c r="AG47" s="113">
        <f>VLOOKUP($A47,'RevPAR Raw Data'!$B$6:$BE$43,'RevPAR Raw Data'!AR$1,FALSE)</f>
        <v>75.862003109038397</v>
      </c>
    </row>
    <row r="48" spans="1:33" ht="14.25">
      <c r="A48" s="90" t="s">
        <v>14</v>
      </c>
      <c r="B48" s="78">
        <f>(VLOOKUP($A47,'Occupancy Raw Data'!$B$8:$BE$51,'Occupancy Raw Data'!AT$3,FALSE))/100</f>
        <v>-3.9110244833105698E-2</v>
      </c>
      <c r="C48" s="79">
        <f>(VLOOKUP($A47,'Occupancy Raw Data'!$B$8:$BE$51,'Occupancy Raw Data'!AU$3,FALSE))/100</f>
        <v>-4.3751930134912805E-2</v>
      </c>
      <c r="D48" s="79">
        <f>(VLOOKUP($A47,'Occupancy Raw Data'!$B$8:$BE$51,'Occupancy Raw Data'!AV$3,FALSE))/100</f>
        <v>-3.36395949040997E-2</v>
      </c>
      <c r="E48" s="79">
        <f>(VLOOKUP($A47,'Occupancy Raw Data'!$B$8:$BE$51,'Occupancy Raw Data'!AW$3,FALSE))/100</f>
        <v>-1.1485326468905901E-2</v>
      </c>
      <c r="F48" s="79">
        <f>(VLOOKUP($A47,'Occupancy Raw Data'!$B$8:$BE$51,'Occupancy Raw Data'!AX$3,FALSE))/100</f>
        <v>1.6357665532351601E-2</v>
      </c>
      <c r="G48" s="79">
        <f>(VLOOKUP($A47,'Occupancy Raw Data'!$B$8:$BE$51,'Occupancy Raw Data'!AY$3,FALSE))/100</f>
        <v>-2.16912174516301E-2</v>
      </c>
      <c r="H48" s="80">
        <f>(VLOOKUP($A47,'Occupancy Raw Data'!$B$8:$BE$51,'Occupancy Raw Data'!BA$3,FALSE))/100</f>
        <v>2.6386646112324399E-2</v>
      </c>
      <c r="I48" s="80">
        <f>(VLOOKUP($A47,'Occupancy Raw Data'!$B$8:$BE$51,'Occupancy Raw Data'!BB$3,FALSE))/100</f>
        <v>1.6894437815956998E-2</v>
      </c>
      <c r="J48" s="79">
        <f>(VLOOKUP($A47,'Occupancy Raw Data'!$B$8:$BE$51,'Occupancy Raw Data'!BC$3,FALSE))/100</f>
        <v>2.1655208785612601E-2</v>
      </c>
      <c r="K48" s="81">
        <f>(VLOOKUP($A47,'Occupancy Raw Data'!$B$8:$BE$51,'Occupancy Raw Data'!BE$3,FALSE))/100</f>
        <v>-8.3845469901536098E-3</v>
      </c>
      <c r="M48" s="78">
        <f>(VLOOKUP($A47,'ADR Raw Data'!$B$6:$BE$49,'ADR Raw Data'!AT$1,FALSE))/100</f>
        <v>3.9440441666036496E-2</v>
      </c>
      <c r="N48" s="79">
        <f>(VLOOKUP($A47,'ADR Raw Data'!$B$6:$BE$49,'ADR Raw Data'!AU$1,FALSE))/100</f>
        <v>1.3371839223787301E-2</v>
      </c>
      <c r="O48" s="79">
        <f>(VLOOKUP($A47,'ADR Raw Data'!$B$6:$BE$49,'ADR Raw Data'!AV$1,FALSE))/100</f>
        <v>-1.86349247725109E-3</v>
      </c>
      <c r="P48" s="79">
        <f>(VLOOKUP($A47,'ADR Raw Data'!$B$6:$BE$49,'ADR Raw Data'!AW$1,FALSE))/100</f>
        <v>1.4241783118616201E-2</v>
      </c>
      <c r="Q48" s="79">
        <f>(VLOOKUP($A47,'ADR Raw Data'!$B$6:$BE$49,'ADR Raw Data'!AX$1,FALSE))/100</f>
        <v>4.0977811665646999E-2</v>
      </c>
      <c r="R48" s="79">
        <f>(VLOOKUP($A47,'ADR Raw Data'!$B$6:$BE$49,'ADR Raw Data'!AY$1,FALSE))/100</f>
        <v>2.02316599218475E-2</v>
      </c>
      <c r="S48" s="80">
        <f>(VLOOKUP($A47,'ADR Raw Data'!$B$6:$BE$49,'ADR Raw Data'!BA$1,FALSE))/100</f>
        <v>7.9433523621087992E-2</v>
      </c>
      <c r="T48" s="80">
        <f>(VLOOKUP($A47,'ADR Raw Data'!$B$6:$BE$49,'ADR Raw Data'!BB$1,FALSE))/100</f>
        <v>8.8318445823323904E-2</v>
      </c>
      <c r="U48" s="79">
        <f>(VLOOKUP($A47,'ADR Raw Data'!$B$6:$BE$49,'ADR Raw Data'!BC$1,FALSE))/100</f>
        <v>8.3841165054008696E-2</v>
      </c>
      <c r="V48" s="81">
        <f>(VLOOKUP($A47,'ADR Raw Data'!$B$6:$BE$49,'ADR Raw Data'!BE$1,FALSE))/100</f>
        <v>4.2690555756599899E-2</v>
      </c>
      <c r="X48" s="78">
        <f>(VLOOKUP($A47,'RevPAR Raw Data'!$B$6:$BE$49,'RevPAR Raw Data'!AT$1,FALSE))/100</f>
        <v>-1.2123284969536999E-3</v>
      </c>
      <c r="Y48" s="79">
        <f>(VLOOKUP($A47,'RevPAR Raw Data'!$B$6:$BE$49,'RevPAR Raw Data'!AU$1,FALSE))/100</f>
        <v>-3.0965134686619898E-2</v>
      </c>
      <c r="Z48" s="79">
        <f>(VLOOKUP($A47,'RevPAR Raw Data'!$B$6:$BE$49,'RevPAR Raw Data'!AV$1,FALSE))/100</f>
        <v>-3.5440400249309195E-2</v>
      </c>
      <c r="AA48" s="79">
        <f>(VLOOKUP($A47,'RevPAR Raw Data'!$B$6:$BE$49,'RevPAR Raw Data'!AW$1,FALSE))/100</f>
        <v>2.5928851210935701E-3</v>
      </c>
      <c r="AB48" s="79">
        <f>(VLOOKUP($A47,'RevPAR Raw Data'!$B$6:$BE$49,'RevPAR Raw Data'!AX$1,FALSE))/100</f>
        <v>5.8005778535473E-2</v>
      </c>
      <c r="AC48" s="79">
        <f>(VLOOKUP($A47,'RevPAR Raw Data'!$B$6:$BE$49,'RevPAR Raw Data'!AY$1,FALSE))/100</f>
        <v>-1.8984068645548499E-3</v>
      </c>
      <c r="AD48" s="80">
        <f>(VLOOKUP($A47,'RevPAR Raw Data'!$B$6:$BE$49,'RevPAR Raw Data'!BA$1,FALSE))/100</f>
        <v>0.107916154010657</v>
      </c>
      <c r="AE48" s="80">
        <f>(VLOOKUP($A47,'RevPAR Raw Data'!$B$6:$BE$49,'RevPAR Raw Data'!BB$1,FALSE))/100</f>
        <v>0.10670497413024499</v>
      </c>
      <c r="AF48" s="79">
        <f>(VLOOKUP($A47,'RevPAR Raw Data'!$B$6:$BE$49,'RevPAR Raw Data'!BC$1,FALSE))/100</f>
        <v>0.107311971773694</v>
      </c>
      <c r="AG48" s="81">
        <f>(VLOOKUP($A47,'RevPAR Raw Data'!$B$6:$BE$49,'RevPAR Raw Data'!BE$1,FALSE))/100</f>
        <v>3.39480677956693E-2</v>
      </c>
    </row>
    <row r="49" spans="1:33">
      <c r="A49" s="128"/>
      <c r="B49" s="106"/>
      <c r="C49" s="107"/>
      <c r="D49" s="107"/>
      <c r="E49" s="107"/>
      <c r="F49" s="107"/>
      <c r="G49" s="108"/>
      <c r="H49" s="88"/>
      <c r="I49" s="88"/>
      <c r="J49" s="108"/>
      <c r="K49" s="109"/>
      <c r="M49" s="110"/>
      <c r="N49" s="111"/>
      <c r="O49" s="111"/>
      <c r="P49" s="111"/>
      <c r="Q49" s="111"/>
      <c r="R49" s="112"/>
      <c r="S49" s="111"/>
      <c r="T49" s="111"/>
      <c r="U49" s="112"/>
      <c r="V49" s="113"/>
      <c r="X49" s="110"/>
      <c r="Y49" s="111"/>
      <c r="Z49" s="111"/>
      <c r="AA49" s="111"/>
      <c r="AB49" s="111"/>
      <c r="AC49" s="112"/>
      <c r="AD49" s="111"/>
      <c r="AE49" s="111"/>
      <c r="AF49" s="112"/>
      <c r="AG49" s="113"/>
    </row>
    <row r="50" spans="1:33">
      <c r="A50" s="105" t="s">
        <v>31</v>
      </c>
      <c r="B50" s="106">
        <f>(VLOOKUP($A50,'Occupancy Raw Data'!$B$8:$BE$45,'Occupancy Raw Data'!AG$3,FALSE))/100</f>
        <v>0.49059833857207003</v>
      </c>
      <c r="C50" s="107">
        <f>(VLOOKUP($A50,'Occupancy Raw Data'!$B$8:$BE$45,'Occupancy Raw Data'!AH$3,FALSE))/100</f>
        <v>0.57510103277952407</v>
      </c>
      <c r="D50" s="107">
        <f>(VLOOKUP($A50,'Occupancy Raw Data'!$B$8:$BE$45,'Occupancy Raw Data'!AI$3,FALSE))/100</f>
        <v>0.59901212393354197</v>
      </c>
      <c r="E50" s="107">
        <f>(VLOOKUP($A50,'Occupancy Raw Data'!$B$8:$BE$45,'Occupancy Raw Data'!AJ$3,FALSE))/100</f>
        <v>0.61610350246969003</v>
      </c>
      <c r="F50" s="107">
        <f>(VLOOKUP($A50,'Occupancy Raw Data'!$B$8:$BE$45,'Occupancy Raw Data'!AK$3,FALSE))/100</f>
        <v>0.61770318814548697</v>
      </c>
      <c r="G50" s="108">
        <f>(VLOOKUP($A50,'Occupancy Raw Data'!$B$8:$BE$45,'Occupancy Raw Data'!AL$3,FALSE))/100</f>
        <v>0.57970363718006201</v>
      </c>
      <c r="H50" s="88">
        <f>(VLOOKUP($A50,'Occupancy Raw Data'!$B$8:$BE$45,'Occupancy Raw Data'!AN$3,FALSE))/100</f>
        <v>0.74581836551414393</v>
      </c>
      <c r="I50" s="88">
        <f>(VLOOKUP($A50,'Occupancy Raw Data'!$B$8:$BE$45,'Occupancy Raw Data'!AO$3,FALSE))/100</f>
        <v>0.71110237988325098</v>
      </c>
      <c r="J50" s="108">
        <f>(VLOOKUP($A50,'Occupancy Raw Data'!$B$8:$BE$45,'Occupancy Raw Data'!AP$3,FALSE))/100</f>
        <v>0.72846037269869701</v>
      </c>
      <c r="K50" s="109">
        <f>(VLOOKUP($A50,'Occupancy Raw Data'!$B$8:$BE$45,'Occupancy Raw Data'!AR$3,FALSE))/100</f>
        <v>0.62220556161395801</v>
      </c>
      <c r="M50" s="110">
        <f>VLOOKUP($A50,'ADR Raw Data'!$B$6:$BE$43,'ADR Raw Data'!AG$1,FALSE)</f>
        <v>106.999100737944</v>
      </c>
      <c r="N50" s="111">
        <f>VLOOKUP($A50,'ADR Raw Data'!$B$6:$BE$43,'ADR Raw Data'!AH$1,FALSE)</f>
        <v>108.23446564512901</v>
      </c>
      <c r="O50" s="111">
        <f>VLOOKUP($A50,'ADR Raw Data'!$B$6:$BE$43,'ADR Raw Data'!AI$1,FALSE)</f>
        <v>110.451944808845</v>
      </c>
      <c r="P50" s="111">
        <f>VLOOKUP($A50,'ADR Raw Data'!$B$6:$BE$43,'ADR Raw Data'!AJ$1,FALSE)</f>
        <v>109.765581925021</v>
      </c>
      <c r="Q50" s="111">
        <f>VLOOKUP($A50,'ADR Raw Data'!$B$6:$BE$43,'ADR Raw Data'!AK$1,FALSE)</f>
        <v>111.305515220354</v>
      </c>
      <c r="R50" s="112">
        <f>VLOOKUP($A50,'ADR Raw Data'!$B$6:$BE$43,'ADR Raw Data'!AL$1,FALSE)</f>
        <v>109.46355993415899</v>
      </c>
      <c r="S50" s="111">
        <f>VLOOKUP($A50,'ADR Raw Data'!$B$6:$BE$43,'ADR Raw Data'!AN$1,FALSE)</f>
        <v>142.423727939793</v>
      </c>
      <c r="T50" s="111">
        <f>VLOOKUP($A50,'ADR Raw Data'!$B$6:$BE$43,'ADR Raw Data'!AO$1,FALSE)</f>
        <v>142.36295879706299</v>
      </c>
      <c r="U50" s="112">
        <f>VLOOKUP($A50,'ADR Raw Data'!$B$6:$BE$43,'ADR Raw Data'!AP$1,FALSE)</f>
        <v>142.39406738196499</v>
      </c>
      <c r="V50" s="113">
        <f>VLOOKUP($A50,'ADR Raw Data'!$B$6:$BE$43,'ADR Raw Data'!AR$1,FALSE)</f>
        <v>120.479014452971</v>
      </c>
      <c r="X50" s="110">
        <f>VLOOKUP($A50,'RevPAR Raw Data'!$B$6:$BE$43,'RevPAR Raw Data'!AG$1,FALSE)</f>
        <v>52.4935810507409</v>
      </c>
      <c r="Y50" s="111">
        <f>VLOOKUP($A50,'RevPAR Raw Data'!$B$6:$BE$43,'RevPAR Raw Data'!AH$1,FALSE)</f>
        <v>62.245752974854</v>
      </c>
      <c r="Z50" s="111">
        <f>VLOOKUP($A50,'RevPAR Raw Data'!$B$6:$BE$43,'RevPAR Raw Data'!AI$1,FALSE)</f>
        <v>66.162054052537002</v>
      </c>
      <c r="AA50" s="111">
        <f>VLOOKUP($A50,'RevPAR Raw Data'!$B$6:$BE$43,'RevPAR Raw Data'!AJ$1,FALSE)</f>
        <v>67.626959474629501</v>
      </c>
      <c r="AB50" s="111">
        <f>VLOOKUP($A50,'RevPAR Raw Data'!$B$6:$BE$43,'RevPAR Raw Data'!AK$1,FALSE)</f>
        <v>68.753771609788899</v>
      </c>
      <c r="AC50" s="112">
        <f>VLOOKUP($A50,'RevPAR Raw Data'!$B$6:$BE$43,'RevPAR Raw Data'!AL$1,FALSE)</f>
        <v>63.456423832510097</v>
      </c>
      <c r="AD50" s="111">
        <f>VLOOKUP($A50,'RevPAR Raw Data'!$B$6:$BE$43,'RevPAR Raw Data'!AN$1,FALSE)</f>
        <v>106.222231982487</v>
      </c>
      <c r="AE50" s="111">
        <f>VLOOKUP($A50,'RevPAR Raw Data'!$B$6:$BE$43,'RevPAR Raw Data'!AO$1,FALSE)</f>
        <v>101.234638807813</v>
      </c>
      <c r="AF50" s="112">
        <f>VLOOKUP($A50,'RevPAR Raw Data'!$B$6:$BE$43,'RevPAR Raw Data'!AP$1,FALSE)</f>
        <v>103.72843539515</v>
      </c>
      <c r="AG50" s="113">
        <f>VLOOKUP($A50,'RevPAR Raw Data'!$B$6:$BE$43,'RevPAR Raw Data'!AR$1,FALSE)</f>
        <v>74.9627128504073</v>
      </c>
    </row>
    <row r="51" spans="1:33" ht="14.25">
      <c r="A51" s="90" t="s">
        <v>14</v>
      </c>
      <c r="B51" s="78">
        <f>(VLOOKUP($A50,'Occupancy Raw Data'!$B$8:$BE$51,'Occupancy Raw Data'!AT$3,FALSE))/100</f>
        <v>2.16266107787625E-2</v>
      </c>
      <c r="C51" s="79">
        <f>(VLOOKUP($A50,'Occupancy Raw Data'!$B$8:$BE$51,'Occupancy Raw Data'!AU$3,FALSE))/100</f>
        <v>1.6498021102455799E-2</v>
      </c>
      <c r="D51" s="79">
        <f>(VLOOKUP($A50,'Occupancy Raw Data'!$B$8:$BE$51,'Occupancy Raw Data'!AV$3,FALSE))/100</f>
        <v>1.73937060465067E-2</v>
      </c>
      <c r="E51" s="79">
        <f>(VLOOKUP($A50,'Occupancy Raw Data'!$B$8:$BE$51,'Occupancy Raw Data'!AW$3,FALSE))/100</f>
        <v>3.05261879492069E-2</v>
      </c>
      <c r="F51" s="79">
        <f>(VLOOKUP($A50,'Occupancy Raw Data'!$B$8:$BE$51,'Occupancy Raw Data'!AX$3,FALSE))/100</f>
        <v>-1.4083639841929799E-3</v>
      </c>
      <c r="G51" s="79">
        <f>(VLOOKUP($A50,'Occupancy Raw Data'!$B$8:$BE$51,'Occupancy Raw Data'!AY$3,FALSE))/100</f>
        <v>1.66564556520633E-2</v>
      </c>
      <c r="H51" s="80">
        <f>(VLOOKUP($A50,'Occupancy Raw Data'!$B$8:$BE$51,'Occupancy Raw Data'!BA$3,FALSE))/100</f>
        <v>2.9712794213519703E-2</v>
      </c>
      <c r="I51" s="80">
        <f>(VLOOKUP($A50,'Occupancy Raw Data'!$B$8:$BE$51,'Occupancy Raw Data'!BB$3,FALSE))/100</f>
        <v>5.8131945180686602E-2</v>
      </c>
      <c r="J51" s="79">
        <f>(VLOOKUP($A50,'Occupancy Raw Data'!$B$8:$BE$51,'Occupancy Raw Data'!BC$3,FALSE))/100</f>
        <v>4.33905350520555E-2</v>
      </c>
      <c r="K51" s="81">
        <f>(VLOOKUP($A50,'Occupancy Raw Data'!$B$8:$BE$51,'Occupancy Raw Data'!BE$3,FALSE))/100</f>
        <v>2.55540801018838E-2</v>
      </c>
      <c r="M51" s="78">
        <f>(VLOOKUP($A50,'ADR Raw Data'!$B$6:$BE$49,'ADR Raw Data'!AT$1,FALSE))/100</f>
        <v>4.3905313206705598E-2</v>
      </c>
      <c r="N51" s="79">
        <f>(VLOOKUP($A50,'ADR Raw Data'!$B$6:$BE$49,'ADR Raw Data'!AU$1,FALSE))/100</f>
        <v>1.39318259986057E-2</v>
      </c>
      <c r="O51" s="79">
        <f>(VLOOKUP($A50,'ADR Raw Data'!$B$6:$BE$49,'ADR Raw Data'!AV$1,FALSE))/100</f>
        <v>3.4096524669761701E-2</v>
      </c>
      <c r="P51" s="79">
        <f>(VLOOKUP($A50,'ADR Raw Data'!$B$6:$BE$49,'ADR Raw Data'!AW$1,FALSE))/100</f>
        <v>3.9174180397400303E-2</v>
      </c>
      <c r="Q51" s="79">
        <f>(VLOOKUP($A50,'ADR Raw Data'!$B$6:$BE$49,'ADR Raw Data'!AX$1,FALSE))/100</f>
        <v>3.4586721684963996E-2</v>
      </c>
      <c r="R51" s="79">
        <f>(VLOOKUP($A50,'ADR Raw Data'!$B$6:$BE$49,'ADR Raw Data'!AY$1,FALSE))/100</f>
        <v>3.2767414445248305E-2</v>
      </c>
      <c r="S51" s="80">
        <f>(VLOOKUP($A50,'ADR Raw Data'!$B$6:$BE$49,'ADR Raw Data'!BA$1,FALSE))/100</f>
        <v>0.102533932160426</v>
      </c>
      <c r="T51" s="80">
        <f>(VLOOKUP($A50,'ADR Raw Data'!$B$6:$BE$49,'ADR Raw Data'!BB$1,FALSE))/100</f>
        <v>0.12311401979865601</v>
      </c>
      <c r="U51" s="79">
        <f>(VLOOKUP($A50,'ADR Raw Data'!$B$6:$BE$49,'ADR Raw Data'!BC$1,FALSE))/100</f>
        <v>0.11233843867405399</v>
      </c>
      <c r="V51" s="81">
        <f>(VLOOKUP($A50,'ADR Raw Data'!$B$6:$BE$49,'ADR Raw Data'!BE$1,FALSE))/100</f>
        <v>6.4127484521635497E-2</v>
      </c>
      <c r="X51" s="78">
        <f>(VLOOKUP($A50,'RevPAR Raw Data'!$B$6:$BE$49,'RevPAR Raw Data'!AT$1,FALSE))/100</f>
        <v>6.6481447105309191E-2</v>
      </c>
      <c r="Y51" s="79">
        <f>(VLOOKUP($A50,'RevPAR Raw Data'!$B$6:$BE$49,'RevPAR Raw Data'!AU$1,FALSE))/100</f>
        <v>3.0659694660382198E-2</v>
      </c>
      <c r="Z51" s="79">
        <f>(VLOOKUP($A50,'RevPAR Raw Data'!$B$6:$BE$49,'RevPAR Raw Data'!AV$1,FALSE))/100</f>
        <v>5.2083295643581801E-2</v>
      </c>
      <c r="AA51" s="79">
        <f>(VLOOKUP($A50,'RevPAR Raw Data'!$B$6:$BE$49,'RevPAR Raw Data'!AW$1,FALSE))/100</f>
        <v>7.0896206740174397E-2</v>
      </c>
      <c r="AB51" s="79">
        <f>(VLOOKUP($A50,'RevPAR Raw Data'!$B$6:$BE$49,'RevPAR Raw Data'!AX$1,FALSE))/100</f>
        <v>3.3129647007618598E-2</v>
      </c>
      <c r="AC51" s="79">
        <f>(VLOOKUP($A50,'RevPAR Raw Data'!$B$6:$BE$49,'RevPAR Raw Data'!AY$1,FALSE))/100</f>
        <v>4.99696590828516E-2</v>
      </c>
      <c r="AD51" s="80">
        <f>(VLOOKUP($A50,'RevPAR Raw Data'!$B$6:$BE$49,'RevPAR Raw Data'!BA$1,FALSE))/100</f>
        <v>0.13529329600013201</v>
      </c>
      <c r="AE51" s="80">
        <f>(VLOOKUP($A50,'RevPAR Raw Data'!$B$6:$BE$49,'RevPAR Raw Data'!BB$1,FALSE))/100</f>
        <v>0.18840282242925302</v>
      </c>
      <c r="AF51" s="79">
        <f>(VLOOKUP($A50,'RevPAR Raw Data'!$B$6:$BE$49,'RevPAR Raw Data'!BC$1,FALSE))/100</f>
        <v>0.16060339868709</v>
      </c>
      <c r="AG51" s="81">
        <f>(VLOOKUP($A50,'RevPAR Raw Data'!$B$6:$BE$49,'RevPAR Raw Data'!BE$1,FALSE))/100</f>
        <v>9.1320283499717492E-2</v>
      </c>
    </row>
    <row r="52" spans="1:33">
      <c r="A52" s="129"/>
      <c r="B52" s="106"/>
      <c r="C52" s="107"/>
      <c r="D52" s="107"/>
      <c r="E52" s="107"/>
      <c r="F52" s="107"/>
      <c r="G52" s="108"/>
      <c r="H52" s="88"/>
      <c r="I52" s="88"/>
      <c r="J52" s="108"/>
      <c r="K52" s="109"/>
      <c r="M52" s="110"/>
      <c r="N52" s="111"/>
      <c r="O52" s="111"/>
      <c r="P52" s="111"/>
      <c r="Q52" s="111"/>
      <c r="R52" s="112"/>
      <c r="S52" s="111"/>
      <c r="T52" s="111"/>
      <c r="U52" s="112"/>
      <c r="V52" s="113"/>
      <c r="X52" s="110"/>
      <c r="Y52" s="111"/>
      <c r="Z52" s="111"/>
      <c r="AA52" s="111"/>
      <c r="AB52" s="111"/>
      <c r="AC52" s="112"/>
      <c r="AD52" s="111"/>
      <c r="AE52" s="111"/>
      <c r="AF52" s="112"/>
      <c r="AG52" s="113"/>
    </row>
    <row r="53" spans="1:33">
      <c r="A53" s="105" t="s">
        <v>32</v>
      </c>
      <c r="B53" s="106">
        <f>(VLOOKUP($A53,'Occupancy Raw Data'!$B$8:$BE$45,'Occupancy Raw Data'!AG$3,FALSE))/100</f>
        <v>0.42458010335917301</v>
      </c>
      <c r="C53" s="107">
        <f>(VLOOKUP($A53,'Occupancy Raw Data'!$B$8:$BE$45,'Occupancy Raw Data'!AH$3,FALSE))/100</f>
        <v>0.54764211886304903</v>
      </c>
      <c r="D53" s="107">
        <f>(VLOOKUP($A53,'Occupancy Raw Data'!$B$8:$BE$45,'Occupancy Raw Data'!AI$3,FALSE))/100</f>
        <v>0.56023901808785503</v>
      </c>
      <c r="E53" s="107">
        <f>(VLOOKUP($A53,'Occupancy Raw Data'!$B$8:$BE$45,'Occupancy Raw Data'!AJ$3,FALSE))/100</f>
        <v>0.56233850129198903</v>
      </c>
      <c r="F53" s="107">
        <f>(VLOOKUP($A53,'Occupancy Raw Data'!$B$8:$BE$45,'Occupancy Raw Data'!AK$3,FALSE))/100</f>
        <v>0.58414082687338498</v>
      </c>
      <c r="G53" s="108">
        <f>(VLOOKUP($A53,'Occupancy Raw Data'!$B$8:$BE$45,'Occupancy Raw Data'!AL$3,FALSE))/100</f>
        <v>0.53578811369508994</v>
      </c>
      <c r="H53" s="88">
        <f>(VLOOKUP($A53,'Occupancy Raw Data'!$B$8:$BE$45,'Occupancy Raw Data'!AN$3,FALSE))/100</f>
        <v>0.64680232558139494</v>
      </c>
      <c r="I53" s="88">
        <f>(VLOOKUP($A53,'Occupancy Raw Data'!$B$8:$BE$45,'Occupancy Raw Data'!AO$3,FALSE))/100</f>
        <v>0.65310077519379806</v>
      </c>
      <c r="J53" s="108">
        <f>(VLOOKUP($A53,'Occupancy Raw Data'!$B$8:$BE$45,'Occupancy Raw Data'!AP$3,FALSE))/100</f>
        <v>0.64995155038759611</v>
      </c>
      <c r="K53" s="109">
        <f>(VLOOKUP($A53,'Occupancy Raw Data'!$B$8:$BE$45,'Occupancy Raw Data'!AR$3,FALSE))/100</f>
        <v>0.56840623846437699</v>
      </c>
      <c r="M53" s="110">
        <f>VLOOKUP($A53,'ADR Raw Data'!$B$6:$BE$43,'ADR Raw Data'!AG$1,FALSE)</f>
        <v>86.442852795739796</v>
      </c>
      <c r="N53" s="111">
        <f>VLOOKUP($A53,'ADR Raw Data'!$B$6:$BE$43,'ADR Raw Data'!AH$1,FALSE)</f>
        <v>90.794028310232903</v>
      </c>
      <c r="O53" s="111">
        <f>VLOOKUP($A53,'ADR Raw Data'!$B$6:$BE$43,'ADR Raw Data'!AI$1,FALSE)</f>
        <v>90.553926203516795</v>
      </c>
      <c r="P53" s="111">
        <f>VLOOKUP($A53,'ADR Raw Data'!$B$6:$BE$43,'ADR Raw Data'!AJ$1,FALSE)</f>
        <v>90.930916140149293</v>
      </c>
      <c r="Q53" s="111">
        <f>VLOOKUP($A53,'ADR Raw Data'!$B$6:$BE$43,'ADR Raw Data'!AK$1,FALSE)</f>
        <v>93.801128006635295</v>
      </c>
      <c r="R53" s="112">
        <f>VLOOKUP($A53,'ADR Raw Data'!$B$6:$BE$43,'ADR Raw Data'!AL$1,FALSE)</f>
        <v>90.738636966481707</v>
      </c>
      <c r="S53" s="111">
        <f>VLOOKUP($A53,'ADR Raw Data'!$B$6:$BE$43,'ADR Raw Data'!AN$1,FALSE)</f>
        <v>103.656199750312</v>
      </c>
      <c r="T53" s="111">
        <f>VLOOKUP($A53,'ADR Raw Data'!$B$6:$BE$43,'ADR Raw Data'!AO$1,FALSE)</f>
        <v>108.100417903066</v>
      </c>
      <c r="U53" s="112">
        <f>VLOOKUP($A53,'ADR Raw Data'!$B$6:$BE$43,'ADR Raw Data'!AP$1,FALSE)</f>
        <v>105.88907566157199</v>
      </c>
      <c r="V53" s="113">
        <f>VLOOKUP($A53,'ADR Raw Data'!$B$6:$BE$43,'ADR Raw Data'!AR$1,FALSE)</f>
        <v>95.688341924747306</v>
      </c>
      <c r="X53" s="110">
        <f>VLOOKUP($A53,'RevPAR Raw Data'!$B$6:$BE$43,'RevPAR Raw Data'!AG$1,FALSE)</f>
        <v>36.701915374677</v>
      </c>
      <c r="Y53" s="111">
        <f>VLOOKUP($A53,'RevPAR Raw Data'!$B$6:$BE$43,'RevPAR Raw Data'!AH$1,FALSE)</f>
        <v>49.722634043927599</v>
      </c>
      <c r="Z53" s="111">
        <f>VLOOKUP($A53,'RevPAR Raw Data'!$B$6:$BE$43,'RevPAR Raw Data'!AI$1,FALSE)</f>
        <v>50.731842700258298</v>
      </c>
      <c r="AA53" s="111">
        <f>VLOOKUP($A53,'RevPAR Raw Data'!$B$6:$BE$43,'RevPAR Raw Data'!AJ$1,FALSE)</f>
        <v>51.133955103359099</v>
      </c>
      <c r="AB53" s="111">
        <f>VLOOKUP($A53,'RevPAR Raw Data'!$B$6:$BE$43,'RevPAR Raw Data'!AK$1,FALSE)</f>
        <v>54.793068475452102</v>
      </c>
      <c r="AC53" s="112">
        <f>VLOOKUP($A53,'RevPAR Raw Data'!$B$6:$BE$43,'RevPAR Raw Data'!AL$1,FALSE)</f>
        <v>48.6166831395348</v>
      </c>
      <c r="AD53" s="111">
        <f>VLOOKUP($A53,'RevPAR Raw Data'!$B$6:$BE$43,'RevPAR Raw Data'!AN$1,FALSE)</f>
        <v>67.045071059431507</v>
      </c>
      <c r="AE53" s="111">
        <f>VLOOKUP($A53,'RevPAR Raw Data'!$B$6:$BE$43,'RevPAR Raw Data'!AO$1,FALSE)</f>
        <v>70.600466731266096</v>
      </c>
      <c r="AF53" s="112">
        <f>VLOOKUP($A53,'RevPAR Raw Data'!$B$6:$BE$43,'RevPAR Raw Data'!AP$1,FALSE)</f>
        <v>68.822768895348801</v>
      </c>
      <c r="AG53" s="113">
        <f>VLOOKUP($A53,'RevPAR Raw Data'!$B$6:$BE$43,'RevPAR Raw Data'!AR$1,FALSE)</f>
        <v>54.389850498338802</v>
      </c>
    </row>
    <row r="54" spans="1:33" ht="14.25">
      <c r="A54" s="90" t="s">
        <v>14</v>
      </c>
      <c r="B54" s="78">
        <f>(VLOOKUP($A53,'Occupancy Raw Data'!$B$8:$BE$51,'Occupancy Raw Data'!AT$3,FALSE))/100</f>
        <v>-8.9681440443213203E-2</v>
      </c>
      <c r="C54" s="79">
        <f>(VLOOKUP($A53,'Occupancy Raw Data'!$B$8:$BE$51,'Occupancy Raw Data'!AU$3,FALSE))/100</f>
        <v>-1.62460110240789E-2</v>
      </c>
      <c r="D54" s="79">
        <f>(VLOOKUP($A53,'Occupancy Raw Data'!$B$8:$BE$51,'Occupancy Raw Data'!AV$3,FALSE))/100</f>
        <v>-3.10055865921787E-2</v>
      </c>
      <c r="E54" s="79">
        <f>(VLOOKUP($A53,'Occupancy Raw Data'!$B$8:$BE$51,'Occupancy Raw Data'!AW$3,FALSE))/100</f>
        <v>-4.0242557883131198E-2</v>
      </c>
      <c r="F54" s="79">
        <f>(VLOOKUP($A53,'Occupancy Raw Data'!$B$8:$BE$51,'Occupancy Raw Data'!AX$3,FALSE))/100</f>
        <v>-6.0456169277273899E-3</v>
      </c>
      <c r="G54" s="79">
        <f>(VLOOKUP($A53,'Occupancy Raw Data'!$B$8:$BE$51,'Occupancy Raw Data'!AY$3,FALSE))/100</f>
        <v>-3.4571062740076798E-2</v>
      </c>
      <c r="H54" s="80">
        <f>(VLOOKUP($A53,'Occupancy Raw Data'!$B$8:$BE$51,'Occupancy Raw Data'!BA$3,FALSE))/100</f>
        <v>2.11626721060683E-2</v>
      </c>
      <c r="I54" s="80">
        <f>(VLOOKUP($A53,'Occupancy Raw Data'!$B$8:$BE$51,'Occupancy Raw Data'!BB$3,FALSE))/100</f>
        <v>8.1283422459893007E-2</v>
      </c>
      <c r="J54" s="79">
        <f>(VLOOKUP($A53,'Occupancy Raw Data'!$B$8:$BE$51,'Occupancy Raw Data'!BC$3,FALSE))/100</f>
        <v>5.0509005481597403E-2</v>
      </c>
      <c r="K54" s="81">
        <f>(VLOOKUP($A53,'Occupancy Raw Data'!$B$8:$BE$51,'Occupancy Raw Data'!BE$3,FALSE))/100</f>
        <v>-8.3319916277572008E-3</v>
      </c>
      <c r="M54" s="78">
        <f>(VLOOKUP($A53,'ADR Raw Data'!$B$6:$BE$49,'ADR Raw Data'!AT$1,FALSE))/100</f>
        <v>-1.7145773588349299E-2</v>
      </c>
      <c r="N54" s="79">
        <f>(VLOOKUP($A53,'ADR Raw Data'!$B$6:$BE$49,'ADR Raw Data'!AU$1,FALSE))/100</f>
        <v>-5.3266178643230396E-4</v>
      </c>
      <c r="O54" s="79">
        <f>(VLOOKUP($A53,'ADR Raw Data'!$B$6:$BE$49,'ADR Raw Data'!AV$1,FALSE))/100</f>
        <v>-8.0217784914650599E-3</v>
      </c>
      <c r="P54" s="79">
        <f>(VLOOKUP($A53,'ADR Raw Data'!$B$6:$BE$49,'ADR Raw Data'!AW$1,FALSE))/100</f>
        <v>-6.8832548779030004E-3</v>
      </c>
      <c r="Q54" s="79">
        <f>(VLOOKUP($A53,'ADR Raw Data'!$B$6:$BE$49,'ADR Raw Data'!AX$1,FALSE))/100</f>
        <v>3.5378860038846799E-2</v>
      </c>
      <c r="R54" s="79">
        <f>(VLOOKUP($A53,'ADR Raw Data'!$B$6:$BE$49,'ADR Raw Data'!AY$1,FALSE))/100</f>
        <v>2.1007161203049603E-3</v>
      </c>
      <c r="S54" s="80">
        <f>(VLOOKUP($A53,'ADR Raw Data'!$B$6:$BE$49,'ADR Raw Data'!BA$1,FALSE))/100</f>
        <v>6.3663503530793905E-2</v>
      </c>
      <c r="T54" s="80">
        <f>(VLOOKUP($A53,'ADR Raw Data'!$B$6:$BE$49,'ADR Raw Data'!BB$1,FALSE))/100</f>
        <v>0.11325432332495099</v>
      </c>
      <c r="U54" s="79">
        <f>(VLOOKUP($A53,'ADR Raw Data'!$B$6:$BE$49,'ADR Raw Data'!BC$1,FALSE))/100</f>
        <v>8.8478739809351795E-2</v>
      </c>
      <c r="V54" s="81">
        <f>(VLOOKUP($A53,'ADR Raw Data'!$B$6:$BE$49,'ADR Raw Data'!BE$1,FALSE))/100</f>
        <v>3.3072544342130895E-2</v>
      </c>
      <c r="X54" s="78">
        <f>(VLOOKUP($A53,'RevPAR Raw Data'!$B$6:$BE$49,'RevPAR Raw Data'!AT$1,FALSE))/100</f>
        <v>-0.10528955635864599</v>
      </c>
      <c r="Y54" s="79">
        <f>(VLOOKUP($A53,'RevPAR Raw Data'!$B$6:$BE$49,'RevPAR Raw Data'!AU$1,FALSE))/100</f>
        <v>-1.6770019181256698E-2</v>
      </c>
      <c r="Z54" s="79">
        <f>(VLOOKUP($A53,'RevPAR Raw Data'!$B$6:$BE$49,'RevPAR Raw Data'!AV$1,FALSE))/100</f>
        <v>-3.8778645136003397E-2</v>
      </c>
      <c r="AA54" s="79">
        <f>(VLOOKUP($A53,'RevPAR Raw Data'!$B$6:$BE$49,'RevPAR Raw Data'!AW$1,FALSE))/100</f>
        <v>-4.68488129781858E-2</v>
      </c>
      <c r="AB54" s="79">
        <f>(VLOOKUP($A53,'RevPAR Raw Data'!$B$6:$BE$49,'RevPAR Raw Data'!AX$1,FALSE))/100</f>
        <v>2.9119356075984898E-2</v>
      </c>
      <c r="AC54" s="79">
        <f>(VLOOKUP($A53,'RevPAR Raw Data'!$B$6:$BE$49,'RevPAR Raw Data'!AY$1,FALSE))/100</f>
        <v>-3.2542970608566001E-2</v>
      </c>
      <c r="AD54" s="80">
        <f>(VLOOKUP($A53,'RevPAR Raw Data'!$B$6:$BE$49,'RevPAR Raw Data'!BA$1,FALSE))/100</f>
        <v>8.6173465487208001E-2</v>
      </c>
      <c r="AE54" s="80">
        <f>(VLOOKUP($A53,'RevPAR Raw Data'!$B$6:$BE$49,'RevPAR Raw Data'!BB$1,FALSE))/100</f>
        <v>0.20374344479307599</v>
      </c>
      <c r="AF54" s="79">
        <f>(VLOOKUP($A53,'RevPAR Raw Data'!$B$6:$BE$49,'RevPAR Raw Data'!BC$1,FALSE))/100</f>
        <v>0.143456718444984</v>
      </c>
      <c r="AG54" s="81">
        <f>(VLOOKUP($A53,'RevPAR Raw Data'!$B$6:$BE$49,'RevPAR Raw Data'!BE$1,FALSE))/100</f>
        <v>2.4464992551806401E-2</v>
      </c>
    </row>
    <row r="55" spans="1:33">
      <c r="A55" s="128"/>
      <c r="B55" s="106"/>
      <c r="C55" s="107"/>
      <c r="D55" s="107"/>
      <c r="E55" s="107"/>
      <c r="F55" s="107"/>
      <c r="G55" s="108"/>
      <c r="H55" s="88"/>
      <c r="I55" s="88"/>
      <c r="J55" s="108"/>
      <c r="K55" s="109"/>
      <c r="M55" s="110"/>
      <c r="N55" s="111"/>
      <c r="O55" s="111"/>
      <c r="P55" s="111"/>
      <c r="Q55" s="111"/>
      <c r="R55" s="112"/>
      <c r="S55" s="111"/>
      <c r="T55" s="111"/>
      <c r="U55" s="112"/>
      <c r="V55" s="113"/>
      <c r="X55" s="110"/>
      <c r="Y55" s="111"/>
      <c r="Z55" s="111"/>
      <c r="AA55" s="111"/>
      <c r="AB55" s="111"/>
      <c r="AC55" s="112"/>
      <c r="AD55" s="111"/>
      <c r="AE55" s="111"/>
      <c r="AF55" s="112"/>
      <c r="AG55" s="113"/>
    </row>
    <row r="56" spans="1:33">
      <c r="A56" s="105" t="s">
        <v>33</v>
      </c>
      <c r="B56" s="106">
        <f>(VLOOKUP($A56,'Occupancy Raw Data'!$B$8:$BE$45,'Occupancy Raw Data'!AG$3,FALSE))/100</f>
        <v>0.51294968893697501</v>
      </c>
      <c r="C56" s="107">
        <f>(VLOOKUP($A56,'Occupancy Raw Data'!$B$8:$BE$45,'Occupancy Raw Data'!AH$3,FALSE))/100</f>
        <v>0.62084122261292896</v>
      </c>
      <c r="D56" s="107">
        <f>(VLOOKUP($A56,'Occupancy Raw Data'!$B$8:$BE$45,'Occupancy Raw Data'!AI$3,FALSE))/100</f>
        <v>0.65630916959697005</v>
      </c>
      <c r="E56" s="107">
        <f>(VLOOKUP($A56,'Occupancy Raw Data'!$B$8:$BE$45,'Occupancy Raw Data'!AJ$3,FALSE))/100</f>
        <v>0.66851501217203091</v>
      </c>
      <c r="F56" s="107">
        <f>(VLOOKUP($A56,'Occupancy Raw Data'!$B$8:$BE$45,'Occupancy Raw Data'!AK$3,FALSE))/100</f>
        <v>0.65756018393291793</v>
      </c>
      <c r="G56" s="107">
        <f>(VLOOKUP($A56,'Occupancy Raw Data'!$B$8:$BE$45,'Occupancy Raw Data'!AL$3,FALSE))/100</f>
        <v>0.62323505545036495</v>
      </c>
      <c r="H56" s="88">
        <f>(VLOOKUP($A56,'Occupancy Raw Data'!$B$8:$BE$45,'Occupancy Raw Data'!AN$3,FALSE))/100</f>
        <v>0.70016229375169003</v>
      </c>
      <c r="I56" s="88">
        <f>(VLOOKUP($A56,'Occupancy Raw Data'!$B$8:$BE$45,'Occupancy Raw Data'!AO$3,FALSE))/100</f>
        <v>0.68616445766837897</v>
      </c>
      <c r="J56" s="107">
        <f>(VLOOKUP($A56,'Occupancy Raw Data'!$B$8:$BE$45,'Occupancy Raw Data'!AP$3,FALSE))/100</f>
        <v>0.69316337571003506</v>
      </c>
      <c r="K56" s="130">
        <f>(VLOOKUP($A56,'Occupancy Raw Data'!$B$8:$BE$45,'Occupancy Raw Data'!AR$3,FALSE))/100</f>
        <v>0.64321457552455596</v>
      </c>
      <c r="M56" s="110">
        <f>VLOOKUP($A56,'ADR Raw Data'!$B$6:$BE$43,'ADR Raw Data'!AG$1,FALSE)</f>
        <v>123.52760332212701</v>
      </c>
      <c r="N56" s="111">
        <f>VLOOKUP($A56,'ADR Raw Data'!$B$6:$BE$43,'ADR Raw Data'!AH$1,FALSE)</f>
        <v>127.664683585666</v>
      </c>
      <c r="O56" s="111">
        <f>VLOOKUP($A56,'ADR Raw Data'!$B$6:$BE$43,'ADR Raw Data'!AI$1,FALSE)</f>
        <v>127.857777548812</v>
      </c>
      <c r="P56" s="111">
        <f>VLOOKUP($A56,'ADR Raw Data'!$B$6:$BE$43,'ADR Raw Data'!AJ$1,FALSE)</f>
        <v>127.368233866073</v>
      </c>
      <c r="Q56" s="111">
        <f>VLOOKUP($A56,'ADR Raw Data'!$B$6:$BE$43,'ADR Raw Data'!AK$1,FALSE)</f>
        <v>133.81970948169399</v>
      </c>
      <c r="R56" s="112">
        <f>VLOOKUP($A56,'ADR Raw Data'!$B$6:$BE$43,'ADR Raw Data'!AL$1,FALSE)</f>
        <v>128.25955839590199</v>
      </c>
      <c r="S56" s="111">
        <f>VLOOKUP($A56,'ADR Raw Data'!$B$6:$BE$43,'ADR Raw Data'!AN$1,FALSE)</f>
        <v>154.972192389414</v>
      </c>
      <c r="T56" s="111">
        <f>VLOOKUP($A56,'ADR Raw Data'!$B$6:$BE$43,'ADR Raw Data'!AO$1,FALSE)</f>
        <v>155.26322459840301</v>
      </c>
      <c r="U56" s="112">
        <f>VLOOKUP($A56,'ADR Raw Data'!$B$6:$BE$43,'ADR Raw Data'!AP$1,FALSE)</f>
        <v>155.11623920784299</v>
      </c>
      <c r="V56" s="113">
        <f>VLOOKUP($A56,'ADR Raw Data'!$B$6:$BE$43,'ADR Raw Data'!AR$1,FALSE)</f>
        <v>136.52876845441</v>
      </c>
      <c r="X56" s="110">
        <f>VLOOKUP($A56,'RevPAR Raw Data'!$B$6:$BE$43,'RevPAR Raw Data'!AG$1,FALSE)</f>
        <v>63.363445699215497</v>
      </c>
      <c r="Y56" s="111">
        <f>VLOOKUP($A56,'RevPAR Raw Data'!$B$6:$BE$43,'RevPAR Raw Data'!AH$1,FALSE)</f>
        <v>79.259498241817596</v>
      </c>
      <c r="Z56" s="111">
        <f>VLOOKUP($A56,'RevPAR Raw Data'!$B$6:$BE$43,'RevPAR Raw Data'!AI$1,FALSE)</f>
        <v>83.914231809575298</v>
      </c>
      <c r="AA56" s="111">
        <f>VLOOKUP($A56,'RevPAR Raw Data'!$B$6:$BE$43,'RevPAR Raw Data'!AJ$1,FALSE)</f>
        <v>85.147576413308002</v>
      </c>
      <c r="AB56" s="111">
        <f>VLOOKUP($A56,'RevPAR Raw Data'!$B$6:$BE$43,'RevPAR Raw Data'!AK$1,FALSE)</f>
        <v>87.994512780632903</v>
      </c>
      <c r="AC56" s="112">
        <f>VLOOKUP($A56,'RevPAR Raw Data'!$B$6:$BE$43,'RevPAR Raw Data'!AL$1,FALSE)</f>
        <v>79.9358529889099</v>
      </c>
      <c r="AD56" s="111">
        <f>VLOOKUP($A56,'RevPAR Raw Data'!$B$6:$BE$43,'RevPAR Raw Data'!AN$1,FALSE)</f>
        <v>108.5056856911</v>
      </c>
      <c r="AE56" s="111">
        <f>VLOOKUP($A56,'RevPAR Raw Data'!$B$6:$BE$43,'RevPAR Raw Data'!AO$1,FALSE)</f>
        <v>106.53610630240701</v>
      </c>
      <c r="AF56" s="112">
        <f>VLOOKUP($A56,'RevPAR Raw Data'!$B$6:$BE$43,'RevPAR Raw Data'!AP$1,FALSE)</f>
        <v>107.52089599675401</v>
      </c>
      <c r="AG56" s="113">
        <f>VLOOKUP($A56,'RevPAR Raw Data'!$B$6:$BE$43,'RevPAR Raw Data'!AR$1,FALSE)</f>
        <v>87.8172938482939</v>
      </c>
    </row>
    <row r="57" spans="1:33" thickBot="1">
      <c r="A57" s="94" t="s">
        <v>14</v>
      </c>
      <c r="B57" s="78">
        <f>(VLOOKUP($A56,'Occupancy Raw Data'!$B$8:$BE$51,'Occupancy Raw Data'!AT$3,FALSE))/100</f>
        <v>5.66652923344651E-2</v>
      </c>
      <c r="C57" s="79">
        <f>(VLOOKUP($A56,'Occupancy Raw Data'!$B$8:$BE$51,'Occupancy Raw Data'!AU$3,FALSE))/100</f>
        <v>-1.91729093527797E-2</v>
      </c>
      <c r="D57" s="79">
        <f>(VLOOKUP($A56,'Occupancy Raw Data'!$B$8:$BE$51,'Occupancy Raw Data'!AV$3,FALSE))/100</f>
        <v>-1.6874811529357599E-2</v>
      </c>
      <c r="E57" s="79">
        <f>(VLOOKUP($A56,'Occupancy Raw Data'!$B$8:$BE$51,'Occupancy Raw Data'!AW$3,FALSE))/100</f>
        <v>3.6276296393619999E-4</v>
      </c>
      <c r="F57" s="79">
        <f>(VLOOKUP($A56,'Occupancy Raw Data'!$B$8:$BE$51,'Occupancy Raw Data'!AX$3,FALSE))/100</f>
        <v>3.2840076128689499E-2</v>
      </c>
      <c r="G57" s="79">
        <f>(VLOOKUP($A56,'Occupancy Raw Data'!$B$8:$BE$51,'Occupancy Raw Data'!AY$3,FALSE))/100</f>
        <v>8.1716628620364488E-3</v>
      </c>
      <c r="H57" s="80">
        <f>(VLOOKUP($A56,'Occupancy Raw Data'!$B$8:$BE$51,'Occupancy Raw Data'!BA$3,FALSE))/100</f>
        <v>2.7569605330801397E-2</v>
      </c>
      <c r="I57" s="80">
        <f>(VLOOKUP($A56,'Occupancy Raw Data'!$B$8:$BE$51,'Occupancy Raw Data'!BB$3,FALSE))/100</f>
        <v>2.4400437661596702E-2</v>
      </c>
      <c r="J57" s="79">
        <f>(VLOOKUP($A56,'Occupancy Raw Data'!$B$8:$BE$51,'Occupancy Raw Data'!BC$3,FALSE))/100</f>
        <v>2.59985740465014E-2</v>
      </c>
      <c r="K57" s="81">
        <f>(VLOOKUP($A56,'Occupancy Raw Data'!$B$8:$BE$51,'Occupancy Raw Data'!BE$3,FALSE))/100</f>
        <v>1.3595278237484999E-2</v>
      </c>
      <c r="M57" s="78">
        <f>(VLOOKUP($A56,'ADR Raw Data'!$B$6:$BE$49,'ADR Raw Data'!AT$1,FALSE))/100</f>
        <v>5.7566589697903806E-2</v>
      </c>
      <c r="N57" s="79">
        <f>(VLOOKUP($A56,'ADR Raw Data'!$B$6:$BE$49,'ADR Raw Data'!AU$1,FALSE))/100</f>
        <v>2.4976703921715998E-2</v>
      </c>
      <c r="O57" s="79">
        <f>(VLOOKUP($A56,'ADR Raw Data'!$B$6:$BE$49,'ADR Raw Data'!AV$1,FALSE))/100</f>
        <v>4.0290383282920198E-3</v>
      </c>
      <c r="P57" s="79">
        <f>(VLOOKUP($A56,'ADR Raw Data'!$B$6:$BE$49,'ADR Raw Data'!AW$1,FALSE))/100</f>
        <v>2.1558143783725999E-2</v>
      </c>
      <c r="Q57" s="79">
        <f>(VLOOKUP($A56,'ADR Raw Data'!$B$6:$BE$49,'ADR Raw Data'!AX$1,FALSE))/100</f>
        <v>3.9757795387510002E-2</v>
      </c>
      <c r="R57" s="79">
        <f>(VLOOKUP($A56,'ADR Raw Data'!$B$6:$BE$49,'ADR Raw Data'!AY$1,FALSE))/100</f>
        <v>2.75458009087086E-2</v>
      </c>
      <c r="S57" s="80">
        <f>(VLOOKUP($A56,'ADR Raw Data'!$B$6:$BE$49,'ADR Raw Data'!BA$1,FALSE))/100</f>
        <v>7.6259081414460694E-2</v>
      </c>
      <c r="T57" s="80">
        <f>(VLOOKUP($A56,'ADR Raw Data'!$B$6:$BE$49,'ADR Raw Data'!BB$1,FALSE))/100</f>
        <v>8.2886627319232908E-2</v>
      </c>
      <c r="U57" s="79">
        <f>(VLOOKUP($A56,'ADR Raw Data'!$B$6:$BE$49,'ADR Raw Data'!BC$1,FALSE))/100</f>
        <v>7.9535886105758402E-2</v>
      </c>
      <c r="V57" s="81">
        <f>(VLOOKUP($A56,'ADR Raw Data'!$B$6:$BE$49,'ADR Raw Data'!BE$1,FALSE))/100</f>
        <v>4.5717737146176197E-2</v>
      </c>
      <c r="X57" s="78">
        <f>(VLOOKUP($A56,'RevPAR Raw Data'!$B$6:$BE$49,'RevPAR Raw Data'!AT$1,FALSE))/100</f>
        <v>0.117493909666298</v>
      </c>
      <c r="Y57" s="79">
        <f>(VLOOKUP($A56,'RevPAR Raw Data'!$B$6:$BE$49,'RevPAR Raw Data'!AU$1,FALSE))/100</f>
        <v>5.32491848871397E-3</v>
      </c>
      <c r="Z57" s="79">
        <f>(VLOOKUP($A56,'RevPAR Raw Data'!$B$6:$BE$49,'RevPAR Raw Data'!AV$1,FALSE))/100</f>
        <v>-1.2913762463500001E-2</v>
      </c>
      <c r="AA57" s="79">
        <f>(VLOOKUP($A56,'RevPAR Raw Data'!$B$6:$BE$49,'RevPAR Raw Data'!AW$1,FALSE))/100</f>
        <v>2.1928727243798098E-2</v>
      </c>
      <c r="AB57" s="79">
        <f>(VLOOKUP($A56,'RevPAR Raw Data'!$B$6:$BE$49,'RevPAR Raw Data'!AX$1,FALSE))/100</f>
        <v>7.3903520543434201E-2</v>
      </c>
      <c r="AC57" s="79">
        <f>(VLOOKUP($A56,'RevPAR Raw Data'!$B$6:$BE$49,'RevPAR Raw Data'!AY$1,FALSE))/100</f>
        <v>3.59425587690358E-2</v>
      </c>
      <c r="AD57" s="80">
        <f>(VLOOKUP($A56,'RevPAR Raw Data'!$B$6:$BE$49,'RevPAR Raw Data'!BA$1,FALSE))/100</f>
        <v>0.105931119522748</v>
      </c>
      <c r="AE57" s="80">
        <f>(VLOOKUP($A56,'RevPAR Raw Data'!$B$6:$BE$49,'RevPAR Raw Data'!BB$1,FALSE))/100</f>
        <v>0.10930953496371201</v>
      </c>
      <c r="AF57" s="79">
        <f>(VLOOKUP($A56,'RevPAR Raw Data'!$B$6:$BE$49,'RevPAR Raw Data'!BC$1,FALSE))/100</f>
        <v>0.107602279776534</v>
      </c>
      <c r="AG57" s="81">
        <f>(VLOOKUP($A56,'RevPAR Raw Data'!$B$6:$BE$49,'RevPAR Raw Data'!BE$1,FALSE))/100</f>
        <v>5.9934560740551701E-2</v>
      </c>
    </row>
    <row r="58" spans="1:33">
      <c r="A58" s="143"/>
      <c r="B58" s="119"/>
      <c r="C58" s="120"/>
      <c r="D58" s="120"/>
      <c r="E58" s="120"/>
      <c r="F58" s="120"/>
      <c r="G58" s="121"/>
      <c r="H58" s="120"/>
      <c r="I58" s="120"/>
      <c r="J58" s="121"/>
      <c r="K58" s="122"/>
      <c r="M58" s="119"/>
      <c r="N58" s="120"/>
      <c r="O58" s="120"/>
      <c r="P58" s="120"/>
      <c r="Q58" s="120"/>
      <c r="R58" s="121"/>
      <c r="S58" s="120"/>
      <c r="T58" s="120"/>
      <c r="U58" s="121"/>
      <c r="V58" s="122"/>
      <c r="X58" s="119"/>
      <c r="Y58" s="120"/>
      <c r="Z58" s="120"/>
      <c r="AA58" s="120"/>
      <c r="AB58" s="120"/>
      <c r="AC58" s="121"/>
      <c r="AD58" s="120"/>
      <c r="AE58" s="120"/>
      <c r="AF58" s="121"/>
      <c r="AG58" s="122"/>
    </row>
    <row r="59" spans="1:33">
      <c r="A59" s="123" t="s">
        <v>34</v>
      </c>
      <c r="B59" s="106">
        <f>(VLOOKUP($A59,'Occupancy Raw Data'!$B$8:$BE$45,'Occupancy Raw Data'!AG$3,FALSE))/100</f>
        <v>0.56900254185292298</v>
      </c>
      <c r="C59" s="107">
        <f>(VLOOKUP($A59,'Occupancy Raw Data'!$B$8:$BE$45,'Occupancy Raw Data'!AH$3,FALSE))/100</f>
        <v>0.68942501533876699</v>
      </c>
      <c r="D59" s="107">
        <f>(VLOOKUP($A59,'Occupancy Raw Data'!$B$8:$BE$45,'Occupancy Raw Data'!AI$3,FALSE))/100</f>
        <v>0.75303269348759694</v>
      </c>
      <c r="E59" s="107">
        <f>(VLOOKUP($A59,'Occupancy Raw Data'!$B$8:$BE$45,'Occupancy Raw Data'!AJ$3,FALSE))/100</f>
        <v>0.74229117363484898</v>
      </c>
      <c r="F59" s="107">
        <f>(VLOOKUP($A59,'Occupancy Raw Data'!$B$8:$BE$45,'Occupancy Raw Data'!AK$3,FALSE))/100</f>
        <v>0.69056665790165594</v>
      </c>
      <c r="G59" s="108">
        <f>(VLOOKUP($A59,'Occupancy Raw Data'!$B$8:$BE$45,'Occupancy Raw Data'!AL$3,FALSE))/100</f>
        <v>0.68886361644315797</v>
      </c>
      <c r="H59" s="88">
        <f>(VLOOKUP($A59,'Occupancy Raw Data'!$B$8:$BE$45,'Occupancy Raw Data'!AN$3,FALSE))/100</f>
        <v>0.7276155293942359</v>
      </c>
      <c r="I59" s="88">
        <f>(VLOOKUP($A59,'Occupancy Raw Data'!$B$8:$BE$45,'Occupancy Raw Data'!AO$3,FALSE))/100</f>
        <v>0.75333206251547391</v>
      </c>
      <c r="J59" s="108">
        <f>(VLOOKUP($A59,'Occupancy Raw Data'!$B$8:$BE$45,'Occupancy Raw Data'!AP$3,FALSE))/100</f>
        <v>0.74047379595485496</v>
      </c>
      <c r="K59" s="109">
        <f>(VLOOKUP($A59,'Occupancy Raw Data'!$B$8:$BE$45,'Occupancy Raw Data'!AR$3,FALSE))/100</f>
        <v>0.703610282107482</v>
      </c>
      <c r="M59" s="110">
        <f>VLOOKUP($A59,'ADR Raw Data'!$B$6:$BE$43,'ADR Raw Data'!AG$1,FALSE)</f>
        <v>148.52644995571299</v>
      </c>
      <c r="N59" s="111">
        <f>VLOOKUP($A59,'ADR Raw Data'!$B$6:$BE$43,'ADR Raw Data'!AH$1,FALSE)</f>
        <v>166.605410773426</v>
      </c>
      <c r="O59" s="111">
        <f>VLOOKUP($A59,'ADR Raw Data'!$B$6:$BE$43,'ADR Raw Data'!AI$1,FALSE)</f>
        <v>178.974209350102</v>
      </c>
      <c r="P59" s="111">
        <f>VLOOKUP($A59,'ADR Raw Data'!$B$6:$BE$43,'ADR Raw Data'!AJ$1,FALSE)</f>
        <v>174.319335885839</v>
      </c>
      <c r="Q59" s="111">
        <f>VLOOKUP($A59,'ADR Raw Data'!$B$6:$BE$43,'ADR Raw Data'!AK$1,FALSE)</f>
        <v>158.451422034796</v>
      </c>
      <c r="R59" s="112">
        <f>VLOOKUP($A59,'ADR Raw Data'!$B$6:$BE$43,'ADR Raw Data'!AL$1,FALSE)</f>
        <v>166.35056811436701</v>
      </c>
      <c r="S59" s="111">
        <f>VLOOKUP($A59,'ADR Raw Data'!$B$6:$BE$43,'ADR Raw Data'!AN$1,FALSE)</f>
        <v>154.05468635853001</v>
      </c>
      <c r="T59" s="111">
        <f>VLOOKUP($A59,'ADR Raw Data'!$B$6:$BE$43,'ADR Raw Data'!AO$1,FALSE)</f>
        <v>154.99104883369199</v>
      </c>
      <c r="U59" s="112">
        <f>VLOOKUP($A59,'ADR Raw Data'!$B$6:$BE$43,'ADR Raw Data'!AP$1,FALSE)</f>
        <v>154.53099752479201</v>
      </c>
      <c r="V59" s="113">
        <f>VLOOKUP($A59,'ADR Raw Data'!$B$6:$BE$43,'ADR Raw Data'!AR$1,FALSE)</f>
        <v>162.79640234331899</v>
      </c>
      <c r="X59" s="110">
        <f>VLOOKUP($A59,'RevPAR Raw Data'!$B$6:$BE$43,'RevPAR Raw Data'!AG$1,FALSE)</f>
        <v>84.511927557191598</v>
      </c>
      <c r="Y59" s="111">
        <f>VLOOKUP($A59,'RevPAR Raw Data'!$B$6:$BE$43,'RevPAR Raw Data'!AH$1,FALSE)</f>
        <v>114.861937877991</v>
      </c>
      <c r="Z59" s="111">
        <f>VLOOKUP($A59,'RevPAR Raw Data'!$B$6:$BE$43,'RevPAR Raw Data'!AI$1,FALSE)</f>
        <v>134.77343093171999</v>
      </c>
      <c r="AA59" s="111">
        <f>VLOOKUP($A59,'RevPAR Raw Data'!$B$6:$BE$43,'RevPAR Raw Data'!AJ$1,FALSE)</f>
        <v>129.39570442194699</v>
      </c>
      <c r="AB59" s="111">
        <f>VLOOKUP($A59,'RevPAR Raw Data'!$B$6:$BE$43,'RevPAR Raw Data'!AK$1,FALSE)</f>
        <v>109.421268954334</v>
      </c>
      <c r="AC59" s="112">
        <f>VLOOKUP($A59,'RevPAR Raw Data'!$B$6:$BE$43,'RevPAR Raw Data'!AL$1,FALSE)</f>
        <v>114.592853948637</v>
      </c>
      <c r="AD59" s="111">
        <f>VLOOKUP($A59,'RevPAR Raw Data'!$B$6:$BE$43,'RevPAR Raw Data'!AN$1,FALSE)</f>
        <v>112.092582170425</v>
      </c>
      <c r="AE59" s="111">
        <f>VLOOKUP($A59,'RevPAR Raw Data'!$B$6:$BE$43,'RevPAR Raw Data'!AO$1,FALSE)</f>
        <v>116.759726489321</v>
      </c>
      <c r="AF59" s="112">
        <f>VLOOKUP($A59,'RevPAR Raw Data'!$B$6:$BE$43,'RevPAR Raw Data'!AP$1,FALSE)</f>
        <v>114.426154329873</v>
      </c>
      <c r="AG59" s="113">
        <f>VLOOKUP($A59,'RevPAR Raw Data'!$B$6:$BE$43,'RevPAR Raw Data'!AR$1,FALSE)</f>
        <v>114.54522257886499</v>
      </c>
    </row>
    <row r="60" spans="1:33" ht="14.25">
      <c r="A60" s="90" t="s">
        <v>14</v>
      </c>
      <c r="B60" s="78">
        <f>(VLOOKUP($A59,'Occupancy Raw Data'!$B$8:$BE$51,'Occupancy Raw Data'!AT$3,FALSE))/100</f>
        <v>-5.7759193574065601E-2</v>
      </c>
      <c r="C60" s="79">
        <f>(VLOOKUP($A59,'Occupancy Raw Data'!$B$8:$BE$51,'Occupancy Raw Data'!AU$3,FALSE))/100</f>
        <v>-7.8045902240954299E-2</v>
      </c>
      <c r="D60" s="79">
        <f>(VLOOKUP($A59,'Occupancy Raw Data'!$B$8:$BE$51,'Occupancy Raw Data'!AV$3,FALSE))/100</f>
        <v>-6.6999831547239305E-2</v>
      </c>
      <c r="E60" s="79">
        <f>(VLOOKUP($A59,'Occupancy Raw Data'!$B$8:$BE$51,'Occupancy Raw Data'!AW$3,FALSE))/100</f>
        <v>-6.3158135619742803E-2</v>
      </c>
      <c r="F60" s="79">
        <f>(VLOOKUP($A59,'Occupancy Raw Data'!$B$8:$BE$51,'Occupancy Raw Data'!AX$3,FALSE))/100</f>
        <v>-4.7745705765229803E-2</v>
      </c>
      <c r="G60" s="79">
        <f>(VLOOKUP($A59,'Occupancy Raw Data'!$B$8:$BE$51,'Occupancy Raw Data'!AY$3,FALSE))/100</f>
        <v>-6.3100849614643198E-2</v>
      </c>
      <c r="H60" s="80">
        <f>(VLOOKUP($A59,'Occupancy Raw Data'!$B$8:$BE$51,'Occupancy Raw Data'!BA$3,FALSE))/100</f>
        <v>-4.2458824933199101E-2</v>
      </c>
      <c r="I60" s="80">
        <f>(VLOOKUP($A59,'Occupancy Raw Data'!$B$8:$BE$51,'Occupancy Raw Data'!BB$3,FALSE))/100</f>
        <v>-5.0834242293759199E-2</v>
      </c>
      <c r="J60" s="79">
        <f>(VLOOKUP($A59,'Occupancy Raw Data'!$B$8:$BE$51,'Occupancy Raw Data'!BC$3,FALSE))/100</f>
        <v>-4.6737640846209204E-2</v>
      </c>
      <c r="K60" s="81">
        <f>(VLOOKUP($A59,'Occupancy Raw Data'!$B$8:$BE$51,'Occupancy Raw Data'!BE$3,FALSE))/100</f>
        <v>-5.8245068286586002E-2</v>
      </c>
      <c r="M60" s="78">
        <f>(VLOOKUP($A59,'ADR Raw Data'!$B$6:$BE$49,'ADR Raw Data'!AT$1,FALSE))/100</f>
        <v>-2.8105248548624302E-2</v>
      </c>
      <c r="N60" s="79">
        <f>(VLOOKUP($A59,'ADR Raw Data'!$B$6:$BE$49,'ADR Raw Data'!AU$1,FALSE))/100</f>
        <v>-4.2329126390936195E-2</v>
      </c>
      <c r="O60" s="79">
        <f>(VLOOKUP($A59,'ADR Raw Data'!$B$6:$BE$49,'ADR Raw Data'!AV$1,FALSE))/100</f>
        <v>-4.3366862288860594E-2</v>
      </c>
      <c r="P60" s="79">
        <f>(VLOOKUP($A59,'ADR Raw Data'!$B$6:$BE$49,'ADR Raw Data'!AW$1,FALSE))/100</f>
        <v>-3.6020097602502299E-2</v>
      </c>
      <c r="Q60" s="79">
        <f>(VLOOKUP($A59,'ADR Raw Data'!$B$6:$BE$49,'ADR Raw Data'!AX$1,FALSE))/100</f>
        <v>-3.90980471703034E-2</v>
      </c>
      <c r="R60" s="79">
        <f>(VLOOKUP($A59,'ADR Raw Data'!$B$6:$BE$49,'ADR Raw Data'!AY$1,FALSE))/100</f>
        <v>-3.8793728741610495E-2</v>
      </c>
      <c r="S60" s="80">
        <f>(VLOOKUP($A59,'ADR Raw Data'!$B$6:$BE$49,'ADR Raw Data'!BA$1,FALSE))/100</f>
        <v>-5.6035050252203795E-3</v>
      </c>
      <c r="T60" s="80">
        <f>(VLOOKUP($A59,'ADR Raw Data'!$B$6:$BE$49,'ADR Raw Data'!BB$1,FALSE))/100</f>
        <v>-1.53262514277546E-2</v>
      </c>
      <c r="U60" s="79">
        <f>(VLOOKUP($A59,'ADR Raw Data'!$B$6:$BE$49,'ADR Raw Data'!BC$1,FALSE))/100</f>
        <v>-1.0622390122460398E-2</v>
      </c>
      <c r="V60" s="81">
        <f>(VLOOKUP($A59,'ADR Raw Data'!$B$6:$BE$49,'ADR Raw Data'!BE$1,FALSE))/100</f>
        <v>-3.1260588061646596E-2</v>
      </c>
      <c r="X60" s="78">
        <f>(VLOOKUP($A59,'RevPAR Raw Data'!$B$6:$BE$49,'RevPAR Raw Data'!AT$1,FALSE))/100</f>
        <v>-8.4241105631322796E-2</v>
      </c>
      <c r="Y60" s="79">
        <f>(VLOOKUP($A59,'RevPAR Raw Data'!$B$6:$BE$49,'RevPAR Raw Data'!AU$1,FALSE))/100</f>
        <v>-0.117071413771638</v>
      </c>
      <c r="Z60" s="79">
        <f>(VLOOKUP($A59,'RevPAR Raw Data'!$B$6:$BE$49,'RevPAR Raw Data'!AV$1,FALSE))/100</f>
        <v>-0.107461121368014</v>
      </c>
      <c r="AA60" s="79">
        <f>(VLOOKUP($A59,'RevPAR Raw Data'!$B$6:$BE$49,'RevPAR Raw Data'!AW$1,FALSE))/100</f>
        <v>-9.6903271012829903E-2</v>
      </c>
      <c r="AB60" s="79">
        <f>(VLOOKUP($A59,'RevPAR Raw Data'!$B$6:$BE$49,'RevPAR Raw Data'!AX$1,FALSE))/100</f>
        <v>-8.4976989079344895E-2</v>
      </c>
      <c r="AC60" s="79">
        <f>(VLOOKUP($A59,'RevPAR Raw Data'!$B$6:$BE$49,'RevPAR Raw Data'!AY$1,FALSE))/100</f>
        <v>-9.9446661112938095E-2</v>
      </c>
      <c r="AD60" s="80">
        <f>(VLOOKUP($A59,'RevPAR Raw Data'!$B$6:$BE$49,'RevPAR Raw Data'!BA$1,FALSE))/100</f>
        <v>-4.7824411719541403E-2</v>
      </c>
      <c r="AE60" s="80">
        <f>(VLOOKUP($A59,'RevPAR Raw Data'!$B$6:$BE$49,'RevPAR Raw Data'!BB$1,FALSE))/100</f>
        <v>-6.5381395342980306E-2</v>
      </c>
      <c r="AF60" s="79">
        <f>(VLOOKUP($A59,'RevPAR Raw Data'!$B$6:$BE$49,'RevPAR Raw Data'!BC$1,FALSE))/100</f>
        <v>-5.68635655141978E-2</v>
      </c>
      <c r="AG60" s="81">
        <f>(VLOOKUP($A59,'RevPAR Raw Data'!$B$6:$BE$49,'RevPAR Raw Data'!BE$1,FALSE))/100</f>
        <v>-8.76848812619032E-2</v>
      </c>
    </row>
    <row r="61" spans="1:33">
      <c r="A61" s="128"/>
      <c r="B61" s="106"/>
      <c r="C61" s="107"/>
      <c r="D61" s="107"/>
      <c r="E61" s="107"/>
      <c r="F61" s="107"/>
      <c r="G61" s="107"/>
      <c r="H61" s="88"/>
      <c r="I61" s="88"/>
      <c r="J61" s="107"/>
      <c r="K61" s="130"/>
      <c r="M61" s="110"/>
      <c r="N61" s="111"/>
      <c r="O61" s="111"/>
      <c r="P61" s="111"/>
      <c r="Q61" s="111"/>
      <c r="R61" s="112"/>
      <c r="S61" s="111"/>
      <c r="T61" s="111"/>
      <c r="U61" s="112"/>
      <c r="V61" s="113"/>
      <c r="X61" s="110"/>
      <c r="Y61" s="111"/>
      <c r="Z61" s="111"/>
      <c r="AA61" s="111"/>
      <c r="AB61" s="111"/>
      <c r="AC61" s="112"/>
      <c r="AD61" s="111"/>
      <c r="AE61" s="111"/>
      <c r="AF61" s="112"/>
      <c r="AG61" s="113"/>
    </row>
    <row r="62" spans="1:33">
      <c r="A62" s="105" t="s">
        <v>35</v>
      </c>
      <c r="B62" s="106">
        <f>(VLOOKUP($A62,'Occupancy Raw Data'!$B$8:$BE$45,'Occupancy Raw Data'!AG$3,FALSE))/100</f>
        <v>0.60345828933474099</v>
      </c>
      <c r="C62" s="107">
        <f>(VLOOKUP($A62,'Occupancy Raw Data'!$B$8:$BE$45,'Occupancy Raw Data'!AH$3,FALSE))/100</f>
        <v>0.72515839493136203</v>
      </c>
      <c r="D62" s="107">
        <f>(VLOOKUP($A62,'Occupancy Raw Data'!$B$8:$BE$45,'Occupancy Raw Data'!AI$3,FALSE))/100</f>
        <v>0.76900739176346311</v>
      </c>
      <c r="E62" s="107">
        <f>(VLOOKUP($A62,'Occupancy Raw Data'!$B$8:$BE$45,'Occupancy Raw Data'!AJ$3,FALSE))/100</f>
        <v>0.79424498416050593</v>
      </c>
      <c r="F62" s="107">
        <f>(VLOOKUP($A62,'Occupancy Raw Data'!$B$8:$BE$45,'Occupancy Raw Data'!AK$3,FALSE))/100</f>
        <v>0.76000527983104504</v>
      </c>
      <c r="G62" s="108">
        <f>(VLOOKUP($A62,'Occupancy Raw Data'!$B$8:$BE$45,'Occupancy Raw Data'!AL$3,FALSE))/100</f>
        <v>0.73037486800422302</v>
      </c>
      <c r="H62" s="88">
        <f>(VLOOKUP($A62,'Occupancy Raw Data'!$B$8:$BE$45,'Occupancy Raw Data'!AN$3,FALSE))/100</f>
        <v>0.77415522703273398</v>
      </c>
      <c r="I62" s="88">
        <f>(VLOOKUP($A62,'Occupancy Raw Data'!$B$8:$BE$45,'Occupancy Raw Data'!AO$3,FALSE))/100</f>
        <v>0.76301478352692698</v>
      </c>
      <c r="J62" s="108">
        <f>(VLOOKUP($A62,'Occupancy Raw Data'!$B$8:$BE$45,'Occupancy Raw Data'!AP$3,FALSE))/100</f>
        <v>0.76858500527983098</v>
      </c>
      <c r="K62" s="109">
        <f>(VLOOKUP($A62,'Occupancy Raw Data'!$B$8:$BE$45,'Occupancy Raw Data'!AR$3,FALSE))/100</f>
        <v>0.74129205008296795</v>
      </c>
      <c r="M62" s="110">
        <f>VLOOKUP($A62,'ADR Raw Data'!$B$6:$BE$43,'ADR Raw Data'!AG$1,FALSE)</f>
        <v>151.87155956078499</v>
      </c>
      <c r="N62" s="111">
        <f>VLOOKUP($A62,'ADR Raw Data'!$B$6:$BE$43,'ADR Raw Data'!AH$1,FALSE)</f>
        <v>176.081366267428</v>
      </c>
      <c r="O62" s="111">
        <f>VLOOKUP($A62,'ADR Raw Data'!$B$6:$BE$43,'ADR Raw Data'!AI$1,FALSE)</f>
        <v>181.41653450051399</v>
      </c>
      <c r="P62" s="111">
        <f>VLOOKUP($A62,'ADR Raw Data'!$B$6:$BE$43,'ADR Raw Data'!AJ$1,FALSE)</f>
        <v>180.20984311639901</v>
      </c>
      <c r="Q62" s="111">
        <f>VLOOKUP($A62,'ADR Raw Data'!$B$6:$BE$43,'ADR Raw Data'!AK$1,FALSE)</f>
        <v>160.39366980443901</v>
      </c>
      <c r="R62" s="112">
        <f>VLOOKUP($A62,'ADR Raw Data'!$B$6:$BE$43,'ADR Raw Data'!AL$1,FALSE)</f>
        <v>170.837337294788</v>
      </c>
      <c r="S62" s="111">
        <f>VLOOKUP($A62,'ADR Raw Data'!$B$6:$BE$43,'ADR Raw Data'!AN$1,FALSE)</f>
        <v>140.05191952259099</v>
      </c>
      <c r="T62" s="111">
        <f>VLOOKUP($A62,'ADR Raw Data'!$B$6:$BE$43,'ADR Raw Data'!AO$1,FALSE)</f>
        <v>135.42868248970601</v>
      </c>
      <c r="U62" s="112">
        <f>VLOOKUP($A62,'ADR Raw Data'!$B$6:$BE$43,'ADR Raw Data'!AP$1,FALSE)</f>
        <v>137.75705416637999</v>
      </c>
      <c r="V62" s="113">
        <f>VLOOKUP($A62,'ADR Raw Data'!$B$6:$BE$43,'ADR Raw Data'!AR$1,FALSE)</f>
        <v>161.03784133169799</v>
      </c>
      <c r="X62" s="110">
        <f>VLOOKUP($A62,'RevPAR Raw Data'!$B$6:$BE$43,'RevPAR Raw Data'!AG$1,FALSE)</f>
        <v>91.648151531151001</v>
      </c>
      <c r="Y62" s="111">
        <f>VLOOKUP($A62,'RevPAR Raw Data'!$B$6:$BE$43,'RevPAR Raw Data'!AH$1,FALSE)</f>
        <v>127.686880939809</v>
      </c>
      <c r="Z62" s="111">
        <f>VLOOKUP($A62,'RevPAR Raw Data'!$B$6:$BE$43,'RevPAR Raw Data'!AI$1,FALSE)</f>
        <v>139.510656019007</v>
      </c>
      <c r="AA62" s="111">
        <f>VLOOKUP($A62,'RevPAR Raw Data'!$B$6:$BE$43,'RevPAR Raw Data'!AJ$1,FALSE)</f>
        <v>143.13076399155199</v>
      </c>
      <c r="AB62" s="111">
        <f>VLOOKUP($A62,'RevPAR Raw Data'!$B$6:$BE$43,'RevPAR Raw Data'!AK$1,FALSE)</f>
        <v>121.900035902851</v>
      </c>
      <c r="AC62" s="112">
        <f>VLOOKUP($A62,'RevPAR Raw Data'!$B$6:$BE$43,'RevPAR Raw Data'!AL$1,FALSE)</f>
        <v>124.775297676874</v>
      </c>
      <c r="AD62" s="111">
        <f>VLOOKUP($A62,'RevPAR Raw Data'!$B$6:$BE$43,'RevPAR Raw Data'!AN$1,FALSE)</f>
        <v>108.421925554382</v>
      </c>
      <c r="AE62" s="111">
        <f>VLOOKUP($A62,'RevPAR Raw Data'!$B$6:$BE$43,'RevPAR Raw Data'!AO$1,FALSE)</f>
        <v>103.33408685322</v>
      </c>
      <c r="AF62" s="112">
        <f>VLOOKUP($A62,'RevPAR Raw Data'!$B$6:$BE$43,'RevPAR Raw Data'!AP$1,FALSE)</f>
        <v>105.87800620380099</v>
      </c>
      <c r="AG62" s="113">
        <f>VLOOKUP($A62,'RevPAR Raw Data'!$B$6:$BE$43,'RevPAR Raw Data'!AR$1,FALSE)</f>
        <v>119.37607154171</v>
      </c>
    </row>
    <row r="63" spans="1:33" ht="14.25">
      <c r="A63" s="90" t="s">
        <v>14</v>
      </c>
      <c r="B63" s="78">
        <f>(VLOOKUP($A62,'Occupancy Raw Data'!$B$8:$BE$51,'Occupancy Raw Data'!AT$3,FALSE))/100</f>
        <v>-7.9129980120784399E-2</v>
      </c>
      <c r="C63" s="79">
        <f>(VLOOKUP($A62,'Occupancy Raw Data'!$B$8:$BE$51,'Occupancy Raw Data'!AU$3,FALSE))/100</f>
        <v>-0.13903015309695602</v>
      </c>
      <c r="D63" s="79">
        <f>(VLOOKUP($A62,'Occupancy Raw Data'!$B$8:$BE$51,'Occupancy Raw Data'!AV$3,FALSE))/100</f>
        <v>-0.15259397335462499</v>
      </c>
      <c r="E63" s="79">
        <f>(VLOOKUP($A62,'Occupancy Raw Data'!$B$8:$BE$51,'Occupancy Raw Data'!AW$3,FALSE))/100</f>
        <v>-0.12917281310529</v>
      </c>
      <c r="F63" s="79">
        <f>(VLOOKUP($A62,'Occupancy Raw Data'!$B$8:$BE$51,'Occupancy Raw Data'!AX$3,FALSE))/100</f>
        <v>-8.3798114946193505E-2</v>
      </c>
      <c r="G63" s="79">
        <f>(VLOOKUP($A62,'Occupancy Raw Data'!$B$8:$BE$51,'Occupancy Raw Data'!AY$3,FALSE))/100</f>
        <v>-0.119315151245452</v>
      </c>
      <c r="H63" s="80">
        <f>(VLOOKUP($A62,'Occupancy Raw Data'!$B$8:$BE$51,'Occupancy Raw Data'!BA$3,FALSE))/100</f>
        <v>-8.5123666465345901E-2</v>
      </c>
      <c r="I63" s="80">
        <f>(VLOOKUP($A62,'Occupancy Raw Data'!$B$8:$BE$51,'Occupancy Raw Data'!BB$3,FALSE))/100</f>
        <v>-9.6992994361624202E-2</v>
      </c>
      <c r="J63" s="79">
        <f>(VLOOKUP($A62,'Occupancy Raw Data'!$B$8:$BE$51,'Occupancy Raw Data'!BC$3,FALSE))/100</f>
        <v>-9.10540681130073E-2</v>
      </c>
      <c r="K63" s="81">
        <f>(VLOOKUP($A62,'Occupancy Raw Data'!$B$8:$BE$51,'Occupancy Raw Data'!BE$3,FALSE))/100</f>
        <v>-0.111128158203117</v>
      </c>
      <c r="M63" s="78">
        <f>(VLOOKUP($A62,'ADR Raw Data'!$B$6:$BE$49,'ADR Raw Data'!AT$1,FALSE))/100</f>
        <v>-4.5170243352985499E-3</v>
      </c>
      <c r="N63" s="79">
        <f>(VLOOKUP($A62,'ADR Raw Data'!$B$6:$BE$49,'ADR Raw Data'!AU$1,FALSE))/100</f>
        <v>-1.18278233492946E-4</v>
      </c>
      <c r="O63" s="79">
        <f>(VLOOKUP($A62,'ADR Raw Data'!$B$6:$BE$49,'ADR Raw Data'!AV$1,FALSE))/100</f>
        <v>-2.0645563416056997E-2</v>
      </c>
      <c r="P63" s="79">
        <f>(VLOOKUP($A62,'ADR Raw Data'!$B$6:$BE$49,'ADR Raw Data'!AW$1,FALSE))/100</f>
        <v>-1.61915601606702E-2</v>
      </c>
      <c r="Q63" s="79">
        <f>(VLOOKUP($A62,'ADR Raw Data'!$B$6:$BE$49,'ADR Raw Data'!AX$1,FALSE))/100</f>
        <v>-3.7695044337286002E-2</v>
      </c>
      <c r="R63" s="79">
        <f>(VLOOKUP($A62,'ADR Raw Data'!$B$6:$BE$49,'ADR Raw Data'!AY$1,FALSE))/100</f>
        <v>-1.8470029385281802E-2</v>
      </c>
      <c r="S63" s="80">
        <f>(VLOOKUP($A62,'ADR Raw Data'!$B$6:$BE$49,'ADR Raw Data'!BA$1,FALSE))/100</f>
        <v>-4.3955279948372505E-2</v>
      </c>
      <c r="T63" s="80">
        <f>(VLOOKUP($A62,'ADR Raw Data'!$B$6:$BE$49,'ADR Raw Data'!BB$1,FALSE))/100</f>
        <v>-5.7876710449009099E-2</v>
      </c>
      <c r="U63" s="79">
        <f>(VLOOKUP($A62,'ADR Raw Data'!$B$6:$BE$49,'ADR Raw Data'!BC$1,FALSE))/100</f>
        <v>-5.0741218691281002E-2</v>
      </c>
      <c r="V63" s="81">
        <f>(VLOOKUP($A62,'ADR Raw Data'!$B$6:$BE$49,'ADR Raw Data'!BE$1,FALSE))/100</f>
        <v>-2.7965417953959803E-2</v>
      </c>
      <c r="X63" s="78">
        <f>(VLOOKUP($A62,'RevPAR Raw Data'!$B$6:$BE$49,'RevPAR Raw Data'!AT$1,FALSE))/100</f>
        <v>-8.3289572410225596E-2</v>
      </c>
      <c r="Y63" s="79">
        <f>(VLOOKUP($A62,'RevPAR Raw Data'!$B$6:$BE$49,'RevPAR Raw Data'!AU$1,FALSE))/100</f>
        <v>-0.139131987089538</v>
      </c>
      <c r="Z63" s="79">
        <f>(VLOOKUP($A62,'RevPAR Raw Data'!$B$6:$BE$49,'RevPAR Raw Data'!AV$1,FALSE))/100</f>
        <v>-0.17008914821688101</v>
      </c>
      <c r="AA63" s="79">
        <f>(VLOOKUP($A62,'RevPAR Raw Data'!$B$6:$BE$49,'RevPAR Raw Data'!AW$1,FALSE))/100</f>
        <v>-0.143272863891443</v>
      </c>
      <c r="AB63" s="79">
        <f>(VLOOKUP($A62,'RevPAR Raw Data'!$B$6:$BE$49,'RevPAR Raw Data'!AX$1,FALSE))/100</f>
        <v>-0.118334385625201</v>
      </c>
      <c r="AC63" s="79">
        <f>(VLOOKUP($A62,'RevPAR Raw Data'!$B$6:$BE$49,'RevPAR Raw Data'!AY$1,FALSE))/100</f>
        <v>-0.13558142628112099</v>
      </c>
      <c r="AD63" s="80">
        <f>(VLOOKUP($A62,'RevPAR Raw Data'!$B$6:$BE$49,'RevPAR Raw Data'!BA$1,FALSE))/100</f>
        <v>-0.12533731182400198</v>
      </c>
      <c r="AE63" s="80">
        <f>(VLOOKUP($A62,'RevPAR Raw Data'!$B$6:$BE$49,'RevPAR Raw Data'!BB$1,FALSE))/100</f>
        <v>-0.14925606936038299</v>
      </c>
      <c r="AF63" s="79">
        <f>(VLOOKUP($A62,'RevPAR Raw Data'!$B$6:$BE$49,'RevPAR Raw Data'!BC$1,FALSE))/100</f>
        <v>-0.137175092421435</v>
      </c>
      <c r="AG63" s="81">
        <f>(VLOOKUP($A62,'RevPAR Raw Data'!$B$6:$BE$49,'RevPAR Raw Data'!BE$1,FALSE))/100</f>
        <v>-0.135985830766473</v>
      </c>
    </row>
    <row r="64" spans="1:33">
      <c r="A64" s="128"/>
      <c r="B64" s="106"/>
      <c r="C64" s="107"/>
      <c r="D64" s="107"/>
      <c r="E64" s="107"/>
      <c r="F64" s="107"/>
      <c r="G64" s="108"/>
      <c r="H64" s="88"/>
      <c r="I64" s="88"/>
      <c r="J64" s="108"/>
      <c r="K64" s="109"/>
      <c r="M64" s="110"/>
      <c r="N64" s="111"/>
      <c r="O64" s="111"/>
      <c r="P64" s="111"/>
      <c r="Q64" s="111"/>
      <c r="R64" s="112"/>
      <c r="S64" s="111"/>
      <c r="T64" s="111"/>
      <c r="U64" s="112"/>
      <c r="V64" s="113"/>
      <c r="X64" s="110"/>
      <c r="Y64" s="111"/>
      <c r="Z64" s="111"/>
      <c r="AA64" s="111"/>
      <c r="AB64" s="111"/>
      <c r="AC64" s="112"/>
      <c r="AD64" s="111"/>
      <c r="AE64" s="111"/>
      <c r="AF64" s="112"/>
      <c r="AG64" s="113"/>
    </row>
    <row r="65" spans="1:33">
      <c r="A65" s="105" t="s">
        <v>36</v>
      </c>
      <c r="B65" s="106">
        <f>(VLOOKUP($A65,'Occupancy Raw Data'!$B$8:$BE$45,'Occupancy Raw Data'!AG$3,FALSE))/100</f>
        <v>0.52904817179338304</v>
      </c>
      <c r="C65" s="107">
        <f>(VLOOKUP($A65,'Occupancy Raw Data'!$B$8:$BE$45,'Occupancy Raw Data'!AH$3,FALSE))/100</f>
        <v>0.61215902495647101</v>
      </c>
      <c r="D65" s="107">
        <f>(VLOOKUP($A65,'Occupancy Raw Data'!$B$8:$BE$45,'Occupancy Raw Data'!AI$3,FALSE))/100</f>
        <v>0.67298316889146803</v>
      </c>
      <c r="E65" s="107">
        <f>(VLOOKUP($A65,'Occupancy Raw Data'!$B$8:$BE$45,'Occupancy Raw Data'!AJ$3,FALSE))/100</f>
        <v>0.67063261752756798</v>
      </c>
      <c r="F65" s="107">
        <f>(VLOOKUP($A65,'Occupancy Raw Data'!$B$8:$BE$45,'Occupancy Raw Data'!AK$3,FALSE))/100</f>
        <v>0.61871735345327894</v>
      </c>
      <c r="G65" s="108">
        <f>(VLOOKUP($A65,'Occupancy Raw Data'!$B$8:$BE$45,'Occupancy Raw Data'!AL$3,FALSE))/100</f>
        <v>0.62070806732443407</v>
      </c>
      <c r="H65" s="88">
        <f>(VLOOKUP($A65,'Occupancy Raw Data'!$B$8:$BE$45,'Occupancy Raw Data'!AN$3,FALSE))/100</f>
        <v>0.67486941381311594</v>
      </c>
      <c r="I65" s="88">
        <f>(VLOOKUP($A65,'Occupancy Raw Data'!$B$8:$BE$45,'Occupancy Raw Data'!AO$3,FALSE))/100</f>
        <v>0.71273940800928604</v>
      </c>
      <c r="J65" s="108">
        <f>(VLOOKUP($A65,'Occupancy Raw Data'!$B$8:$BE$45,'Occupancy Raw Data'!AP$3,FALSE))/100</f>
        <v>0.69380441091120104</v>
      </c>
      <c r="K65" s="109">
        <f>(VLOOKUP($A65,'Occupancy Raw Data'!$B$8:$BE$45,'Occupancy Raw Data'!AR$3,FALSE))/100</f>
        <v>0.641592736920653</v>
      </c>
      <c r="M65" s="110">
        <f>VLOOKUP($A65,'ADR Raw Data'!$B$6:$BE$43,'ADR Raw Data'!AG$1,FALSE)</f>
        <v>125.417212988865</v>
      </c>
      <c r="N65" s="111">
        <f>VLOOKUP($A65,'ADR Raw Data'!$B$6:$BE$43,'ADR Raw Data'!AH$1,FALSE)</f>
        <v>137.51390898317101</v>
      </c>
      <c r="O65" s="111">
        <f>VLOOKUP($A65,'ADR Raw Data'!$B$6:$BE$43,'ADR Raw Data'!AI$1,FALSE)</f>
        <v>145.14485835022199</v>
      </c>
      <c r="P65" s="111">
        <f>VLOOKUP($A65,'ADR Raw Data'!$B$6:$BE$43,'ADR Raw Data'!AJ$1,FALSE)</f>
        <v>141.57492167892599</v>
      </c>
      <c r="Q65" s="111">
        <f>VLOOKUP($A65,'ADR Raw Data'!$B$6:$BE$43,'ADR Raw Data'!AK$1,FALSE)</f>
        <v>133.24840673514299</v>
      </c>
      <c r="R65" s="112">
        <f>VLOOKUP($A65,'ADR Raw Data'!$B$6:$BE$43,'ADR Raw Data'!AL$1,FALSE)</f>
        <v>137.13372152821901</v>
      </c>
      <c r="S65" s="111">
        <f>VLOOKUP($A65,'ADR Raw Data'!$B$6:$BE$43,'ADR Raw Data'!AN$1,FALSE)</f>
        <v>127.557238562091</v>
      </c>
      <c r="T65" s="111">
        <f>VLOOKUP($A65,'ADR Raw Data'!$B$6:$BE$43,'ADR Raw Data'!AO$1,FALSE)</f>
        <v>126.688653556451</v>
      </c>
      <c r="U65" s="112">
        <f>VLOOKUP($A65,'ADR Raw Data'!$B$6:$BE$43,'ADR Raw Data'!AP$1,FALSE)</f>
        <v>127.11109354413701</v>
      </c>
      <c r="V65" s="113">
        <f>VLOOKUP($A65,'ADR Raw Data'!$B$6:$BE$43,'ADR Raw Data'!AR$1,FALSE)</f>
        <v>134.03707821535801</v>
      </c>
      <c r="X65" s="110">
        <f>VLOOKUP($A65,'RevPAR Raw Data'!$B$6:$BE$43,'RevPAR Raw Data'!AG$1,FALSE)</f>
        <v>66.351747243180398</v>
      </c>
      <c r="Y65" s="111">
        <f>VLOOKUP($A65,'RevPAR Raw Data'!$B$6:$BE$43,'RevPAR Raw Data'!AH$1,FALSE)</f>
        <v>84.180380441091103</v>
      </c>
      <c r="Z65" s="111">
        <f>VLOOKUP($A65,'RevPAR Raw Data'!$B$6:$BE$43,'RevPAR Raw Data'!AI$1,FALSE)</f>
        <v>97.680046720835705</v>
      </c>
      <c r="AA65" s="111">
        <f>VLOOKUP($A65,'RevPAR Raw Data'!$B$6:$BE$43,'RevPAR Raw Data'!AJ$1,FALSE)</f>
        <v>94.944760301799107</v>
      </c>
      <c r="AB65" s="111">
        <f>VLOOKUP($A65,'RevPAR Raw Data'!$B$6:$BE$43,'RevPAR Raw Data'!AK$1,FALSE)</f>
        <v>82.443101567034205</v>
      </c>
      <c r="AC65" s="112">
        <f>VLOOKUP($A65,'RevPAR Raw Data'!$B$6:$BE$43,'RevPAR Raw Data'!AL$1,FALSE)</f>
        <v>85.120007254788106</v>
      </c>
      <c r="AD65" s="111">
        <f>VLOOKUP($A65,'RevPAR Raw Data'!$B$6:$BE$43,'RevPAR Raw Data'!AN$1,FALSE)</f>
        <v>86.084478816018503</v>
      </c>
      <c r="AE65" s="111">
        <f>VLOOKUP($A65,'RevPAR Raw Data'!$B$6:$BE$43,'RevPAR Raw Data'!AO$1,FALSE)</f>
        <v>90.295995937318594</v>
      </c>
      <c r="AF65" s="112">
        <f>VLOOKUP($A65,'RevPAR Raw Data'!$B$6:$BE$43,'RevPAR Raw Data'!AP$1,FALSE)</f>
        <v>88.190237376668605</v>
      </c>
      <c r="AG65" s="113">
        <f>VLOOKUP($A65,'RevPAR Raw Data'!$B$6:$BE$43,'RevPAR Raw Data'!AR$1,FALSE)</f>
        <v>85.997215861039706</v>
      </c>
    </row>
    <row r="66" spans="1:33" ht="14.25">
      <c r="A66" s="90" t="s">
        <v>14</v>
      </c>
      <c r="B66" s="78">
        <f>(VLOOKUP($A65,'Occupancy Raw Data'!$B$8:$BE$51,'Occupancy Raw Data'!AT$3,FALSE))/100</f>
        <v>-2.8217021027449701E-2</v>
      </c>
      <c r="C66" s="79">
        <f>(VLOOKUP($A65,'Occupancy Raw Data'!$B$8:$BE$51,'Occupancy Raw Data'!AU$3,FALSE))/100</f>
        <v>-8.3666521771589106E-2</v>
      </c>
      <c r="D66" s="79">
        <f>(VLOOKUP($A65,'Occupancy Raw Data'!$B$8:$BE$51,'Occupancy Raw Data'!AV$3,FALSE))/100</f>
        <v>-9.3580947184329605E-2</v>
      </c>
      <c r="E66" s="79">
        <f>(VLOOKUP($A65,'Occupancy Raw Data'!$B$8:$BE$51,'Occupancy Raw Data'!AW$3,FALSE))/100</f>
        <v>-9.3043236089708603E-2</v>
      </c>
      <c r="F66" s="79">
        <f>(VLOOKUP($A65,'Occupancy Raw Data'!$B$8:$BE$51,'Occupancy Raw Data'!AX$3,FALSE))/100</f>
        <v>-9.2327725471514202E-2</v>
      </c>
      <c r="G66" s="79">
        <f>(VLOOKUP($A65,'Occupancy Raw Data'!$B$8:$BE$51,'Occupancy Raw Data'!AY$3,FALSE))/100</f>
        <v>-8.0707770079038108E-2</v>
      </c>
      <c r="H66" s="80">
        <f>(VLOOKUP($A65,'Occupancy Raw Data'!$B$8:$BE$51,'Occupancy Raw Data'!BA$3,FALSE))/100</f>
        <v>-4.7864197695202802E-2</v>
      </c>
      <c r="I66" s="80">
        <f>(VLOOKUP($A65,'Occupancy Raw Data'!$B$8:$BE$51,'Occupancy Raw Data'!BB$3,FALSE))/100</f>
        <v>-2.4325420839653802E-2</v>
      </c>
      <c r="J66" s="79">
        <f>(VLOOKUP($A65,'Occupancy Raw Data'!$B$8:$BE$51,'Occupancy Raw Data'!BC$3,FALSE))/100</f>
        <v>-3.5917250785349804E-2</v>
      </c>
      <c r="K66" s="81">
        <f>(VLOOKUP($A65,'Occupancy Raw Data'!$B$8:$BE$51,'Occupancy Raw Data'!BE$3,FALSE))/100</f>
        <v>-6.7319819294017397E-2</v>
      </c>
      <c r="M66" s="78">
        <f>(VLOOKUP($A65,'ADR Raw Data'!$B$6:$BE$49,'ADR Raw Data'!AT$1,FALSE))/100</f>
        <v>-4.4472674938847899E-2</v>
      </c>
      <c r="N66" s="79">
        <f>(VLOOKUP($A65,'ADR Raw Data'!$B$6:$BE$49,'ADR Raw Data'!AU$1,FALSE))/100</f>
        <v>-6.2234500153514304E-2</v>
      </c>
      <c r="O66" s="79">
        <f>(VLOOKUP($A65,'ADR Raw Data'!$B$6:$BE$49,'ADR Raw Data'!AV$1,FALSE))/100</f>
        <v>-6.0683450192857896E-2</v>
      </c>
      <c r="P66" s="79">
        <f>(VLOOKUP($A65,'ADR Raw Data'!$B$6:$BE$49,'ADR Raw Data'!AW$1,FALSE))/100</f>
        <v>-6.7826585851398807E-2</v>
      </c>
      <c r="Q66" s="79">
        <f>(VLOOKUP($A65,'ADR Raw Data'!$B$6:$BE$49,'ADR Raw Data'!AX$1,FALSE))/100</f>
        <v>-4.8187604971084298E-2</v>
      </c>
      <c r="R66" s="79">
        <f>(VLOOKUP($A65,'ADR Raw Data'!$B$6:$BE$49,'ADR Raw Data'!AY$1,FALSE))/100</f>
        <v>-5.87769435483552E-2</v>
      </c>
      <c r="S66" s="80">
        <f>(VLOOKUP($A65,'ADR Raw Data'!$B$6:$BE$49,'ADR Raw Data'!BA$1,FALSE))/100</f>
        <v>-5.7866967315908999E-2</v>
      </c>
      <c r="T66" s="80">
        <f>(VLOOKUP($A65,'ADR Raw Data'!$B$6:$BE$49,'ADR Raw Data'!BB$1,FALSE))/100</f>
        <v>-6.4032776592360299E-2</v>
      </c>
      <c r="U66" s="79">
        <f>(VLOOKUP($A65,'ADR Raw Data'!$B$6:$BE$49,'ADR Raw Data'!BC$1,FALSE))/100</f>
        <v>-6.1035126335559298E-2</v>
      </c>
      <c r="V66" s="81">
        <f>(VLOOKUP($A65,'ADR Raw Data'!$B$6:$BE$49,'ADR Raw Data'!BE$1,FALSE))/100</f>
        <v>-6.0124933984181402E-2</v>
      </c>
      <c r="X66" s="78">
        <f>(VLOOKUP($A65,'RevPAR Raw Data'!$B$6:$BE$49,'RevPAR Raw Data'!AT$1,FALSE))/100</f>
        <v>-7.1434809562401294E-2</v>
      </c>
      <c r="Y66" s="79">
        <f>(VLOOKUP($A65,'RevPAR Raw Data'!$B$6:$BE$49,'RevPAR Raw Data'!AU$1,FALSE))/100</f>
        <v>-0.140694077763065</v>
      </c>
      <c r="Z66" s="79">
        <f>(VLOOKUP($A65,'RevPAR Raw Data'!$B$6:$BE$49,'RevPAR Raw Data'!AV$1,FALSE))/100</f>
        <v>-0.14858558262972602</v>
      </c>
      <c r="AA66" s="79">
        <f>(VLOOKUP($A65,'RevPAR Raw Data'!$B$6:$BE$49,'RevPAR Raw Data'!AW$1,FALSE))/100</f>
        <v>-0.154559016900576</v>
      </c>
      <c r="AB66" s="79">
        <f>(VLOOKUP($A65,'RevPAR Raw Data'!$B$6:$BE$49,'RevPAR Raw Data'!AX$1,FALSE))/100</f>
        <v>-0.13606627847969802</v>
      </c>
      <c r="AC66" s="79">
        <f>(VLOOKUP($A65,'RevPAR Raw Data'!$B$6:$BE$49,'RevPAR Raw Data'!AY$1,FALSE))/100</f>
        <v>-0.134740957581544</v>
      </c>
      <c r="AD66" s="80">
        <f>(VLOOKUP($A65,'RevPAR Raw Data'!$B$6:$BE$49,'RevPAR Raw Data'!BA$1,FALSE))/100</f>
        <v>-0.102961409047481</v>
      </c>
      <c r="AE66" s="80">
        <f>(VLOOKUP($A65,'RevPAR Raw Data'!$B$6:$BE$49,'RevPAR Raw Data'!BB$1,FALSE))/100</f>
        <v>-8.6800573193873506E-2</v>
      </c>
      <c r="AF66" s="79">
        <f>(VLOOKUP($A65,'RevPAR Raw Data'!$B$6:$BE$49,'RevPAR Raw Data'!BC$1,FALSE))/100</f>
        <v>-9.47601631815993E-2</v>
      </c>
      <c r="AG66" s="81">
        <f>(VLOOKUP($A65,'RevPAR Raw Data'!$B$6:$BE$49,'RevPAR Raw Data'!BE$1,FALSE))/100</f>
        <v>-0.12339715358731899</v>
      </c>
    </row>
    <row r="67" spans="1:33">
      <c r="A67" s="131"/>
      <c r="B67" s="106"/>
      <c r="C67" s="107"/>
      <c r="D67" s="107"/>
      <c r="E67" s="107"/>
      <c r="F67" s="107"/>
      <c r="G67" s="108"/>
      <c r="H67" s="88"/>
      <c r="I67" s="88"/>
      <c r="J67" s="108"/>
      <c r="K67" s="109"/>
      <c r="M67" s="110"/>
      <c r="N67" s="111"/>
      <c r="O67" s="111"/>
      <c r="P67" s="111"/>
      <c r="Q67" s="111"/>
      <c r="R67" s="112"/>
      <c r="S67" s="111"/>
      <c r="T67" s="111"/>
      <c r="U67" s="112"/>
      <c r="V67" s="113"/>
      <c r="X67" s="110"/>
      <c r="Y67" s="111"/>
      <c r="Z67" s="111"/>
      <c r="AA67" s="111"/>
      <c r="AB67" s="111"/>
      <c r="AC67" s="112"/>
      <c r="AD67" s="111"/>
      <c r="AE67" s="111"/>
      <c r="AF67" s="112"/>
      <c r="AG67" s="113"/>
    </row>
    <row r="68" spans="1:33">
      <c r="A68" s="105" t="s">
        <v>37</v>
      </c>
      <c r="B68" s="106">
        <f>(VLOOKUP($A68,'Occupancy Raw Data'!$B$8:$BE$45,'Occupancy Raw Data'!AG$3,FALSE))/100</f>
        <v>0.58218503937007804</v>
      </c>
      <c r="C68" s="107">
        <f>(VLOOKUP($A68,'Occupancy Raw Data'!$B$8:$BE$45,'Occupancy Raw Data'!AH$3,FALSE))/100</f>
        <v>0.74261811023622004</v>
      </c>
      <c r="D68" s="107">
        <f>(VLOOKUP($A68,'Occupancy Raw Data'!$B$8:$BE$45,'Occupancy Raw Data'!AI$3,FALSE))/100</f>
        <v>0.83838003705419095</v>
      </c>
      <c r="E68" s="107">
        <f>(VLOOKUP($A68,'Occupancy Raw Data'!$B$8:$BE$45,'Occupancy Raw Data'!AJ$3,FALSE))/100</f>
        <v>0.81863710050949512</v>
      </c>
      <c r="F68" s="107">
        <f>(VLOOKUP($A68,'Occupancy Raw Data'!$B$8:$BE$45,'Occupancy Raw Data'!AK$3,FALSE))/100</f>
        <v>0.71219314497452502</v>
      </c>
      <c r="G68" s="108">
        <f>(VLOOKUP($A68,'Occupancy Raw Data'!$B$8:$BE$45,'Occupancy Raw Data'!AL$3,FALSE))/100</f>
        <v>0.73880268642890201</v>
      </c>
      <c r="H68" s="88">
        <f>(VLOOKUP($A68,'Occupancy Raw Data'!$B$8:$BE$45,'Occupancy Raw Data'!AN$3,FALSE))/100</f>
        <v>0.71966188050023105</v>
      </c>
      <c r="I68" s="88">
        <f>(VLOOKUP($A68,'Occupancy Raw Data'!$B$8:$BE$45,'Occupancy Raw Data'!AO$3,FALSE))/100</f>
        <v>0.74302339045854493</v>
      </c>
      <c r="J68" s="108">
        <f>(VLOOKUP($A68,'Occupancy Raw Data'!$B$8:$BE$45,'Occupancy Raw Data'!AP$3,FALSE))/100</f>
        <v>0.73134263547938805</v>
      </c>
      <c r="K68" s="109">
        <f>(VLOOKUP($A68,'Occupancy Raw Data'!$B$8:$BE$45,'Occupancy Raw Data'!AR$3,FALSE))/100</f>
        <v>0.73667124330046907</v>
      </c>
      <c r="M68" s="110">
        <f>VLOOKUP($A68,'ADR Raw Data'!$B$6:$BE$43,'ADR Raw Data'!AG$1,FALSE)</f>
        <v>134.49993535875799</v>
      </c>
      <c r="N68" s="111">
        <f>VLOOKUP($A68,'ADR Raw Data'!$B$6:$BE$43,'ADR Raw Data'!AH$1,FALSE)</f>
        <v>161.488424355825</v>
      </c>
      <c r="O68" s="111">
        <f>VLOOKUP($A68,'ADR Raw Data'!$B$6:$BE$43,'ADR Raw Data'!AI$1,FALSE)</f>
        <v>179.39536618210599</v>
      </c>
      <c r="P68" s="111">
        <f>VLOOKUP($A68,'ADR Raw Data'!$B$6:$BE$43,'ADR Raw Data'!AJ$1,FALSE)</f>
        <v>174.80054952438201</v>
      </c>
      <c r="Q68" s="111">
        <f>VLOOKUP($A68,'ADR Raw Data'!$B$6:$BE$43,'ADR Raw Data'!AK$1,FALSE)</f>
        <v>145.15466547435099</v>
      </c>
      <c r="R68" s="112">
        <f>VLOOKUP($A68,'ADR Raw Data'!$B$6:$BE$43,'ADR Raw Data'!AL$1,FALSE)</f>
        <v>161.10010320831299</v>
      </c>
      <c r="S68" s="111">
        <f>VLOOKUP($A68,'ADR Raw Data'!$B$6:$BE$43,'ADR Raw Data'!AN$1,FALSE)</f>
        <v>131.55507240547001</v>
      </c>
      <c r="T68" s="111">
        <f>VLOOKUP($A68,'ADR Raw Data'!$B$6:$BE$43,'ADR Raw Data'!AO$1,FALSE)</f>
        <v>129.73122530876199</v>
      </c>
      <c r="U68" s="112">
        <f>VLOOKUP($A68,'ADR Raw Data'!$B$6:$BE$43,'ADR Raw Data'!AP$1,FALSE)</f>
        <v>130.628583925426</v>
      </c>
      <c r="V68" s="113">
        <f>VLOOKUP($A68,'ADR Raw Data'!$B$6:$BE$43,'ADR Raw Data'!AR$1,FALSE)</f>
        <v>152.45692954141001</v>
      </c>
      <c r="X68" s="110">
        <f>VLOOKUP($A68,'RevPAR Raw Data'!$B$6:$BE$43,'RevPAR Raw Data'!AG$1,FALSE)</f>
        <v>78.303850162111999</v>
      </c>
      <c r="Y68" s="111">
        <f>VLOOKUP($A68,'RevPAR Raw Data'!$B$6:$BE$43,'RevPAR Raw Data'!AH$1,FALSE)</f>
        <v>119.92422852014801</v>
      </c>
      <c r="Z68" s="111">
        <f>VLOOKUP($A68,'RevPAR Raw Data'!$B$6:$BE$43,'RevPAR Raw Data'!AI$1,FALSE)</f>
        <v>150.40149374710501</v>
      </c>
      <c r="AA68" s="111">
        <f>VLOOKUP($A68,'RevPAR Raw Data'!$B$6:$BE$43,'RevPAR Raw Data'!AJ$1,FALSE)</f>
        <v>143.09821503010599</v>
      </c>
      <c r="AB68" s="111">
        <f>VLOOKUP($A68,'RevPAR Raw Data'!$B$6:$BE$43,'RevPAR Raw Data'!AK$1,FALSE)</f>
        <v>103.378157711903</v>
      </c>
      <c r="AC68" s="112">
        <f>VLOOKUP($A68,'RevPAR Raw Data'!$B$6:$BE$43,'RevPAR Raw Data'!AL$1,FALSE)</f>
        <v>119.021189034275</v>
      </c>
      <c r="AD68" s="111">
        <f>VLOOKUP($A68,'RevPAR Raw Data'!$B$6:$BE$43,'RevPAR Raw Data'!AN$1,FALSE)</f>
        <v>94.6751707966651</v>
      </c>
      <c r="AE68" s="111">
        <f>VLOOKUP($A68,'RevPAR Raw Data'!$B$6:$BE$43,'RevPAR Raw Data'!AO$1,FALSE)</f>
        <v>96.3933348772579</v>
      </c>
      <c r="AF68" s="112">
        <f>VLOOKUP($A68,'RevPAR Raw Data'!$B$6:$BE$43,'RevPAR Raw Data'!AP$1,FALSE)</f>
        <v>95.5342528369615</v>
      </c>
      <c r="AG68" s="113">
        <f>VLOOKUP($A68,'RevPAR Raw Data'!$B$6:$BE$43,'RevPAR Raw Data'!AR$1,FALSE)</f>
        <v>112.31063583504201</v>
      </c>
    </row>
    <row r="69" spans="1:33" ht="14.25">
      <c r="A69" s="90" t="s">
        <v>14</v>
      </c>
      <c r="B69" s="78">
        <f>(VLOOKUP($A68,'Occupancy Raw Data'!$B$8:$BE$51,'Occupancy Raw Data'!AT$3,FALSE))/100</f>
        <v>-1.30636645078329E-2</v>
      </c>
      <c r="C69" s="79">
        <f>(VLOOKUP($A68,'Occupancy Raw Data'!$B$8:$BE$51,'Occupancy Raw Data'!AU$3,FALSE))/100</f>
        <v>-3.64143353253087E-3</v>
      </c>
      <c r="D69" s="79">
        <f>(VLOOKUP($A68,'Occupancy Raw Data'!$B$8:$BE$51,'Occupancy Raw Data'!AV$3,FALSE))/100</f>
        <v>2.0958717758814299E-3</v>
      </c>
      <c r="E69" s="79">
        <f>(VLOOKUP($A68,'Occupancy Raw Data'!$B$8:$BE$51,'Occupancy Raw Data'!AW$3,FALSE))/100</f>
        <v>-2.8353640264043699E-2</v>
      </c>
      <c r="F69" s="79">
        <f>(VLOOKUP($A68,'Occupancy Raw Data'!$B$8:$BE$51,'Occupancy Raw Data'!AX$3,FALSE))/100</f>
        <v>-3.2868573886431197E-2</v>
      </c>
      <c r="G69" s="79">
        <f>(VLOOKUP($A68,'Occupancy Raw Data'!$B$8:$BE$51,'Occupancy Raw Data'!AY$3,FALSE))/100</f>
        <v>-1.5132816826722699E-2</v>
      </c>
      <c r="H69" s="80">
        <f>(VLOOKUP($A68,'Occupancy Raw Data'!$B$8:$BE$51,'Occupancy Raw Data'!BA$3,FALSE))/100</f>
        <v>-2.1602991039076E-3</v>
      </c>
      <c r="I69" s="80">
        <f>(VLOOKUP($A68,'Occupancy Raw Data'!$B$8:$BE$51,'Occupancy Raw Data'!BB$3,FALSE))/100</f>
        <v>-1.8372548622411701E-2</v>
      </c>
      <c r="J69" s="79">
        <f>(VLOOKUP($A68,'Occupancy Raw Data'!$B$8:$BE$51,'Occupancy Raw Data'!BC$3,FALSE))/100</f>
        <v>-1.0462257359387399E-2</v>
      </c>
      <c r="K69" s="81">
        <f>(VLOOKUP($A68,'Occupancy Raw Data'!$B$8:$BE$51,'Occupancy Raw Data'!BE$3,FALSE))/100</f>
        <v>-1.38125091056286E-2</v>
      </c>
      <c r="M69" s="78">
        <f>(VLOOKUP($A68,'ADR Raw Data'!$B$6:$BE$49,'ADR Raw Data'!AT$1,FALSE))/100</f>
        <v>2.1906169339560998E-3</v>
      </c>
      <c r="N69" s="79">
        <f>(VLOOKUP($A68,'ADR Raw Data'!$B$6:$BE$49,'ADR Raw Data'!AU$1,FALSE))/100</f>
        <v>2.67776894140823E-2</v>
      </c>
      <c r="O69" s="79">
        <f>(VLOOKUP($A68,'ADR Raw Data'!$B$6:$BE$49,'ADR Raw Data'!AV$1,FALSE))/100</f>
        <v>2.5195869275910797E-2</v>
      </c>
      <c r="P69" s="79">
        <f>(VLOOKUP($A68,'ADR Raw Data'!$B$6:$BE$49,'ADR Raw Data'!AW$1,FALSE))/100</f>
        <v>1.0850601571722001E-2</v>
      </c>
      <c r="Q69" s="79">
        <f>(VLOOKUP($A68,'ADR Raw Data'!$B$6:$BE$49,'ADR Raw Data'!AX$1,FALSE))/100</f>
        <v>3.0156589532189097E-3</v>
      </c>
      <c r="R69" s="79">
        <f>(VLOOKUP($A68,'ADR Raw Data'!$B$6:$BE$49,'ADR Raw Data'!AY$1,FALSE))/100</f>
        <v>1.54573775763003E-2</v>
      </c>
      <c r="S69" s="80">
        <f>(VLOOKUP($A68,'ADR Raw Data'!$B$6:$BE$49,'ADR Raw Data'!BA$1,FALSE))/100</f>
        <v>-8.5954889853905904E-5</v>
      </c>
      <c r="T69" s="80">
        <f>(VLOOKUP($A68,'ADR Raw Data'!$B$6:$BE$49,'ADR Raw Data'!BB$1,FALSE))/100</f>
        <v>-7.1721691178528698E-3</v>
      </c>
      <c r="U69" s="79">
        <f>(VLOOKUP($A68,'ADR Raw Data'!$B$6:$BE$49,'ADR Raw Data'!BC$1,FALSE))/100</f>
        <v>-3.6455864155130503E-3</v>
      </c>
      <c r="V69" s="81">
        <f>(VLOOKUP($A68,'ADR Raw Data'!$B$6:$BE$49,'ADR Raw Data'!BE$1,FALSE))/100</f>
        <v>1.0570403616817601E-2</v>
      </c>
      <c r="X69" s="78">
        <f>(VLOOKUP($A68,'RevPAR Raw Data'!$B$6:$BE$49,'RevPAR Raw Data'!AT$1,FALSE))/100</f>
        <v>-1.0901665058567201E-2</v>
      </c>
      <c r="Y69" s="79">
        <f>(VLOOKUP($A68,'RevPAR Raw Data'!$B$6:$BE$49,'RevPAR Raw Data'!AU$1,FALSE))/100</f>
        <v>2.30387467053953E-2</v>
      </c>
      <c r="Z69" s="79">
        <f>(VLOOKUP($A68,'RevPAR Raw Data'!$B$6:$BE$49,'RevPAR Raw Data'!AV$1,FALSE))/100</f>
        <v>2.7344548363076399E-2</v>
      </c>
      <c r="AA69" s="79">
        <f>(VLOOKUP($A68,'RevPAR Raw Data'!$B$6:$BE$49,'RevPAR Raw Data'!AW$1,FALSE))/100</f>
        <v>-1.7810692745934699E-2</v>
      </c>
      <c r="AB69" s="79">
        <f>(VLOOKUP($A68,'RevPAR Raw Data'!$B$6:$BE$49,'RevPAR Raw Data'!AX$1,FALSE))/100</f>
        <v>-2.99520353423324E-2</v>
      </c>
      <c r="AC69" s="79">
        <f>(VLOOKUP($A68,'RevPAR Raw Data'!$B$6:$BE$49,'RevPAR Raw Data'!AY$1,FALSE))/100</f>
        <v>9.0647086094000189E-5</v>
      </c>
      <c r="AD69" s="80">
        <f>(VLOOKUP($A68,'RevPAR Raw Data'!$B$6:$BE$49,'RevPAR Raw Data'!BA$1,FALSE))/100</f>
        <v>-2.2460683054899701E-3</v>
      </c>
      <c r="AE69" s="80">
        <f>(VLOOKUP($A68,'RevPAR Raw Data'!$B$6:$BE$49,'RevPAR Raw Data'!BB$1,FALSE))/100</f>
        <v>-2.5412946714418599E-2</v>
      </c>
      <c r="AF69" s="79">
        <f>(VLOOKUP($A68,'RevPAR Raw Data'!$B$6:$BE$49,'RevPAR Raw Data'!BC$1,FALSE))/100</f>
        <v>-1.4069702711595401E-2</v>
      </c>
      <c r="AG69" s="81">
        <f>(VLOOKUP($A68,'RevPAR Raw Data'!$B$6:$BE$49,'RevPAR Raw Data'!BE$1,FALSE))/100</f>
        <v>-3.3881092850184501E-3</v>
      </c>
    </row>
    <row r="70" spans="1:33">
      <c r="A70" s="128"/>
      <c r="B70" s="106"/>
      <c r="C70" s="107"/>
      <c r="D70" s="107"/>
      <c r="E70" s="107"/>
      <c r="F70" s="107"/>
      <c r="G70" s="108"/>
      <c r="H70" s="88"/>
      <c r="I70" s="88"/>
      <c r="J70" s="108"/>
      <c r="K70" s="109"/>
      <c r="M70" s="110"/>
      <c r="N70" s="111"/>
      <c r="O70" s="111"/>
      <c r="P70" s="111"/>
      <c r="Q70" s="111"/>
      <c r="R70" s="112"/>
      <c r="S70" s="111"/>
      <c r="T70" s="111"/>
      <c r="U70" s="112"/>
      <c r="V70" s="113"/>
      <c r="X70" s="110"/>
      <c r="Y70" s="111"/>
      <c r="Z70" s="111"/>
      <c r="AA70" s="111"/>
      <c r="AB70" s="111"/>
      <c r="AC70" s="112"/>
      <c r="AD70" s="111"/>
      <c r="AE70" s="111"/>
      <c r="AF70" s="112"/>
      <c r="AG70" s="113"/>
    </row>
    <row r="71" spans="1:33">
      <c r="A71" s="105" t="s">
        <v>38</v>
      </c>
      <c r="B71" s="106">
        <f>(VLOOKUP($A71,'Occupancy Raw Data'!$B$8:$BE$45,'Occupancy Raw Data'!AG$3,FALSE))/100</f>
        <v>0.549959083469721</v>
      </c>
      <c r="C71" s="107">
        <f>(VLOOKUP($A71,'Occupancy Raw Data'!$B$8:$BE$45,'Occupancy Raw Data'!AH$3,FALSE))/100</f>
        <v>0.69840425531914807</v>
      </c>
      <c r="D71" s="107">
        <f>(VLOOKUP($A71,'Occupancy Raw Data'!$B$8:$BE$45,'Occupancy Raw Data'!AI$3,FALSE))/100</f>
        <v>0.75683306055646393</v>
      </c>
      <c r="E71" s="107">
        <f>(VLOOKUP($A71,'Occupancy Raw Data'!$B$8:$BE$45,'Occupancy Raw Data'!AJ$3,FALSE))/100</f>
        <v>0.762888707037643</v>
      </c>
      <c r="F71" s="107">
        <f>(VLOOKUP($A71,'Occupancy Raw Data'!$B$8:$BE$45,'Occupancy Raw Data'!AK$3,FALSE))/100</f>
        <v>0.70184124386251989</v>
      </c>
      <c r="G71" s="108">
        <f>(VLOOKUP($A71,'Occupancy Raw Data'!$B$8:$BE$45,'Occupancy Raw Data'!AL$3,FALSE))/100</f>
        <v>0.69398527004909893</v>
      </c>
      <c r="H71" s="88">
        <f>(VLOOKUP($A71,'Occupancy Raw Data'!$B$8:$BE$45,'Occupancy Raw Data'!AN$3,FALSE))/100</f>
        <v>0.72086278034233398</v>
      </c>
      <c r="I71" s="88">
        <f>(VLOOKUP($A71,'Occupancy Raw Data'!$B$8:$BE$45,'Occupancy Raw Data'!AO$3,FALSE))/100</f>
        <v>0.73205604804117796</v>
      </c>
      <c r="J71" s="108">
        <f>(VLOOKUP($A71,'Occupancy Raw Data'!$B$8:$BE$45,'Occupancy Raw Data'!AP$3,FALSE))/100</f>
        <v>0.72645941419175597</v>
      </c>
      <c r="K71" s="109">
        <f>(VLOOKUP($A71,'Occupancy Raw Data'!$B$8:$BE$45,'Occupancy Raw Data'!AR$3,FALSE))/100</f>
        <v>0.70327416772806406</v>
      </c>
      <c r="M71" s="110">
        <f>VLOOKUP($A71,'ADR Raw Data'!$B$6:$BE$43,'ADR Raw Data'!AG$1,FALSE)</f>
        <v>129.12908116955501</v>
      </c>
      <c r="N71" s="111">
        <f>VLOOKUP($A71,'ADR Raw Data'!$B$6:$BE$43,'ADR Raw Data'!AH$1,FALSE)</f>
        <v>139.68068662487499</v>
      </c>
      <c r="O71" s="111">
        <f>VLOOKUP($A71,'ADR Raw Data'!$B$6:$BE$43,'ADR Raw Data'!AI$1,FALSE)</f>
        <v>145.76143158350001</v>
      </c>
      <c r="P71" s="111">
        <f>VLOOKUP($A71,'ADR Raw Data'!$B$6:$BE$43,'ADR Raw Data'!AJ$1,FALSE)</f>
        <v>141.78317618664499</v>
      </c>
      <c r="Q71" s="111">
        <f>VLOOKUP($A71,'ADR Raw Data'!$B$6:$BE$43,'ADR Raw Data'!AK$1,FALSE)</f>
        <v>142.88077712353501</v>
      </c>
      <c r="R71" s="112">
        <f>VLOOKUP($A71,'ADR Raw Data'!$B$6:$BE$43,'ADR Raw Data'!AL$1,FALSE)</f>
        <v>140.444126053888</v>
      </c>
      <c r="S71" s="111">
        <f>VLOOKUP($A71,'ADR Raw Data'!$B$6:$BE$43,'ADR Raw Data'!AN$1,FALSE)</f>
        <v>155.69055820015799</v>
      </c>
      <c r="T71" s="111">
        <f>VLOOKUP($A71,'ADR Raw Data'!$B$6:$BE$43,'ADR Raw Data'!AO$1,FALSE)</f>
        <v>155.14023716517801</v>
      </c>
      <c r="U71" s="112">
        <f>VLOOKUP($A71,'ADR Raw Data'!$B$6:$BE$43,'ADR Raw Data'!AP$1,FALSE)</f>
        <v>155.41327784963099</v>
      </c>
      <c r="V71" s="113">
        <f>VLOOKUP($A71,'ADR Raw Data'!$B$6:$BE$43,'ADR Raw Data'!AR$1,FALSE)</f>
        <v>144.86705892615299</v>
      </c>
      <c r="X71" s="110">
        <f>VLOOKUP($A71,'RevPAR Raw Data'!$B$6:$BE$43,'RevPAR Raw Data'!AG$1,FALSE)</f>
        <v>71.015711129296207</v>
      </c>
      <c r="Y71" s="111">
        <f>VLOOKUP($A71,'RevPAR Raw Data'!$B$6:$BE$43,'RevPAR Raw Data'!AH$1,FALSE)</f>
        <v>97.553585924713502</v>
      </c>
      <c r="Z71" s="111">
        <f>VLOOKUP($A71,'RevPAR Raw Data'!$B$6:$BE$43,'RevPAR Raw Data'!AI$1,FALSE)</f>
        <v>110.317070376432</v>
      </c>
      <c r="AA71" s="111">
        <f>VLOOKUP($A71,'RevPAR Raw Data'!$B$6:$BE$43,'RevPAR Raw Data'!AJ$1,FALSE)</f>
        <v>108.16478396072</v>
      </c>
      <c r="AB71" s="111">
        <f>VLOOKUP($A71,'RevPAR Raw Data'!$B$6:$BE$43,'RevPAR Raw Data'!AK$1,FALSE)</f>
        <v>100.27962234042501</v>
      </c>
      <c r="AC71" s="112">
        <f>VLOOKUP($A71,'RevPAR Raw Data'!$B$6:$BE$43,'RevPAR Raw Data'!AL$1,FALSE)</f>
        <v>97.4661547463175</v>
      </c>
      <c r="AD71" s="111">
        <f>VLOOKUP($A71,'RevPAR Raw Data'!$B$6:$BE$43,'RevPAR Raw Data'!AN$1,FALSE)</f>
        <v>112.231528657216</v>
      </c>
      <c r="AE71" s="111">
        <f>VLOOKUP($A71,'RevPAR Raw Data'!$B$6:$BE$43,'RevPAR Raw Data'!AO$1,FALSE)</f>
        <v>113.57134891131101</v>
      </c>
      <c r="AF71" s="112">
        <f>VLOOKUP($A71,'RevPAR Raw Data'!$B$6:$BE$43,'RevPAR Raw Data'!AP$1,FALSE)</f>
        <v>112.901438784264</v>
      </c>
      <c r="AG71" s="113">
        <f>VLOOKUP($A71,'RevPAR Raw Data'!$B$6:$BE$43,'RevPAR Raw Data'!AR$1,FALSE)</f>
        <v>101.881260297502</v>
      </c>
    </row>
    <row r="72" spans="1:33" ht="14.25">
      <c r="A72" s="90" t="s">
        <v>14</v>
      </c>
      <c r="B72" s="78">
        <f>(VLOOKUP($A71,'Occupancy Raw Data'!$B$8:$BE$51,'Occupancy Raw Data'!AT$3,FALSE))/100</f>
        <v>-3.9415261340474503E-2</v>
      </c>
      <c r="C72" s="79">
        <f>(VLOOKUP($A71,'Occupancy Raw Data'!$B$8:$BE$51,'Occupancy Raw Data'!AU$3,FALSE))/100</f>
        <v>-1.32969823887775E-2</v>
      </c>
      <c r="D72" s="79">
        <f>(VLOOKUP($A71,'Occupancy Raw Data'!$B$8:$BE$51,'Occupancy Raw Data'!AV$3,FALSE))/100</f>
        <v>1.78673103529608E-2</v>
      </c>
      <c r="E72" s="79">
        <f>(VLOOKUP($A71,'Occupancy Raw Data'!$B$8:$BE$51,'Occupancy Raw Data'!AW$3,FALSE))/100</f>
        <v>4.8743294033568299E-3</v>
      </c>
      <c r="F72" s="79">
        <f>(VLOOKUP($A71,'Occupancy Raw Data'!$B$8:$BE$51,'Occupancy Raw Data'!AX$3,FALSE))/100</f>
        <v>6.2809249873563802E-2</v>
      </c>
      <c r="G72" s="79">
        <f>(VLOOKUP($A71,'Occupancy Raw Data'!$B$8:$BE$51,'Occupancy Raw Data'!AY$3,FALSE))/100</f>
        <v>7.69133527995664E-3</v>
      </c>
      <c r="H72" s="80">
        <f>(VLOOKUP($A71,'Occupancy Raw Data'!$B$8:$BE$51,'Occupancy Raw Data'!BA$3,FALSE))/100</f>
        <v>2.5835045733561004E-3</v>
      </c>
      <c r="I72" s="80">
        <f>(VLOOKUP($A71,'Occupancy Raw Data'!$B$8:$BE$51,'Occupancy Raw Data'!BB$3,FALSE))/100</f>
        <v>-5.3106459727848498E-2</v>
      </c>
      <c r="J72" s="79">
        <f>(VLOOKUP($A71,'Occupancy Raw Data'!$B$8:$BE$51,'Occupancy Raw Data'!BC$3,FALSE))/100</f>
        <v>-2.6271209681286999E-2</v>
      </c>
      <c r="K72" s="81">
        <f>(VLOOKUP($A71,'Occupancy Raw Data'!$B$8:$BE$51,'Occupancy Raw Data'!BE$3,FALSE))/100</f>
        <v>-2.5612290440846504E-3</v>
      </c>
      <c r="M72" s="78">
        <f>(VLOOKUP($A71,'ADR Raw Data'!$B$6:$BE$49,'ADR Raw Data'!AT$1,FALSE))/100</f>
        <v>-5.1852181723002599E-2</v>
      </c>
      <c r="N72" s="79">
        <f>(VLOOKUP($A71,'ADR Raw Data'!$B$6:$BE$49,'ADR Raw Data'!AU$1,FALSE))/100</f>
        <v>-1.7369785125517102E-2</v>
      </c>
      <c r="O72" s="79">
        <f>(VLOOKUP($A71,'ADR Raw Data'!$B$6:$BE$49,'ADR Raw Data'!AV$1,FALSE))/100</f>
        <v>2.7932018782533003E-3</v>
      </c>
      <c r="P72" s="79">
        <f>(VLOOKUP($A71,'ADR Raw Data'!$B$6:$BE$49,'ADR Raw Data'!AW$1,FALSE))/100</f>
        <v>-2.8756385624828802E-2</v>
      </c>
      <c r="Q72" s="79">
        <f>(VLOOKUP($A71,'ADR Raw Data'!$B$6:$BE$49,'ADR Raw Data'!AX$1,FALSE))/100</f>
        <v>-1.7213132125579102E-2</v>
      </c>
      <c r="R72" s="79">
        <f>(VLOOKUP($A71,'ADR Raw Data'!$B$6:$BE$49,'ADR Raw Data'!AY$1,FALSE))/100</f>
        <v>-2.0038913868348201E-2</v>
      </c>
      <c r="S72" s="80">
        <f>(VLOOKUP($A71,'ADR Raw Data'!$B$6:$BE$49,'ADR Raw Data'!BA$1,FALSE))/100</f>
        <v>-1.0214320019386E-2</v>
      </c>
      <c r="T72" s="80">
        <f>(VLOOKUP($A71,'ADR Raw Data'!$B$6:$BE$49,'ADR Raw Data'!BB$1,FALSE))/100</f>
        <v>-6.2896173288607499E-2</v>
      </c>
      <c r="U72" s="79">
        <f>(VLOOKUP($A71,'ADR Raw Data'!$B$6:$BE$49,'ADR Raw Data'!BC$1,FALSE))/100</f>
        <v>-3.81338605497634E-2</v>
      </c>
      <c r="V72" s="81">
        <f>(VLOOKUP($A71,'ADR Raw Data'!$B$6:$BE$49,'ADR Raw Data'!BE$1,FALSE))/100</f>
        <v>-2.6666544267071202E-2</v>
      </c>
      <c r="X72" s="78">
        <f>(VLOOKUP($A71,'RevPAR Raw Data'!$B$6:$BE$49,'RevPAR Raw Data'!AT$1,FALSE))/100</f>
        <v>-8.9223675769791302E-2</v>
      </c>
      <c r="Y72" s="79">
        <f>(VLOOKUP($A71,'RevPAR Raw Data'!$B$6:$BE$49,'RevPAR Raw Data'!AU$1,FALSE))/100</f>
        <v>-3.0435801787383799E-2</v>
      </c>
      <c r="Z72" s="79">
        <f>(VLOOKUP($A71,'RevPAR Raw Data'!$B$6:$BE$49,'RevPAR Raw Data'!AV$1,FALSE))/100</f>
        <v>2.0710419236051297E-2</v>
      </c>
      <c r="AA72" s="79">
        <f>(VLOOKUP($A71,'RevPAR Raw Data'!$B$6:$BE$49,'RevPAR Raw Data'!AW$1,FALSE))/100</f>
        <v>-2.4022224317457298E-2</v>
      </c>
      <c r="AB72" s="79">
        <f>(VLOOKUP($A71,'RevPAR Raw Data'!$B$6:$BE$49,'RevPAR Raw Data'!AX$1,FALSE))/100</f>
        <v>4.4514973831202502E-2</v>
      </c>
      <c r="AC72" s="79">
        <f>(VLOOKUP($A71,'RevPAR Raw Data'!$B$6:$BE$49,'RevPAR Raw Data'!AY$1,FALSE))/100</f>
        <v>-1.2501704593599202E-2</v>
      </c>
      <c r="AD72" s="80">
        <f>(VLOOKUP($A71,'RevPAR Raw Data'!$B$6:$BE$49,'RevPAR Raw Data'!BA$1,FALSE))/100</f>
        <v>-7.6572041885137002E-3</v>
      </c>
      <c r="AE72" s="80">
        <f>(VLOOKUP($A71,'RevPAR Raw Data'!$B$6:$BE$49,'RevPAR Raw Data'!BB$1,FALSE))/100</f>
        <v>-0.112662439922668</v>
      </c>
      <c r="AF72" s="79">
        <f>(VLOOKUP($A71,'RevPAR Raw Data'!$B$6:$BE$49,'RevPAR Raw Data'!BC$1,FALSE))/100</f>
        <v>-6.3403247584590691E-2</v>
      </c>
      <c r="AG72" s="81">
        <f>(VLOOKUP($A71,'RevPAR Raw Data'!$B$6:$BE$49,'RevPAR Raw Data'!BE$1,FALSE))/100</f>
        <v>-2.9159474183473703E-2</v>
      </c>
    </row>
    <row r="73" spans="1:33">
      <c r="A73" s="128"/>
      <c r="B73" s="106"/>
      <c r="C73" s="107"/>
      <c r="D73" s="107"/>
      <c r="E73" s="107"/>
      <c r="F73" s="107"/>
      <c r="G73" s="108"/>
      <c r="H73" s="88"/>
      <c r="I73" s="88"/>
      <c r="J73" s="108"/>
      <c r="K73" s="109"/>
      <c r="M73" s="110"/>
      <c r="N73" s="111"/>
      <c r="O73" s="111"/>
      <c r="P73" s="111"/>
      <c r="Q73" s="111"/>
      <c r="R73" s="112"/>
      <c r="S73" s="111"/>
      <c r="T73" s="111"/>
      <c r="U73" s="112"/>
      <c r="V73" s="113"/>
      <c r="X73" s="110"/>
      <c r="Y73" s="111"/>
      <c r="Z73" s="111"/>
      <c r="AA73" s="111"/>
      <c r="AB73" s="111"/>
      <c r="AC73" s="112"/>
      <c r="AD73" s="111"/>
      <c r="AE73" s="111"/>
      <c r="AF73" s="112"/>
      <c r="AG73" s="113"/>
    </row>
    <row r="74" spans="1:33">
      <c r="A74" s="105" t="s">
        <v>39</v>
      </c>
      <c r="B74" s="106">
        <f>(VLOOKUP($A74,'Occupancy Raw Data'!$B$8:$BE$45,'Occupancy Raw Data'!AG$3,FALSE))/100</f>
        <v>0.53225538971807607</v>
      </c>
      <c r="C74" s="107">
        <f>(VLOOKUP($A74,'Occupancy Raw Data'!$B$8:$BE$45,'Occupancy Raw Data'!AH$3,FALSE))/100</f>
        <v>0.60685461580983902</v>
      </c>
      <c r="D74" s="107">
        <f>(VLOOKUP($A74,'Occupancy Raw Data'!$B$8:$BE$45,'Occupancy Raw Data'!AI$3,FALSE))/100</f>
        <v>0.64502487562189004</v>
      </c>
      <c r="E74" s="107">
        <f>(VLOOKUP($A74,'Occupancy Raw Data'!$B$8:$BE$45,'Occupancy Raw Data'!AJ$3,FALSE))/100</f>
        <v>0.65544499723604199</v>
      </c>
      <c r="F74" s="107">
        <f>(VLOOKUP($A74,'Occupancy Raw Data'!$B$8:$BE$45,'Occupancy Raw Data'!AK$3,FALSE))/100</f>
        <v>0.66019900497512396</v>
      </c>
      <c r="G74" s="108">
        <f>(VLOOKUP($A74,'Occupancy Raw Data'!$B$8:$BE$45,'Occupancy Raw Data'!AL$3,FALSE))/100</f>
        <v>0.61995577667219404</v>
      </c>
      <c r="H74" s="88">
        <f>(VLOOKUP($A74,'Occupancy Raw Data'!$B$8:$BE$45,'Occupancy Raw Data'!AN$3,FALSE))/100</f>
        <v>0.76376451077943597</v>
      </c>
      <c r="I74" s="88">
        <f>(VLOOKUP($A74,'Occupancy Raw Data'!$B$8:$BE$45,'Occupancy Raw Data'!AO$3,FALSE))/100</f>
        <v>0.77285793255942492</v>
      </c>
      <c r="J74" s="108">
        <f>(VLOOKUP($A74,'Occupancy Raw Data'!$B$8:$BE$45,'Occupancy Raw Data'!AP$3,FALSE))/100</f>
        <v>0.76831122166943</v>
      </c>
      <c r="K74" s="109">
        <f>(VLOOKUP($A74,'Occupancy Raw Data'!$B$8:$BE$45,'Occupancy Raw Data'!AR$3,FALSE))/100</f>
        <v>0.66234304667140409</v>
      </c>
      <c r="M74" s="110">
        <f>VLOOKUP($A74,'ADR Raw Data'!$B$6:$BE$43,'ADR Raw Data'!AG$1,FALSE)</f>
        <v>95.260491249935001</v>
      </c>
      <c r="N74" s="111">
        <f>VLOOKUP($A74,'ADR Raw Data'!$B$6:$BE$43,'ADR Raw Data'!AH$1,FALSE)</f>
        <v>98.998622699945301</v>
      </c>
      <c r="O74" s="111">
        <f>VLOOKUP($A74,'ADR Raw Data'!$B$6:$BE$43,'ADR Raw Data'!AI$1,FALSE)</f>
        <v>101.003767836482</v>
      </c>
      <c r="P74" s="111">
        <f>VLOOKUP($A74,'ADR Raw Data'!$B$6:$BE$43,'ADR Raw Data'!AJ$1,FALSE)</f>
        <v>100.86044825841201</v>
      </c>
      <c r="Q74" s="111">
        <f>VLOOKUP($A74,'ADR Raw Data'!$B$6:$BE$43,'ADR Raw Data'!AK$1,FALSE)</f>
        <v>101.509049652516</v>
      </c>
      <c r="R74" s="112">
        <f>VLOOKUP($A74,'ADR Raw Data'!$B$6:$BE$43,'ADR Raw Data'!AL$1,FALSE)</f>
        <v>99.702361123495294</v>
      </c>
      <c r="S74" s="111">
        <f>VLOOKUP($A74,'ADR Raw Data'!$B$6:$BE$43,'ADR Raw Data'!AN$1,FALSE)</f>
        <v>114.695832157203</v>
      </c>
      <c r="T74" s="111">
        <f>VLOOKUP($A74,'ADR Raw Data'!$B$6:$BE$43,'ADR Raw Data'!AO$1,FALSE)</f>
        <v>114.012657177598</v>
      </c>
      <c r="U74" s="112">
        <f>VLOOKUP($A74,'ADR Raw Data'!$B$6:$BE$43,'ADR Raw Data'!AP$1,FALSE)</f>
        <v>114.35222322151201</v>
      </c>
      <c r="V74" s="113">
        <f>VLOOKUP($A74,'ADR Raw Data'!$B$6:$BE$43,'ADR Raw Data'!AR$1,FALSE)</f>
        <v>104.557701570836</v>
      </c>
      <c r="X74" s="110">
        <f>VLOOKUP($A74,'RevPAR Raw Data'!$B$6:$BE$43,'RevPAR Raw Data'!AG$1,FALSE)</f>
        <v>50.702909894969501</v>
      </c>
      <c r="Y74" s="111">
        <f>VLOOKUP($A74,'RevPAR Raw Data'!$B$6:$BE$43,'RevPAR Raw Data'!AH$1,FALSE)</f>
        <v>60.0777711442786</v>
      </c>
      <c r="Z74" s="111">
        <f>VLOOKUP($A74,'RevPAR Raw Data'!$B$6:$BE$43,'RevPAR Raw Data'!AI$1,FALSE)</f>
        <v>65.149942786069602</v>
      </c>
      <c r="AA74" s="111">
        <f>VLOOKUP($A74,'RevPAR Raw Data'!$B$6:$BE$43,'RevPAR Raw Data'!AJ$1,FALSE)</f>
        <v>66.108476229961298</v>
      </c>
      <c r="AB74" s="111">
        <f>VLOOKUP($A74,'RevPAR Raw Data'!$B$6:$BE$43,'RevPAR Raw Data'!AK$1,FALSE)</f>
        <v>67.016173576561599</v>
      </c>
      <c r="AC74" s="112">
        <f>VLOOKUP($A74,'RevPAR Raw Data'!$B$6:$BE$43,'RevPAR Raw Data'!AL$1,FALSE)</f>
        <v>61.811054726368098</v>
      </c>
      <c r="AD74" s="111">
        <f>VLOOKUP($A74,'RevPAR Raw Data'!$B$6:$BE$43,'RevPAR Raw Data'!AN$1,FALSE)</f>
        <v>87.600606135986695</v>
      </c>
      <c r="AE74" s="111">
        <f>VLOOKUP($A74,'RevPAR Raw Data'!$B$6:$BE$43,'RevPAR Raw Data'!AO$1,FALSE)</f>
        <v>88.115586511884999</v>
      </c>
      <c r="AF74" s="112">
        <f>VLOOKUP($A74,'RevPAR Raw Data'!$B$6:$BE$43,'RevPAR Raw Data'!AP$1,FALSE)</f>
        <v>87.858096323935797</v>
      </c>
      <c r="AG74" s="113">
        <f>VLOOKUP($A74,'RevPAR Raw Data'!$B$6:$BE$43,'RevPAR Raw Data'!AR$1,FALSE)</f>
        <v>69.253066611387496</v>
      </c>
    </row>
    <row r="75" spans="1:33" ht="14.25">
      <c r="A75" s="90" t="s">
        <v>14</v>
      </c>
      <c r="B75" s="78">
        <f>(VLOOKUP($A74,'Occupancy Raw Data'!$B$8:$BE$51,'Occupancy Raw Data'!AT$3,FALSE))/100</f>
        <v>-7.5778557498532894E-3</v>
      </c>
      <c r="C75" s="79">
        <f>(VLOOKUP($A74,'Occupancy Raw Data'!$B$8:$BE$51,'Occupancy Raw Data'!AU$3,FALSE))/100</f>
        <v>-9.4910162401777194E-3</v>
      </c>
      <c r="D75" s="79">
        <f>(VLOOKUP($A74,'Occupancy Raw Data'!$B$8:$BE$51,'Occupancy Raw Data'!AV$3,FALSE))/100</f>
        <v>6.6729601570332401E-3</v>
      </c>
      <c r="E75" s="79">
        <f>(VLOOKUP($A74,'Occupancy Raw Data'!$B$8:$BE$51,'Occupancy Raw Data'!AW$3,FALSE))/100</f>
        <v>-9.9766270012224406E-3</v>
      </c>
      <c r="F75" s="79">
        <f>(VLOOKUP($A74,'Occupancy Raw Data'!$B$8:$BE$51,'Occupancy Raw Data'!AX$3,FALSE))/100</f>
        <v>3.18122569234368E-3</v>
      </c>
      <c r="G75" s="79">
        <f>(VLOOKUP($A74,'Occupancy Raw Data'!$B$8:$BE$51,'Occupancy Raw Data'!AY$3,FALSE))/100</f>
        <v>-3.2524451613133399E-3</v>
      </c>
      <c r="H75" s="80">
        <f>(VLOOKUP($A74,'Occupancy Raw Data'!$B$8:$BE$51,'Occupancy Raw Data'!BA$3,FALSE))/100</f>
        <v>3.6506149944487299E-3</v>
      </c>
      <c r="I75" s="80">
        <f>(VLOOKUP($A74,'Occupancy Raw Data'!$B$8:$BE$51,'Occupancy Raw Data'!BB$3,FALSE))/100</f>
        <v>1.7866923878771802E-2</v>
      </c>
      <c r="J75" s="79">
        <f>(VLOOKUP($A74,'Occupancy Raw Data'!$B$8:$BE$51,'Occupancy Raw Data'!BC$3,FALSE))/100</f>
        <v>1.07508456818986E-2</v>
      </c>
      <c r="K75" s="81">
        <f>(VLOOKUP($A74,'Occupancy Raw Data'!$B$8:$BE$51,'Occupancy Raw Data'!BE$3,FALSE))/100</f>
        <v>1.3454182047236498E-3</v>
      </c>
      <c r="M75" s="78">
        <f>(VLOOKUP($A74,'ADR Raw Data'!$B$6:$BE$49,'ADR Raw Data'!AT$1,FALSE))/100</f>
        <v>8.3006555963661896E-3</v>
      </c>
      <c r="N75" s="79">
        <f>(VLOOKUP($A74,'ADR Raw Data'!$B$6:$BE$49,'ADR Raw Data'!AU$1,FALSE))/100</f>
        <v>2.0685650417211598E-2</v>
      </c>
      <c r="O75" s="79">
        <f>(VLOOKUP($A74,'ADR Raw Data'!$B$6:$BE$49,'ADR Raw Data'!AV$1,FALSE))/100</f>
        <v>2.01733323319877E-2</v>
      </c>
      <c r="P75" s="79">
        <f>(VLOOKUP($A74,'ADR Raw Data'!$B$6:$BE$49,'ADR Raw Data'!AW$1,FALSE))/100</f>
        <v>1.93524969819883E-2</v>
      </c>
      <c r="Q75" s="79">
        <f>(VLOOKUP($A74,'ADR Raw Data'!$B$6:$BE$49,'ADR Raw Data'!AX$1,FALSE))/100</f>
        <v>1.0847991337170399E-2</v>
      </c>
      <c r="R75" s="79">
        <f>(VLOOKUP($A74,'ADR Raw Data'!$B$6:$BE$49,'ADR Raw Data'!AY$1,FALSE))/100</f>
        <v>1.6183672119878801E-2</v>
      </c>
      <c r="S75" s="80">
        <f>(VLOOKUP($A74,'ADR Raw Data'!$B$6:$BE$49,'ADR Raw Data'!BA$1,FALSE))/100</f>
        <v>8.9518641286787E-3</v>
      </c>
      <c r="T75" s="80">
        <f>(VLOOKUP($A74,'ADR Raw Data'!$B$6:$BE$49,'ADR Raw Data'!BB$1,FALSE))/100</f>
        <v>6.9272437832435998E-3</v>
      </c>
      <c r="U75" s="79">
        <f>(VLOOKUP($A74,'ADR Raw Data'!$B$6:$BE$49,'ADR Raw Data'!BC$1,FALSE))/100</f>
        <v>7.9215159145462604E-3</v>
      </c>
      <c r="V75" s="81">
        <f>(VLOOKUP($A74,'ADR Raw Data'!$B$6:$BE$49,'ADR Raw Data'!BE$1,FALSE))/100</f>
        <v>1.36379177443049E-2</v>
      </c>
      <c r="X75" s="78">
        <f>(VLOOKUP($A74,'RevPAR Raw Data'!$B$6:$BE$49,'RevPAR Raw Data'!AT$1,FALSE))/100</f>
        <v>6.5989867577442201E-4</v>
      </c>
      <c r="Y75" s="79">
        <f>(VLOOKUP($A74,'RevPAR Raw Data'!$B$6:$BE$49,'RevPAR Raw Data'!AU$1,FALSE))/100</f>
        <v>1.09983063329855E-2</v>
      </c>
      <c r="Z75" s="79">
        <f>(VLOOKUP($A74,'RevPAR Raw Data'!$B$6:$BE$49,'RevPAR Raw Data'!AV$1,FALSE))/100</f>
        <v>2.6980908331906899E-2</v>
      </c>
      <c r="AA75" s="79">
        <f>(VLOOKUP($A74,'RevPAR Raw Data'!$B$6:$BE$49,'RevPAR Raw Data'!AW$1,FALSE))/100</f>
        <v>9.1827973368343602E-3</v>
      </c>
      <c r="AB75" s="79">
        <f>(VLOOKUP($A74,'RevPAR Raw Data'!$B$6:$BE$49,'RevPAR Raw Data'!AX$1,FALSE))/100</f>
        <v>1.4063726938266199E-2</v>
      </c>
      <c r="AC75" s="79">
        <f>(VLOOKUP($A74,'RevPAR Raw Data'!$B$6:$BE$49,'RevPAR Raw Data'!AY$1,FALSE))/100</f>
        <v>1.2878590452486899E-2</v>
      </c>
      <c r="AD75" s="80">
        <f>(VLOOKUP($A74,'RevPAR Raw Data'!$B$6:$BE$49,'RevPAR Raw Data'!BA$1,FALSE))/100</f>
        <v>1.26351589325438E-2</v>
      </c>
      <c r="AE75" s="80">
        <f>(VLOOKUP($A74,'RevPAR Raw Data'!$B$6:$BE$49,'RevPAR Raw Data'!BB$1,FALSE))/100</f>
        <v>2.4917936199380302E-2</v>
      </c>
      <c r="AF75" s="79">
        <f>(VLOOKUP($A74,'RevPAR Raw Data'!$B$6:$BE$49,'RevPAR Raw Data'!BC$1,FALSE))/100</f>
        <v>1.8757524591608902E-2</v>
      </c>
      <c r="AG75" s="81">
        <f>(VLOOKUP($A74,'RevPAR Raw Data'!$B$6:$BE$49,'RevPAR Raw Data'!BE$1,FALSE))/100</f>
        <v>1.50016846518363E-2</v>
      </c>
    </row>
    <row r="76" spans="1:33">
      <c r="A76" s="128"/>
      <c r="B76" s="106"/>
      <c r="C76" s="107"/>
      <c r="D76" s="107"/>
      <c r="E76" s="107"/>
      <c r="F76" s="107"/>
      <c r="G76" s="108"/>
      <c r="H76" s="88"/>
      <c r="I76" s="88"/>
      <c r="J76" s="108"/>
      <c r="K76" s="109"/>
      <c r="M76" s="110"/>
      <c r="N76" s="111"/>
      <c r="O76" s="111"/>
      <c r="P76" s="111"/>
      <c r="Q76" s="111"/>
      <c r="R76" s="112"/>
      <c r="S76" s="111"/>
      <c r="T76" s="111"/>
      <c r="U76" s="112"/>
      <c r="V76" s="113"/>
      <c r="X76" s="110"/>
      <c r="Y76" s="111"/>
      <c r="Z76" s="111"/>
      <c r="AA76" s="111"/>
      <c r="AB76" s="111"/>
      <c r="AC76" s="112"/>
      <c r="AD76" s="111"/>
      <c r="AE76" s="111"/>
      <c r="AF76" s="112"/>
      <c r="AG76" s="113"/>
    </row>
    <row r="77" spans="1:33">
      <c r="A77" s="105" t="s">
        <v>40</v>
      </c>
      <c r="B77" s="106">
        <f>(VLOOKUP($A77,'Occupancy Raw Data'!$B$8:$BE$45,'Occupancy Raw Data'!AG$3,FALSE))/100</f>
        <v>0.64281420512346199</v>
      </c>
      <c r="C77" s="107">
        <f>(VLOOKUP($A77,'Occupancy Raw Data'!$B$8:$BE$45,'Occupancy Raw Data'!AH$3,FALSE))/100</f>
        <v>0.81002034587995897</v>
      </c>
      <c r="D77" s="107">
        <f>(VLOOKUP($A77,'Occupancy Raw Data'!$B$8:$BE$45,'Occupancy Raw Data'!AI$3,FALSE))/100</f>
        <v>0.88839822435956706</v>
      </c>
      <c r="E77" s="107">
        <f>(VLOOKUP($A77,'Occupancy Raw Data'!$B$8:$BE$45,'Occupancy Raw Data'!AJ$3,FALSE))/100</f>
        <v>0.89833996115786507</v>
      </c>
      <c r="F77" s="107">
        <f>(VLOOKUP($A77,'Occupancy Raw Data'!$B$8:$BE$45,'Occupancy Raw Data'!AK$3,FALSE))/100</f>
        <v>0.823314528807916</v>
      </c>
      <c r="G77" s="108">
        <f>(VLOOKUP($A77,'Occupancy Raw Data'!$B$8:$BE$45,'Occupancy Raw Data'!AL$3,FALSE))/100</f>
        <v>0.81257745306575402</v>
      </c>
      <c r="H77" s="88">
        <f>(VLOOKUP($A77,'Occupancy Raw Data'!$B$8:$BE$45,'Occupancy Raw Data'!AN$3,FALSE))/100</f>
        <v>0.77929344307777593</v>
      </c>
      <c r="I77" s="88">
        <f>(VLOOKUP($A77,'Occupancy Raw Data'!$B$8:$BE$45,'Occupancy Raw Data'!AO$3,FALSE))/100</f>
        <v>0.76701655414778502</v>
      </c>
      <c r="J77" s="108">
        <f>(VLOOKUP($A77,'Occupancy Raw Data'!$B$8:$BE$45,'Occupancy Raw Data'!AP$3,FALSE))/100</f>
        <v>0.77315499861278003</v>
      </c>
      <c r="K77" s="109">
        <f>(VLOOKUP($A77,'Occupancy Raw Data'!$B$8:$BE$45,'Occupancy Raw Data'!AR$3,FALSE))/100</f>
        <v>0.80131389465061797</v>
      </c>
      <c r="M77" s="110">
        <f>VLOOKUP($A77,'ADR Raw Data'!$B$6:$BE$43,'ADR Raw Data'!AG$1,FALSE)</f>
        <v>117.48276229183899</v>
      </c>
      <c r="N77" s="111">
        <f>VLOOKUP($A77,'ADR Raw Data'!$B$6:$BE$43,'ADR Raw Data'!AH$1,FALSE)</f>
        <v>141.84751733980301</v>
      </c>
      <c r="O77" s="111">
        <f>VLOOKUP($A77,'ADR Raw Data'!$B$6:$BE$43,'ADR Raw Data'!AI$1,FALSE)</f>
        <v>153.526632921275</v>
      </c>
      <c r="P77" s="111">
        <f>VLOOKUP($A77,'ADR Raw Data'!$B$6:$BE$43,'ADR Raw Data'!AJ$1,FALSE)</f>
        <v>153.49486887144499</v>
      </c>
      <c r="Q77" s="111">
        <f>VLOOKUP($A77,'ADR Raw Data'!$B$6:$BE$43,'ADR Raw Data'!AK$1,FALSE)</f>
        <v>133.78598230834001</v>
      </c>
      <c r="R77" s="112">
        <f>VLOOKUP($A77,'ADR Raw Data'!$B$6:$BE$43,'ADR Raw Data'!AL$1,FALSE)</f>
        <v>141.48811709004801</v>
      </c>
      <c r="S77" s="111">
        <f>VLOOKUP($A77,'ADR Raw Data'!$B$6:$BE$43,'ADR Raw Data'!AN$1,FALSE)</f>
        <v>123.38510650922601</v>
      </c>
      <c r="T77" s="111">
        <f>VLOOKUP($A77,'ADR Raw Data'!$B$6:$BE$43,'ADR Raw Data'!AO$1,FALSE)</f>
        <v>121.133656066314</v>
      </c>
      <c r="U77" s="112">
        <f>VLOOKUP($A77,'ADR Raw Data'!$B$6:$BE$43,'ADR Raw Data'!AP$1,FALSE)</f>
        <v>122.268318954561</v>
      </c>
      <c r="V77" s="113">
        <f>VLOOKUP($A77,'ADR Raw Data'!$B$6:$BE$43,'ADR Raw Data'!AR$1,FALSE)</f>
        <v>136.18971794121401</v>
      </c>
      <c r="X77" s="110">
        <f>VLOOKUP($A77,'RevPAR Raw Data'!$B$6:$BE$43,'RevPAR Raw Data'!AG$1,FALSE)</f>
        <v>75.519588458337097</v>
      </c>
      <c r="Y77" s="111">
        <f>VLOOKUP($A77,'RevPAR Raw Data'!$B$6:$BE$43,'RevPAR Raw Data'!AH$1,FALSE)</f>
        <v>114.8993750578</v>
      </c>
      <c r="Z77" s="111">
        <f>VLOOKUP($A77,'RevPAR Raw Data'!$B$6:$BE$43,'RevPAR Raw Data'!AI$1,FALSE)</f>
        <v>136.39278807916301</v>
      </c>
      <c r="AA77" s="111">
        <f>VLOOKUP($A77,'RevPAR Raw Data'!$B$6:$BE$43,'RevPAR Raw Data'!AJ$1,FALSE)</f>
        <v>137.890574539905</v>
      </c>
      <c r="AB77" s="111">
        <f>VLOOKUP($A77,'RevPAR Raw Data'!$B$6:$BE$43,'RevPAR Raw Data'!AK$1,FALSE)</f>
        <v>110.147942985295</v>
      </c>
      <c r="AC77" s="112">
        <f>VLOOKUP($A77,'RevPAR Raw Data'!$B$6:$BE$43,'RevPAR Raw Data'!AL$1,FALSE)</f>
        <v>114.97005382410001</v>
      </c>
      <c r="AD77" s="111">
        <f>VLOOKUP($A77,'RevPAR Raw Data'!$B$6:$BE$43,'RevPAR Raw Data'!AN$1,FALSE)</f>
        <v>96.153204476093507</v>
      </c>
      <c r="AE77" s="111">
        <f>VLOOKUP($A77,'RevPAR Raw Data'!$B$6:$BE$43,'RevPAR Raw Data'!AO$1,FALSE)</f>
        <v>92.911519467307798</v>
      </c>
      <c r="AF77" s="112">
        <f>VLOOKUP($A77,'RevPAR Raw Data'!$B$6:$BE$43,'RevPAR Raw Data'!AP$1,FALSE)</f>
        <v>94.532361971700695</v>
      </c>
      <c r="AG77" s="113">
        <f>VLOOKUP($A77,'RevPAR Raw Data'!$B$6:$BE$43,'RevPAR Raw Data'!AR$1,FALSE)</f>
        <v>109.13071329484301</v>
      </c>
    </row>
    <row r="78" spans="1:33" ht="14.25">
      <c r="A78" s="90" t="s">
        <v>14</v>
      </c>
      <c r="B78" s="78">
        <f>(VLOOKUP($A77,'Occupancy Raw Data'!$B$8:$BE$51,'Occupancy Raw Data'!AT$3,FALSE))/100</f>
        <v>3.7814810247182702E-2</v>
      </c>
      <c r="C78" s="79">
        <f>(VLOOKUP($A77,'Occupancy Raw Data'!$B$8:$BE$51,'Occupancy Raw Data'!AU$3,FALSE))/100</f>
        <v>-1.6775234537902698E-2</v>
      </c>
      <c r="D78" s="79">
        <f>(VLOOKUP($A77,'Occupancy Raw Data'!$B$8:$BE$51,'Occupancy Raw Data'!AV$3,FALSE))/100</f>
        <v>8.7649412410249709E-3</v>
      </c>
      <c r="E78" s="79">
        <f>(VLOOKUP($A77,'Occupancy Raw Data'!$B$8:$BE$51,'Occupancy Raw Data'!AW$3,FALSE))/100</f>
        <v>6.6907459397205901E-3</v>
      </c>
      <c r="F78" s="79">
        <f>(VLOOKUP($A77,'Occupancy Raw Data'!$B$8:$BE$51,'Occupancy Raw Data'!AX$3,FALSE))/100</f>
        <v>2.43942971879226E-2</v>
      </c>
      <c r="G78" s="79">
        <f>(VLOOKUP($A77,'Occupancy Raw Data'!$B$8:$BE$51,'Occupancy Raw Data'!AY$3,FALSE))/100</f>
        <v>1.06710970468228E-2</v>
      </c>
      <c r="H78" s="80">
        <f>(VLOOKUP($A77,'Occupancy Raw Data'!$B$8:$BE$51,'Occupancy Raw Data'!BA$3,FALSE))/100</f>
        <v>-2.65871962124281E-2</v>
      </c>
      <c r="I78" s="80">
        <f>(VLOOKUP($A77,'Occupancy Raw Data'!$B$8:$BE$51,'Occupancy Raw Data'!BB$3,FALSE))/100</f>
        <v>-6.3177070159858795E-2</v>
      </c>
      <c r="J78" s="79">
        <f>(VLOOKUP($A77,'Occupancy Raw Data'!$B$8:$BE$51,'Occupancy Raw Data'!BC$3,FALSE))/100</f>
        <v>-4.5087345101824605E-2</v>
      </c>
      <c r="K78" s="81">
        <f>(VLOOKUP($A77,'Occupancy Raw Data'!$B$8:$BE$51,'Occupancy Raw Data'!BE$3,FALSE))/100</f>
        <v>-5.3398692443420801E-3</v>
      </c>
      <c r="M78" s="78">
        <f>(VLOOKUP($A77,'ADR Raw Data'!$B$6:$BE$49,'ADR Raw Data'!AT$1,FALSE))/100</f>
        <v>4.5955662405795801E-2</v>
      </c>
      <c r="N78" s="79">
        <f>(VLOOKUP($A77,'ADR Raw Data'!$B$6:$BE$49,'ADR Raw Data'!AU$1,FALSE))/100</f>
        <v>5.98607845108877E-2</v>
      </c>
      <c r="O78" s="79">
        <f>(VLOOKUP($A77,'ADR Raw Data'!$B$6:$BE$49,'ADR Raw Data'!AV$1,FALSE))/100</f>
        <v>6.1027222225980997E-2</v>
      </c>
      <c r="P78" s="79">
        <f>(VLOOKUP($A77,'ADR Raw Data'!$B$6:$BE$49,'ADR Raw Data'!AW$1,FALSE))/100</f>
        <v>6.4993394094391699E-2</v>
      </c>
      <c r="Q78" s="79">
        <f>(VLOOKUP($A77,'ADR Raw Data'!$B$6:$BE$49,'ADR Raw Data'!AX$1,FALSE))/100</f>
        <v>6.2327061426680201E-2</v>
      </c>
      <c r="R78" s="79">
        <f>(VLOOKUP($A77,'ADR Raw Data'!$B$6:$BE$49,'ADR Raw Data'!AY$1,FALSE))/100</f>
        <v>5.8999463992352098E-2</v>
      </c>
      <c r="S78" s="80">
        <f>(VLOOKUP($A77,'ADR Raw Data'!$B$6:$BE$49,'ADR Raw Data'!BA$1,FALSE))/100</f>
        <v>7.0855166790341401E-2</v>
      </c>
      <c r="T78" s="80">
        <f>(VLOOKUP($A77,'ADR Raw Data'!$B$6:$BE$49,'ADR Raw Data'!BB$1,FALSE))/100</f>
        <v>6.2972170682813106E-2</v>
      </c>
      <c r="U78" s="79">
        <f>(VLOOKUP($A77,'ADR Raw Data'!$B$6:$BE$49,'ADR Raw Data'!BC$1,FALSE))/100</f>
        <v>6.7079391346535594E-2</v>
      </c>
      <c r="V78" s="81">
        <f>(VLOOKUP($A77,'ADR Raw Data'!$B$6:$BE$49,'ADR Raw Data'!BE$1,FALSE))/100</f>
        <v>6.2795134872780697E-2</v>
      </c>
      <c r="X78" s="78">
        <f>(VLOOKUP($A77,'RevPAR Raw Data'!$B$6:$BE$49,'RevPAR Raw Data'!AT$1,FALSE))/100</f>
        <v>8.550827730663739E-2</v>
      </c>
      <c r="Y78" s="79">
        <f>(VLOOKUP($A77,'RevPAR Raw Data'!$B$6:$BE$49,'RevPAR Raw Data'!AU$1,FALSE))/100</f>
        <v>4.2081371273191899E-2</v>
      </c>
      <c r="Z78" s="79">
        <f>(VLOOKUP($A77,'RevPAR Raw Data'!$B$6:$BE$49,'RevPAR Raw Data'!AV$1,FALSE))/100</f>
        <v>7.0327063483919691E-2</v>
      </c>
      <c r="AA78" s="79">
        <f>(VLOOKUP($A77,'RevPAR Raw Data'!$B$6:$BE$49,'RevPAR Raw Data'!AW$1,FALSE))/100</f>
        <v>7.2118994321758001E-2</v>
      </c>
      <c r="AB78" s="79">
        <f>(VLOOKUP($A77,'RevPAR Raw Data'!$B$6:$BE$49,'RevPAR Raw Data'!AX$1,FALSE))/100</f>
        <v>8.8241783473895191E-2</v>
      </c>
      <c r="AC78" s="79">
        <f>(VLOOKUP($A77,'RevPAR Raw Data'!$B$6:$BE$49,'RevPAR Raw Data'!AY$1,FALSE))/100</f>
        <v>7.0300150045147905E-2</v>
      </c>
      <c r="AD78" s="80">
        <f>(VLOOKUP($A77,'RevPAR Raw Data'!$B$6:$BE$49,'RevPAR Raw Data'!BA$1,FALSE))/100</f>
        <v>4.2384130355794199E-2</v>
      </c>
      <c r="AE78" s="80">
        <f>(VLOOKUP($A77,'RevPAR Raw Data'!$B$6:$BE$49,'RevPAR Raw Data'!BB$1,FALSE))/100</f>
        <v>-4.1832967223924301E-3</v>
      </c>
      <c r="AF78" s="79">
        <f>(VLOOKUP($A77,'RevPAR Raw Data'!$B$6:$BE$49,'RevPAR Raw Data'!BC$1,FALSE))/100</f>
        <v>1.89676145778493E-2</v>
      </c>
      <c r="AG78" s="81">
        <f>(VLOOKUP($A77,'RevPAR Raw Data'!$B$6:$BE$49,'RevPAR Raw Data'!BE$1,FALSE))/100</f>
        <v>5.7119947819037092E-2</v>
      </c>
    </row>
    <row r="79" spans="1:33">
      <c r="A79" s="118"/>
      <c r="B79" s="119"/>
      <c r="C79" s="120"/>
      <c r="D79" s="120"/>
      <c r="E79" s="120"/>
      <c r="F79" s="120"/>
      <c r="G79" s="121"/>
      <c r="H79" s="120"/>
      <c r="I79" s="120"/>
      <c r="J79" s="121"/>
      <c r="K79" s="122"/>
      <c r="M79" s="119"/>
      <c r="N79" s="120"/>
      <c r="O79" s="120"/>
      <c r="P79" s="120"/>
      <c r="Q79" s="120"/>
      <c r="R79" s="121"/>
      <c r="S79" s="120"/>
      <c r="T79" s="120"/>
      <c r="U79" s="121"/>
      <c r="V79" s="122"/>
      <c r="X79" s="119"/>
      <c r="Y79" s="120"/>
      <c r="Z79" s="120"/>
      <c r="AA79" s="120"/>
      <c r="AB79" s="120"/>
      <c r="AC79" s="121"/>
      <c r="AD79" s="120"/>
      <c r="AE79" s="120"/>
      <c r="AF79" s="121"/>
      <c r="AG79" s="122"/>
    </row>
    <row r="80" spans="1:33">
      <c r="A80" s="132" t="s">
        <v>41</v>
      </c>
      <c r="B80" s="106">
        <f>(VLOOKUP($A80,'Occupancy Raw Data'!$B$8:$BE$45,'Occupancy Raw Data'!AG$3,FALSE))/100</f>
        <v>0.63289081375623202</v>
      </c>
      <c r="C80" s="107">
        <f>(VLOOKUP($A80,'Occupancy Raw Data'!$B$8:$BE$45,'Occupancy Raw Data'!AH$3,FALSE))/100</f>
        <v>0.71240939700817296</v>
      </c>
      <c r="D80" s="107">
        <f>(VLOOKUP($A80,'Occupancy Raw Data'!$B$8:$BE$45,'Occupancy Raw Data'!AI$3,FALSE))/100</f>
        <v>0.74748753405644297</v>
      </c>
      <c r="E80" s="107">
        <f>(VLOOKUP($A80,'Occupancy Raw Data'!$B$8:$BE$45,'Occupancy Raw Data'!AJ$3,FALSE))/100</f>
        <v>0.75422171387446602</v>
      </c>
      <c r="F80" s="107">
        <f>(VLOOKUP($A80,'Occupancy Raw Data'!$B$8:$BE$45,'Occupancy Raw Data'!AK$3,FALSE))/100</f>
        <v>0.76731738035264396</v>
      </c>
      <c r="G80" s="108">
        <f>(VLOOKUP($A80,'Occupancy Raw Data'!$B$8:$BE$45,'Occupancy Raw Data'!AL$3,FALSE))/100</f>
        <v>0.72286536780959199</v>
      </c>
      <c r="H80" s="88">
        <f>(VLOOKUP($A80,'Occupancy Raw Data'!$B$8:$BE$45,'Occupancy Raw Data'!AN$3,FALSE))/100</f>
        <v>0.86291960108980603</v>
      </c>
      <c r="I80" s="88">
        <f>(VLOOKUP($A80,'Occupancy Raw Data'!$B$8:$BE$45,'Occupancy Raw Data'!AO$3,FALSE))/100</f>
        <v>0.87510923764971904</v>
      </c>
      <c r="J80" s="108">
        <f>(VLOOKUP($A80,'Occupancy Raw Data'!$B$8:$BE$45,'Occupancy Raw Data'!AP$3,FALSE))/100</f>
        <v>0.86901441936976298</v>
      </c>
      <c r="K80" s="109">
        <f>(VLOOKUP($A80,'Occupancy Raw Data'!$B$8:$BE$45,'Occupancy Raw Data'!AR$3,FALSE))/100</f>
        <v>0.76462223968392606</v>
      </c>
      <c r="M80" s="110">
        <f>VLOOKUP($A80,'ADR Raw Data'!$B$6:$BE$43,'ADR Raw Data'!AG$1,FALSE)</f>
        <v>144.08236466957001</v>
      </c>
      <c r="N80" s="111">
        <f>VLOOKUP($A80,'ADR Raw Data'!$B$6:$BE$43,'ADR Raw Data'!AH$1,FALSE)</f>
        <v>146.12459322888401</v>
      </c>
      <c r="O80" s="111">
        <f>VLOOKUP($A80,'ADR Raw Data'!$B$6:$BE$43,'ADR Raw Data'!AI$1,FALSE)</f>
        <v>151.24206872093299</v>
      </c>
      <c r="P80" s="111">
        <f>VLOOKUP($A80,'ADR Raw Data'!$B$6:$BE$43,'ADR Raw Data'!AJ$1,FALSE)</f>
        <v>150.52697520000001</v>
      </c>
      <c r="Q80" s="111">
        <f>VLOOKUP($A80,'ADR Raw Data'!$B$6:$BE$43,'ADR Raw Data'!AK$1,FALSE)</f>
        <v>152.973768875248</v>
      </c>
      <c r="R80" s="112">
        <f>VLOOKUP($A80,'ADR Raw Data'!$B$6:$BE$43,'ADR Raw Data'!AL$1,FALSE)</f>
        <v>149.19808534124101</v>
      </c>
      <c r="S80" s="111">
        <f>VLOOKUP($A80,'ADR Raw Data'!$B$6:$BE$43,'ADR Raw Data'!AN$1,FALSE)</f>
        <v>194.09579934694</v>
      </c>
      <c r="T80" s="111">
        <f>VLOOKUP($A80,'ADR Raw Data'!$B$6:$BE$43,'ADR Raw Data'!AO$1,FALSE)</f>
        <v>197.48896981966101</v>
      </c>
      <c r="U80" s="112">
        <f>VLOOKUP($A80,'ADR Raw Data'!$B$6:$BE$43,'ADR Raw Data'!AP$1,FALSE)</f>
        <v>195.80428355583899</v>
      </c>
      <c r="V80" s="113">
        <f>VLOOKUP($A80,'ADR Raw Data'!$B$6:$BE$43,'ADR Raw Data'!AR$1,FALSE)</f>
        <v>164.332153672527</v>
      </c>
      <c r="X80" s="110">
        <f>VLOOKUP($A80,'RevPAR Raw Data'!$B$6:$BE$43,'RevPAR Raw Data'!AG$1,FALSE)</f>
        <v>91.188405023646695</v>
      </c>
      <c r="Y80" s="111">
        <f>VLOOKUP($A80,'RevPAR Raw Data'!$B$6:$BE$43,'RevPAR Raw Data'!AH$1,FALSE)</f>
        <v>104.100533350254</v>
      </c>
      <c r="Z80" s="111">
        <f>VLOOKUP($A80,'RevPAR Raw Data'!$B$6:$BE$43,'RevPAR Raw Data'!AI$1,FALSE)</f>
        <v>113.051560993805</v>
      </c>
      <c r="AA80" s="111">
        <f>VLOOKUP($A80,'RevPAR Raw Data'!$B$6:$BE$43,'RevPAR Raw Data'!AJ$1,FALSE)</f>
        <v>113.53071321968299</v>
      </c>
      <c r="AB80" s="111">
        <f>VLOOKUP($A80,'RevPAR Raw Data'!$B$6:$BE$43,'RevPAR Raw Data'!AK$1,FALSE)</f>
        <v>117.379431596026</v>
      </c>
      <c r="AC80" s="112">
        <f>VLOOKUP($A80,'RevPAR Raw Data'!$B$6:$BE$43,'RevPAR Raw Data'!AL$1,FALSE)</f>
        <v>107.850128836683</v>
      </c>
      <c r="AD80" s="111">
        <f>VLOOKUP($A80,'RevPAR Raw Data'!$B$6:$BE$43,'RevPAR Raw Data'!AN$1,FALSE)</f>
        <v>167.48906974566901</v>
      </c>
      <c r="AE80" s="111">
        <f>VLOOKUP($A80,'RevPAR Raw Data'!$B$6:$BE$43,'RevPAR Raw Data'!AO$1,FALSE)</f>
        <v>172.824421823112</v>
      </c>
      <c r="AF80" s="112">
        <f>VLOOKUP($A80,'RevPAR Raw Data'!$B$6:$BE$43,'RevPAR Raw Data'!AP$1,FALSE)</f>
        <v>170.15674578439001</v>
      </c>
      <c r="AG80" s="113">
        <f>VLOOKUP($A80,'RevPAR Raw Data'!$B$6:$BE$43,'RevPAR Raw Data'!AR$1,FALSE)</f>
        <v>125.652019393171</v>
      </c>
    </row>
    <row r="81" spans="1:33" ht="14.25">
      <c r="A81" s="90" t="s">
        <v>14</v>
      </c>
      <c r="B81" s="78">
        <f>(VLOOKUP($A80,'Occupancy Raw Data'!$B$8:$BE$51,'Occupancy Raw Data'!AT$3,FALSE))/100</f>
        <v>-1.3190564703798899E-3</v>
      </c>
      <c r="C81" s="79">
        <f>(VLOOKUP($A80,'Occupancy Raw Data'!$B$8:$BE$51,'Occupancy Raw Data'!AU$3,FALSE))/100</f>
        <v>-8.5358799823184901E-3</v>
      </c>
      <c r="D81" s="79">
        <f>(VLOOKUP($A80,'Occupancy Raw Data'!$B$8:$BE$51,'Occupancy Raw Data'!AV$3,FALSE))/100</f>
        <v>2.4500430978498301E-3</v>
      </c>
      <c r="E81" s="79">
        <f>(VLOOKUP($A80,'Occupancy Raw Data'!$B$8:$BE$51,'Occupancy Raw Data'!AW$3,FALSE))/100</f>
        <v>2.7730108776171599E-2</v>
      </c>
      <c r="F81" s="79">
        <f>(VLOOKUP($A80,'Occupancy Raw Data'!$B$8:$BE$51,'Occupancy Raw Data'!AX$3,FALSE))/100</f>
        <v>3.3078558741692798E-2</v>
      </c>
      <c r="G81" s="79">
        <f>(VLOOKUP($A80,'Occupancy Raw Data'!$B$8:$BE$51,'Occupancy Raw Data'!AY$3,FALSE))/100</f>
        <v>1.11280256164084E-2</v>
      </c>
      <c r="H81" s="80">
        <f>(VLOOKUP($A80,'Occupancy Raw Data'!$B$8:$BE$51,'Occupancy Raw Data'!BA$3,FALSE))/100</f>
        <v>2.7133409575359903E-2</v>
      </c>
      <c r="I81" s="80">
        <f>(VLOOKUP($A80,'Occupancy Raw Data'!$B$8:$BE$51,'Occupancy Raw Data'!BB$3,FALSE))/100</f>
        <v>9.5475825154113896E-3</v>
      </c>
      <c r="J81" s="79">
        <f>(VLOOKUP($A80,'Occupancy Raw Data'!$B$8:$BE$51,'Occupancy Raw Data'!BC$3,FALSE))/100</f>
        <v>1.8202912558029E-2</v>
      </c>
      <c r="K81" s="81">
        <f>(VLOOKUP($A80,'Occupancy Raw Data'!$B$8:$BE$51,'Occupancy Raw Data'!BE$3,FALSE))/100</f>
        <v>1.34153726921815E-2</v>
      </c>
      <c r="M81" s="78">
        <f>(VLOOKUP($A80,'ADR Raw Data'!$B$6:$BE$49,'ADR Raw Data'!AT$1,FALSE))/100</f>
        <v>-1.0464579324452302E-2</v>
      </c>
      <c r="N81" s="79">
        <f>(VLOOKUP($A80,'ADR Raw Data'!$B$6:$BE$49,'ADR Raw Data'!AU$1,FALSE))/100</f>
        <v>-1.8663344867108501E-2</v>
      </c>
      <c r="O81" s="79">
        <f>(VLOOKUP($A80,'ADR Raw Data'!$B$6:$BE$49,'ADR Raw Data'!AV$1,FALSE))/100</f>
        <v>7.0447412337304007E-3</v>
      </c>
      <c r="P81" s="79">
        <f>(VLOOKUP($A80,'ADR Raw Data'!$B$6:$BE$49,'ADR Raw Data'!AW$1,FALSE))/100</f>
        <v>2.2516350449436201E-3</v>
      </c>
      <c r="Q81" s="79">
        <f>(VLOOKUP($A80,'ADR Raw Data'!$B$6:$BE$49,'ADR Raw Data'!AX$1,FALSE))/100</f>
        <v>2.2823499264703E-5</v>
      </c>
      <c r="R81" s="79">
        <f>(VLOOKUP($A80,'ADR Raw Data'!$B$6:$BE$49,'ADR Raw Data'!AY$1,FALSE))/100</f>
        <v>-3.3191651888602302E-3</v>
      </c>
      <c r="S81" s="80">
        <f>(VLOOKUP($A80,'ADR Raw Data'!$B$6:$BE$49,'ADR Raw Data'!BA$1,FALSE))/100</f>
        <v>1.9292125201181301E-2</v>
      </c>
      <c r="T81" s="80">
        <f>(VLOOKUP($A80,'ADR Raw Data'!$B$6:$BE$49,'ADR Raw Data'!BB$1,FALSE))/100</f>
        <v>1.09653081397808E-2</v>
      </c>
      <c r="U81" s="79">
        <f>(VLOOKUP($A80,'ADR Raw Data'!$B$6:$BE$49,'ADR Raw Data'!BC$1,FALSE))/100</f>
        <v>1.4934519655801099E-2</v>
      </c>
      <c r="V81" s="81">
        <f>(VLOOKUP($A80,'ADR Raw Data'!$B$6:$BE$49,'ADR Raw Data'!BE$1,FALSE))/100</f>
        <v>4.0709785897959996E-3</v>
      </c>
      <c r="X81" s="78">
        <f>(VLOOKUP($A80,'RevPAR Raw Data'!$B$6:$BE$49,'RevPAR Raw Data'!AT$1,FALSE))/100</f>
        <v>-1.1769832423764498E-2</v>
      </c>
      <c r="Y81" s="79">
        <f>(VLOOKUP($A80,'RevPAR Raw Data'!$B$6:$BE$49,'RevPAR Raw Data'!AU$1,FALSE))/100</f>
        <v>-2.7039916777572798E-2</v>
      </c>
      <c r="Z81" s="79">
        <f>(VLOOKUP($A80,'RevPAR Raw Data'!$B$6:$BE$49,'RevPAR Raw Data'!AV$1,FALSE))/100</f>
        <v>9.5120442512160799E-3</v>
      </c>
      <c r="AA81" s="79">
        <f>(VLOOKUP($A80,'RevPAR Raw Data'!$B$6:$BE$49,'RevPAR Raw Data'!AW$1,FALSE))/100</f>
        <v>3.0044181905835701E-2</v>
      </c>
      <c r="AB81" s="79">
        <f>(VLOOKUP($A80,'RevPAR Raw Data'!$B$6:$BE$49,'RevPAR Raw Data'!AX$1,FALSE))/100</f>
        <v>3.3102137209418597E-2</v>
      </c>
      <c r="AC81" s="79">
        <f>(VLOOKUP($A80,'RevPAR Raw Data'!$B$6:$BE$49,'RevPAR Raw Data'!AY$1,FALSE))/100</f>
        <v>7.7719246723014805E-3</v>
      </c>
      <c r="AD81" s="80">
        <f>(VLOOKUP($A80,'RevPAR Raw Data'!$B$6:$BE$49,'RevPAR Raw Data'!BA$1,FALSE))/100</f>
        <v>4.6948995911204001E-2</v>
      </c>
      <c r="AE81" s="80">
        <f>(VLOOKUP($A80,'RevPAR Raw Data'!$B$6:$BE$49,'RevPAR Raw Data'!BB$1,FALSE))/100</f>
        <v>2.0617582839463702E-2</v>
      </c>
      <c r="AF81" s="79">
        <f>(VLOOKUP($A80,'RevPAR Raw Data'!$B$6:$BE$49,'RevPAR Raw Data'!BC$1,FALSE))/100</f>
        <v>3.3409283969220799E-2</v>
      </c>
      <c r="AG81" s="81">
        <f>(VLOOKUP($A80,'RevPAR Raw Data'!$B$6:$BE$49,'RevPAR Raw Data'!BE$1,FALSE))/100</f>
        <v>1.7540964976981498E-2</v>
      </c>
    </row>
    <row r="82" spans="1:33">
      <c r="A82" s="132"/>
      <c r="B82" s="106"/>
      <c r="C82" s="107"/>
      <c r="D82" s="107"/>
      <c r="E82" s="107"/>
      <c r="F82" s="107"/>
      <c r="G82" s="108"/>
      <c r="H82" s="88"/>
      <c r="I82" s="88"/>
      <c r="J82" s="108"/>
      <c r="K82" s="109"/>
      <c r="M82" s="110"/>
      <c r="N82" s="111"/>
      <c r="O82" s="111"/>
      <c r="P82" s="111"/>
      <c r="Q82" s="111"/>
      <c r="R82" s="112"/>
      <c r="S82" s="111"/>
      <c r="T82" s="111"/>
      <c r="U82" s="112"/>
      <c r="V82" s="113"/>
      <c r="X82" s="110"/>
      <c r="Y82" s="111"/>
      <c r="Z82" s="111"/>
      <c r="AA82" s="111"/>
      <c r="AB82" s="111"/>
      <c r="AC82" s="112"/>
      <c r="AD82" s="111"/>
      <c r="AE82" s="111"/>
      <c r="AF82" s="112"/>
      <c r="AG82" s="113"/>
    </row>
    <row r="83" spans="1:33">
      <c r="A83" s="105" t="s">
        <v>42</v>
      </c>
      <c r="B83" s="106">
        <f>(VLOOKUP($A83,'Occupancy Raw Data'!$B$8:$BE$45,'Occupancy Raw Data'!AG$3,FALSE))/100</f>
        <v>0.65966175485599399</v>
      </c>
      <c r="C83" s="107">
        <f>(VLOOKUP($A83,'Occupancy Raw Data'!$B$8:$BE$45,'Occupancy Raw Data'!AH$3,FALSE))/100</f>
        <v>0.78541527126590693</v>
      </c>
      <c r="D83" s="107">
        <f>(VLOOKUP($A83,'Occupancy Raw Data'!$B$8:$BE$45,'Occupancy Raw Data'!AI$3,FALSE))/100</f>
        <v>0.82283991962491598</v>
      </c>
      <c r="E83" s="107">
        <f>(VLOOKUP($A83,'Occupancy Raw Data'!$B$8:$BE$45,'Occupancy Raw Data'!AJ$3,FALSE))/100</f>
        <v>0.83276121902210309</v>
      </c>
      <c r="F83" s="107">
        <f>(VLOOKUP($A83,'Occupancy Raw Data'!$B$8:$BE$45,'Occupancy Raw Data'!AK$3,FALSE))/100</f>
        <v>0.81672806430006606</v>
      </c>
      <c r="G83" s="108">
        <f>(VLOOKUP($A83,'Occupancy Raw Data'!$B$8:$BE$45,'Occupancy Raw Data'!AL$3,FALSE))/100</f>
        <v>0.78348124581379697</v>
      </c>
      <c r="H83" s="88">
        <f>(VLOOKUP($A83,'Occupancy Raw Data'!$B$8:$BE$45,'Occupancy Raw Data'!AN$3,FALSE))/100</f>
        <v>0.87604655056932301</v>
      </c>
      <c r="I83" s="88">
        <f>(VLOOKUP($A83,'Occupancy Raw Data'!$B$8:$BE$45,'Occupancy Raw Data'!AO$3,FALSE))/100</f>
        <v>0.8655391828533151</v>
      </c>
      <c r="J83" s="108">
        <f>(VLOOKUP($A83,'Occupancy Raw Data'!$B$8:$BE$45,'Occupancy Raw Data'!AP$3,FALSE))/100</f>
        <v>0.87079286671131895</v>
      </c>
      <c r="K83" s="109">
        <f>(VLOOKUP($A83,'Occupancy Raw Data'!$B$8:$BE$45,'Occupancy Raw Data'!AR$3,FALSE))/100</f>
        <v>0.80842742321308902</v>
      </c>
      <c r="M83" s="110">
        <f>VLOOKUP($A83,'ADR Raw Data'!$B$6:$BE$43,'ADR Raw Data'!AG$1,FALSE)</f>
        <v>104.38289301307201</v>
      </c>
      <c r="N83" s="111">
        <f>VLOOKUP($A83,'ADR Raw Data'!$B$6:$BE$43,'ADR Raw Data'!AH$1,FALSE)</f>
        <v>110.355965360835</v>
      </c>
      <c r="O83" s="111">
        <f>VLOOKUP($A83,'ADR Raw Data'!$B$6:$BE$43,'ADR Raw Data'!AI$1,FALSE)</f>
        <v>113.951221652421</v>
      </c>
      <c r="P83" s="111">
        <f>VLOOKUP($A83,'ADR Raw Data'!$B$6:$BE$43,'ADR Raw Data'!AJ$1,FALSE)</f>
        <v>114.294450917408</v>
      </c>
      <c r="Q83" s="111">
        <f>VLOOKUP($A83,'ADR Raw Data'!$B$6:$BE$43,'ADR Raw Data'!AK$1,FALSE)</f>
        <v>112.369253997949</v>
      </c>
      <c r="R83" s="112">
        <f>VLOOKUP($A83,'ADR Raw Data'!$B$6:$BE$43,'ADR Raw Data'!AL$1,FALSE)</f>
        <v>111.36230479701599</v>
      </c>
      <c r="S83" s="111">
        <f>VLOOKUP($A83,'ADR Raw Data'!$B$6:$BE$43,'ADR Raw Data'!AN$1,FALSE)</f>
        <v>144.095362890046</v>
      </c>
      <c r="T83" s="111">
        <f>VLOOKUP($A83,'ADR Raw Data'!$B$6:$BE$43,'ADR Raw Data'!AO$1,FALSE)</f>
        <v>143.73543334784199</v>
      </c>
      <c r="U83" s="112">
        <f>VLOOKUP($A83,'ADR Raw Data'!$B$6:$BE$43,'ADR Raw Data'!AP$1,FALSE)</f>
        <v>143.91648388577701</v>
      </c>
      <c r="V83" s="113">
        <f>VLOOKUP($A83,'ADR Raw Data'!$B$6:$BE$43,'ADR Raw Data'!AR$1,FALSE)</f>
        <v>121.38103149605701</v>
      </c>
      <c r="X83" s="110">
        <f>VLOOKUP($A83,'RevPAR Raw Data'!$B$6:$BE$43,'RevPAR Raw Data'!AG$1,FALSE)</f>
        <v>68.857402381949001</v>
      </c>
      <c r="Y83" s="111">
        <f>VLOOKUP($A83,'RevPAR Raw Data'!$B$6:$BE$43,'RevPAR Raw Data'!AH$1,FALSE)</f>
        <v>86.675260469691807</v>
      </c>
      <c r="Z83" s="111">
        <f>VLOOKUP($A83,'RevPAR Raw Data'!$B$6:$BE$43,'RevPAR Raw Data'!AI$1,FALSE)</f>
        <v>93.763614065639601</v>
      </c>
      <c r="AA83" s="111">
        <f>VLOOKUP($A83,'RevPAR Raw Data'!$B$6:$BE$43,'RevPAR Raw Data'!AJ$1,FALSE)</f>
        <v>95.179986273442694</v>
      </c>
      <c r="AB83" s="111">
        <f>VLOOKUP($A83,'RevPAR Raw Data'!$B$6:$BE$43,'RevPAR Raw Data'!AK$1,FALSE)</f>
        <v>91.775123304588007</v>
      </c>
      <c r="AC83" s="112">
        <f>VLOOKUP($A83,'RevPAR Raw Data'!$B$6:$BE$43,'RevPAR Raw Data'!AL$1,FALSE)</f>
        <v>87.250277299062205</v>
      </c>
      <c r="AD83" s="111">
        <f>VLOOKUP($A83,'RevPAR Raw Data'!$B$6:$BE$43,'RevPAR Raw Data'!AN$1,FALSE)</f>
        <v>126.23424561285999</v>
      </c>
      <c r="AE83" s="111">
        <f>VLOOKUP($A83,'RevPAR Raw Data'!$B$6:$BE$43,'RevPAR Raw Data'!AO$1,FALSE)</f>
        <v>124.408649526959</v>
      </c>
      <c r="AF83" s="112">
        <f>VLOOKUP($A83,'RevPAR Raw Data'!$B$6:$BE$43,'RevPAR Raw Data'!AP$1,FALSE)</f>
        <v>125.321447569909</v>
      </c>
      <c r="AG83" s="113">
        <f>VLOOKUP($A83,'RevPAR Raw Data'!$B$6:$BE$43,'RevPAR Raw Data'!AR$1,FALSE)</f>
        <v>98.127754519304304</v>
      </c>
    </row>
    <row r="84" spans="1:33" ht="14.25">
      <c r="A84" s="90" t="s">
        <v>14</v>
      </c>
      <c r="B84" s="78">
        <f>(VLOOKUP($A83,'Occupancy Raw Data'!$B$8:$BE$51,'Occupancy Raw Data'!AT$3,FALSE))/100</f>
        <v>2.6267969898363601E-2</v>
      </c>
      <c r="C84" s="79">
        <f>(VLOOKUP($A83,'Occupancy Raw Data'!$B$8:$BE$51,'Occupancy Raw Data'!AU$3,FALSE))/100</f>
        <v>8.4879497457913296E-3</v>
      </c>
      <c r="D84" s="79">
        <f>(VLOOKUP($A83,'Occupancy Raw Data'!$B$8:$BE$51,'Occupancy Raw Data'!AV$3,FALSE))/100</f>
        <v>5.1602610406781399E-3</v>
      </c>
      <c r="E84" s="79">
        <f>(VLOOKUP($A83,'Occupancy Raw Data'!$B$8:$BE$51,'Occupancy Raw Data'!AW$3,FALSE))/100</f>
        <v>2.9772778014572999E-2</v>
      </c>
      <c r="F84" s="79">
        <f>(VLOOKUP($A83,'Occupancy Raw Data'!$B$8:$BE$51,'Occupancy Raw Data'!AX$3,FALSE))/100</f>
        <v>3.8149340161733297E-2</v>
      </c>
      <c r="G84" s="79">
        <f>(VLOOKUP($A83,'Occupancy Raw Data'!$B$8:$BE$51,'Occupancy Raw Data'!AY$3,FALSE))/100</f>
        <v>2.1328785062597201E-2</v>
      </c>
      <c r="H84" s="80">
        <f>(VLOOKUP($A83,'Occupancy Raw Data'!$B$8:$BE$51,'Occupancy Raw Data'!BA$3,FALSE))/100</f>
        <v>1.52886281137252E-2</v>
      </c>
      <c r="I84" s="80">
        <f>(VLOOKUP($A83,'Occupancy Raw Data'!$B$8:$BE$51,'Occupancy Raw Data'!BB$3,FALSE))/100</f>
        <v>-4.2810528132885897E-3</v>
      </c>
      <c r="J84" s="79">
        <f>(VLOOKUP($A83,'Occupancy Raw Data'!$B$8:$BE$51,'Occupancy Raw Data'!BC$3,FALSE))/100</f>
        <v>5.4676005711380904E-3</v>
      </c>
      <c r="K84" s="81">
        <f>(VLOOKUP($A83,'Occupancy Raw Data'!$B$8:$BE$51,'Occupancy Raw Data'!BE$3,FALSE))/100</f>
        <v>1.63943712409193E-2</v>
      </c>
      <c r="M84" s="78">
        <f>(VLOOKUP($A83,'ADR Raw Data'!$B$6:$BE$49,'ADR Raw Data'!AT$1,FALSE))/100</f>
        <v>-7.4351645138666404E-3</v>
      </c>
      <c r="N84" s="79">
        <f>(VLOOKUP($A83,'ADR Raw Data'!$B$6:$BE$49,'ADR Raw Data'!AU$1,FALSE))/100</f>
        <v>-1.0805589575591199E-2</v>
      </c>
      <c r="O84" s="79">
        <f>(VLOOKUP($A83,'ADR Raw Data'!$B$6:$BE$49,'ADR Raw Data'!AV$1,FALSE))/100</f>
        <v>-4.7534057298976798E-4</v>
      </c>
      <c r="P84" s="79">
        <f>(VLOOKUP($A83,'ADR Raw Data'!$B$6:$BE$49,'ADR Raw Data'!AW$1,FALSE))/100</f>
        <v>-9.4158584095645707E-3</v>
      </c>
      <c r="Q84" s="79">
        <f>(VLOOKUP($A83,'ADR Raw Data'!$B$6:$BE$49,'ADR Raw Data'!AX$1,FALSE))/100</f>
        <v>-1.5211416381374402E-3</v>
      </c>
      <c r="R84" s="79">
        <f>(VLOOKUP($A83,'ADR Raw Data'!$B$6:$BE$49,'ADR Raw Data'!AY$1,FALSE))/100</f>
        <v>-5.84607521496033E-3</v>
      </c>
      <c r="S84" s="80">
        <f>(VLOOKUP($A83,'ADR Raw Data'!$B$6:$BE$49,'ADR Raw Data'!BA$1,FALSE))/100</f>
        <v>6.06629214452966E-3</v>
      </c>
      <c r="T84" s="80">
        <f>(VLOOKUP($A83,'ADR Raw Data'!$B$6:$BE$49,'ADR Raw Data'!BB$1,FALSE))/100</f>
        <v>-4.8324519757863499E-3</v>
      </c>
      <c r="U84" s="79">
        <f>(VLOOKUP($A83,'ADR Raw Data'!$B$6:$BE$49,'ADR Raw Data'!BC$1,FALSE))/100</f>
        <v>5.8608051332066202E-4</v>
      </c>
      <c r="V84" s="81">
        <f>(VLOOKUP($A83,'ADR Raw Data'!$B$6:$BE$49,'ADR Raw Data'!BE$1,FALSE))/100</f>
        <v>-4.3783503303377403E-3</v>
      </c>
      <c r="X84" s="78">
        <f>(VLOOKUP($A83,'RevPAR Raw Data'!$B$6:$BE$49,'RevPAR Raw Data'!AT$1,FALSE))/100</f>
        <v>1.8637498706857401E-2</v>
      </c>
      <c r="Y84" s="79">
        <f>(VLOOKUP($A83,'RevPAR Raw Data'!$B$6:$BE$49,'RevPAR Raw Data'!AU$1,FALSE))/100</f>
        <v>-2.40935713109119E-3</v>
      </c>
      <c r="Z84" s="79">
        <f>(VLOOKUP($A83,'RevPAR Raw Data'!$B$6:$BE$49,'RevPAR Raw Data'!AV$1,FALSE))/100</f>
        <v>4.6824675862485203E-3</v>
      </c>
      <c r="AA84" s="79">
        <f>(VLOOKUP($A83,'RevPAR Raw Data'!$B$6:$BE$49,'RevPAR Raw Data'!AW$1,FALSE))/100</f>
        <v>2.0076583342763802E-2</v>
      </c>
      <c r="AB84" s="79">
        <f>(VLOOKUP($A83,'RevPAR Raw Data'!$B$6:$BE$49,'RevPAR Raw Data'!AX$1,FALSE))/100</f>
        <v>3.6570167973808299E-2</v>
      </c>
      <c r="AC84" s="79">
        <f>(VLOOKUP($A83,'RevPAR Raw Data'!$B$6:$BE$49,'RevPAR Raw Data'!AY$1,FALSE))/100</f>
        <v>1.5358020165917202E-2</v>
      </c>
      <c r="AD84" s="80">
        <f>(VLOOKUP($A83,'RevPAR Raw Data'!$B$6:$BE$49,'RevPAR Raw Data'!BA$1,FALSE))/100</f>
        <v>2.1447665542881703E-2</v>
      </c>
      <c r="AE84" s="80">
        <f>(VLOOKUP($A83,'RevPAR Raw Data'!$B$6:$BE$49,'RevPAR Raw Data'!BB$1,FALSE))/100</f>
        <v>-9.092816806948921E-3</v>
      </c>
      <c r="AF84" s="79">
        <f>(VLOOKUP($A83,'RevPAR Raw Data'!$B$6:$BE$49,'RevPAR Raw Data'!BC$1,FALSE))/100</f>
        <v>6.0568855386081196E-3</v>
      </c>
      <c r="AG84" s="81">
        <f>(VLOOKUP($A83,'RevPAR Raw Data'!$B$6:$BE$49,'RevPAR Raw Data'!BE$1,FALSE))/100</f>
        <v>1.19442406098432E-2</v>
      </c>
    </row>
    <row r="85" spans="1:33">
      <c r="A85" s="128"/>
      <c r="B85" s="106"/>
      <c r="C85" s="107"/>
      <c r="D85" s="107"/>
      <c r="E85" s="107"/>
      <c r="F85" s="107"/>
      <c r="G85" s="108"/>
      <c r="H85" s="88"/>
      <c r="I85" s="88"/>
      <c r="J85" s="108"/>
      <c r="K85" s="109"/>
      <c r="M85" s="110"/>
      <c r="N85" s="111"/>
      <c r="O85" s="111"/>
      <c r="P85" s="111"/>
      <c r="Q85" s="111"/>
      <c r="R85" s="112"/>
      <c r="S85" s="111"/>
      <c r="T85" s="111"/>
      <c r="U85" s="112"/>
      <c r="V85" s="113"/>
      <c r="X85" s="110"/>
      <c r="Y85" s="111"/>
      <c r="Z85" s="111"/>
      <c r="AA85" s="111"/>
      <c r="AB85" s="111"/>
      <c r="AC85" s="112"/>
      <c r="AD85" s="111"/>
      <c r="AE85" s="111"/>
      <c r="AF85" s="112"/>
      <c r="AG85" s="113"/>
    </row>
    <row r="86" spans="1:33">
      <c r="A86" s="105" t="s">
        <v>43</v>
      </c>
      <c r="B86" s="106">
        <f>(VLOOKUP($A86,'Occupancy Raw Data'!$B$8:$BE$45,'Occupancy Raw Data'!AG$3,FALSE))/100</f>
        <v>0.61729891614375298</v>
      </c>
      <c r="C86" s="107">
        <f>(VLOOKUP($A86,'Occupancy Raw Data'!$B$8:$BE$45,'Occupancy Raw Data'!AH$3,FALSE))/100</f>
        <v>0.71798345693097498</v>
      </c>
      <c r="D86" s="107">
        <f>(VLOOKUP($A86,'Occupancy Raw Data'!$B$8:$BE$45,'Occupancy Raw Data'!AI$3,FALSE))/100</f>
        <v>0.75620365088419805</v>
      </c>
      <c r="E86" s="107">
        <f>(VLOOKUP($A86,'Occupancy Raw Data'!$B$8:$BE$45,'Occupancy Raw Data'!AJ$3,FALSE))/100</f>
        <v>0.74657729606389001</v>
      </c>
      <c r="F86" s="107">
        <f>(VLOOKUP($A86,'Occupancy Raw Data'!$B$8:$BE$45,'Occupancy Raw Data'!AK$3,FALSE))/100</f>
        <v>0.75534797490017103</v>
      </c>
      <c r="G86" s="108">
        <f>(VLOOKUP($A86,'Occupancy Raw Data'!$B$8:$BE$45,'Occupancy Raw Data'!AL$3,FALSE))/100</f>
        <v>0.71868225898459703</v>
      </c>
      <c r="H86" s="88">
        <f>(VLOOKUP($A86,'Occupancy Raw Data'!$B$8:$BE$45,'Occupancy Raw Data'!AN$3,FALSE))/100</f>
        <v>0.85777952082144793</v>
      </c>
      <c r="I86" s="88">
        <f>(VLOOKUP($A86,'Occupancy Raw Data'!$B$8:$BE$45,'Occupancy Raw Data'!AO$3,FALSE))/100</f>
        <v>0.86451796919566404</v>
      </c>
      <c r="J86" s="108">
        <f>(VLOOKUP($A86,'Occupancy Raw Data'!$B$8:$BE$45,'Occupancy Raw Data'!AP$3,FALSE))/100</f>
        <v>0.86114874500855609</v>
      </c>
      <c r="K86" s="109">
        <f>(VLOOKUP($A86,'Occupancy Raw Data'!$B$8:$BE$45,'Occupancy Raw Data'!AR$3,FALSE))/100</f>
        <v>0.75938696927715699</v>
      </c>
      <c r="M86" s="110">
        <f>VLOOKUP($A86,'ADR Raw Data'!$B$6:$BE$43,'ADR Raw Data'!AG$1,FALSE)</f>
        <v>88.737318349312602</v>
      </c>
      <c r="N86" s="111">
        <f>VLOOKUP($A86,'ADR Raw Data'!$B$6:$BE$43,'ADR Raw Data'!AH$1,FALSE)</f>
        <v>94.735919237262806</v>
      </c>
      <c r="O86" s="111">
        <f>VLOOKUP($A86,'ADR Raw Data'!$B$6:$BE$43,'ADR Raw Data'!AI$1,FALSE)</f>
        <v>97.232318821310699</v>
      </c>
      <c r="P86" s="111">
        <f>VLOOKUP($A86,'ADR Raw Data'!$B$6:$BE$43,'ADR Raw Data'!AJ$1,FALSE)</f>
        <v>96.219055229226299</v>
      </c>
      <c r="Q86" s="111">
        <f>VLOOKUP($A86,'ADR Raw Data'!$B$6:$BE$43,'ADR Raw Data'!AK$1,FALSE)</f>
        <v>95.212367284999502</v>
      </c>
      <c r="R86" s="112">
        <f>VLOOKUP($A86,'ADR Raw Data'!$B$6:$BE$43,'ADR Raw Data'!AL$1,FALSE)</f>
        <v>94.639079885502198</v>
      </c>
      <c r="S86" s="111">
        <f>VLOOKUP($A86,'ADR Raw Data'!$B$6:$BE$43,'ADR Raw Data'!AN$1,FALSE)</f>
        <v>124.763096379733</v>
      </c>
      <c r="T86" s="111">
        <f>VLOOKUP($A86,'ADR Raw Data'!$B$6:$BE$43,'ADR Raw Data'!AO$1,FALSE)</f>
        <v>125.263506268558</v>
      </c>
      <c r="U86" s="112">
        <f>VLOOKUP($A86,'ADR Raw Data'!$B$6:$BE$43,'ADR Raw Data'!AP$1,FALSE)</f>
        <v>125.014280245099</v>
      </c>
      <c r="V86" s="113">
        <f>VLOOKUP($A86,'ADR Raw Data'!$B$6:$BE$43,'ADR Raw Data'!AR$1,FALSE)</f>
        <v>104.48068962272301</v>
      </c>
      <c r="X86" s="110">
        <f>VLOOKUP($A86,'RevPAR Raw Data'!$B$6:$BE$43,'RevPAR Raw Data'!AG$1,FALSE)</f>
        <v>54.777450438533897</v>
      </c>
      <c r="Y86" s="111">
        <f>VLOOKUP($A86,'RevPAR Raw Data'!$B$6:$BE$43,'RevPAR Raw Data'!AH$1,FALSE)</f>
        <v>68.018822789503702</v>
      </c>
      <c r="Z86" s="111">
        <f>VLOOKUP($A86,'RevPAR Raw Data'!$B$6:$BE$43,'RevPAR Raw Data'!AI$1,FALSE)</f>
        <v>73.527434476611504</v>
      </c>
      <c r="AA86" s="111">
        <f>VLOOKUP($A86,'RevPAR Raw Data'!$B$6:$BE$43,'RevPAR Raw Data'!AJ$1,FALSE)</f>
        <v>71.834962082857899</v>
      </c>
      <c r="AB86" s="111">
        <f>VLOOKUP($A86,'RevPAR Raw Data'!$B$6:$BE$43,'RevPAR Raw Data'!AK$1,FALSE)</f>
        <v>71.918468814175597</v>
      </c>
      <c r="AC86" s="112">
        <f>VLOOKUP($A86,'RevPAR Raw Data'!$B$6:$BE$43,'RevPAR Raw Data'!AL$1,FALSE)</f>
        <v>68.015427720336504</v>
      </c>
      <c r="AD86" s="111">
        <f>VLOOKUP($A86,'RevPAR Raw Data'!$B$6:$BE$43,'RevPAR Raw Data'!AN$1,FALSE)</f>
        <v>107.019229028807</v>
      </c>
      <c r="AE86" s="111">
        <f>VLOOKUP($A86,'RevPAR Raw Data'!$B$6:$BE$43,'RevPAR Raw Data'!AO$1,FALSE)</f>
        <v>108.292552053622</v>
      </c>
      <c r="AF86" s="112">
        <f>VLOOKUP($A86,'RevPAR Raw Data'!$B$6:$BE$43,'RevPAR Raw Data'!AP$1,FALSE)</f>
        <v>107.655890541215</v>
      </c>
      <c r="AG86" s="113">
        <f>VLOOKUP($A86,'RevPAR Raw Data'!$B$6:$BE$43,'RevPAR Raw Data'!AR$1,FALSE)</f>
        <v>79.341274240587495</v>
      </c>
    </row>
    <row r="87" spans="1:33" ht="14.25">
      <c r="A87" s="90" t="s">
        <v>14</v>
      </c>
      <c r="B87" s="78">
        <f>(VLOOKUP($A86,'Occupancy Raw Data'!$B$8:$BE$51,'Occupancy Raw Data'!AT$3,FALSE))/100</f>
        <v>3.4477813837537799E-2</v>
      </c>
      <c r="C87" s="79">
        <f>(VLOOKUP($A86,'Occupancy Raw Data'!$B$8:$BE$51,'Occupancy Raw Data'!AU$3,FALSE))/100</f>
        <v>9.9845892333845204E-3</v>
      </c>
      <c r="D87" s="79">
        <f>(VLOOKUP($A86,'Occupancy Raw Data'!$B$8:$BE$51,'Occupancy Raw Data'!AV$3,FALSE))/100</f>
        <v>-3.9402602878093199E-3</v>
      </c>
      <c r="E87" s="79">
        <f>(VLOOKUP($A86,'Occupancy Raw Data'!$B$8:$BE$51,'Occupancy Raw Data'!AW$3,FALSE))/100</f>
        <v>4.4233261946110297E-2</v>
      </c>
      <c r="F87" s="79">
        <f>(VLOOKUP($A86,'Occupancy Raw Data'!$B$8:$BE$51,'Occupancy Raw Data'!AX$3,FALSE))/100</f>
        <v>5.2647577046684997E-2</v>
      </c>
      <c r="G87" s="79">
        <f>(VLOOKUP($A86,'Occupancy Raw Data'!$B$8:$BE$51,'Occupancy Raw Data'!AY$3,FALSE))/100</f>
        <v>2.6886088261821303E-2</v>
      </c>
      <c r="H87" s="80">
        <f>(VLOOKUP($A86,'Occupancy Raw Data'!$B$8:$BE$51,'Occupancy Raw Data'!BA$3,FALSE))/100</f>
        <v>4.18631327640588E-2</v>
      </c>
      <c r="I87" s="80">
        <f>(VLOOKUP($A86,'Occupancy Raw Data'!$B$8:$BE$51,'Occupancy Raw Data'!BB$3,FALSE))/100</f>
        <v>1.8079634208346601E-2</v>
      </c>
      <c r="J87" s="79">
        <f>(VLOOKUP($A86,'Occupancy Raw Data'!$B$8:$BE$51,'Occupancy Raw Data'!BC$3,FALSE))/100</f>
        <v>2.9787566930788101E-2</v>
      </c>
      <c r="K87" s="81">
        <f>(VLOOKUP($A86,'Occupancy Raw Data'!$B$8:$BE$51,'Occupancy Raw Data'!BE$3,FALSE))/100</f>
        <v>2.78243794565457E-2</v>
      </c>
      <c r="M87" s="78">
        <f>(VLOOKUP($A86,'ADR Raw Data'!$B$6:$BE$49,'ADR Raw Data'!AT$1,FALSE))/100</f>
        <v>-1.1608330905617801E-2</v>
      </c>
      <c r="N87" s="79">
        <f>(VLOOKUP($A86,'ADR Raw Data'!$B$6:$BE$49,'ADR Raw Data'!AU$1,FALSE))/100</f>
        <v>-1.52878720893477E-2</v>
      </c>
      <c r="O87" s="79">
        <f>(VLOOKUP($A86,'ADR Raw Data'!$B$6:$BE$49,'ADR Raw Data'!AV$1,FALSE))/100</f>
        <v>-1.9304232385760001E-2</v>
      </c>
      <c r="P87" s="79">
        <f>(VLOOKUP($A86,'ADR Raw Data'!$B$6:$BE$49,'ADR Raw Data'!AW$1,FALSE))/100</f>
        <v>7.7897637346743898E-3</v>
      </c>
      <c r="Q87" s="79">
        <f>(VLOOKUP($A86,'ADR Raw Data'!$B$6:$BE$49,'ADR Raw Data'!AX$1,FALSE))/100</f>
        <v>-1.5826447668807201E-2</v>
      </c>
      <c r="R87" s="79">
        <f>(VLOOKUP($A86,'ADR Raw Data'!$B$6:$BE$49,'ADR Raw Data'!AY$1,FALSE))/100</f>
        <v>-1.1179872034495299E-2</v>
      </c>
      <c r="S87" s="80">
        <f>(VLOOKUP($A86,'ADR Raw Data'!$B$6:$BE$49,'ADR Raw Data'!BA$1,FALSE))/100</f>
        <v>-8.5038834964506413E-3</v>
      </c>
      <c r="T87" s="80">
        <f>(VLOOKUP($A86,'ADR Raw Data'!$B$6:$BE$49,'ADR Raw Data'!BB$1,FALSE))/100</f>
        <v>-1.7901442335280002E-2</v>
      </c>
      <c r="U87" s="79">
        <f>(VLOOKUP($A86,'ADR Raw Data'!$B$6:$BE$49,'ADR Raw Data'!BC$1,FALSE))/100</f>
        <v>-1.3329859510243201E-2</v>
      </c>
      <c r="V87" s="81">
        <f>(VLOOKUP($A86,'ADR Raw Data'!$B$6:$BE$49,'ADR Raw Data'!BE$1,FALSE))/100</f>
        <v>-1.1835595726380299E-2</v>
      </c>
      <c r="X87" s="78">
        <f>(VLOOKUP($A86,'RevPAR Raw Data'!$B$6:$BE$49,'RevPAR Raw Data'!AT$1,FALSE))/100</f>
        <v>2.2469253059991499E-2</v>
      </c>
      <c r="Y87" s="79">
        <f>(VLOOKUP($A86,'RevPAR Raw Data'!$B$6:$BE$49,'RevPAR Raw Data'!AU$1,FALSE))/100</f>
        <v>-5.4559259790278704E-3</v>
      </c>
      <c r="Z87" s="79">
        <f>(VLOOKUP($A86,'RevPAR Raw Data'!$B$6:$BE$49,'RevPAR Raw Data'!AV$1,FALSE))/100</f>
        <v>-2.3168428973313102E-2</v>
      </c>
      <c r="AA87" s="79">
        <f>(VLOOKUP($A86,'RevPAR Raw Data'!$B$6:$BE$49,'RevPAR Raw Data'!AW$1,FALSE))/100</f>
        <v>5.2367592340558905E-2</v>
      </c>
      <c r="AB87" s="79">
        <f>(VLOOKUP($A86,'RevPAR Raw Data'!$B$6:$BE$49,'RevPAR Raw Data'!AX$1,FALSE))/100</f>
        <v>3.5987905254858898E-2</v>
      </c>
      <c r="AC87" s="79">
        <f>(VLOOKUP($A86,'RevPAR Raw Data'!$B$6:$BE$49,'RevPAR Raw Data'!AY$1,FALSE))/100</f>
        <v>1.5405633201050699E-2</v>
      </c>
      <c r="AD87" s="80">
        <f>(VLOOKUP($A86,'RevPAR Raw Data'!$B$6:$BE$49,'RevPAR Raw Data'!BA$1,FALSE))/100</f>
        <v>3.3003250063786196E-2</v>
      </c>
      <c r="AE87" s="80">
        <f>(VLOOKUP($A86,'RevPAR Raw Data'!$B$6:$BE$49,'RevPAR Raw Data'!BB$1,FALSE))/100</f>
        <v>-1.45459656157081E-4</v>
      </c>
      <c r="AF87" s="79">
        <f>(VLOOKUP($A86,'RevPAR Raw Data'!$B$6:$BE$49,'RevPAR Raw Data'!BC$1,FALSE))/100</f>
        <v>1.6060643338205401E-2</v>
      </c>
      <c r="AG87" s="81">
        <f>(VLOOKUP($A86,'RevPAR Raw Data'!$B$6:$BE$49,'RevPAR Raw Data'!BE$1,FALSE))/100</f>
        <v>1.5659465623580299E-2</v>
      </c>
    </row>
    <row r="88" spans="1:33">
      <c r="A88" s="128"/>
      <c r="B88" s="106"/>
      <c r="C88" s="107"/>
      <c r="D88" s="107"/>
      <c r="E88" s="107"/>
      <c r="F88" s="107"/>
      <c r="G88" s="108"/>
      <c r="H88" s="88"/>
      <c r="I88" s="88"/>
      <c r="J88" s="108"/>
      <c r="K88" s="109"/>
      <c r="M88" s="110"/>
      <c r="N88" s="111"/>
      <c r="O88" s="111"/>
      <c r="P88" s="111"/>
      <c r="Q88" s="111"/>
      <c r="R88" s="112"/>
      <c r="S88" s="111"/>
      <c r="T88" s="111"/>
      <c r="U88" s="112"/>
      <c r="V88" s="113"/>
      <c r="X88" s="110"/>
      <c r="Y88" s="111"/>
      <c r="Z88" s="111"/>
      <c r="AA88" s="111"/>
      <c r="AB88" s="111"/>
      <c r="AC88" s="112"/>
      <c r="AD88" s="111"/>
      <c r="AE88" s="111"/>
      <c r="AF88" s="112"/>
      <c r="AG88" s="113"/>
    </row>
    <row r="89" spans="1:33">
      <c r="A89" s="105" t="s">
        <v>44</v>
      </c>
      <c r="B89" s="106">
        <f>(VLOOKUP($A89,'Occupancy Raw Data'!$B$8:$BE$45,'Occupancy Raw Data'!AG$3,FALSE))/100</f>
        <v>0.63311688311688297</v>
      </c>
      <c r="C89" s="107">
        <f>(VLOOKUP($A89,'Occupancy Raw Data'!$B$8:$BE$45,'Occupancy Raw Data'!AH$3,FALSE))/100</f>
        <v>0.73438048438048398</v>
      </c>
      <c r="D89" s="107">
        <f>(VLOOKUP($A89,'Occupancy Raw Data'!$B$8:$BE$45,'Occupancy Raw Data'!AI$3,FALSE))/100</f>
        <v>0.78843453843453803</v>
      </c>
      <c r="E89" s="107">
        <f>(VLOOKUP($A89,'Occupancy Raw Data'!$B$8:$BE$45,'Occupancy Raw Data'!AJ$3,FALSE))/100</f>
        <v>0.80067567567567499</v>
      </c>
      <c r="F89" s="107">
        <f>(VLOOKUP($A89,'Occupancy Raw Data'!$B$8:$BE$45,'Occupancy Raw Data'!AK$3,FALSE))/100</f>
        <v>0.787337662337662</v>
      </c>
      <c r="G89" s="108">
        <f>(VLOOKUP($A89,'Occupancy Raw Data'!$B$8:$BE$45,'Occupancy Raw Data'!AL$3,FALSE))/100</f>
        <v>0.74878904878904806</v>
      </c>
      <c r="H89" s="88">
        <f>(VLOOKUP($A89,'Occupancy Raw Data'!$B$8:$BE$45,'Occupancy Raw Data'!AN$3,FALSE))/100</f>
        <v>0.85161460161460101</v>
      </c>
      <c r="I89" s="88">
        <f>(VLOOKUP($A89,'Occupancy Raw Data'!$B$8:$BE$45,'Occupancy Raw Data'!AO$3,FALSE))/100</f>
        <v>0.861530361530361</v>
      </c>
      <c r="J89" s="108">
        <f>(VLOOKUP($A89,'Occupancy Raw Data'!$B$8:$BE$45,'Occupancy Raw Data'!AP$3,FALSE))/100</f>
        <v>0.856572481572481</v>
      </c>
      <c r="K89" s="109">
        <f>(VLOOKUP($A89,'Occupancy Raw Data'!$B$8:$BE$45,'Occupancy Raw Data'!AR$3,FALSE))/100</f>
        <v>0.77958431529860106</v>
      </c>
      <c r="M89" s="110">
        <f>VLOOKUP($A89,'ADR Raw Data'!$B$6:$BE$43,'ADR Raw Data'!AG$1,FALSE)</f>
        <v>119.02998022176</v>
      </c>
      <c r="N89" s="111">
        <f>VLOOKUP($A89,'ADR Raw Data'!$B$6:$BE$43,'ADR Raw Data'!AH$1,FALSE)</f>
        <v>127.954203387501</v>
      </c>
      <c r="O89" s="111">
        <f>VLOOKUP($A89,'ADR Raw Data'!$B$6:$BE$43,'ADR Raw Data'!AI$1,FALSE)</f>
        <v>132.72117380077901</v>
      </c>
      <c r="P89" s="111">
        <f>VLOOKUP($A89,'ADR Raw Data'!$B$6:$BE$43,'ADR Raw Data'!AJ$1,FALSE)</f>
        <v>134.288564244616</v>
      </c>
      <c r="Q89" s="111">
        <f>VLOOKUP($A89,'ADR Raw Data'!$B$6:$BE$43,'ADR Raw Data'!AK$1,FALSE)</f>
        <v>129.48984176650799</v>
      </c>
      <c r="R89" s="112">
        <f>VLOOKUP($A89,'ADR Raw Data'!$B$6:$BE$43,'ADR Raw Data'!AL$1,FALSE)</f>
        <v>129.12655022148701</v>
      </c>
      <c r="S89" s="111">
        <f>VLOOKUP($A89,'ADR Raw Data'!$B$6:$BE$43,'ADR Raw Data'!AN$1,FALSE)</f>
        <v>159.61858759402301</v>
      </c>
      <c r="T89" s="111">
        <f>VLOOKUP($A89,'ADR Raw Data'!$B$6:$BE$43,'ADR Raw Data'!AO$1,FALSE)</f>
        <v>161.78713665716</v>
      </c>
      <c r="U89" s="112">
        <f>VLOOKUP($A89,'ADR Raw Data'!$B$6:$BE$43,'ADR Raw Data'!AP$1,FALSE)</f>
        <v>160.70913795523199</v>
      </c>
      <c r="V89" s="113">
        <f>VLOOKUP($A89,'ADR Raw Data'!$B$6:$BE$43,'ADR Raw Data'!AR$1,FALSE)</f>
        <v>139.04127566048601</v>
      </c>
      <c r="X89" s="110">
        <f>VLOOKUP($A89,'RevPAR Raw Data'!$B$6:$BE$43,'RevPAR Raw Data'!AG$1,FALSE)</f>
        <v>75.359890075465003</v>
      </c>
      <c r="Y89" s="111">
        <f>VLOOKUP($A89,'RevPAR Raw Data'!$B$6:$BE$43,'RevPAR Raw Data'!AH$1,FALSE)</f>
        <v>93.967069862232293</v>
      </c>
      <c r="Z89" s="111">
        <f>VLOOKUP($A89,'RevPAR Raw Data'!$B$6:$BE$43,'RevPAR Raw Data'!AI$1,FALSE)</f>
        <v>104.641957406107</v>
      </c>
      <c r="AA89" s="111">
        <f>VLOOKUP($A89,'RevPAR Raw Data'!$B$6:$BE$43,'RevPAR Raw Data'!AJ$1,FALSE)</f>
        <v>107.521586912074</v>
      </c>
      <c r="AB89" s="111">
        <f>VLOOKUP($A89,'RevPAR Raw Data'!$B$6:$BE$43,'RevPAR Raw Data'!AK$1,FALSE)</f>
        <v>101.952229312916</v>
      </c>
      <c r="AC89" s="112">
        <f>VLOOKUP($A89,'RevPAR Raw Data'!$B$6:$BE$43,'RevPAR Raw Data'!AL$1,FALSE)</f>
        <v>96.688546713759195</v>
      </c>
      <c r="AD89" s="111">
        <f>VLOOKUP($A89,'RevPAR Raw Data'!$B$6:$BE$43,'RevPAR Raw Data'!AN$1,FALSE)</f>
        <v>135.93351988416899</v>
      </c>
      <c r="AE89" s="111">
        <f>VLOOKUP($A89,'RevPAR Raw Data'!$B$6:$BE$43,'RevPAR Raw Data'!AO$1,FALSE)</f>
        <v>139.384530335205</v>
      </c>
      <c r="AF89" s="112">
        <f>VLOOKUP($A89,'RevPAR Raw Data'!$B$6:$BE$43,'RevPAR Raw Data'!AP$1,FALSE)</f>
        <v>137.65902510968701</v>
      </c>
      <c r="AG89" s="113">
        <f>VLOOKUP($A89,'RevPAR Raw Data'!$B$6:$BE$43,'RevPAR Raw Data'!AR$1,FALSE)</f>
        <v>108.394397684024</v>
      </c>
    </row>
    <row r="90" spans="1:33" ht="14.25">
      <c r="A90" s="90" t="s">
        <v>14</v>
      </c>
      <c r="B90" s="78">
        <f>(VLOOKUP($A89,'Occupancy Raw Data'!$B$8:$BE$51,'Occupancy Raw Data'!AT$3,FALSE))/100</f>
        <v>-6.3138146233631398E-2</v>
      </c>
      <c r="C90" s="79">
        <f>(VLOOKUP($A89,'Occupancy Raw Data'!$B$8:$BE$51,'Occupancy Raw Data'!AU$3,FALSE))/100</f>
        <v>-2.93361371059963E-2</v>
      </c>
      <c r="D90" s="79">
        <f>(VLOOKUP($A89,'Occupancy Raw Data'!$B$8:$BE$51,'Occupancy Raw Data'!AV$3,FALSE))/100</f>
        <v>2.07007939826735E-2</v>
      </c>
      <c r="E90" s="79">
        <f>(VLOOKUP($A89,'Occupancy Raw Data'!$B$8:$BE$51,'Occupancy Raw Data'!AW$3,FALSE))/100</f>
        <v>1.2866051877863501E-2</v>
      </c>
      <c r="F90" s="79">
        <f>(VLOOKUP($A89,'Occupancy Raw Data'!$B$8:$BE$51,'Occupancy Raw Data'!AX$3,FALSE))/100</f>
        <v>6.6923448769404207E-3</v>
      </c>
      <c r="G90" s="79">
        <f>(VLOOKUP($A89,'Occupancy Raw Data'!$B$8:$BE$51,'Occupancy Raw Data'!AY$3,FALSE))/100</f>
        <v>-8.8590597700708099E-3</v>
      </c>
      <c r="H90" s="80">
        <f>(VLOOKUP($A89,'Occupancy Raw Data'!$B$8:$BE$51,'Occupancy Raw Data'!BA$3,FALSE))/100</f>
        <v>7.9118642708306403E-3</v>
      </c>
      <c r="I90" s="80">
        <f>(VLOOKUP($A89,'Occupancy Raw Data'!$B$8:$BE$51,'Occupancy Raw Data'!BB$3,FALSE))/100</f>
        <v>-2.6571579888333601E-3</v>
      </c>
      <c r="J90" s="79">
        <f>(VLOOKUP($A89,'Occupancy Raw Data'!$B$8:$BE$51,'Occupancy Raw Data'!BC$3,FALSE))/100</f>
        <v>2.5689150576899099E-3</v>
      </c>
      <c r="K90" s="81">
        <f>(VLOOKUP($A89,'Occupancy Raw Data'!$B$8:$BE$51,'Occupancy Raw Data'!BE$3,FALSE))/100</f>
        <v>-5.29693594284844E-3</v>
      </c>
      <c r="M90" s="78">
        <f>(VLOOKUP($A89,'ADR Raw Data'!$B$6:$BE$49,'ADR Raw Data'!AT$1,FALSE))/100</f>
        <v>-3.0294016189209797E-2</v>
      </c>
      <c r="N90" s="79">
        <f>(VLOOKUP($A89,'ADR Raw Data'!$B$6:$BE$49,'ADR Raw Data'!AU$1,FALSE))/100</f>
        <v>-1.9248155035574702E-2</v>
      </c>
      <c r="O90" s="79">
        <f>(VLOOKUP($A89,'ADR Raw Data'!$B$6:$BE$49,'ADR Raw Data'!AV$1,FALSE))/100</f>
        <v>-2.0117605573993499E-2</v>
      </c>
      <c r="P90" s="79">
        <f>(VLOOKUP($A89,'ADR Raw Data'!$B$6:$BE$49,'ADR Raw Data'!AW$1,FALSE))/100</f>
        <v>-2.73137916988106E-2</v>
      </c>
      <c r="Q90" s="79">
        <f>(VLOOKUP($A89,'ADR Raw Data'!$B$6:$BE$49,'ADR Raw Data'!AX$1,FALSE))/100</f>
        <v>-4.45586633178102E-2</v>
      </c>
      <c r="R90" s="79">
        <f>(VLOOKUP($A89,'ADR Raw Data'!$B$6:$BE$49,'ADR Raw Data'!AY$1,FALSE))/100</f>
        <v>-2.7228270331333401E-2</v>
      </c>
      <c r="S90" s="80">
        <f>(VLOOKUP($A89,'ADR Raw Data'!$B$6:$BE$49,'ADR Raw Data'!BA$1,FALSE))/100</f>
        <v>5.2065602804822093E-3</v>
      </c>
      <c r="T90" s="80">
        <f>(VLOOKUP($A89,'ADR Raw Data'!$B$6:$BE$49,'ADR Raw Data'!BB$1,FALSE))/100</f>
        <v>-2.4035806317815999E-3</v>
      </c>
      <c r="U90" s="79">
        <f>(VLOOKUP($A89,'ADR Raw Data'!$B$6:$BE$49,'ADR Raw Data'!BC$1,FALSE))/100</f>
        <v>1.2836876104675601E-3</v>
      </c>
      <c r="V90" s="81">
        <f>(VLOOKUP($A89,'ADR Raw Data'!$B$6:$BE$49,'ADR Raw Data'!BE$1,FALSE))/100</f>
        <v>-1.6592416969426999E-2</v>
      </c>
      <c r="X90" s="78">
        <f>(VLOOKUP($A89,'RevPAR Raw Data'!$B$6:$BE$49,'RevPAR Raw Data'!AT$1,FALSE))/100</f>
        <v>-9.1519454398682906E-2</v>
      </c>
      <c r="Y90" s="79">
        <f>(VLOOKUP($A89,'RevPAR Raw Data'!$B$6:$BE$49,'RevPAR Raw Data'!AU$1,FALSE))/100</f>
        <v>-4.8019625626409906E-2</v>
      </c>
      <c r="Z90" s="79">
        <f>(VLOOKUP($A89,'RevPAR Raw Data'!$B$6:$BE$49,'RevPAR Raw Data'!AV$1,FALSE))/100</f>
        <v>1.66738000268039E-4</v>
      </c>
      <c r="AA90" s="79">
        <f>(VLOOKUP($A89,'RevPAR Raw Data'!$B$6:$BE$49,'RevPAR Raw Data'!AW$1,FALSE))/100</f>
        <v>-1.4799160481925099E-2</v>
      </c>
      <c r="AB90" s="79">
        <f>(VLOOKUP($A89,'RevPAR Raw Data'!$B$6:$BE$49,'RevPAR Raw Data'!AX$1,FALSE))/100</f>
        <v>-3.8164520383048003E-2</v>
      </c>
      <c r="AC90" s="79">
        <f>(VLOOKUP($A89,'RevPAR Raw Data'!$B$6:$BE$49,'RevPAR Raw Data'!AY$1,FALSE))/100</f>
        <v>-3.5846113227103203E-2</v>
      </c>
      <c r="AD90" s="80">
        <f>(VLOOKUP($A89,'RevPAR Raw Data'!$B$6:$BE$49,'RevPAR Raw Data'!BA$1,FALSE))/100</f>
        <v>1.3159618149569901E-2</v>
      </c>
      <c r="AE90" s="80">
        <f>(VLOOKUP($A89,'RevPAR Raw Data'!$B$6:$BE$49,'RevPAR Raw Data'!BB$1,FALSE))/100</f>
        <v>-5.0543519271374201E-3</v>
      </c>
      <c r="AF90" s="79">
        <f>(VLOOKUP($A89,'RevPAR Raw Data'!$B$6:$BE$49,'RevPAR Raw Data'!BC$1,FALSE))/100</f>
        <v>3.8559003525893698E-3</v>
      </c>
      <c r="AG90" s="81">
        <f>(VLOOKUP($A89,'RevPAR Raw Data'!$B$6:$BE$49,'RevPAR Raw Data'!BE$1,FALSE))/100</f>
        <v>-2.1801463942451398E-2</v>
      </c>
    </row>
    <row r="91" spans="1:33">
      <c r="A91" s="128"/>
      <c r="B91" s="106"/>
      <c r="C91" s="107"/>
      <c r="D91" s="107"/>
      <c r="E91" s="107"/>
      <c r="F91" s="107"/>
      <c r="G91" s="108"/>
      <c r="H91" s="88"/>
      <c r="I91" s="88"/>
      <c r="J91" s="108"/>
      <c r="K91" s="109"/>
      <c r="M91" s="110"/>
      <c r="N91" s="111"/>
      <c r="O91" s="111"/>
      <c r="P91" s="111"/>
      <c r="Q91" s="111"/>
      <c r="R91" s="112"/>
      <c r="S91" s="111"/>
      <c r="T91" s="111"/>
      <c r="U91" s="112"/>
      <c r="V91" s="113"/>
      <c r="X91" s="110"/>
      <c r="Y91" s="111"/>
      <c r="Z91" s="111"/>
      <c r="AA91" s="111"/>
      <c r="AB91" s="111"/>
      <c r="AC91" s="112"/>
      <c r="AD91" s="111"/>
      <c r="AE91" s="111"/>
      <c r="AF91" s="112"/>
      <c r="AG91" s="113"/>
    </row>
    <row r="92" spans="1:33">
      <c r="A92" s="105" t="s">
        <v>45</v>
      </c>
      <c r="B92" s="106">
        <f>(VLOOKUP($A92,'Occupancy Raw Data'!$B$8:$BE$45,'Occupancy Raw Data'!AG$3,FALSE))/100</f>
        <v>0.67569936881477399</v>
      </c>
      <c r="C92" s="107">
        <f>(VLOOKUP($A92,'Occupancy Raw Data'!$B$8:$BE$45,'Occupancy Raw Data'!AH$3,FALSE))/100</f>
        <v>0.73663601651990906</v>
      </c>
      <c r="D92" s="107">
        <f>(VLOOKUP($A92,'Occupancy Raw Data'!$B$8:$BE$45,'Occupancy Raw Data'!AI$3,FALSE))/100</f>
        <v>0.77678641003662408</v>
      </c>
      <c r="E92" s="107">
        <f>(VLOOKUP($A92,'Occupancy Raw Data'!$B$8:$BE$45,'Occupancy Raw Data'!AJ$3,FALSE))/100</f>
        <v>0.78578664380893004</v>
      </c>
      <c r="F92" s="107">
        <f>(VLOOKUP($A92,'Occupancy Raw Data'!$B$8:$BE$45,'Occupancy Raw Data'!AK$3,FALSE))/100</f>
        <v>0.8112093820618711</v>
      </c>
      <c r="G92" s="108">
        <f>(VLOOKUP($A92,'Occupancy Raw Data'!$B$8:$BE$45,'Occupancy Raw Data'!AL$3,FALSE))/100</f>
        <v>0.75722356424842208</v>
      </c>
      <c r="H92" s="88">
        <f>(VLOOKUP($A92,'Occupancy Raw Data'!$B$8:$BE$45,'Occupancy Raw Data'!AN$3,FALSE))/100</f>
        <v>0.89963375672095292</v>
      </c>
      <c r="I92" s="88">
        <f>(VLOOKUP($A92,'Occupancy Raw Data'!$B$8:$BE$45,'Occupancy Raw Data'!AO$3,FALSE))/100</f>
        <v>0.91704979350112892</v>
      </c>
      <c r="J92" s="108">
        <f>(VLOOKUP($A92,'Occupancy Raw Data'!$B$8:$BE$45,'Occupancy Raw Data'!AP$3,FALSE))/100</f>
        <v>0.90834177511104097</v>
      </c>
      <c r="K92" s="109">
        <f>(VLOOKUP($A92,'Occupancy Raw Data'!$B$8:$BE$45,'Occupancy Raw Data'!AR$3,FALSE))/100</f>
        <v>0.80040019592345601</v>
      </c>
      <c r="M92" s="110">
        <f>VLOOKUP($A92,'ADR Raw Data'!$B$6:$BE$43,'ADR Raw Data'!AG$1,FALSE)</f>
        <v>206.27041489981201</v>
      </c>
      <c r="N92" s="111">
        <f>VLOOKUP($A92,'ADR Raw Data'!$B$6:$BE$43,'ADR Raw Data'!AH$1,FALSE)</f>
        <v>205.37662158781299</v>
      </c>
      <c r="O92" s="111">
        <f>VLOOKUP($A92,'ADR Raw Data'!$B$6:$BE$43,'ADR Raw Data'!AI$1,FALSE)</f>
        <v>211.779491896975</v>
      </c>
      <c r="P92" s="111">
        <f>VLOOKUP($A92,'ADR Raw Data'!$B$6:$BE$43,'ADR Raw Data'!AJ$1,FALSE)</f>
        <v>212.33648543732599</v>
      </c>
      <c r="Q92" s="111">
        <f>VLOOKUP($A92,'ADR Raw Data'!$B$6:$BE$43,'ADR Raw Data'!AK$1,FALSE)</f>
        <v>219.303118882831</v>
      </c>
      <c r="R92" s="112">
        <f>VLOOKUP($A92,'ADR Raw Data'!$B$6:$BE$43,'ADR Raw Data'!AL$1,FALSE)</f>
        <v>211.27814726497101</v>
      </c>
      <c r="S92" s="111">
        <f>VLOOKUP($A92,'ADR Raw Data'!$B$6:$BE$43,'ADR Raw Data'!AN$1,FALSE)</f>
        <v>276.32499328497101</v>
      </c>
      <c r="T92" s="111">
        <f>VLOOKUP($A92,'ADR Raw Data'!$B$6:$BE$43,'ADR Raw Data'!AO$1,FALSE)</f>
        <v>281.72274836427698</v>
      </c>
      <c r="U92" s="112">
        <f>VLOOKUP($A92,'ADR Raw Data'!$B$6:$BE$43,'ADR Raw Data'!AP$1,FALSE)</f>
        <v>279.04974420829097</v>
      </c>
      <c r="V92" s="113">
        <f>VLOOKUP($A92,'ADR Raw Data'!$B$6:$BE$43,'ADR Raw Data'!AR$1,FALSE)</f>
        <v>233.25278765937699</v>
      </c>
      <c r="X92" s="110">
        <f>VLOOKUP($A92,'RevPAR Raw Data'!$B$6:$BE$43,'RevPAR Raw Data'!AG$1,FALSE)</f>
        <v>139.37678915296499</v>
      </c>
      <c r="Y92" s="111">
        <f>VLOOKUP($A92,'RevPAR Raw Data'!$B$6:$BE$43,'RevPAR Raw Data'!AH$1,FALSE)</f>
        <v>151.28781641276299</v>
      </c>
      <c r="Z92" s="111">
        <f>VLOOKUP($A92,'RevPAR Raw Data'!$B$6:$BE$43,'RevPAR Raw Data'!AI$1,FALSE)</f>
        <v>164.50743123003099</v>
      </c>
      <c r="AA92" s="111">
        <f>VLOOKUP($A92,'RevPAR Raw Data'!$B$6:$BE$43,'RevPAR Raw Data'!AJ$1,FALSE)</f>
        <v>166.85117424998001</v>
      </c>
      <c r="AB92" s="111">
        <f>VLOOKUP($A92,'RevPAR Raw Data'!$B$6:$BE$43,'RevPAR Raw Data'!AK$1,FALSE)</f>
        <v>177.90074755318301</v>
      </c>
      <c r="AC92" s="112">
        <f>VLOOKUP($A92,'RevPAR Raw Data'!$B$6:$BE$43,'RevPAR Raw Data'!AL$1,FALSE)</f>
        <v>159.984791719784</v>
      </c>
      <c r="AD92" s="111">
        <f>VLOOKUP($A92,'RevPAR Raw Data'!$B$6:$BE$43,'RevPAR Raw Data'!AN$1,FALSE)</f>
        <v>248.59129178485099</v>
      </c>
      <c r="AE92" s="111">
        <f>VLOOKUP($A92,'RevPAR Raw Data'!$B$6:$BE$43,'RevPAR Raw Data'!AO$1,FALSE)</f>
        <v>258.35378821203102</v>
      </c>
      <c r="AF92" s="112">
        <f>VLOOKUP($A92,'RevPAR Raw Data'!$B$6:$BE$43,'RevPAR Raw Data'!AP$1,FALSE)</f>
        <v>253.47253999844099</v>
      </c>
      <c r="AG92" s="113">
        <f>VLOOKUP($A92,'RevPAR Raw Data'!$B$6:$BE$43,'RevPAR Raw Data'!AR$1,FALSE)</f>
        <v>186.69557694225799</v>
      </c>
    </row>
    <row r="93" spans="1:33" ht="14.25">
      <c r="A93" s="90" t="s">
        <v>14</v>
      </c>
      <c r="B93" s="78">
        <f>(VLOOKUP($A92,'Occupancy Raw Data'!$B$8:$BE$51,'Occupancy Raw Data'!AT$3,FALSE))/100</f>
        <v>-2.2808180897040502E-3</v>
      </c>
      <c r="C93" s="79">
        <f>(VLOOKUP($A92,'Occupancy Raw Data'!$B$8:$BE$51,'Occupancy Raw Data'!AU$3,FALSE))/100</f>
        <v>-1.5055827888053298E-2</v>
      </c>
      <c r="D93" s="79">
        <f>(VLOOKUP($A92,'Occupancy Raw Data'!$B$8:$BE$51,'Occupancy Raw Data'!AV$3,FALSE))/100</f>
        <v>-2.72327450507311E-3</v>
      </c>
      <c r="E93" s="79">
        <f>(VLOOKUP($A92,'Occupancy Raw Data'!$B$8:$BE$51,'Occupancy Raw Data'!AW$3,FALSE))/100</f>
        <v>2.3576329524872701E-2</v>
      </c>
      <c r="F93" s="79">
        <f>(VLOOKUP($A92,'Occupancy Raw Data'!$B$8:$BE$51,'Occupancy Raw Data'!AX$3,FALSE))/100</f>
        <v>3.1033266356676997E-2</v>
      </c>
      <c r="G93" s="79">
        <f>(VLOOKUP($A92,'Occupancy Raw Data'!$B$8:$BE$51,'Occupancy Raw Data'!AY$3,FALSE))/100</f>
        <v>7.3408098997171205E-3</v>
      </c>
      <c r="H93" s="80">
        <f>(VLOOKUP($A92,'Occupancy Raw Data'!$B$8:$BE$51,'Occupancy Raw Data'!BA$3,FALSE))/100</f>
        <v>2.72638054423151E-2</v>
      </c>
      <c r="I93" s="80">
        <f>(VLOOKUP($A92,'Occupancy Raw Data'!$B$8:$BE$51,'Occupancy Raw Data'!BB$3,FALSE))/100</f>
        <v>-8.1181896677271794E-4</v>
      </c>
      <c r="J93" s="79">
        <f>(VLOOKUP($A92,'Occupancy Raw Data'!$B$8:$BE$51,'Occupancy Raw Data'!BC$3,FALSE))/100</f>
        <v>1.28969724851275E-2</v>
      </c>
      <c r="K93" s="81">
        <f>(VLOOKUP($A92,'Occupancy Raw Data'!$B$8:$BE$51,'Occupancy Raw Data'!BE$3,FALSE))/100</f>
        <v>9.13626812562701E-3</v>
      </c>
      <c r="M93" s="78">
        <f>(VLOOKUP($A92,'ADR Raw Data'!$B$6:$BE$49,'ADR Raw Data'!AT$1,FALSE))/100</f>
        <v>-2.4744756848256102E-4</v>
      </c>
      <c r="N93" s="79">
        <f>(VLOOKUP($A92,'ADR Raw Data'!$B$6:$BE$49,'ADR Raw Data'!AU$1,FALSE))/100</f>
        <v>-1.6560548010453899E-2</v>
      </c>
      <c r="O93" s="79">
        <f>(VLOOKUP($A92,'ADR Raw Data'!$B$6:$BE$49,'ADR Raw Data'!AV$1,FALSE))/100</f>
        <v>1.8063494200153001E-2</v>
      </c>
      <c r="P93" s="79">
        <f>(VLOOKUP($A92,'ADR Raw Data'!$B$6:$BE$49,'ADR Raw Data'!AW$1,FALSE))/100</f>
        <v>2.4348679073291798E-2</v>
      </c>
      <c r="Q93" s="79">
        <f>(VLOOKUP($A92,'ADR Raw Data'!$B$6:$BE$49,'ADR Raw Data'!AX$1,FALSE))/100</f>
        <v>2.2126297411935898E-2</v>
      </c>
      <c r="R93" s="79">
        <f>(VLOOKUP($A92,'ADR Raw Data'!$B$6:$BE$49,'ADR Raw Data'!AY$1,FALSE))/100</f>
        <v>1.04389318890287E-2</v>
      </c>
      <c r="S93" s="80">
        <f>(VLOOKUP($A92,'ADR Raw Data'!$B$6:$BE$49,'ADR Raw Data'!BA$1,FALSE))/100</f>
        <v>3.0568948392533598E-2</v>
      </c>
      <c r="T93" s="80">
        <f>(VLOOKUP($A92,'ADR Raw Data'!$B$6:$BE$49,'ADR Raw Data'!BB$1,FALSE))/100</f>
        <v>2.46163337654293E-2</v>
      </c>
      <c r="U93" s="79">
        <f>(VLOOKUP($A92,'ADR Raw Data'!$B$6:$BE$49,'ADR Raw Data'!BC$1,FALSE))/100</f>
        <v>2.7347874917676804E-2</v>
      </c>
      <c r="V93" s="81">
        <f>(VLOOKUP($A92,'ADR Raw Data'!$B$6:$BE$49,'ADR Raw Data'!BE$1,FALSE))/100</f>
        <v>1.7266381917859702E-2</v>
      </c>
      <c r="X93" s="78">
        <f>(VLOOKUP($A92,'RevPAR Raw Data'!$B$6:$BE$49,'RevPAR Raw Data'!AT$1,FALSE))/100</f>
        <v>-2.5277012752961598E-3</v>
      </c>
      <c r="Y93" s="79">
        <f>(VLOOKUP($A92,'RevPAR Raw Data'!$B$6:$BE$49,'RevPAR Raw Data'!AU$1,FALSE))/100</f>
        <v>-3.1367043137930102E-2</v>
      </c>
      <c r="Z93" s="79">
        <f>(VLOOKUP($A92,'RevPAR Raw Data'!$B$6:$BE$49,'RevPAR Raw Data'!AV$1,FALSE))/100</f>
        <v>1.5291027841852101E-2</v>
      </c>
      <c r="AA93" s="79">
        <f>(VLOOKUP($A92,'RevPAR Raw Data'!$B$6:$BE$49,'RevPAR Raw Data'!AW$1,FALSE))/100</f>
        <v>4.8499061079491895E-2</v>
      </c>
      <c r="AB93" s="79">
        <f>(VLOOKUP($A92,'RevPAR Raw Data'!$B$6:$BE$49,'RevPAR Raw Data'!AX$1,FALSE))/100</f>
        <v>5.38462150496846E-2</v>
      </c>
      <c r="AC93" s="79">
        <f>(VLOOKUP($A92,'RevPAR Raw Data'!$B$6:$BE$49,'RevPAR Raw Data'!AY$1,FALSE))/100</f>
        <v>1.7856372003299301E-2</v>
      </c>
      <c r="AD93" s="80">
        <f>(VLOOKUP($A92,'RevPAR Raw Data'!$B$6:$BE$49,'RevPAR Raw Data'!BA$1,FALSE))/100</f>
        <v>5.8666179696399E-2</v>
      </c>
      <c r="AE93" s="80">
        <f>(VLOOKUP($A92,'RevPAR Raw Data'!$B$6:$BE$49,'RevPAR Raw Data'!BB$1,FALSE))/100</f>
        <v>2.3784530792013401E-2</v>
      </c>
      <c r="AF93" s="79">
        <f>(VLOOKUP($A92,'RevPAR Raw Data'!$B$6:$BE$49,'RevPAR Raw Data'!BC$1,FALSE))/100</f>
        <v>4.0597552193144405E-2</v>
      </c>
      <c r="AG93" s="81">
        <f>(VLOOKUP($A92,'RevPAR Raw Data'!$B$6:$BE$49,'RevPAR Raw Data'!BE$1,FALSE))/100</f>
        <v>2.6560400338247799E-2</v>
      </c>
    </row>
    <row r="94" spans="1:33">
      <c r="A94" s="128"/>
      <c r="B94" s="106"/>
      <c r="C94" s="107"/>
      <c r="D94" s="107"/>
      <c r="E94" s="107"/>
      <c r="F94" s="107"/>
      <c r="G94" s="108"/>
      <c r="H94" s="88"/>
      <c r="I94" s="88"/>
      <c r="J94" s="108"/>
      <c r="K94" s="109"/>
      <c r="M94" s="110"/>
      <c r="N94" s="111"/>
      <c r="O94" s="111"/>
      <c r="P94" s="111"/>
      <c r="Q94" s="111"/>
      <c r="R94" s="112"/>
      <c r="S94" s="111"/>
      <c r="T94" s="111"/>
      <c r="U94" s="112"/>
      <c r="V94" s="113"/>
      <c r="X94" s="110"/>
      <c r="Y94" s="111"/>
      <c r="Z94" s="111"/>
      <c r="AA94" s="111"/>
      <c r="AB94" s="111"/>
      <c r="AC94" s="112"/>
      <c r="AD94" s="111"/>
      <c r="AE94" s="111"/>
      <c r="AF94" s="112"/>
      <c r="AG94" s="113"/>
    </row>
    <row r="95" spans="1:33">
      <c r="A95" s="105" t="s">
        <v>46</v>
      </c>
      <c r="B95" s="106">
        <f>(VLOOKUP($A95,'Occupancy Raw Data'!$B$8:$BE$45,'Occupancy Raw Data'!AG$3,FALSE))/100</f>
        <v>0.55154918143688203</v>
      </c>
      <c r="C95" s="107">
        <f>(VLOOKUP($A95,'Occupancy Raw Data'!$B$8:$BE$45,'Occupancy Raw Data'!AH$3,FALSE))/100</f>
        <v>0.589128670004058</v>
      </c>
      <c r="D95" s="107">
        <f>(VLOOKUP($A95,'Occupancy Raw Data'!$B$8:$BE$45,'Occupancy Raw Data'!AI$3,FALSE))/100</f>
        <v>0.59589365444459408</v>
      </c>
      <c r="E95" s="107">
        <f>(VLOOKUP($A95,'Occupancy Raw Data'!$B$8:$BE$45,'Occupancy Raw Data'!AJ$3,FALSE))/100</f>
        <v>0.60739412799350501</v>
      </c>
      <c r="F95" s="107">
        <f>(VLOOKUP($A95,'Occupancy Raw Data'!$B$8:$BE$45,'Occupancy Raw Data'!AK$3,FALSE))/100</f>
        <v>0.64710458665945003</v>
      </c>
      <c r="G95" s="108">
        <f>(VLOOKUP($A95,'Occupancy Raw Data'!$B$8:$BE$45,'Occupancy Raw Data'!AL$3,FALSE))/100</f>
        <v>0.59821404410769796</v>
      </c>
      <c r="H95" s="88">
        <f>(VLOOKUP($A95,'Occupancy Raw Data'!$B$8:$BE$45,'Occupancy Raw Data'!AN$3,FALSE))/100</f>
        <v>0.80215803003652997</v>
      </c>
      <c r="I95" s="88">
        <f>(VLOOKUP($A95,'Occupancy Raw Data'!$B$8:$BE$45,'Occupancy Raw Data'!AO$3,FALSE))/100</f>
        <v>0.83053713976457799</v>
      </c>
      <c r="J95" s="108">
        <f>(VLOOKUP($A95,'Occupancy Raw Data'!$B$8:$BE$45,'Occupancy Raw Data'!AP$3,FALSE))/100</f>
        <v>0.81634758490055404</v>
      </c>
      <c r="K95" s="109">
        <f>(VLOOKUP($A95,'Occupancy Raw Data'!$B$8:$BE$45,'Occupancy Raw Data'!AR$3,FALSE))/100</f>
        <v>0.660537912905657</v>
      </c>
      <c r="M95" s="110">
        <f>VLOOKUP($A95,'ADR Raw Data'!$B$6:$BE$43,'ADR Raw Data'!AG$1,FALSE)</f>
        <v>131.10197657303999</v>
      </c>
      <c r="N95" s="111">
        <f>VLOOKUP($A95,'ADR Raw Data'!$B$6:$BE$43,'ADR Raw Data'!AH$1,FALSE)</f>
        <v>132.89585979215701</v>
      </c>
      <c r="O95" s="111">
        <f>VLOOKUP($A95,'ADR Raw Data'!$B$6:$BE$43,'ADR Raw Data'!AI$1,FALSE)</f>
        <v>139.74674916274</v>
      </c>
      <c r="P95" s="111">
        <f>VLOOKUP($A95,'ADR Raw Data'!$B$6:$BE$43,'ADR Raw Data'!AJ$1,FALSE)</f>
        <v>131.65788828868901</v>
      </c>
      <c r="Q95" s="111">
        <f>VLOOKUP($A95,'ADR Raw Data'!$B$6:$BE$43,'ADR Raw Data'!AK$1,FALSE)</f>
        <v>136.00266164863299</v>
      </c>
      <c r="R95" s="112">
        <f>VLOOKUP($A95,'ADR Raw Data'!$B$6:$BE$43,'ADR Raw Data'!AL$1,FALSE)</f>
        <v>134.35068213687899</v>
      </c>
      <c r="S95" s="111">
        <f>VLOOKUP($A95,'ADR Raw Data'!$B$6:$BE$43,'ADR Raw Data'!AN$1,FALSE)</f>
        <v>176.650854733291</v>
      </c>
      <c r="T95" s="111">
        <f>VLOOKUP($A95,'ADR Raw Data'!$B$6:$BE$43,'ADR Raw Data'!AO$1,FALSE)</f>
        <v>181.13935122586901</v>
      </c>
      <c r="U95" s="112">
        <f>VLOOKUP($A95,'ADR Raw Data'!$B$6:$BE$43,'ADR Raw Data'!AP$1,FALSE)</f>
        <v>178.93411195591301</v>
      </c>
      <c r="V95" s="113">
        <f>VLOOKUP($A95,'ADR Raw Data'!$B$6:$BE$43,'ADR Raw Data'!AR$1,FALSE)</f>
        <v>150.09351170837601</v>
      </c>
      <c r="X95" s="110">
        <f>VLOOKUP($A95,'RevPAR Raw Data'!$B$6:$BE$43,'RevPAR Raw Data'!AG$1,FALSE)</f>
        <v>72.309187863617893</v>
      </c>
      <c r="Y95" s="111">
        <f>VLOOKUP($A95,'RevPAR Raw Data'!$B$6:$BE$43,'RevPAR Raw Data'!AH$1,FALSE)</f>
        <v>78.292761128399405</v>
      </c>
      <c r="Z95" s="111">
        <f>VLOOKUP($A95,'RevPAR Raw Data'!$B$6:$BE$43,'RevPAR Raw Data'!AI$1,FALSE)</f>
        <v>83.2742010553375</v>
      </c>
      <c r="AA95" s="111">
        <f>VLOOKUP($A95,'RevPAR Raw Data'!$B$6:$BE$43,'RevPAR Raw Data'!AJ$1,FALSE)</f>
        <v>79.968228250574995</v>
      </c>
      <c r="AB95" s="111">
        <f>VLOOKUP($A95,'RevPAR Raw Data'!$B$6:$BE$43,'RevPAR Raw Data'!AK$1,FALSE)</f>
        <v>88.007946150723797</v>
      </c>
      <c r="AC95" s="112">
        <f>VLOOKUP($A95,'RevPAR Raw Data'!$B$6:$BE$43,'RevPAR Raw Data'!AL$1,FALSE)</f>
        <v>80.370464889730698</v>
      </c>
      <c r="AD95" s="111">
        <f>VLOOKUP($A95,'RevPAR Raw Data'!$B$6:$BE$43,'RevPAR Raw Data'!AN$1,FALSE)</f>
        <v>141.70190163712601</v>
      </c>
      <c r="AE95" s="111">
        <f>VLOOKUP($A95,'RevPAR Raw Data'!$B$6:$BE$43,'RevPAR Raw Data'!AO$1,FALSE)</f>
        <v>150.44295866594501</v>
      </c>
      <c r="AF95" s="112">
        <f>VLOOKUP($A95,'RevPAR Raw Data'!$B$6:$BE$43,'RevPAR Raw Data'!AP$1,FALSE)</f>
        <v>146.072430151535</v>
      </c>
      <c r="AG95" s="113">
        <f>VLOOKUP($A95,'RevPAR Raw Data'!$B$6:$BE$43,'RevPAR Raw Data'!AR$1,FALSE)</f>
        <v>99.142454964532106</v>
      </c>
    </row>
    <row r="96" spans="1:33" ht="14.25">
      <c r="A96" s="90" t="s">
        <v>14</v>
      </c>
      <c r="B96" s="78">
        <f>(VLOOKUP($A95,'Occupancy Raw Data'!$B$8:$BE$51,'Occupancy Raw Data'!AT$3,FALSE))/100</f>
        <v>-9.03386532358544E-3</v>
      </c>
      <c r="C96" s="79">
        <f>(VLOOKUP($A95,'Occupancy Raw Data'!$B$8:$BE$51,'Occupancy Raw Data'!AU$3,FALSE))/100</f>
        <v>-2.1480941609650302E-2</v>
      </c>
      <c r="D96" s="79">
        <f>(VLOOKUP($A95,'Occupancy Raw Data'!$B$8:$BE$51,'Occupancy Raw Data'!AV$3,FALSE))/100</f>
        <v>-9.7601914177913793E-3</v>
      </c>
      <c r="E96" s="79">
        <f>(VLOOKUP($A95,'Occupancy Raw Data'!$B$8:$BE$51,'Occupancy Raw Data'!AW$3,FALSE))/100</f>
        <v>2.0224499916540101E-2</v>
      </c>
      <c r="F96" s="79">
        <f>(VLOOKUP($A95,'Occupancy Raw Data'!$B$8:$BE$51,'Occupancy Raw Data'!AX$3,FALSE))/100</f>
        <v>2.8421455526174602E-2</v>
      </c>
      <c r="G96" s="79">
        <f>(VLOOKUP($A95,'Occupancy Raw Data'!$B$8:$BE$51,'Occupancy Raw Data'!AY$3,FALSE))/100</f>
        <v>2.0401655282921501E-3</v>
      </c>
      <c r="H96" s="80">
        <f>(VLOOKUP($A95,'Occupancy Raw Data'!$B$8:$BE$51,'Occupancy Raw Data'!BA$3,FALSE))/100</f>
        <v>3.5130031159377698E-2</v>
      </c>
      <c r="I96" s="80">
        <f>(VLOOKUP($A95,'Occupancy Raw Data'!$B$8:$BE$51,'Occupancy Raw Data'!BB$3,FALSE))/100</f>
        <v>4.0810915738764802E-2</v>
      </c>
      <c r="J96" s="79">
        <f>(VLOOKUP($A95,'Occupancy Raw Data'!$B$8:$BE$51,'Occupancy Raw Data'!BC$3,FALSE))/100</f>
        <v>3.8012074334732103E-2</v>
      </c>
      <c r="K96" s="81">
        <f>(VLOOKUP($A95,'Occupancy Raw Data'!$B$8:$BE$51,'Occupancy Raw Data'!BE$3,FALSE))/100</f>
        <v>1.4453907550332299E-2</v>
      </c>
      <c r="M96" s="78">
        <f>(VLOOKUP($A95,'ADR Raw Data'!$B$6:$BE$49,'ADR Raw Data'!AT$1,FALSE))/100</f>
        <v>-1.5356917074904599E-2</v>
      </c>
      <c r="N96" s="79">
        <f>(VLOOKUP($A95,'ADR Raw Data'!$B$6:$BE$49,'ADR Raw Data'!AU$1,FALSE))/100</f>
        <v>-1.9040215285638699E-2</v>
      </c>
      <c r="O96" s="79">
        <f>(VLOOKUP($A95,'ADR Raw Data'!$B$6:$BE$49,'ADR Raw Data'!AV$1,FALSE))/100</f>
        <v>3.0703714570458902E-2</v>
      </c>
      <c r="P96" s="79">
        <f>(VLOOKUP($A95,'ADR Raw Data'!$B$6:$BE$49,'ADR Raw Data'!AW$1,FALSE))/100</f>
        <v>-2.6962574734095402E-2</v>
      </c>
      <c r="Q96" s="79">
        <f>(VLOOKUP($A95,'ADR Raw Data'!$B$6:$BE$49,'ADR Raw Data'!AX$1,FALSE))/100</f>
        <v>-1.1579253653742601E-2</v>
      </c>
      <c r="R96" s="79">
        <f>(VLOOKUP($A95,'ADR Raw Data'!$B$6:$BE$49,'ADR Raw Data'!AY$1,FALSE))/100</f>
        <v>-8.3083415775853601E-3</v>
      </c>
      <c r="S96" s="80">
        <f>(VLOOKUP($A95,'ADR Raw Data'!$B$6:$BE$49,'ADR Raw Data'!BA$1,FALSE))/100</f>
        <v>2.6220308667979801E-2</v>
      </c>
      <c r="T96" s="80">
        <f>(VLOOKUP($A95,'ADR Raw Data'!$B$6:$BE$49,'ADR Raw Data'!BB$1,FALSE))/100</f>
        <v>2.1582269675262798E-2</v>
      </c>
      <c r="U96" s="79">
        <f>(VLOOKUP($A95,'ADR Raw Data'!$B$6:$BE$49,'ADR Raw Data'!BC$1,FALSE))/100</f>
        <v>2.3868129009451299E-2</v>
      </c>
      <c r="V96" s="81">
        <f>(VLOOKUP($A95,'ADR Raw Data'!$B$6:$BE$49,'ADR Raw Data'!BE$1,FALSE))/100</f>
        <v>7.1099599727274402E-3</v>
      </c>
      <c r="X96" s="78">
        <f>(VLOOKUP($A95,'RevPAR Raw Data'!$B$6:$BE$49,'RevPAR Raw Data'!AT$1,FALSE))/100</f>
        <v>-2.4252050077849797E-2</v>
      </c>
      <c r="Y96" s="79">
        <f>(VLOOKUP($A95,'RevPAR Raw Data'!$B$6:$BE$49,'RevPAR Raw Data'!AU$1,FALSE))/100</f>
        <v>-4.0112155142503096E-2</v>
      </c>
      <c r="Z96" s="79">
        <f>(VLOOKUP($A95,'RevPAR Raw Data'!$B$6:$BE$49,'RevPAR Raw Data'!AV$1,FALSE))/100</f>
        <v>2.0643849021222599E-2</v>
      </c>
      <c r="AA96" s="79">
        <f>(VLOOKUP($A95,'RevPAR Raw Data'!$B$6:$BE$49,'RevPAR Raw Data'!AW$1,FALSE))/100</f>
        <v>-7.2833794080146997E-3</v>
      </c>
      <c r="AB96" s="79">
        <f>(VLOOKUP($A95,'RevPAR Raw Data'!$B$6:$BE$49,'RevPAR Raw Data'!AX$1,FALSE))/100</f>
        <v>1.6513102629685902E-2</v>
      </c>
      <c r="AC96" s="79">
        <f>(VLOOKUP($A95,'RevPAR Raw Data'!$B$6:$BE$49,'RevPAR Raw Data'!AY$1,FALSE))/100</f>
        <v>-6.2851264413770706E-3</v>
      </c>
      <c r="AD96" s="80">
        <f>(VLOOKUP($A95,'RevPAR Raw Data'!$B$6:$BE$49,'RevPAR Raw Data'!BA$1,FALSE))/100</f>
        <v>6.2271460087872203E-2</v>
      </c>
      <c r="AE96" s="80">
        <f>(VLOOKUP($A95,'RevPAR Raw Data'!$B$6:$BE$49,'RevPAR Raw Data'!BB$1,FALSE))/100</f>
        <v>6.3273977603196099E-2</v>
      </c>
      <c r="AF96" s="79">
        <f>(VLOOKUP($A95,'RevPAR Raw Data'!$B$6:$BE$49,'RevPAR Raw Data'!BC$1,FALSE))/100</f>
        <v>6.2787480438321705E-2</v>
      </c>
      <c r="AG96" s="81">
        <f>(VLOOKUP($A95,'RevPAR Raw Data'!$B$6:$BE$49,'RevPAR Raw Data'!BE$1,FALSE))/100</f>
        <v>2.1666634227192103E-2</v>
      </c>
    </row>
    <row r="97" spans="1:33">
      <c r="A97" s="118"/>
      <c r="B97" s="119"/>
      <c r="C97" s="120"/>
      <c r="D97" s="120"/>
      <c r="E97" s="120"/>
      <c r="F97" s="120"/>
      <c r="G97" s="121"/>
      <c r="H97" s="120"/>
      <c r="I97" s="120"/>
      <c r="J97" s="121"/>
      <c r="K97" s="122"/>
      <c r="M97" s="119"/>
      <c r="N97" s="120"/>
      <c r="O97" s="120"/>
      <c r="P97" s="120"/>
      <c r="Q97" s="120"/>
      <c r="R97" s="121"/>
      <c r="S97" s="120"/>
      <c r="T97" s="120"/>
      <c r="U97" s="121"/>
      <c r="V97" s="122"/>
      <c r="X97" s="119"/>
      <c r="Y97" s="120"/>
      <c r="Z97" s="120"/>
      <c r="AA97" s="120"/>
      <c r="AB97" s="120"/>
      <c r="AC97" s="121"/>
      <c r="AD97" s="120"/>
      <c r="AE97" s="120"/>
      <c r="AF97" s="121"/>
      <c r="AG97" s="122"/>
    </row>
    <row r="98" spans="1:33">
      <c r="A98" s="123" t="s">
        <v>47</v>
      </c>
      <c r="B98" s="106">
        <f>(VLOOKUP($A98,'Occupancy Raw Data'!$B$8:$BE$45,'Occupancy Raw Data'!AG$3,FALSE))/100</f>
        <v>0.49560233059799402</v>
      </c>
      <c r="C98" s="107">
        <f>(VLOOKUP($A98,'Occupancy Raw Data'!$B$8:$BE$45,'Occupancy Raw Data'!AH$3,FALSE))/100</f>
        <v>0.61511775301888005</v>
      </c>
      <c r="D98" s="107">
        <f>(VLOOKUP($A98,'Occupancy Raw Data'!$B$8:$BE$45,'Occupancy Raw Data'!AI$3,FALSE))/100</f>
        <v>0.64566793426290303</v>
      </c>
      <c r="E98" s="107">
        <f>(VLOOKUP($A98,'Occupancy Raw Data'!$B$8:$BE$45,'Occupancy Raw Data'!AJ$3,FALSE))/100</f>
        <v>0.65266195209820499</v>
      </c>
      <c r="F98" s="107">
        <f>(VLOOKUP($A98,'Occupancy Raw Data'!$B$8:$BE$45,'Occupancy Raw Data'!AK$3,FALSE))/100</f>
        <v>0.64520092512286698</v>
      </c>
      <c r="G98" s="108">
        <f>(VLOOKUP($A98,'Occupancy Raw Data'!$B$8:$BE$45,'Occupancy Raw Data'!AL$3,FALSE))/100</f>
        <v>0.61085017902017003</v>
      </c>
      <c r="H98" s="88">
        <f>(VLOOKUP($A98,'Occupancy Raw Data'!$B$8:$BE$45,'Occupancy Raw Data'!AN$3,FALSE))/100</f>
        <v>0.71376231458625194</v>
      </c>
      <c r="I98" s="88">
        <f>(VLOOKUP($A98,'Occupancy Raw Data'!$B$8:$BE$45,'Occupancy Raw Data'!AO$3,FALSE))/100</f>
        <v>0.70357706762737093</v>
      </c>
      <c r="J98" s="108">
        <f>(VLOOKUP($A98,'Occupancy Raw Data'!$B$8:$BE$45,'Occupancy Raw Data'!AP$3,FALSE))/100</f>
        <v>0.70866969110681099</v>
      </c>
      <c r="K98" s="109">
        <f>(VLOOKUP($A98,'Occupancy Raw Data'!$B$8:$BE$45,'Occupancy Raw Data'!AR$3,FALSE))/100</f>
        <v>0.63879861104492497</v>
      </c>
      <c r="M98" s="110">
        <f>VLOOKUP($A98,'ADR Raw Data'!$B$6:$BE$43,'ADR Raw Data'!AG$1,FALSE)</f>
        <v>111.015597747439</v>
      </c>
      <c r="N98" s="111">
        <f>VLOOKUP($A98,'ADR Raw Data'!$B$6:$BE$43,'ADR Raw Data'!AH$1,FALSE)</f>
        <v>114.980159616775</v>
      </c>
      <c r="O98" s="111">
        <f>VLOOKUP($A98,'ADR Raw Data'!$B$6:$BE$43,'ADR Raw Data'!AI$1,FALSE)</f>
        <v>115.18971937830899</v>
      </c>
      <c r="P98" s="111">
        <f>VLOOKUP($A98,'ADR Raw Data'!$B$6:$BE$43,'ADR Raw Data'!AJ$1,FALSE)</f>
        <v>115.33122963038601</v>
      </c>
      <c r="Q98" s="111">
        <f>VLOOKUP($A98,'ADR Raw Data'!$B$6:$BE$43,'ADR Raw Data'!AK$1,FALSE)</f>
        <v>118.62315180394801</v>
      </c>
      <c r="R98" s="112">
        <f>VLOOKUP($A98,'ADR Raw Data'!$B$6:$BE$43,'ADR Raw Data'!AL$1,FALSE)</f>
        <v>115.225735999213</v>
      </c>
      <c r="S98" s="111">
        <f>VLOOKUP($A98,'ADR Raw Data'!$B$6:$BE$43,'ADR Raw Data'!AN$1,FALSE)</f>
        <v>139.248448314808</v>
      </c>
      <c r="T98" s="111">
        <f>VLOOKUP($A98,'ADR Raw Data'!$B$6:$BE$43,'ADR Raw Data'!AO$1,FALSE)</f>
        <v>138.758357658177</v>
      </c>
      <c r="U98" s="112">
        <f>VLOOKUP($A98,'ADR Raw Data'!$B$6:$BE$43,'ADR Raw Data'!AP$1,FALSE)</f>
        <v>139.00516392477999</v>
      </c>
      <c r="V98" s="113">
        <f>VLOOKUP($A98,'ADR Raw Data'!$B$6:$BE$43,'ADR Raw Data'!AR$1,FALSE)</f>
        <v>122.762991784119</v>
      </c>
      <c r="X98" s="110">
        <f>VLOOKUP($A98,'RevPAR Raw Data'!$B$6:$BE$43,'RevPAR Raw Data'!AG$1,FALSE)</f>
        <v>55.019588976360403</v>
      </c>
      <c r="Y98" s="111">
        <f>VLOOKUP($A98,'RevPAR Raw Data'!$B$6:$BE$43,'RevPAR Raw Data'!AH$1,FALSE)</f>
        <v>70.726337425222894</v>
      </c>
      <c r="Z98" s="111">
        <f>VLOOKUP($A98,'RevPAR Raw Data'!$B$6:$BE$43,'RevPAR Raw Data'!AI$1,FALSE)</f>
        <v>74.374308159316797</v>
      </c>
      <c r="AA98" s="111">
        <f>VLOOKUP($A98,'RevPAR Raw Data'!$B$6:$BE$43,'RevPAR Raw Data'!AJ$1,FALSE)</f>
        <v>75.272305468454604</v>
      </c>
      <c r="AB98" s="111">
        <f>VLOOKUP($A98,'RevPAR Raw Data'!$B$6:$BE$43,'RevPAR Raw Data'!AK$1,FALSE)</f>
        <v>76.535767284897801</v>
      </c>
      <c r="AC98" s="112">
        <f>VLOOKUP($A98,'RevPAR Raw Data'!$B$6:$BE$43,'RevPAR Raw Data'!AL$1,FALSE)</f>
        <v>70.385661462850507</v>
      </c>
      <c r="AD98" s="111">
        <f>VLOOKUP($A98,'RevPAR Raw Data'!$B$6:$BE$43,'RevPAR Raw Data'!AN$1,FALSE)</f>
        <v>99.3902947717214</v>
      </c>
      <c r="AE98" s="111">
        <f>VLOOKUP($A98,'RevPAR Raw Data'!$B$6:$BE$43,'RevPAR Raw Data'!AO$1,FALSE)</f>
        <v>97.6271983899303</v>
      </c>
      <c r="AF98" s="112">
        <f>VLOOKUP($A98,'RevPAR Raw Data'!$B$6:$BE$43,'RevPAR Raw Data'!AP$1,FALSE)</f>
        <v>98.5087465808259</v>
      </c>
      <c r="AG98" s="113">
        <f>VLOOKUP($A98,'RevPAR Raw Data'!$B$6:$BE$43,'RevPAR Raw Data'!AR$1,FALSE)</f>
        <v>78.420828639414907</v>
      </c>
    </row>
    <row r="99" spans="1:33" ht="14.25">
      <c r="A99" s="90" t="s">
        <v>14</v>
      </c>
      <c r="B99" s="78">
        <f>(VLOOKUP($A98,'Occupancy Raw Data'!$B$8:$BE$51,'Occupancy Raw Data'!AT$3,FALSE))/100</f>
        <v>1.8235942359722E-2</v>
      </c>
      <c r="C99" s="79">
        <f>(VLOOKUP($A98,'Occupancy Raw Data'!$B$8:$BE$51,'Occupancy Raw Data'!AU$3,FALSE))/100</f>
        <v>9.7003328393612497E-3</v>
      </c>
      <c r="D99" s="79">
        <f>(VLOOKUP($A98,'Occupancy Raw Data'!$B$8:$BE$51,'Occupancy Raw Data'!AV$3,FALSE))/100</f>
        <v>2.0182615599831203E-2</v>
      </c>
      <c r="E99" s="79">
        <f>(VLOOKUP($A98,'Occupancy Raw Data'!$B$8:$BE$51,'Occupancy Raw Data'!AW$3,FALSE))/100</f>
        <v>1.3640201808691299E-2</v>
      </c>
      <c r="F99" s="79">
        <f>(VLOOKUP($A98,'Occupancy Raw Data'!$B$8:$BE$51,'Occupancy Raw Data'!AX$3,FALSE))/100</f>
        <v>2.8642639125300899E-2</v>
      </c>
      <c r="G99" s="79">
        <f>(VLOOKUP($A98,'Occupancy Raw Data'!$B$8:$BE$51,'Occupancy Raw Data'!AY$3,FALSE))/100</f>
        <v>1.80982418824636E-2</v>
      </c>
      <c r="H99" s="80">
        <f>(VLOOKUP($A98,'Occupancy Raw Data'!$B$8:$BE$51,'Occupancy Raw Data'!BA$3,FALSE))/100</f>
        <v>3.3550773044943402E-2</v>
      </c>
      <c r="I99" s="80">
        <f>(VLOOKUP($A98,'Occupancy Raw Data'!$B$8:$BE$51,'Occupancy Raw Data'!BB$3,FALSE))/100</f>
        <v>3.50976116055398E-2</v>
      </c>
      <c r="J99" s="79">
        <f>(VLOOKUP($A98,'Occupancy Raw Data'!$B$8:$BE$51,'Occupancy Raw Data'!BC$3,FALSE))/100</f>
        <v>3.43180561061582E-2</v>
      </c>
      <c r="K99" s="81">
        <f>(VLOOKUP($A98,'Occupancy Raw Data'!$B$8:$BE$51,'Occupancy Raw Data'!BE$3,FALSE))/100</f>
        <v>2.3172919667507501E-2</v>
      </c>
      <c r="M99" s="78">
        <f>(VLOOKUP($A98,'ADR Raw Data'!$B$6:$BE$49,'ADR Raw Data'!AT$1,FALSE))/100</f>
        <v>1.2355967934733701E-2</v>
      </c>
      <c r="N99" s="79">
        <f>(VLOOKUP($A98,'ADR Raw Data'!$B$6:$BE$49,'ADR Raw Data'!AU$1,FALSE))/100</f>
        <v>1.0263579128784599E-2</v>
      </c>
      <c r="O99" s="79">
        <f>(VLOOKUP($A98,'ADR Raw Data'!$B$6:$BE$49,'ADR Raw Data'!AV$1,FALSE))/100</f>
        <v>-7.5691847362027308E-4</v>
      </c>
      <c r="P99" s="79">
        <f>(VLOOKUP($A98,'ADR Raw Data'!$B$6:$BE$49,'ADR Raw Data'!AW$1,FALSE))/100</f>
        <v>2.9927435258713096E-3</v>
      </c>
      <c r="Q99" s="79">
        <f>(VLOOKUP($A98,'ADR Raw Data'!$B$6:$BE$49,'ADR Raw Data'!AX$1,FALSE))/100</f>
        <v>2.0932464468697402E-2</v>
      </c>
      <c r="R99" s="79">
        <f>(VLOOKUP($A98,'ADR Raw Data'!$B$6:$BE$49,'ADR Raw Data'!AY$1,FALSE))/100</f>
        <v>9.0053097982738493E-3</v>
      </c>
      <c r="S99" s="80">
        <f>(VLOOKUP($A98,'ADR Raw Data'!$B$6:$BE$49,'ADR Raw Data'!BA$1,FALSE))/100</f>
        <v>2.5733569136387701E-2</v>
      </c>
      <c r="T99" s="80">
        <f>(VLOOKUP($A98,'ADR Raw Data'!$B$6:$BE$49,'ADR Raw Data'!BB$1,FALSE))/100</f>
        <v>2.1930740473879801E-2</v>
      </c>
      <c r="U99" s="79">
        <f>(VLOOKUP($A98,'ADR Raw Data'!$B$6:$BE$49,'ADR Raw Data'!BC$1,FALSE))/100</f>
        <v>2.3845711615712299E-2</v>
      </c>
      <c r="V99" s="81">
        <f>(VLOOKUP($A98,'ADR Raw Data'!$B$6:$BE$49,'ADR Raw Data'!BE$1,FALSE))/100</f>
        <v>1.4883756577475999E-2</v>
      </c>
      <c r="X99" s="78">
        <f>(VLOOKUP($A98,'RevPAR Raw Data'!$B$6:$BE$49,'RevPAR Raw Data'!AT$1,FALSE))/100</f>
        <v>3.0817233013512201E-2</v>
      </c>
      <c r="Y99" s="79">
        <f>(VLOOKUP($A98,'RevPAR Raw Data'!$B$6:$BE$49,'RevPAR Raw Data'!AU$1,FALSE))/100</f>
        <v>2.0063472101818199E-2</v>
      </c>
      <c r="Z99" s="79">
        <f>(VLOOKUP($A98,'RevPAR Raw Data'!$B$6:$BE$49,'RevPAR Raw Data'!AV$1,FALSE))/100</f>
        <v>1.9410420531617401E-2</v>
      </c>
      <c r="AA99" s="79">
        <f>(VLOOKUP($A98,'RevPAR Raw Data'!$B$6:$BE$49,'RevPAR Raw Data'!AW$1,FALSE))/100</f>
        <v>1.66737669602172E-2</v>
      </c>
      <c r="AB99" s="79">
        <f>(VLOOKUP($A98,'RevPAR Raw Data'!$B$6:$BE$49,'RevPAR Raw Data'!AX$1,FALSE))/100</f>
        <v>5.0174664619778396E-2</v>
      </c>
      <c r="AC99" s="79">
        <f>(VLOOKUP($A98,'RevPAR Raw Data'!$B$6:$BE$49,'RevPAR Raw Data'!AY$1,FALSE))/100</f>
        <v>2.7266531955693098E-2</v>
      </c>
      <c r="AD99" s="80">
        <f>(VLOOKUP($A98,'RevPAR Raw Data'!$B$6:$BE$49,'RevPAR Raw Data'!BA$1,FALSE))/100</f>
        <v>6.0147723319062402E-2</v>
      </c>
      <c r="AE99" s="80">
        <f>(VLOOKUP($A98,'RevPAR Raw Data'!$B$6:$BE$49,'RevPAR Raw Data'!BB$1,FALSE))/100</f>
        <v>5.7798068690793798E-2</v>
      </c>
      <c r="AF99" s="79">
        <f>(VLOOKUP($A98,'RevPAR Raw Data'!$B$6:$BE$49,'RevPAR Raw Data'!BC$1,FALSE))/100</f>
        <v>5.8982106190989897E-2</v>
      </c>
      <c r="AG99" s="81">
        <f>(VLOOKUP($A98,'RevPAR Raw Data'!$B$6:$BE$49,'RevPAR Raw Data'!BE$1,FALSE))/100</f>
        <v>3.8401576340504097E-2</v>
      </c>
    </row>
    <row r="100" spans="1:33">
      <c r="A100" s="123"/>
      <c r="B100" s="106"/>
      <c r="C100" s="107"/>
      <c r="D100" s="107"/>
      <c r="E100" s="107"/>
      <c r="F100" s="107"/>
      <c r="G100" s="108"/>
      <c r="H100" s="88"/>
      <c r="I100" s="88"/>
      <c r="J100" s="108"/>
      <c r="K100" s="109"/>
      <c r="M100" s="110"/>
      <c r="N100" s="111"/>
      <c r="O100" s="111"/>
      <c r="P100" s="111"/>
      <c r="Q100" s="111"/>
      <c r="R100" s="112"/>
      <c r="S100" s="111"/>
      <c r="T100" s="111"/>
      <c r="U100" s="112"/>
      <c r="V100" s="113"/>
      <c r="X100" s="110"/>
      <c r="Y100" s="111"/>
      <c r="Z100" s="111"/>
      <c r="AA100" s="111"/>
      <c r="AB100" s="111"/>
      <c r="AC100" s="112"/>
      <c r="AD100" s="111"/>
      <c r="AE100" s="111"/>
      <c r="AF100" s="112"/>
      <c r="AG100" s="113"/>
    </row>
    <row r="101" spans="1:33">
      <c r="A101" s="105" t="s">
        <v>49</v>
      </c>
      <c r="B101" s="106">
        <f>(VLOOKUP($A101,'Occupancy Raw Data'!$B$8:$BE$45,'Occupancy Raw Data'!AG$3,FALSE))/100</f>
        <v>0.47208367263843598</v>
      </c>
      <c r="C101" s="107">
        <f>(VLOOKUP($A101,'Occupancy Raw Data'!$B$8:$BE$45,'Occupancy Raw Data'!AH$3,FALSE))/100</f>
        <v>0.57725977198696998</v>
      </c>
      <c r="D101" s="107">
        <f>(VLOOKUP($A101,'Occupancy Raw Data'!$B$8:$BE$45,'Occupancy Raw Data'!AI$3,FALSE))/100</f>
        <v>0.59349552117263793</v>
      </c>
      <c r="E101" s="107">
        <f>(VLOOKUP($A101,'Occupancy Raw Data'!$B$8:$BE$45,'Occupancy Raw Data'!AJ$3,FALSE))/100</f>
        <v>0.60092630293159599</v>
      </c>
      <c r="F101" s="107">
        <f>(VLOOKUP($A101,'Occupancy Raw Data'!$B$8:$BE$45,'Occupancy Raw Data'!AK$3,FALSE))/100</f>
        <v>0.60181697882736107</v>
      </c>
      <c r="G101" s="108">
        <f>(VLOOKUP($A101,'Occupancy Raw Data'!$B$8:$BE$45,'Occupancy Raw Data'!AL$3,FALSE))/100</f>
        <v>0.56911644951139995</v>
      </c>
      <c r="H101" s="88">
        <f>(VLOOKUP($A101,'Occupancy Raw Data'!$B$8:$BE$45,'Occupancy Raw Data'!AN$3,FALSE))/100</f>
        <v>0.69569421824104194</v>
      </c>
      <c r="I101" s="88">
        <f>(VLOOKUP($A101,'Occupancy Raw Data'!$B$8:$BE$45,'Occupancy Raw Data'!AO$3,FALSE))/100</f>
        <v>0.68859425895765403</v>
      </c>
      <c r="J101" s="108">
        <f>(VLOOKUP($A101,'Occupancy Raw Data'!$B$8:$BE$45,'Occupancy Raw Data'!AP$3,FALSE))/100</f>
        <v>0.69214423859934793</v>
      </c>
      <c r="K101" s="109">
        <f>(VLOOKUP($A101,'Occupancy Raw Data'!$B$8:$BE$45,'Occupancy Raw Data'!AR$3,FALSE))/100</f>
        <v>0.60426724639367102</v>
      </c>
      <c r="M101" s="110">
        <f>VLOOKUP($A101,'ADR Raw Data'!$B$6:$BE$43,'ADR Raw Data'!AG$1,FALSE)</f>
        <v>131.061613929168</v>
      </c>
      <c r="N101" s="111">
        <f>VLOOKUP($A101,'ADR Raw Data'!$B$6:$BE$43,'ADR Raw Data'!AH$1,FALSE)</f>
        <v>129.51137674131499</v>
      </c>
      <c r="O101" s="111">
        <f>VLOOKUP($A101,'ADR Raw Data'!$B$6:$BE$43,'ADR Raw Data'!AI$1,FALSE)</f>
        <v>125.91029414286901</v>
      </c>
      <c r="P101" s="111">
        <f>VLOOKUP($A101,'ADR Raw Data'!$B$6:$BE$43,'ADR Raw Data'!AJ$1,FALSE)</f>
        <v>126.42096976369901</v>
      </c>
      <c r="Q101" s="111">
        <f>VLOOKUP($A101,'ADR Raw Data'!$B$6:$BE$43,'ADR Raw Data'!AK$1,FALSE)</f>
        <v>137.29582011924299</v>
      </c>
      <c r="R101" s="112">
        <f>VLOOKUP($A101,'ADR Raw Data'!$B$6:$BE$43,'ADR Raw Data'!AL$1,FALSE)</f>
        <v>130.01121069576101</v>
      </c>
      <c r="S101" s="111">
        <f>VLOOKUP($A101,'ADR Raw Data'!$B$6:$BE$43,'ADR Raw Data'!AN$1,FALSE)</f>
        <v>163.75538298339299</v>
      </c>
      <c r="T101" s="111">
        <f>VLOOKUP($A101,'ADR Raw Data'!$B$6:$BE$43,'ADR Raw Data'!AO$1,FALSE)</f>
        <v>162.944946598174</v>
      </c>
      <c r="U101" s="112">
        <f>VLOOKUP($A101,'ADR Raw Data'!$B$6:$BE$43,'ADR Raw Data'!AP$1,FALSE)</f>
        <v>163.352243138408</v>
      </c>
      <c r="V101" s="113">
        <f>VLOOKUP($A101,'ADR Raw Data'!$B$6:$BE$43,'ADR Raw Data'!AR$1,FALSE)</f>
        <v>140.922562373283</v>
      </c>
      <c r="X101" s="110">
        <f>VLOOKUP($A101,'RevPAR Raw Data'!$B$6:$BE$43,'RevPAR Raw Data'!AG$1,FALSE)</f>
        <v>61.872048045602597</v>
      </c>
      <c r="Y101" s="111">
        <f>VLOOKUP($A101,'RevPAR Raw Data'!$B$6:$BE$43,'RevPAR Raw Data'!AH$1,FALSE)</f>
        <v>74.761707807410403</v>
      </c>
      <c r="Z101" s="111">
        <f>VLOOKUP($A101,'RevPAR Raw Data'!$B$6:$BE$43,'RevPAR Raw Data'!AI$1,FALSE)</f>
        <v>74.727195643322403</v>
      </c>
      <c r="AA101" s="111">
        <f>VLOOKUP($A101,'RevPAR Raw Data'!$B$6:$BE$43,'RevPAR Raw Data'!AJ$1,FALSE)</f>
        <v>75.969685973127</v>
      </c>
      <c r="AB101" s="111">
        <f>VLOOKUP($A101,'RevPAR Raw Data'!$B$6:$BE$43,'RevPAR Raw Data'!AK$1,FALSE)</f>
        <v>82.626955669788202</v>
      </c>
      <c r="AC101" s="112">
        <f>VLOOKUP($A101,'RevPAR Raw Data'!$B$6:$BE$43,'RevPAR Raw Data'!AL$1,FALSE)</f>
        <v>73.991518627850098</v>
      </c>
      <c r="AD101" s="111">
        <f>VLOOKUP($A101,'RevPAR Raw Data'!$B$6:$BE$43,'RevPAR Raw Data'!AN$1,FALSE)</f>
        <v>113.923673147394</v>
      </c>
      <c r="AE101" s="111">
        <f>VLOOKUP($A101,'RevPAR Raw Data'!$B$6:$BE$43,'RevPAR Raw Data'!AO$1,FALSE)</f>
        <v>112.202954753664</v>
      </c>
      <c r="AF101" s="112">
        <f>VLOOKUP($A101,'RevPAR Raw Data'!$B$6:$BE$43,'RevPAR Raw Data'!AP$1,FALSE)</f>
        <v>113.06331395052899</v>
      </c>
      <c r="AG101" s="113">
        <f>VLOOKUP($A101,'RevPAR Raw Data'!$B$6:$BE$43,'RevPAR Raw Data'!AR$1,FALSE)</f>
        <v>85.154888720044198</v>
      </c>
    </row>
    <row r="102" spans="1:33" ht="14.25">
      <c r="A102" s="90" t="s">
        <v>14</v>
      </c>
      <c r="B102" s="78">
        <f>(VLOOKUP($A101,'Occupancy Raw Data'!$B$8:$BE$51,'Occupancy Raw Data'!AT$3,FALSE))/100</f>
        <v>1.0517028666274998E-2</v>
      </c>
      <c r="C102" s="79">
        <f>(VLOOKUP($A101,'Occupancy Raw Data'!$B$8:$BE$51,'Occupancy Raw Data'!AU$3,FALSE))/100</f>
        <v>5.9800599819207897E-3</v>
      </c>
      <c r="D102" s="79">
        <f>(VLOOKUP($A101,'Occupancy Raw Data'!$B$8:$BE$51,'Occupancy Raw Data'!AV$3,FALSE))/100</f>
        <v>-1.2177329280875499E-2</v>
      </c>
      <c r="E102" s="79">
        <f>(VLOOKUP($A101,'Occupancy Raw Data'!$B$8:$BE$51,'Occupancy Raw Data'!AW$3,FALSE))/100</f>
        <v>-8.3209698598608797E-3</v>
      </c>
      <c r="F102" s="79">
        <f>(VLOOKUP($A101,'Occupancy Raw Data'!$B$8:$BE$51,'Occupancy Raw Data'!AX$3,FALSE))/100</f>
        <v>1.3602833202571401E-2</v>
      </c>
      <c r="G102" s="79">
        <f>(VLOOKUP($A101,'Occupancy Raw Data'!$B$8:$BE$51,'Occupancy Raw Data'!AY$3,FALSE))/100</f>
        <v>1.4297966121296901E-3</v>
      </c>
      <c r="H102" s="80">
        <f>(VLOOKUP($A101,'Occupancy Raw Data'!$B$8:$BE$51,'Occupancy Raw Data'!BA$3,FALSE))/100</f>
        <v>2.4424250693109897E-2</v>
      </c>
      <c r="I102" s="80">
        <f>(VLOOKUP($A101,'Occupancy Raw Data'!$B$8:$BE$51,'Occupancy Raw Data'!BB$3,FALSE))/100</f>
        <v>3.6370473427181402E-2</v>
      </c>
      <c r="J102" s="79">
        <f>(VLOOKUP($A101,'Occupancy Raw Data'!$B$8:$BE$51,'Occupancy Raw Data'!BC$3,FALSE))/100</f>
        <v>3.0332102620748199E-2</v>
      </c>
      <c r="K102" s="81">
        <f>(VLOOKUP($A101,'Occupancy Raw Data'!$B$8:$BE$51,'Occupancy Raw Data'!BE$3,FALSE))/100</f>
        <v>1.0708357662579399E-2</v>
      </c>
      <c r="M102" s="78">
        <f>(VLOOKUP($A101,'ADR Raw Data'!$B$6:$BE$49,'ADR Raw Data'!AT$1,FALSE))/100</f>
        <v>0.10323563230963</v>
      </c>
      <c r="N102" s="79">
        <f>(VLOOKUP($A101,'ADR Raw Data'!$B$6:$BE$49,'ADR Raw Data'!AU$1,FALSE))/100</f>
        <v>6.6584606134712301E-2</v>
      </c>
      <c r="O102" s="79">
        <f>(VLOOKUP($A101,'ADR Raw Data'!$B$6:$BE$49,'ADR Raw Data'!AV$1,FALSE))/100</f>
        <v>1.6421939759953902E-2</v>
      </c>
      <c r="P102" s="79">
        <f>(VLOOKUP($A101,'ADR Raw Data'!$B$6:$BE$49,'ADR Raw Data'!AW$1,FALSE))/100</f>
        <v>3.1519078882356201E-2</v>
      </c>
      <c r="Q102" s="79">
        <f>(VLOOKUP($A101,'ADR Raw Data'!$B$6:$BE$49,'ADR Raw Data'!AX$1,FALSE))/100</f>
        <v>7.2022208394700096E-2</v>
      </c>
      <c r="R102" s="79">
        <f>(VLOOKUP($A101,'ADR Raw Data'!$B$6:$BE$49,'ADR Raw Data'!AY$1,FALSE))/100</f>
        <v>5.5782839876852196E-2</v>
      </c>
      <c r="S102" s="80">
        <f>(VLOOKUP($A101,'ADR Raw Data'!$B$6:$BE$49,'ADR Raw Data'!BA$1,FALSE))/100</f>
        <v>7.6296558700102601E-2</v>
      </c>
      <c r="T102" s="80">
        <f>(VLOOKUP($A101,'ADR Raw Data'!$B$6:$BE$49,'ADR Raw Data'!BB$1,FALSE))/100</f>
        <v>8.2832494249042307E-2</v>
      </c>
      <c r="U102" s="79">
        <f>(VLOOKUP($A101,'ADR Raw Data'!$B$6:$BE$49,'ADR Raw Data'!BC$1,FALSE))/100</f>
        <v>7.9495303965634201E-2</v>
      </c>
      <c r="V102" s="81">
        <f>(VLOOKUP($A101,'ADR Raw Data'!$B$6:$BE$49,'ADR Raw Data'!BE$1,FALSE))/100</f>
        <v>6.6069300057261401E-2</v>
      </c>
      <c r="X102" s="78">
        <f>(VLOOKUP($A101,'RevPAR Raw Data'!$B$6:$BE$49,'RevPAR Raw Data'!AT$1,FALSE))/100</f>
        <v>0.114838393080286</v>
      </c>
      <c r="Y102" s="79">
        <f>(VLOOKUP($A101,'RevPAR Raw Data'!$B$6:$BE$49,'RevPAR Raw Data'!AU$1,FALSE))/100</f>
        <v>7.2962846055191294E-2</v>
      </c>
      <c r="Z102" s="79">
        <f>(VLOOKUP($A101,'RevPAR Raw Data'!$B$6:$BE$49,'RevPAR Raw Data'!AV$1,FALSE))/100</f>
        <v>4.0446351111907194E-3</v>
      </c>
      <c r="AA102" s="79">
        <f>(VLOOKUP($A101,'RevPAR Raw Data'!$B$6:$BE$49,'RevPAR Raw Data'!AW$1,FALSE))/100</f>
        <v>2.2935839717104698E-2</v>
      </c>
      <c r="AB102" s="79">
        <f>(VLOOKUP($A101,'RevPAR Raw Data'!$B$6:$BE$49,'RevPAR Raw Data'!AX$1,FALSE))/100</f>
        <v>8.6604747684945596E-2</v>
      </c>
      <c r="AC102" s="79">
        <f>(VLOOKUP($A101,'RevPAR Raw Data'!$B$6:$BE$49,'RevPAR Raw Data'!AY$1,FALSE))/100</f>
        <v>5.7292394604452797E-2</v>
      </c>
      <c r="AD102" s="80">
        <f>(VLOOKUP($A101,'RevPAR Raw Data'!$B$6:$BE$49,'RevPAR Raw Data'!BA$1,FALSE))/100</f>
        <v>0.10258429566992501</v>
      </c>
      <c r="AE102" s="80">
        <f>(VLOOKUP($A101,'RevPAR Raw Data'!$B$6:$BE$49,'RevPAR Raw Data'!BB$1,FALSE))/100</f>
        <v>0.12221562470721499</v>
      </c>
      <c r="AF102" s="79">
        <f>(VLOOKUP($A101,'RevPAR Raw Data'!$B$6:$BE$49,'RevPAR Raw Data'!BC$1,FALSE))/100</f>
        <v>0.112238666304135</v>
      </c>
      <c r="AG102" s="81">
        <f>(VLOOKUP($A101,'RevPAR Raw Data'!$B$6:$BE$49,'RevPAR Raw Data'!BE$1,FALSE))/100</f>
        <v>7.748515141537031E-2</v>
      </c>
    </row>
    <row r="103" spans="1:33">
      <c r="A103" s="128"/>
      <c r="B103" s="106"/>
      <c r="C103" s="107"/>
      <c r="D103" s="107"/>
      <c r="E103" s="107"/>
      <c r="F103" s="107"/>
      <c r="G103" s="108"/>
      <c r="H103" s="88"/>
      <c r="I103" s="88"/>
      <c r="J103" s="108"/>
      <c r="K103" s="109"/>
      <c r="M103" s="110"/>
      <c r="N103" s="111"/>
      <c r="O103" s="111"/>
      <c r="P103" s="111"/>
      <c r="Q103" s="111"/>
      <c r="R103" s="112"/>
      <c r="S103" s="111"/>
      <c r="T103" s="111"/>
      <c r="U103" s="112"/>
      <c r="V103" s="113"/>
      <c r="X103" s="110"/>
      <c r="Y103" s="111"/>
      <c r="Z103" s="111"/>
      <c r="AA103" s="111"/>
      <c r="AB103" s="111"/>
      <c r="AC103" s="112"/>
      <c r="AD103" s="111"/>
      <c r="AE103" s="111"/>
      <c r="AF103" s="112"/>
      <c r="AG103" s="113"/>
    </row>
    <row r="104" spans="1:33">
      <c r="A104" s="105" t="s">
        <v>53</v>
      </c>
      <c r="B104" s="106">
        <f>(VLOOKUP($A104,'Occupancy Raw Data'!$B$8:$BE$54,'Occupancy Raw Data'!AG$3,FALSE))/100</f>
        <v>0.476007604562737</v>
      </c>
      <c r="C104" s="107">
        <f>(VLOOKUP($A104,'Occupancy Raw Data'!$B$8:$BE$54,'Occupancy Raw Data'!AH$3,FALSE))/100</f>
        <v>0.54703422053231898</v>
      </c>
      <c r="D104" s="107">
        <f>(VLOOKUP($A104,'Occupancy Raw Data'!$B$8:$BE$54,'Occupancy Raw Data'!AI$3,FALSE))/100</f>
        <v>0.58125475285171102</v>
      </c>
      <c r="E104" s="107">
        <f>(VLOOKUP($A104,'Occupancy Raw Data'!$B$8:$BE$54,'Occupancy Raw Data'!AJ$3,FALSE))/100</f>
        <v>0.59022813688212894</v>
      </c>
      <c r="F104" s="107">
        <f>(VLOOKUP($A104,'Occupancy Raw Data'!$B$8:$BE$54,'Occupancy Raw Data'!AK$3,FALSE))/100</f>
        <v>0.60304182509505699</v>
      </c>
      <c r="G104" s="108">
        <f>(VLOOKUP($A104,'Occupancy Raw Data'!$B$8:$BE$54,'Occupancy Raw Data'!AL$3,FALSE))/100</f>
        <v>0.55951330798479004</v>
      </c>
      <c r="H104" s="88">
        <f>(VLOOKUP($A104,'Occupancy Raw Data'!$B$8:$BE$54,'Occupancy Raw Data'!AN$3,FALSE))/100</f>
        <v>0.68627376425855502</v>
      </c>
      <c r="I104" s="88">
        <f>(VLOOKUP($A104,'Occupancy Raw Data'!$B$8:$BE$54,'Occupancy Raw Data'!AO$3,FALSE))/100</f>
        <v>0.69790874524714797</v>
      </c>
      <c r="J104" s="108">
        <f>(VLOOKUP($A104,'Occupancy Raw Data'!$B$8:$BE$54,'Occupancy Raw Data'!AP$3,FALSE))/100</f>
        <v>0.69209125475285105</v>
      </c>
      <c r="K104" s="109">
        <f>(VLOOKUP($A104,'Occupancy Raw Data'!$B$8:$BE$54,'Occupancy Raw Data'!AR$3,FALSE))/100</f>
        <v>0.59739272134709298</v>
      </c>
      <c r="M104" s="110">
        <f>VLOOKUP($A104,'ADR Raw Data'!$B$6:$BE$54,'ADR Raw Data'!AG$1,FALSE)</f>
        <v>94.837375189711594</v>
      </c>
      <c r="N104" s="111">
        <f>VLOOKUP($A104,'ADR Raw Data'!$B$6:$BE$54,'ADR Raw Data'!AH$1,FALSE)</f>
        <v>99.157507472023298</v>
      </c>
      <c r="O104" s="111">
        <f>VLOOKUP($A104,'ADR Raw Data'!$B$6:$BE$54,'ADR Raw Data'!AI$1,FALSE)</f>
        <v>98.506020801988598</v>
      </c>
      <c r="P104" s="111">
        <f>VLOOKUP($A104,'ADR Raw Data'!$B$6:$BE$54,'ADR Raw Data'!AJ$1,FALSE)</f>
        <v>97.9026805385556</v>
      </c>
      <c r="Q104" s="111">
        <f>VLOOKUP($A104,'ADR Raw Data'!$B$6:$BE$54,'ADR Raw Data'!AK$1,FALSE)</f>
        <v>98.526092055485407</v>
      </c>
      <c r="R104" s="112">
        <f>VLOOKUP($A104,'ADR Raw Data'!$B$6:$BE$54,'ADR Raw Data'!AL$1,FALSE)</f>
        <v>97.886224176361793</v>
      </c>
      <c r="S104" s="111">
        <f>VLOOKUP($A104,'ADR Raw Data'!$B$6:$BE$54,'ADR Raw Data'!AN$1,FALSE)</f>
        <v>113.00995179788301</v>
      </c>
      <c r="T104" s="111">
        <f>VLOOKUP($A104,'ADR Raw Data'!$B$6:$BE$54,'ADR Raw Data'!AO$1,FALSE)</f>
        <v>114.036476164532</v>
      </c>
      <c r="U104" s="112">
        <f>VLOOKUP($A104,'ADR Raw Data'!$B$6:$BE$54,'ADR Raw Data'!AP$1,FALSE)</f>
        <v>113.527528293594</v>
      </c>
      <c r="V104" s="113">
        <f>VLOOKUP($A104,'ADR Raw Data'!$B$6:$BE$54,'ADR Raw Data'!AR$1,FALSE)</f>
        <v>103.063584015275</v>
      </c>
      <c r="X104" s="110">
        <f>VLOOKUP($A104,'RevPAR Raw Data'!$B$6:$BE$54,'RevPAR Raw Data'!AG$1,FALSE)</f>
        <v>45.1433117870722</v>
      </c>
      <c r="Y104" s="111">
        <f>VLOOKUP($A104,'RevPAR Raw Data'!$B$6:$BE$54,'RevPAR Raw Data'!AH$1,FALSE)</f>
        <v>54.242549809885901</v>
      </c>
      <c r="Z104" s="111">
        <f>VLOOKUP($A104,'RevPAR Raw Data'!$B$6:$BE$54,'RevPAR Raw Data'!AI$1,FALSE)</f>
        <v>57.257092775665299</v>
      </c>
      <c r="AA104" s="111">
        <f>VLOOKUP($A104,'RevPAR Raw Data'!$B$6:$BE$54,'RevPAR Raw Data'!AJ$1,FALSE)</f>
        <v>57.784916730037999</v>
      </c>
      <c r="AB104" s="111">
        <f>VLOOKUP($A104,'RevPAR Raw Data'!$B$6:$BE$54,'RevPAR Raw Data'!AK$1,FALSE)</f>
        <v>59.415354372623497</v>
      </c>
      <c r="AC104" s="112">
        <f>VLOOKUP($A104,'RevPAR Raw Data'!$B$6:$BE$54,'RevPAR Raw Data'!AL$1,FALSE)</f>
        <v>54.768645095057003</v>
      </c>
      <c r="AD104" s="111">
        <f>VLOOKUP($A104,'RevPAR Raw Data'!$B$6:$BE$54,'RevPAR Raw Data'!AN$1,FALSE)</f>
        <v>77.555765019011403</v>
      </c>
      <c r="AE104" s="111">
        <f>VLOOKUP($A104,'RevPAR Raw Data'!$B$6:$BE$54,'RevPAR Raw Data'!AO$1,FALSE)</f>
        <v>79.587053992395397</v>
      </c>
      <c r="AF104" s="112">
        <f>VLOOKUP($A104,'RevPAR Raw Data'!$B$6:$BE$54,'RevPAR Raw Data'!AP$1,FALSE)</f>
        <v>78.5714095057034</v>
      </c>
      <c r="AG104" s="113">
        <f>VLOOKUP($A104,'RevPAR Raw Data'!$B$6:$BE$54,'RevPAR Raw Data'!AR$1,FALSE)</f>
        <v>61.569434926670198</v>
      </c>
    </row>
    <row r="105" spans="1:33" ht="14.25">
      <c r="A105" s="90" t="s">
        <v>14</v>
      </c>
      <c r="B105" s="78">
        <f>(VLOOKUP($A104,'Occupancy Raw Data'!$B$8:$BE$54,'Occupancy Raw Data'!AT$3,FALSE))/100</f>
        <v>6.9061761381152996E-3</v>
      </c>
      <c r="C105" s="79">
        <f>(VLOOKUP($A104,'Occupancy Raw Data'!$B$8:$BE$54,'Occupancy Raw Data'!AU$3,FALSE))/100</f>
        <v>-2.5600010489052E-2</v>
      </c>
      <c r="D105" s="79">
        <f>(VLOOKUP($A104,'Occupancy Raw Data'!$B$8:$BE$54,'Occupancy Raw Data'!AV$3,FALSE))/100</f>
        <v>6.6819390232677701E-3</v>
      </c>
      <c r="E105" s="79">
        <f>(VLOOKUP($A104,'Occupancy Raw Data'!$B$8:$BE$54,'Occupancy Raw Data'!AW$3,FALSE))/100</f>
        <v>1.6039631663360601E-3</v>
      </c>
      <c r="F105" s="79">
        <f>(VLOOKUP($A104,'Occupancy Raw Data'!$B$8:$BE$54,'Occupancy Raw Data'!AX$3,FALSE))/100</f>
        <v>1.1257152636123799E-2</v>
      </c>
      <c r="G105" s="79">
        <f>(VLOOKUP($A104,'Occupancy Raw Data'!$B$8:$BE$54,'Occupancy Raw Data'!AY$3,FALSE))/100</f>
        <v>9.31856830778733E-5</v>
      </c>
      <c r="H105" s="80">
        <f>(VLOOKUP($A104,'Occupancy Raw Data'!$B$8:$BE$54,'Occupancy Raw Data'!BA$3,FALSE))/100</f>
        <v>1.4042806538623999E-2</v>
      </c>
      <c r="I105" s="80">
        <f>(VLOOKUP($A104,'Occupancy Raw Data'!$B$8:$BE$54,'Occupancy Raw Data'!BB$3,FALSE))/100</f>
        <v>6.6842575230308902E-3</v>
      </c>
      <c r="J105" s="79">
        <f>(VLOOKUP($A104,'Occupancy Raw Data'!$B$8:$BE$54,'Occupancy Raw Data'!BC$3,FALSE))/100</f>
        <v>1.03192084131361E-2</v>
      </c>
      <c r="K105" s="81">
        <f>(VLOOKUP($A104,'Occupancy Raw Data'!$B$8:$BE$54,'Occupancy Raw Data'!BE$3,FALSE))/100</f>
        <v>3.3161865602957703E-3</v>
      </c>
      <c r="M105" s="78">
        <f>(VLOOKUP($A104,'ADR Raw Data'!$B$6:$BE$52,'ADR Raw Data'!AT$1,FALSE))/100</f>
        <v>-2.4918321708498101E-2</v>
      </c>
      <c r="N105" s="79">
        <f>(VLOOKUP($A104,'ADR Raw Data'!$B$6:$BE$52,'ADR Raw Data'!AU$1,FALSE))/100</f>
        <v>-1.8539297478311401E-2</v>
      </c>
      <c r="O105" s="79">
        <f>(VLOOKUP($A104,'ADR Raw Data'!$B$6:$BE$52,'ADR Raw Data'!AV$1,FALSE))/100</f>
        <v>-3.71728164934041E-2</v>
      </c>
      <c r="P105" s="79">
        <f>(VLOOKUP($A104,'ADR Raw Data'!$B$6:$BE$52,'ADR Raw Data'!AW$1,FALSE))/100</f>
        <v>-2.8763405486953001E-2</v>
      </c>
      <c r="Q105" s="79">
        <f>(VLOOKUP($A104,'ADR Raw Data'!$B$6:$BE$52,'ADR Raw Data'!AX$1,FALSE))/100</f>
        <v>-2.2662847989168601E-2</v>
      </c>
      <c r="R105" s="79">
        <f>(VLOOKUP($A104,'ADR Raw Data'!$B$6:$BE$52,'ADR Raw Data'!AY$1,FALSE))/100</f>
        <v>-2.66141216631571E-2</v>
      </c>
      <c r="S105" s="80">
        <f>(VLOOKUP($A104,'ADR Raw Data'!$B$6:$BE$52,'ADR Raw Data'!BA$1,FALSE))/100</f>
        <v>-3.6674354418046701E-2</v>
      </c>
      <c r="T105" s="80">
        <f>(VLOOKUP($A104,'ADR Raw Data'!$B$6:$BE$52,'ADR Raw Data'!BB$1,FALSE))/100</f>
        <v>-4.1953537214304906E-2</v>
      </c>
      <c r="U105" s="79">
        <f>(VLOOKUP($A104,'ADR Raw Data'!$B$6:$BE$52,'ADR Raw Data'!BC$1,FALSE))/100</f>
        <v>-3.93807401235216E-2</v>
      </c>
      <c r="V105" s="81">
        <f>(VLOOKUP($A104,'ADR Raw Data'!$B$6:$BE$52,'ADR Raw Data'!BE$1,FALSE))/100</f>
        <v>-3.1061110678697303E-2</v>
      </c>
      <c r="X105" s="78">
        <f>(VLOOKUP($A104,'RevPAR Raw Data'!$B$6:$BE$52,'RevPAR Raw Data'!AT$1,FALSE))/100</f>
        <v>-1.8184235889167899E-2</v>
      </c>
      <c r="Y105" s="79">
        <f>(VLOOKUP($A104,'RevPAR Raw Data'!$B$6:$BE$52,'RevPAR Raw Data'!AU$1,FALSE))/100</f>
        <v>-4.3664701757458999E-2</v>
      </c>
      <c r="Z105" s="79">
        <f>(VLOOKUP($A104,'RevPAR Raw Data'!$B$6:$BE$52,'RevPAR Raw Data'!AV$1,FALSE))/100</f>
        <v>-3.0739263963268398E-2</v>
      </c>
      <c r="AA105" s="79">
        <f>(VLOOKUP($A104,'RevPAR Raw Data'!$B$6:$BE$52,'RevPAR Raw Data'!AW$1,FALSE))/100</f>
        <v>-2.72055777635564E-2</v>
      </c>
      <c r="AB105" s="79">
        <f>(VLOOKUP($A104,'RevPAR Raw Data'!$B$6:$BE$52,'RevPAR Raw Data'!AX$1,FALSE))/100</f>
        <v>-1.1660814492028099E-2</v>
      </c>
      <c r="AC105" s="79">
        <f>(VLOOKUP($A104,'RevPAR Raw Data'!$B$6:$BE$52,'RevPAR Raw Data'!AY$1,FALSE))/100</f>
        <v>-2.65234160351859E-2</v>
      </c>
      <c r="AD105" s="80">
        <f>(VLOOKUP($A104,'RevPAR Raw Data'!$B$6:$BE$52,'RevPAR Raw Data'!BA$1,FALSE))/100</f>
        <v>-2.31465587434442E-2</v>
      </c>
      <c r="AE105" s="80">
        <f>(VLOOKUP($A104,'RevPAR Raw Data'!$B$6:$BE$52,'RevPAR Raw Data'!BB$1,FALSE))/100</f>
        <v>-3.55497079380164E-2</v>
      </c>
      <c r="AF105" s="79">
        <f>(VLOOKUP($A104,'RevPAR Raw Data'!$B$6:$BE$52,'RevPAR Raw Data'!BC$1,FALSE))/100</f>
        <v>-2.9467909775183699E-2</v>
      </c>
      <c r="AG105" s="81">
        <f>(VLOOKUP($A104,'RevPAR Raw Data'!$B$6:$BE$52,'RevPAR Raw Data'!BE$1,FALSE))/100</f>
        <v>-2.7847928556182101E-2</v>
      </c>
    </row>
    <row r="106" spans="1:33">
      <c r="A106" s="128"/>
      <c r="B106" s="106"/>
      <c r="C106" s="107"/>
      <c r="D106" s="107"/>
      <c r="E106" s="107"/>
      <c r="F106" s="107"/>
      <c r="G106" s="108"/>
      <c r="H106" s="88"/>
      <c r="I106" s="88"/>
      <c r="J106" s="108"/>
      <c r="K106" s="109"/>
      <c r="M106" s="110"/>
      <c r="N106" s="111"/>
      <c r="O106" s="111"/>
      <c r="P106" s="111"/>
      <c r="Q106" s="111"/>
      <c r="R106" s="112"/>
      <c r="S106" s="111"/>
      <c r="T106" s="111"/>
      <c r="U106" s="112"/>
      <c r="V106" s="113"/>
      <c r="X106" s="110"/>
      <c r="Y106" s="111"/>
      <c r="Z106" s="111"/>
      <c r="AA106" s="111"/>
      <c r="AB106" s="111"/>
      <c r="AC106" s="112"/>
      <c r="AD106" s="111"/>
      <c r="AE106" s="111"/>
      <c r="AF106" s="112"/>
      <c r="AG106" s="113"/>
    </row>
    <row r="107" spans="1:33">
      <c r="A107" s="105" t="s">
        <v>52</v>
      </c>
      <c r="B107" s="106">
        <f>(VLOOKUP($A107,'Occupancy Raw Data'!$B$8:$BE$45,'Occupancy Raw Data'!AG$3,FALSE))/100</f>
        <v>0.54358638743455401</v>
      </c>
      <c r="C107" s="107">
        <f>(VLOOKUP($A107,'Occupancy Raw Data'!$B$8:$BE$45,'Occupancy Raw Data'!AH$3,FALSE))/100</f>
        <v>0.66531413612565404</v>
      </c>
      <c r="D107" s="107">
        <f>(VLOOKUP($A107,'Occupancy Raw Data'!$B$8:$BE$45,'Occupancy Raw Data'!AI$3,FALSE))/100</f>
        <v>0.70283595113438002</v>
      </c>
      <c r="E107" s="107">
        <f>(VLOOKUP($A107,'Occupancy Raw Data'!$B$8:$BE$45,'Occupancy Raw Data'!AJ$3,FALSE))/100</f>
        <v>0.70488656195462396</v>
      </c>
      <c r="F107" s="107">
        <f>(VLOOKUP($A107,'Occupancy Raw Data'!$B$8:$BE$45,'Occupancy Raw Data'!AK$3,FALSE))/100</f>
        <v>0.70161431064572399</v>
      </c>
      <c r="G107" s="108">
        <f>(VLOOKUP($A107,'Occupancy Raw Data'!$B$8:$BE$45,'Occupancy Raw Data'!AL$3,FALSE))/100</f>
        <v>0.663647469458987</v>
      </c>
      <c r="H107" s="88">
        <f>(VLOOKUP($A107,'Occupancy Raw Data'!$B$8:$BE$45,'Occupancy Raw Data'!AN$3,FALSE))/100</f>
        <v>0.75514834205933601</v>
      </c>
      <c r="I107" s="88">
        <f>(VLOOKUP($A107,'Occupancy Raw Data'!$B$8:$BE$45,'Occupancy Raw Data'!AO$3,FALSE))/100</f>
        <v>0.74829842931937096</v>
      </c>
      <c r="J107" s="108">
        <f>(VLOOKUP($A107,'Occupancy Raw Data'!$B$8:$BE$45,'Occupancy Raw Data'!AP$3,FALSE))/100</f>
        <v>0.75172338568935404</v>
      </c>
      <c r="K107" s="109">
        <f>(VLOOKUP($A107,'Occupancy Raw Data'!$B$8:$BE$45,'Occupancy Raw Data'!AR$3,FALSE))/100</f>
        <v>0.6888120169533779</v>
      </c>
      <c r="M107" s="110">
        <f>VLOOKUP($A107,'ADR Raw Data'!$B$6:$BE$43,'ADR Raw Data'!AG$1,FALSE)</f>
        <v>95.142304358295206</v>
      </c>
      <c r="N107" s="111">
        <f>VLOOKUP($A107,'ADR Raw Data'!$B$6:$BE$43,'ADR Raw Data'!AH$1,FALSE)</f>
        <v>98.705601678798601</v>
      </c>
      <c r="O107" s="111">
        <f>VLOOKUP($A107,'ADR Raw Data'!$B$6:$BE$43,'ADR Raw Data'!AI$1,FALSE)</f>
        <v>100.308179899435</v>
      </c>
      <c r="P107" s="111">
        <f>VLOOKUP($A107,'ADR Raw Data'!$B$6:$BE$43,'ADR Raw Data'!AJ$1,FALSE)</f>
        <v>99.499582817529003</v>
      </c>
      <c r="Q107" s="111">
        <f>VLOOKUP($A107,'ADR Raw Data'!$B$6:$BE$43,'ADR Raw Data'!AK$1,FALSE)</f>
        <v>101.30765934954201</v>
      </c>
      <c r="R107" s="112">
        <f>VLOOKUP($A107,'ADR Raw Data'!$B$6:$BE$43,'ADR Raw Data'!AL$1,FALSE)</f>
        <v>99.180160017882002</v>
      </c>
      <c r="S107" s="111">
        <f>VLOOKUP($A107,'ADR Raw Data'!$B$6:$BE$43,'ADR Raw Data'!AN$1,FALSE)</f>
        <v>114.99119308989999</v>
      </c>
      <c r="T107" s="111">
        <f>VLOOKUP($A107,'ADR Raw Data'!$B$6:$BE$43,'ADR Raw Data'!AO$1,FALSE)</f>
        <v>113.93931374263801</v>
      </c>
      <c r="U107" s="112">
        <f>VLOOKUP($A107,'ADR Raw Data'!$B$6:$BE$43,'ADR Raw Data'!AP$1,FALSE)</f>
        <v>114.467649670623</v>
      </c>
      <c r="V107" s="113">
        <f>VLOOKUP($A107,'ADR Raw Data'!$B$6:$BE$43,'ADR Raw Data'!AR$1,FALSE)</f>
        <v>103.94694406992799</v>
      </c>
      <c r="X107" s="110">
        <f>VLOOKUP($A107,'RevPAR Raw Data'!$B$6:$BE$43,'RevPAR Raw Data'!AG$1,FALSE)</f>
        <v>51.718061518324603</v>
      </c>
      <c r="Y107" s="111">
        <f>VLOOKUP($A107,'RevPAR Raw Data'!$B$6:$BE$43,'RevPAR Raw Data'!AH$1,FALSE)</f>
        <v>65.670232111692798</v>
      </c>
      <c r="Z107" s="111">
        <f>VLOOKUP($A107,'RevPAR Raw Data'!$B$6:$BE$43,'RevPAR Raw Data'!AI$1,FALSE)</f>
        <v>70.500195026178005</v>
      </c>
      <c r="AA107" s="111">
        <f>VLOOKUP($A107,'RevPAR Raw Data'!$B$6:$BE$43,'RevPAR Raw Data'!AJ$1,FALSE)</f>
        <v>70.135918848167506</v>
      </c>
      <c r="AB107" s="111">
        <f>VLOOKUP($A107,'RevPAR Raw Data'!$B$6:$BE$43,'RevPAR Raw Data'!AK$1,FALSE)</f>
        <v>71.078903577661407</v>
      </c>
      <c r="AC107" s="112">
        <f>VLOOKUP($A107,'RevPAR Raw Data'!$B$6:$BE$43,'RevPAR Raw Data'!AL$1,FALSE)</f>
        <v>65.820662216404799</v>
      </c>
      <c r="AD107" s="111">
        <f>VLOOKUP($A107,'RevPAR Raw Data'!$B$6:$BE$43,'RevPAR Raw Data'!AN$1,FALSE)</f>
        <v>86.835408813263498</v>
      </c>
      <c r="AE107" s="111">
        <f>VLOOKUP($A107,'RevPAR Raw Data'!$B$6:$BE$43,'RevPAR Raw Data'!AO$1,FALSE)</f>
        <v>85.260609511343802</v>
      </c>
      <c r="AF107" s="112">
        <f>VLOOKUP($A107,'RevPAR Raw Data'!$B$6:$BE$43,'RevPAR Raw Data'!AP$1,FALSE)</f>
        <v>86.0480091623036</v>
      </c>
      <c r="AG107" s="113">
        <f>VLOOKUP($A107,'RevPAR Raw Data'!$B$6:$BE$43,'RevPAR Raw Data'!AR$1,FALSE)</f>
        <v>71.599904200947293</v>
      </c>
    </row>
    <row r="108" spans="1:33" ht="14.25">
      <c r="A108" s="90" t="s">
        <v>14</v>
      </c>
      <c r="B108" s="78">
        <f>(VLOOKUP($A107,'Occupancy Raw Data'!$B$8:$BE$51,'Occupancy Raw Data'!AT$3,FALSE))/100</f>
        <v>8.8060101882243294E-2</v>
      </c>
      <c r="C108" s="79">
        <f>(VLOOKUP($A107,'Occupancy Raw Data'!$B$8:$BE$51,'Occupancy Raw Data'!AU$3,FALSE))/100</f>
        <v>0.103291781560138</v>
      </c>
      <c r="D108" s="79">
        <f>(VLOOKUP($A107,'Occupancy Raw Data'!$B$8:$BE$51,'Occupancy Raw Data'!AV$3,FALSE))/100</f>
        <v>0.13664970057429898</v>
      </c>
      <c r="E108" s="79">
        <f>(VLOOKUP($A107,'Occupancy Raw Data'!$B$8:$BE$51,'Occupancy Raw Data'!AW$3,FALSE))/100</f>
        <v>0.113053097400377</v>
      </c>
      <c r="F108" s="79">
        <f>(VLOOKUP($A107,'Occupancy Raw Data'!$B$8:$BE$51,'Occupancy Raw Data'!AX$3,FALSE))/100</f>
        <v>0.12595609160464999</v>
      </c>
      <c r="G108" s="79">
        <f>(VLOOKUP($A107,'Occupancy Raw Data'!$B$8:$BE$51,'Occupancy Raw Data'!AY$3,FALSE))/100</f>
        <v>0.114440208846719</v>
      </c>
      <c r="H108" s="80">
        <f>(VLOOKUP($A107,'Occupancy Raw Data'!$B$8:$BE$51,'Occupancy Raw Data'!BA$3,FALSE))/100</f>
        <v>7.1312030557712403E-2</v>
      </c>
      <c r="I108" s="80">
        <f>(VLOOKUP($A107,'Occupancy Raw Data'!$B$8:$BE$51,'Occupancy Raw Data'!BB$3,FALSE))/100</f>
        <v>6.7264246295659899E-2</v>
      </c>
      <c r="J108" s="79">
        <f>(VLOOKUP($A107,'Occupancy Raw Data'!$B$8:$BE$51,'Occupancy Raw Data'!BC$3,FALSE))/100</f>
        <v>6.9293528891239409E-2</v>
      </c>
      <c r="K108" s="81">
        <f>(VLOOKUP($A107,'Occupancy Raw Data'!$B$8:$BE$51,'Occupancy Raw Data'!BE$3,FALSE))/100</f>
        <v>9.9831065372807795E-2</v>
      </c>
      <c r="M108" s="78">
        <f>(VLOOKUP($A107,'ADR Raw Data'!$B$6:$BE$49,'ADR Raw Data'!AT$1,FALSE))/100</f>
        <v>7.3509451564026298E-3</v>
      </c>
      <c r="N108" s="79">
        <f>(VLOOKUP($A107,'ADR Raw Data'!$B$6:$BE$49,'ADR Raw Data'!AU$1,FALSE))/100</f>
        <v>2.46802908351848E-2</v>
      </c>
      <c r="O108" s="79">
        <f>(VLOOKUP($A107,'ADR Raw Data'!$B$6:$BE$49,'ADR Raw Data'!AV$1,FALSE))/100</f>
        <v>4.4230804918073602E-2</v>
      </c>
      <c r="P108" s="79">
        <f>(VLOOKUP($A107,'ADR Raw Data'!$B$6:$BE$49,'ADR Raw Data'!AW$1,FALSE))/100</f>
        <v>3.4505585876815001E-2</v>
      </c>
      <c r="Q108" s="79">
        <f>(VLOOKUP($A107,'ADR Raw Data'!$B$6:$BE$49,'ADR Raw Data'!AX$1,FALSE))/100</f>
        <v>3.2920003147378599E-2</v>
      </c>
      <c r="R108" s="79">
        <f>(VLOOKUP($A107,'ADR Raw Data'!$B$6:$BE$49,'ADR Raw Data'!AY$1,FALSE))/100</f>
        <v>2.9977789424632698E-2</v>
      </c>
      <c r="S108" s="80">
        <f>(VLOOKUP($A107,'ADR Raw Data'!$B$6:$BE$49,'ADR Raw Data'!BA$1,FALSE))/100</f>
        <v>1.33814420684583E-2</v>
      </c>
      <c r="T108" s="80">
        <f>(VLOOKUP($A107,'ADR Raw Data'!$B$6:$BE$49,'ADR Raw Data'!BB$1,FALSE))/100</f>
        <v>-5.7001988346844394E-5</v>
      </c>
      <c r="U108" s="79">
        <f>(VLOOKUP($A107,'ADR Raw Data'!$B$6:$BE$49,'ADR Raw Data'!BC$1,FALSE))/100</f>
        <v>6.6748941993591002E-3</v>
      </c>
      <c r="V108" s="81">
        <f>(VLOOKUP($A107,'ADR Raw Data'!$B$6:$BE$49,'ADR Raw Data'!BE$1,FALSE))/100</f>
        <v>2.0167211311578202E-2</v>
      </c>
      <c r="X108" s="78">
        <f>(VLOOKUP($A107,'RevPAR Raw Data'!$B$6:$BE$49,'RevPAR Raw Data'!AT$1,FALSE))/100</f>
        <v>9.6058372018049509E-2</v>
      </c>
      <c r="Y108" s="79">
        <f>(VLOOKUP($A107,'RevPAR Raw Data'!$B$6:$BE$49,'RevPAR Raw Data'!AU$1,FALSE))/100</f>
        <v>0.130521343605112</v>
      </c>
      <c r="Z108" s="79">
        <f>(VLOOKUP($A107,'RevPAR Raw Data'!$B$6:$BE$49,'RevPAR Raw Data'!AV$1,FALSE))/100</f>
        <v>0.18692463174058802</v>
      </c>
      <c r="AA108" s="79">
        <f>(VLOOKUP($A107,'RevPAR Raw Data'!$B$6:$BE$49,'RevPAR Raw Data'!AW$1,FALSE))/100</f>
        <v>0.15145964663818101</v>
      </c>
      <c r="AB108" s="79">
        <f>(VLOOKUP($A107,'RevPAR Raw Data'!$B$6:$BE$49,'RevPAR Raw Data'!AX$1,FALSE))/100</f>
        <v>0.16302256968408599</v>
      </c>
      <c r="AC108" s="79">
        <f>(VLOOKUP($A107,'RevPAR Raw Data'!$B$6:$BE$49,'RevPAR Raw Data'!AY$1,FALSE))/100</f>
        <v>0.14784866275386999</v>
      </c>
      <c r="AD108" s="80">
        <f>(VLOOKUP($A107,'RevPAR Raw Data'!$B$6:$BE$49,'RevPAR Raw Data'!BA$1,FALSE))/100</f>
        <v>8.5647730431862912E-2</v>
      </c>
      <c r="AE108" s="80">
        <f>(VLOOKUP($A107,'RevPAR Raw Data'!$B$6:$BE$49,'RevPAR Raw Data'!BB$1,FALSE))/100</f>
        <v>6.7203410111529499E-2</v>
      </c>
      <c r="AF108" s="79">
        <f>(VLOOKUP($A107,'RevPAR Raw Data'!$B$6:$BE$49,'RevPAR Raw Data'!BC$1,FALSE))/100</f>
        <v>7.6430950064647799E-2</v>
      </c>
      <c r="AG108" s="81">
        <f>(VLOOKUP($A107,'RevPAR Raw Data'!$B$6:$BE$49,'RevPAR Raw Data'!BE$1,FALSE))/100</f>
        <v>0.122011590875219</v>
      </c>
    </row>
    <row r="109" spans="1:33">
      <c r="A109" s="123"/>
      <c r="B109" s="106"/>
      <c r="C109" s="107"/>
      <c r="D109" s="107"/>
      <c r="E109" s="107"/>
      <c r="F109" s="107"/>
      <c r="G109" s="108"/>
      <c r="H109" s="88"/>
      <c r="I109" s="88"/>
      <c r="J109" s="108"/>
      <c r="K109" s="109"/>
      <c r="M109" s="110"/>
      <c r="N109" s="111"/>
      <c r="O109" s="111"/>
      <c r="P109" s="111"/>
      <c r="Q109" s="111"/>
      <c r="R109" s="112"/>
      <c r="S109" s="111"/>
      <c r="T109" s="111"/>
      <c r="U109" s="112"/>
      <c r="V109" s="113"/>
      <c r="X109" s="110"/>
      <c r="Y109" s="111"/>
      <c r="Z109" s="111"/>
      <c r="AA109" s="111"/>
      <c r="AB109" s="111"/>
      <c r="AC109" s="112"/>
      <c r="AD109" s="111"/>
      <c r="AE109" s="111"/>
      <c r="AF109" s="112"/>
      <c r="AG109" s="113"/>
    </row>
    <row r="110" spans="1:33">
      <c r="A110" s="105" t="s">
        <v>55</v>
      </c>
      <c r="B110" s="106">
        <f>(VLOOKUP($A110,'Occupancy Raw Data'!$B$8:$BE$45,'Occupancy Raw Data'!AG$3,FALSE))/100</f>
        <v>0.54112258818943604</v>
      </c>
      <c r="C110" s="107">
        <f>(VLOOKUP($A110,'Occupancy Raw Data'!$B$8:$BE$45,'Occupancy Raw Data'!AH$3,FALSE))/100</f>
        <v>0.71745273825764899</v>
      </c>
      <c r="D110" s="107">
        <f>(VLOOKUP($A110,'Occupancy Raw Data'!$B$8:$BE$45,'Occupancy Raw Data'!AI$3,FALSE))/100</f>
        <v>0.71940167608653194</v>
      </c>
      <c r="E110" s="107">
        <f>(VLOOKUP($A110,'Occupancy Raw Data'!$B$8:$BE$45,'Occupancy Raw Data'!AJ$3,FALSE))/100</f>
        <v>0.71423699083999193</v>
      </c>
      <c r="F110" s="107">
        <f>(VLOOKUP($A110,'Occupancy Raw Data'!$B$8:$BE$45,'Occupancy Raw Data'!AK$3,FALSE))/100</f>
        <v>0.72125316702397102</v>
      </c>
      <c r="G110" s="108">
        <f>(VLOOKUP($A110,'Occupancy Raw Data'!$B$8:$BE$45,'Occupancy Raw Data'!AL$3,FALSE))/100</f>
        <v>0.68269343207951594</v>
      </c>
      <c r="H110" s="88">
        <f>(VLOOKUP($A110,'Occupancy Raw Data'!$B$8:$BE$45,'Occupancy Raw Data'!AN$3,FALSE))/100</f>
        <v>0.7350419021633201</v>
      </c>
      <c r="I110" s="88">
        <f>(VLOOKUP($A110,'Occupancy Raw Data'!$B$8:$BE$45,'Occupancy Raw Data'!AO$3,FALSE))/100</f>
        <v>0.72091210290391705</v>
      </c>
      <c r="J110" s="108">
        <f>(VLOOKUP($A110,'Occupancy Raw Data'!$B$8:$BE$45,'Occupancy Raw Data'!AP$3,FALSE))/100</f>
        <v>0.72797700253361897</v>
      </c>
      <c r="K110" s="109">
        <f>(VLOOKUP($A110,'Occupancy Raw Data'!$B$8:$BE$45,'Occupancy Raw Data'!AR$3,FALSE))/100</f>
        <v>0.69563159506640304</v>
      </c>
      <c r="M110" s="110">
        <f>VLOOKUP($A110,'ADR Raw Data'!$B$6:$BE$43,'ADR Raw Data'!AG$1,FALSE)</f>
        <v>143.405125157572</v>
      </c>
      <c r="N110" s="111">
        <f>VLOOKUP($A110,'ADR Raw Data'!$B$6:$BE$43,'ADR Raw Data'!AH$1,FALSE)</f>
        <v>143.749599320882</v>
      </c>
      <c r="O110" s="111">
        <f>VLOOKUP($A110,'ADR Raw Data'!$B$6:$BE$43,'ADR Raw Data'!AI$1,FALSE)</f>
        <v>143.408375888926</v>
      </c>
      <c r="P110" s="111">
        <f>VLOOKUP($A110,'ADR Raw Data'!$B$6:$BE$43,'ADR Raw Data'!AJ$1,FALSE)</f>
        <v>144.263564363189</v>
      </c>
      <c r="Q110" s="111">
        <f>VLOOKUP($A110,'ADR Raw Data'!$B$6:$BE$43,'ADR Raw Data'!AK$1,FALSE)</f>
        <v>151.719128555022</v>
      </c>
      <c r="R110" s="112">
        <f>VLOOKUP($A110,'ADR Raw Data'!$B$6:$BE$43,'ADR Raw Data'!AL$1,FALSE)</f>
        <v>145.41455208541399</v>
      </c>
      <c r="S110" s="111">
        <f>VLOOKUP($A110,'ADR Raw Data'!$B$6:$BE$43,'ADR Raw Data'!AN$1,FALSE)</f>
        <v>192.90412302797199</v>
      </c>
      <c r="T110" s="111">
        <f>VLOOKUP($A110,'ADR Raw Data'!$B$6:$BE$43,'ADR Raw Data'!AO$1,FALSE)</f>
        <v>192.78065693430599</v>
      </c>
      <c r="U110" s="112">
        <f>VLOOKUP($A110,'ADR Raw Data'!$B$6:$BE$43,'ADR Raw Data'!AP$1,FALSE)</f>
        <v>192.84298909042201</v>
      </c>
      <c r="V110" s="113">
        <f>VLOOKUP($A110,'ADR Raw Data'!$B$6:$BE$43,'ADR Raw Data'!AR$1,FALSE)</f>
        <v>159.595626275765</v>
      </c>
      <c r="X110" s="110">
        <f>VLOOKUP($A110,'RevPAR Raw Data'!$B$6:$BE$43,'RevPAR Raw Data'!AG$1,FALSE)</f>
        <v>77.599752484895703</v>
      </c>
      <c r="Y110" s="111">
        <f>VLOOKUP($A110,'RevPAR Raw Data'!$B$6:$BE$43,'RevPAR Raw Data'!AH$1,FALSE)</f>
        <v>103.133543656207</v>
      </c>
      <c r="Z110" s="111">
        <f>VLOOKUP($A110,'RevPAR Raw Data'!$B$6:$BE$43,'RevPAR Raw Data'!AI$1,FALSE)</f>
        <v>103.168225979341</v>
      </c>
      <c r="AA110" s="111">
        <f>VLOOKUP($A110,'RevPAR Raw Data'!$B$6:$BE$43,'RevPAR Raw Data'!AJ$1,FALSE)</f>
        <v>103.038374098616</v>
      </c>
      <c r="AB110" s="111">
        <f>VLOOKUP($A110,'RevPAR Raw Data'!$B$6:$BE$43,'RevPAR Raw Data'!AK$1,FALSE)</f>
        <v>109.42790196842699</v>
      </c>
      <c r="AC110" s="112">
        <f>VLOOKUP($A110,'RevPAR Raw Data'!$B$6:$BE$43,'RevPAR Raw Data'!AL$1,FALSE)</f>
        <v>99.273559637497499</v>
      </c>
      <c r="AD110" s="111">
        <f>VLOOKUP($A110,'RevPAR Raw Data'!$B$6:$BE$43,'RevPAR Raw Data'!AN$1,FALSE)</f>
        <v>141.79261352562801</v>
      </c>
      <c r="AE110" s="111">
        <f>VLOOKUP($A110,'RevPAR Raw Data'!$B$6:$BE$43,'RevPAR Raw Data'!AO$1,FALSE)</f>
        <v>138.97790878970901</v>
      </c>
      <c r="AF110" s="112">
        <f>VLOOKUP($A110,'RevPAR Raw Data'!$B$6:$BE$43,'RevPAR Raw Data'!AP$1,FALSE)</f>
        <v>140.38526115766899</v>
      </c>
      <c r="AG110" s="113">
        <f>VLOOKUP($A110,'RevPAR Raw Data'!$B$6:$BE$43,'RevPAR Raw Data'!AR$1,FALSE)</f>
        <v>111.019760071832</v>
      </c>
    </row>
    <row r="111" spans="1:33" ht="14.25">
      <c r="A111" s="90" t="s">
        <v>14</v>
      </c>
      <c r="B111" s="78">
        <f>(VLOOKUP($A110,'Occupancy Raw Data'!$B$8:$BE$51,'Occupancy Raw Data'!AT$3,FALSE))/100</f>
        <v>-2.1189417130075897E-2</v>
      </c>
      <c r="C111" s="79">
        <f>(VLOOKUP($A110,'Occupancy Raw Data'!$B$8:$BE$51,'Occupancy Raw Data'!AU$3,FALSE))/100</f>
        <v>2.76097121757366E-2</v>
      </c>
      <c r="D111" s="79">
        <f>(VLOOKUP($A110,'Occupancy Raw Data'!$B$8:$BE$51,'Occupancy Raw Data'!AV$3,FALSE))/100</f>
        <v>4.51894521195376E-2</v>
      </c>
      <c r="E111" s="79">
        <f>(VLOOKUP($A110,'Occupancy Raw Data'!$B$8:$BE$51,'Occupancy Raw Data'!AW$3,FALSE))/100</f>
        <v>-2.81217206051253E-2</v>
      </c>
      <c r="F111" s="79">
        <f>(VLOOKUP($A110,'Occupancy Raw Data'!$B$8:$BE$51,'Occupancy Raw Data'!AX$3,FALSE))/100</f>
        <v>2.4135916922256202E-2</v>
      </c>
      <c r="G111" s="79">
        <f>(VLOOKUP($A110,'Occupancy Raw Data'!$B$8:$BE$51,'Occupancy Raw Data'!AY$3,FALSE))/100</f>
        <v>1.03588452152208E-2</v>
      </c>
      <c r="H111" s="80">
        <f>(VLOOKUP($A110,'Occupancy Raw Data'!$B$8:$BE$51,'Occupancy Raw Data'!BA$3,FALSE))/100</f>
        <v>7.1936107321509693E-2</v>
      </c>
      <c r="I111" s="80">
        <f>(VLOOKUP($A110,'Occupancy Raw Data'!$B$8:$BE$51,'Occupancy Raw Data'!BB$3,FALSE))/100</f>
        <v>4.7538086957918904E-2</v>
      </c>
      <c r="J111" s="79">
        <f>(VLOOKUP($A110,'Occupancy Raw Data'!$B$8:$BE$51,'Occupancy Raw Data'!BC$3,FALSE))/100</f>
        <v>5.9715056967931994E-2</v>
      </c>
      <c r="K111" s="81">
        <f>(VLOOKUP($A110,'Occupancy Raw Data'!$B$8:$BE$51,'Occupancy Raw Data'!BE$3,FALSE))/100</f>
        <v>2.4627700147908299E-2</v>
      </c>
      <c r="M111" s="78">
        <f>(VLOOKUP($A110,'ADR Raw Data'!$B$6:$BE$49,'ADR Raw Data'!AT$1,FALSE))/100</f>
        <v>-6.0458204415102496E-2</v>
      </c>
      <c r="N111" s="79">
        <f>(VLOOKUP($A110,'ADR Raw Data'!$B$6:$BE$49,'ADR Raw Data'!AU$1,FALSE))/100</f>
        <v>-2.8621101564155701E-2</v>
      </c>
      <c r="O111" s="79">
        <f>(VLOOKUP($A110,'ADR Raw Data'!$B$6:$BE$49,'ADR Raw Data'!AV$1,FALSE))/100</f>
        <v>-4.0719697719270906E-2</v>
      </c>
      <c r="P111" s="79">
        <f>(VLOOKUP($A110,'ADR Raw Data'!$B$6:$BE$49,'ADR Raw Data'!AW$1,FALSE))/100</f>
        <v>-4.13732420920827E-2</v>
      </c>
      <c r="Q111" s="79">
        <f>(VLOOKUP($A110,'ADR Raw Data'!$B$6:$BE$49,'ADR Raw Data'!AX$1,FALSE))/100</f>
        <v>-2.7858242212217797E-2</v>
      </c>
      <c r="R111" s="79">
        <f>(VLOOKUP($A110,'ADR Raw Data'!$B$6:$BE$49,'ADR Raw Data'!AY$1,FALSE))/100</f>
        <v>-3.8790942205095699E-2</v>
      </c>
      <c r="S111" s="80">
        <f>(VLOOKUP($A110,'ADR Raw Data'!$B$6:$BE$49,'ADR Raw Data'!BA$1,FALSE))/100</f>
        <v>-2.93147699229565E-2</v>
      </c>
      <c r="T111" s="80">
        <f>(VLOOKUP($A110,'ADR Raw Data'!$B$6:$BE$49,'ADR Raw Data'!BB$1,FALSE))/100</f>
        <v>-3.8048238232545099E-2</v>
      </c>
      <c r="U111" s="79">
        <f>(VLOOKUP($A110,'ADR Raw Data'!$B$6:$BE$49,'ADR Raw Data'!BC$1,FALSE))/100</f>
        <v>-3.3704167594790696E-2</v>
      </c>
      <c r="V111" s="81">
        <f>(VLOOKUP($A110,'ADR Raw Data'!$B$6:$BE$49,'ADR Raw Data'!BE$1,FALSE))/100</f>
        <v>-3.4173357461969103E-2</v>
      </c>
      <c r="X111" s="78">
        <f>(VLOOKUP($A110,'RevPAR Raw Data'!$B$6:$BE$49,'RevPAR Raw Data'!AT$1,FALSE))/100</f>
        <v>-8.0366547432891414E-2</v>
      </c>
      <c r="Y111" s="79">
        <f>(VLOOKUP($A110,'RevPAR Raw Data'!$B$6:$BE$49,'RevPAR Raw Data'!AU$1,FALSE))/100</f>
        <v>-1.8016097647579599E-3</v>
      </c>
      <c r="Z111" s="79">
        <f>(VLOOKUP($A110,'RevPAR Raw Data'!$B$6:$BE$49,'RevPAR Raw Data'!AV$1,FALSE))/100</f>
        <v>2.6296535698596803E-3</v>
      </c>
      <c r="AA111" s="79">
        <f>(VLOOKUP($A110,'RevPAR Raw Data'!$B$6:$BE$49,'RevPAR Raw Data'!AW$1,FALSE))/100</f>
        <v>-6.8331475942566305E-2</v>
      </c>
      <c r="AB111" s="79">
        <f>(VLOOKUP($A110,'RevPAR Raw Data'!$B$6:$BE$49,'RevPAR Raw Data'!AX$1,FALSE))/100</f>
        <v>-4.3947095095958197E-3</v>
      </c>
      <c r="AC111" s="79">
        <f>(VLOOKUP($A110,'RevPAR Raw Data'!$B$6:$BE$49,'RevPAR Raw Data'!AY$1,FALSE))/100</f>
        <v>-2.8833926355930004E-2</v>
      </c>
      <c r="AD111" s="80">
        <f>(VLOOKUP($A110,'RevPAR Raw Data'!$B$6:$BE$49,'RevPAR Raw Data'!BA$1,FALSE))/100</f>
        <v>4.0512546963269995E-2</v>
      </c>
      <c r="AE111" s="80">
        <f>(VLOOKUP($A110,'RevPAR Raw Data'!$B$6:$BE$49,'RevPAR Raw Data'!BB$1,FALSE))/100</f>
        <v>7.6811082676794696E-3</v>
      </c>
      <c r="AF111" s="79">
        <f>(VLOOKUP($A110,'RevPAR Raw Data'!$B$6:$BE$49,'RevPAR Raw Data'!BC$1,FALSE))/100</f>
        <v>2.3998243085161599E-2</v>
      </c>
      <c r="AG111" s="81">
        <f>(VLOOKUP($A110,'RevPAR Raw Data'!$B$6:$BE$49,'RevPAR Raw Data'!BE$1,FALSE))/100</f>
        <v>-1.03872685146814E-2</v>
      </c>
    </row>
    <row r="112" spans="1:33">
      <c r="A112" s="128"/>
      <c r="B112" s="106"/>
      <c r="C112" s="107"/>
      <c r="D112" s="107"/>
      <c r="E112" s="107"/>
      <c r="F112" s="107"/>
      <c r="G112" s="108"/>
      <c r="H112" s="88"/>
      <c r="I112" s="88"/>
      <c r="J112" s="108"/>
      <c r="K112" s="109"/>
      <c r="M112" s="110"/>
      <c r="N112" s="111"/>
      <c r="O112" s="111"/>
      <c r="P112" s="111"/>
      <c r="Q112" s="111"/>
      <c r="R112" s="112"/>
      <c r="S112" s="111"/>
      <c r="T112" s="111"/>
      <c r="U112" s="112"/>
      <c r="V112" s="113"/>
      <c r="X112" s="110"/>
      <c r="Y112" s="111"/>
      <c r="Z112" s="111"/>
      <c r="AA112" s="111"/>
      <c r="AB112" s="111"/>
      <c r="AC112" s="112"/>
      <c r="AD112" s="111"/>
      <c r="AE112" s="111"/>
      <c r="AF112" s="112"/>
      <c r="AG112" s="113"/>
    </row>
    <row r="113" spans="1:33">
      <c r="A113" s="105" t="s">
        <v>54</v>
      </c>
      <c r="B113" s="106">
        <f>(VLOOKUP($A113,'Occupancy Raw Data'!$B$8:$BE$45,'Occupancy Raw Data'!AG$3,FALSE))/100</f>
        <v>0.52185146260290705</v>
      </c>
      <c r="C113" s="107">
        <f>(VLOOKUP($A113,'Occupancy Raw Data'!$B$8:$BE$45,'Occupancy Raw Data'!AH$3,FALSE))/100</f>
        <v>0.63623226484498097</v>
      </c>
      <c r="D113" s="107">
        <f>(VLOOKUP($A113,'Occupancy Raw Data'!$B$8:$BE$45,'Occupancy Raw Data'!AI$3,FALSE))/100</f>
        <v>0.68790506218251801</v>
      </c>
      <c r="E113" s="107">
        <f>(VLOOKUP($A113,'Occupancy Raw Data'!$B$8:$BE$45,'Occupancy Raw Data'!AJ$3,FALSE))/100</f>
        <v>0.70655981783149402</v>
      </c>
      <c r="F113" s="107">
        <f>(VLOOKUP($A113,'Occupancy Raw Data'!$B$8:$BE$45,'Occupancy Raw Data'!AK$3,FALSE))/100</f>
        <v>0.68146785776843499</v>
      </c>
      <c r="G113" s="108">
        <f>(VLOOKUP($A113,'Occupancy Raw Data'!$B$8:$BE$45,'Occupancy Raw Data'!AL$3,FALSE))/100</f>
        <v>0.64680329304606698</v>
      </c>
      <c r="H113" s="88">
        <f>(VLOOKUP($A113,'Occupancy Raw Data'!$B$8:$BE$45,'Occupancy Raw Data'!AN$3,FALSE))/100</f>
        <v>0.70025398493606505</v>
      </c>
      <c r="I113" s="88">
        <f>(VLOOKUP($A113,'Occupancy Raw Data'!$B$8:$BE$45,'Occupancy Raw Data'!AO$3,FALSE))/100</f>
        <v>0.6889560343317559</v>
      </c>
      <c r="J113" s="108">
        <f>(VLOOKUP($A113,'Occupancy Raw Data'!$B$8:$BE$45,'Occupancy Raw Data'!AP$3,FALSE))/100</f>
        <v>0.69460500963391103</v>
      </c>
      <c r="K113" s="109">
        <f>(VLOOKUP($A113,'Occupancy Raw Data'!$B$8:$BE$45,'Occupancy Raw Data'!AR$3,FALSE))/100</f>
        <v>0.66046092635688003</v>
      </c>
      <c r="M113" s="110">
        <f>VLOOKUP($A113,'ADR Raw Data'!$B$6:$BE$43,'ADR Raw Data'!AG$1,FALSE)</f>
        <v>97.751447511957707</v>
      </c>
      <c r="N113" s="111">
        <f>VLOOKUP($A113,'ADR Raw Data'!$B$6:$BE$43,'ADR Raw Data'!AH$1,FALSE)</f>
        <v>107.368933168146</v>
      </c>
      <c r="O113" s="111">
        <f>VLOOKUP($A113,'ADR Raw Data'!$B$6:$BE$43,'ADR Raw Data'!AI$1,FALSE)</f>
        <v>111.684393659685</v>
      </c>
      <c r="P113" s="111">
        <f>VLOOKUP($A113,'ADR Raw Data'!$B$6:$BE$43,'ADR Raw Data'!AJ$1,FALSE)</f>
        <v>111.69439355438401</v>
      </c>
      <c r="Q113" s="111">
        <f>VLOOKUP($A113,'ADR Raw Data'!$B$6:$BE$43,'ADR Raw Data'!AK$1,FALSE)</f>
        <v>107.69053399306</v>
      </c>
      <c r="R113" s="112">
        <f>VLOOKUP($A113,'ADR Raw Data'!$B$6:$BE$43,'ADR Raw Data'!AL$1,FALSE)</f>
        <v>107.747745490981</v>
      </c>
      <c r="S113" s="111">
        <f>VLOOKUP($A113,'ADR Raw Data'!$B$6:$BE$43,'ADR Raw Data'!AN$1,FALSE)</f>
        <v>114.983992870989</v>
      </c>
      <c r="T113" s="111">
        <f>VLOOKUP($A113,'ADR Raw Data'!$B$6:$BE$43,'ADR Raw Data'!AO$1,FALSE)</f>
        <v>115.996231487955</v>
      </c>
      <c r="U113" s="112">
        <f>VLOOKUP($A113,'ADR Raw Data'!$B$6:$BE$43,'ADR Raw Data'!AP$1,FALSE)</f>
        <v>115.48599609128701</v>
      </c>
      <c r="V113" s="113">
        <f>VLOOKUP($A113,'ADR Raw Data'!$B$6:$BE$43,'ADR Raw Data'!AR$1,FALSE)</f>
        <v>110.07297340304601</v>
      </c>
      <c r="X113" s="110">
        <f>VLOOKUP($A113,'RevPAR Raw Data'!$B$6:$BE$43,'RevPAR Raw Data'!AG$1,FALSE)</f>
        <v>51.011735855666402</v>
      </c>
      <c r="Y113" s="111">
        <f>VLOOKUP($A113,'RevPAR Raw Data'!$B$6:$BE$43,'RevPAR Raw Data'!AH$1,FALSE)</f>
        <v>68.311579523559203</v>
      </c>
      <c r="Z113" s="111">
        <f>VLOOKUP($A113,'RevPAR Raw Data'!$B$6:$BE$43,'RevPAR Raw Data'!AI$1,FALSE)</f>
        <v>76.828259765282795</v>
      </c>
      <c r="AA113" s="111">
        <f>VLOOKUP($A113,'RevPAR Raw Data'!$B$6:$BE$43,'RevPAR Raw Data'!AJ$1,FALSE)</f>
        <v>78.918770362585306</v>
      </c>
      <c r="AB113" s="111">
        <f>VLOOKUP($A113,'RevPAR Raw Data'!$B$6:$BE$43,'RevPAR Raw Data'!AK$1,FALSE)</f>
        <v>73.387637502189506</v>
      </c>
      <c r="AC113" s="112">
        <f>VLOOKUP($A113,'RevPAR Raw Data'!$B$6:$BE$43,'RevPAR Raw Data'!AL$1,FALSE)</f>
        <v>69.691596601856702</v>
      </c>
      <c r="AD113" s="111">
        <f>VLOOKUP($A113,'RevPAR Raw Data'!$B$6:$BE$43,'RevPAR Raw Data'!AN$1,FALSE)</f>
        <v>80.5179992117708</v>
      </c>
      <c r="AE113" s="111">
        <f>VLOOKUP($A113,'RevPAR Raw Data'!$B$6:$BE$43,'RevPAR Raw Data'!AO$1,FALSE)</f>
        <v>79.9163036433701</v>
      </c>
      <c r="AF113" s="112">
        <f>VLOOKUP($A113,'RevPAR Raw Data'!$B$6:$BE$43,'RevPAR Raw Data'!AP$1,FALSE)</f>
        <v>80.217151427570499</v>
      </c>
      <c r="AG113" s="113">
        <f>VLOOKUP($A113,'RevPAR Raw Data'!$B$6:$BE$43,'RevPAR Raw Data'!AR$1,FALSE)</f>
        <v>72.698897980631997</v>
      </c>
    </row>
    <row r="114" spans="1:33" ht="14.25">
      <c r="A114" s="90" t="s">
        <v>14</v>
      </c>
      <c r="B114" s="78">
        <f>(VLOOKUP($A113,'Occupancy Raw Data'!$B$8:$BE$51,'Occupancy Raw Data'!AT$3,FALSE))/100</f>
        <v>3.0808408048885298E-2</v>
      </c>
      <c r="C114" s="79">
        <f>(VLOOKUP($A113,'Occupancy Raw Data'!$B$8:$BE$51,'Occupancy Raw Data'!AU$3,FALSE))/100</f>
        <v>-4.2262969612777299E-2</v>
      </c>
      <c r="D114" s="79">
        <f>(VLOOKUP($A113,'Occupancy Raw Data'!$B$8:$BE$51,'Occupancy Raw Data'!AV$3,FALSE))/100</f>
        <v>-2.27723923700698E-2</v>
      </c>
      <c r="E114" s="79">
        <f>(VLOOKUP($A113,'Occupancy Raw Data'!$B$8:$BE$51,'Occupancy Raw Data'!AW$3,FALSE))/100</f>
        <v>2.2531181936582802E-4</v>
      </c>
      <c r="F114" s="79">
        <f>(VLOOKUP($A113,'Occupancy Raw Data'!$B$8:$BE$51,'Occupancy Raw Data'!AX$3,FALSE))/100</f>
        <v>3.5271486498181299E-2</v>
      </c>
      <c r="G114" s="79">
        <f>(VLOOKUP($A113,'Occupancy Raw Data'!$B$8:$BE$51,'Occupancy Raw Data'!AY$3,FALSE))/100</f>
        <v>-1.5841936064041301E-3</v>
      </c>
      <c r="H114" s="80">
        <f>(VLOOKUP($A113,'Occupancy Raw Data'!$B$8:$BE$51,'Occupancy Raw Data'!BA$3,FALSE))/100</f>
        <v>6.3623870124484509E-3</v>
      </c>
      <c r="I114" s="80">
        <f>(VLOOKUP($A113,'Occupancy Raw Data'!$B$8:$BE$51,'Occupancy Raw Data'!BB$3,FALSE))/100</f>
        <v>1.9424068634923498E-2</v>
      </c>
      <c r="J114" s="79">
        <f>(VLOOKUP($A113,'Occupancy Raw Data'!$B$8:$BE$51,'Occupancy Raw Data'!BC$3,FALSE))/100</f>
        <v>1.2798010851602799E-2</v>
      </c>
      <c r="K114" s="81">
        <f>(VLOOKUP($A113,'Occupancy Raw Data'!$B$8:$BE$51,'Occupancy Raw Data'!BE$3,FALSE))/100</f>
        <v>2.69519215464321E-3</v>
      </c>
      <c r="M114" s="78">
        <f>(VLOOKUP($A113,'ADR Raw Data'!$B$6:$BE$49,'ADR Raw Data'!AT$1,FALSE))/100</f>
        <v>2.2182678256954701E-2</v>
      </c>
      <c r="N114" s="79">
        <f>(VLOOKUP($A113,'ADR Raw Data'!$B$6:$BE$49,'ADR Raw Data'!AU$1,FALSE))/100</f>
        <v>-7.74663600909937E-3</v>
      </c>
      <c r="O114" s="79">
        <f>(VLOOKUP($A113,'ADR Raw Data'!$B$6:$BE$49,'ADR Raw Data'!AV$1,FALSE))/100</f>
        <v>-3.5309295043161101E-3</v>
      </c>
      <c r="P114" s="79">
        <f>(VLOOKUP($A113,'ADR Raw Data'!$B$6:$BE$49,'ADR Raw Data'!AW$1,FALSE))/100</f>
        <v>2.23588229396962E-2</v>
      </c>
      <c r="Q114" s="79">
        <f>(VLOOKUP($A113,'ADR Raw Data'!$B$6:$BE$49,'ADR Raw Data'!AX$1,FALSE))/100</f>
        <v>3.36938193472162E-2</v>
      </c>
      <c r="R114" s="79">
        <f>(VLOOKUP($A113,'ADR Raw Data'!$B$6:$BE$49,'ADR Raw Data'!AY$1,FALSE))/100</f>
        <v>1.1785762950107701E-2</v>
      </c>
      <c r="S114" s="80">
        <f>(VLOOKUP($A113,'ADR Raw Data'!$B$6:$BE$49,'ADR Raw Data'!BA$1,FALSE))/100</f>
        <v>4.1500404993516093E-2</v>
      </c>
      <c r="T114" s="80">
        <f>(VLOOKUP($A113,'ADR Raw Data'!$B$6:$BE$49,'ADR Raw Data'!BB$1,FALSE))/100</f>
        <v>5.9140581987930298E-2</v>
      </c>
      <c r="U114" s="79">
        <f>(VLOOKUP($A113,'ADR Raw Data'!$B$6:$BE$49,'ADR Raw Data'!BC$1,FALSE))/100</f>
        <v>5.0186166249282696E-2</v>
      </c>
      <c r="V114" s="81">
        <f>(VLOOKUP($A113,'ADR Raw Data'!$B$6:$BE$49,'ADR Raw Data'!BE$1,FALSE))/100</f>
        <v>2.36849508991063E-2</v>
      </c>
      <c r="X114" s="78">
        <f>(VLOOKUP($A113,'RevPAR Raw Data'!$B$6:$BE$49,'RevPAR Raw Data'!AT$1,FALSE))/100</f>
        <v>5.3674499309197501E-2</v>
      </c>
      <c r="Y114" s="79">
        <f>(VLOOKUP($A113,'RevPAR Raw Data'!$B$6:$BE$49,'RevPAR Raw Data'!AU$1,FALSE))/100</f>
        <v>-4.9682209779622795E-2</v>
      </c>
      <c r="Z114" s="79">
        <f>(VLOOKUP($A113,'RevPAR Raw Data'!$B$6:$BE$49,'RevPAR Raw Data'!AV$1,FALSE))/100</f>
        <v>-2.62229141622826E-2</v>
      </c>
      <c r="AA114" s="79">
        <f>(VLOOKUP($A113,'RevPAR Raw Data'!$B$6:$BE$49,'RevPAR Raw Data'!AW$1,FALSE))/100</f>
        <v>2.2589172466137401E-2</v>
      </c>
      <c r="AB114" s="79">
        <f>(VLOOKUP($A113,'RevPAR Raw Data'!$B$6:$BE$49,'RevPAR Raw Data'!AX$1,FALSE))/100</f>
        <v>7.0153736939575106E-2</v>
      </c>
      <c r="AC114" s="79">
        <f>(VLOOKUP($A113,'RevPAR Raw Data'!$B$6:$BE$49,'RevPAR Raw Data'!AY$1,FALSE))/100</f>
        <v>1.0182898413391398E-2</v>
      </c>
      <c r="AD114" s="80">
        <f>(VLOOKUP($A113,'RevPAR Raw Data'!$B$6:$BE$49,'RevPAR Raw Data'!BA$1,FALSE))/100</f>
        <v>4.8126833643706707E-2</v>
      </c>
      <c r="AE114" s="80">
        <f>(VLOOKUP($A113,'RevPAR Raw Data'!$B$6:$BE$49,'RevPAR Raw Data'!BB$1,FALSE))/100</f>
        <v>7.9713401346496696E-2</v>
      </c>
      <c r="AF114" s="79">
        <f>(VLOOKUP($A113,'RevPAR Raw Data'!$B$6:$BE$49,'RevPAR Raw Data'!BC$1,FALSE))/100</f>
        <v>6.3626460201144208E-2</v>
      </c>
      <c r="AG114" s="81">
        <f>(VLOOKUP($A113,'RevPAR Raw Data'!$B$6:$BE$49,'RevPAR Raw Data'!BE$1,FALSE))/100</f>
        <v>2.6443978547595899E-2</v>
      </c>
    </row>
    <row r="115" spans="1:33">
      <c r="A115" s="128"/>
      <c r="B115" s="106"/>
      <c r="C115" s="107"/>
      <c r="D115" s="107"/>
      <c r="E115" s="107"/>
      <c r="F115" s="107"/>
      <c r="G115" s="108"/>
      <c r="H115" s="88"/>
      <c r="I115" s="88"/>
      <c r="J115" s="108"/>
      <c r="K115" s="109"/>
      <c r="M115" s="110"/>
      <c r="N115" s="111"/>
      <c r="O115" s="111"/>
      <c r="P115" s="111"/>
      <c r="Q115" s="111"/>
      <c r="R115" s="112"/>
      <c r="S115" s="111"/>
      <c r="T115" s="111"/>
      <c r="U115" s="112"/>
      <c r="V115" s="113"/>
      <c r="X115" s="110"/>
      <c r="Y115" s="111"/>
      <c r="Z115" s="111"/>
      <c r="AA115" s="111"/>
      <c r="AB115" s="111"/>
      <c r="AC115" s="112"/>
      <c r="AD115" s="111"/>
      <c r="AE115" s="111"/>
      <c r="AF115" s="112"/>
      <c r="AG115" s="113"/>
    </row>
    <row r="116" spans="1:33">
      <c r="A116" s="105" t="s">
        <v>50</v>
      </c>
      <c r="B116" s="106">
        <f>(VLOOKUP($A116,'Occupancy Raw Data'!$B$8:$BE$45,'Occupancy Raw Data'!AG$3,FALSE))/100</f>
        <v>0.42981263221516997</v>
      </c>
      <c r="C116" s="107">
        <f>(VLOOKUP($A116,'Occupancy Raw Data'!$B$8:$BE$45,'Occupancy Raw Data'!AH$3,FALSE))/100</f>
        <v>0.59663040193411898</v>
      </c>
      <c r="D116" s="107">
        <f>(VLOOKUP($A116,'Occupancy Raw Data'!$B$8:$BE$45,'Occupancy Raw Data'!AI$3,FALSE))/100</f>
        <v>0.64777878513145892</v>
      </c>
      <c r="E116" s="107">
        <f>(VLOOKUP($A116,'Occupancy Raw Data'!$B$8:$BE$45,'Occupancy Raw Data'!AJ$3,FALSE))/100</f>
        <v>0.64928981565427601</v>
      </c>
      <c r="F116" s="107">
        <f>(VLOOKUP($A116,'Occupancy Raw Data'!$B$8:$BE$45,'Occupancy Raw Data'!AK$3,FALSE))/100</f>
        <v>0.61551828346932602</v>
      </c>
      <c r="G116" s="108">
        <f>(VLOOKUP($A116,'Occupancy Raw Data'!$B$8:$BE$45,'Occupancy Raw Data'!AL$3,FALSE))/100</f>
        <v>0.58780598368087</v>
      </c>
      <c r="H116" s="88">
        <f>(VLOOKUP($A116,'Occupancy Raw Data'!$B$8:$BE$45,'Occupancy Raw Data'!AN$3,FALSE))/100</f>
        <v>0.68079480205500109</v>
      </c>
      <c r="I116" s="88">
        <f>(VLOOKUP($A116,'Occupancy Raw Data'!$B$8:$BE$45,'Occupancy Raw Data'!AO$3,FALSE))/100</f>
        <v>0.67233303112722798</v>
      </c>
      <c r="J116" s="108">
        <f>(VLOOKUP($A116,'Occupancy Raw Data'!$B$8:$BE$45,'Occupancy Raw Data'!AP$3,FALSE))/100</f>
        <v>0.67656391659111503</v>
      </c>
      <c r="K116" s="109">
        <f>(VLOOKUP($A116,'Occupancy Raw Data'!$B$8:$BE$45,'Occupancy Raw Data'!AR$3,FALSE))/100</f>
        <v>0.61316539308379703</v>
      </c>
      <c r="M116" s="110">
        <f>VLOOKUP($A116,'ADR Raw Data'!$B$6:$BE$43,'ADR Raw Data'!AG$1,FALSE)</f>
        <v>101.14707154157099</v>
      </c>
      <c r="N116" s="111">
        <f>VLOOKUP($A116,'ADR Raw Data'!$B$6:$BE$43,'ADR Raw Data'!AH$1,FALSE)</f>
        <v>108.22948841332099</v>
      </c>
      <c r="O116" s="111">
        <f>VLOOKUP($A116,'ADR Raw Data'!$B$6:$BE$43,'ADR Raw Data'!AI$1,FALSE)</f>
        <v>109.528069745742</v>
      </c>
      <c r="P116" s="111">
        <f>VLOOKUP($A116,'ADR Raw Data'!$B$6:$BE$43,'ADR Raw Data'!AJ$1,FALSE)</f>
        <v>110.61873283686199</v>
      </c>
      <c r="Q116" s="111">
        <f>VLOOKUP($A116,'ADR Raw Data'!$B$6:$BE$43,'ADR Raw Data'!AK$1,FALSE)</f>
        <v>112.39515527187901</v>
      </c>
      <c r="R116" s="112">
        <f>VLOOKUP($A116,'ADR Raw Data'!$B$6:$BE$43,'ADR Raw Data'!AL$1,FALSE)</f>
        <v>108.880192025911</v>
      </c>
      <c r="S116" s="111">
        <f>VLOOKUP($A116,'ADR Raw Data'!$B$6:$BE$43,'ADR Raw Data'!AN$1,FALSE)</f>
        <v>129.69889357452001</v>
      </c>
      <c r="T116" s="111">
        <f>VLOOKUP($A116,'ADR Raw Data'!$B$6:$BE$43,'ADR Raw Data'!AO$1,FALSE)</f>
        <v>128.81424991572001</v>
      </c>
      <c r="U116" s="112">
        <f>VLOOKUP($A116,'ADR Raw Data'!$B$6:$BE$43,'ADR Raw Data'!AP$1,FALSE)</f>
        <v>129.25933780011101</v>
      </c>
      <c r="V116" s="113">
        <f>VLOOKUP($A116,'ADR Raw Data'!$B$6:$BE$43,'ADR Raw Data'!AR$1,FALSE)</f>
        <v>115.30483691538601</v>
      </c>
      <c r="X116" s="110">
        <f>VLOOKUP($A116,'RevPAR Raw Data'!$B$6:$BE$43,'RevPAR Raw Data'!AG$1,FALSE)</f>
        <v>43.474289060139</v>
      </c>
      <c r="Y116" s="111">
        <f>VLOOKUP($A116,'RevPAR Raw Data'!$B$6:$BE$43,'RevPAR Raw Data'!AH$1,FALSE)</f>
        <v>64.573003173163997</v>
      </c>
      <c r="Z116" s="111">
        <f>VLOOKUP($A116,'RevPAR Raw Data'!$B$6:$BE$43,'RevPAR Raw Data'!AI$1,FALSE)</f>
        <v>70.949959957691107</v>
      </c>
      <c r="AA116" s="111">
        <f>VLOOKUP($A116,'RevPAR Raw Data'!$B$6:$BE$43,'RevPAR Raw Data'!AJ$1,FALSE)</f>
        <v>71.823616651556307</v>
      </c>
      <c r="AB116" s="111">
        <f>VLOOKUP($A116,'RevPAR Raw Data'!$B$6:$BE$43,'RevPAR Raw Data'!AK$1,FALSE)</f>
        <v>69.181273043215398</v>
      </c>
      <c r="AC116" s="112">
        <f>VLOOKUP($A116,'RevPAR Raw Data'!$B$6:$BE$43,'RevPAR Raw Data'!AL$1,FALSE)</f>
        <v>64.000428377153199</v>
      </c>
      <c r="AD116" s="111">
        <f>VLOOKUP($A116,'RevPAR Raw Data'!$B$6:$BE$43,'RevPAR Raw Data'!AN$1,FALSE)</f>
        <v>88.298332577818002</v>
      </c>
      <c r="AE116" s="111">
        <f>VLOOKUP($A116,'RevPAR Raw Data'!$B$6:$BE$43,'RevPAR Raw Data'!AO$1,FALSE)</f>
        <v>86.606075098216905</v>
      </c>
      <c r="AF116" s="112">
        <f>VLOOKUP($A116,'RevPAR Raw Data'!$B$6:$BE$43,'RevPAR Raw Data'!AP$1,FALSE)</f>
        <v>87.452203838017496</v>
      </c>
      <c r="AG116" s="113">
        <f>VLOOKUP($A116,'RevPAR Raw Data'!$B$6:$BE$43,'RevPAR Raw Data'!AR$1,FALSE)</f>
        <v>70.700935651685796</v>
      </c>
    </row>
    <row r="117" spans="1:33" ht="14.25">
      <c r="A117" s="90" t="s">
        <v>14</v>
      </c>
      <c r="B117" s="78">
        <f>(VLOOKUP($A116,'Occupancy Raw Data'!$B$8:$BE$51,'Occupancy Raw Data'!AT$3,FALSE))/100</f>
        <v>6.4389216306911093E-2</v>
      </c>
      <c r="C117" s="79">
        <f>(VLOOKUP($A116,'Occupancy Raw Data'!$B$8:$BE$51,'Occupancy Raw Data'!AU$3,FALSE))/100</f>
        <v>3.8512471852936998E-2</v>
      </c>
      <c r="D117" s="79">
        <f>(VLOOKUP($A116,'Occupancy Raw Data'!$B$8:$BE$51,'Occupancy Raw Data'!AV$3,FALSE))/100</f>
        <v>2.51241567599257E-2</v>
      </c>
      <c r="E117" s="79">
        <f>(VLOOKUP($A116,'Occupancy Raw Data'!$B$8:$BE$51,'Occupancy Raw Data'!AW$3,FALSE))/100</f>
        <v>3.3158388615113797E-2</v>
      </c>
      <c r="F117" s="79">
        <f>(VLOOKUP($A116,'Occupancy Raw Data'!$B$8:$BE$51,'Occupancy Raw Data'!AX$3,FALSE))/100</f>
        <v>7.3492237906199603E-2</v>
      </c>
      <c r="G117" s="79">
        <f>(VLOOKUP($A116,'Occupancy Raw Data'!$B$8:$BE$51,'Occupancy Raw Data'!AY$3,FALSE))/100</f>
        <v>4.5155707262552296E-2</v>
      </c>
      <c r="H117" s="80">
        <f>(VLOOKUP($A116,'Occupancy Raw Data'!$B$8:$BE$51,'Occupancy Raw Data'!BA$3,FALSE))/100</f>
        <v>8.5233001051197202E-2</v>
      </c>
      <c r="I117" s="80">
        <f>(VLOOKUP($A116,'Occupancy Raw Data'!$B$8:$BE$51,'Occupancy Raw Data'!BB$3,FALSE))/100</f>
        <v>4.5241413608270699E-2</v>
      </c>
      <c r="J117" s="79">
        <f>(VLOOKUP($A116,'Occupancy Raw Data'!$B$8:$BE$51,'Occupancy Raw Data'!BC$3,FALSE))/100</f>
        <v>6.4986876145787409E-2</v>
      </c>
      <c r="K117" s="81">
        <f>(VLOOKUP($A116,'Occupancy Raw Data'!$B$8:$BE$51,'Occupancy Raw Data'!BE$3,FALSE))/100</f>
        <v>5.1327412808445799E-2</v>
      </c>
      <c r="M117" s="78">
        <f>(VLOOKUP($A116,'ADR Raw Data'!$B$6:$BE$49,'ADR Raw Data'!AT$1,FALSE))/100</f>
        <v>1.8673772423912001E-2</v>
      </c>
      <c r="N117" s="79">
        <f>(VLOOKUP($A116,'ADR Raw Data'!$B$6:$BE$49,'ADR Raw Data'!AU$1,FALSE))/100</f>
        <v>2.68052018989446E-2</v>
      </c>
      <c r="O117" s="79">
        <f>(VLOOKUP($A116,'ADR Raw Data'!$B$6:$BE$49,'ADR Raw Data'!AV$1,FALSE))/100</f>
        <v>2.8625886570369897E-2</v>
      </c>
      <c r="P117" s="79">
        <f>(VLOOKUP($A116,'ADR Raw Data'!$B$6:$BE$49,'ADR Raw Data'!AW$1,FALSE))/100</f>
        <v>2.6343365328592099E-2</v>
      </c>
      <c r="Q117" s="79">
        <f>(VLOOKUP($A116,'ADR Raw Data'!$B$6:$BE$49,'ADR Raw Data'!AX$1,FALSE))/100</f>
        <v>5.6596108635224102E-2</v>
      </c>
      <c r="R117" s="79">
        <f>(VLOOKUP($A116,'ADR Raw Data'!$B$6:$BE$49,'ADR Raw Data'!AY$1,FALSE))/100</f>
        <v>3.2068384017636398E-2</v>
      </c>
      <c r="S117" s="80">
        <f>(VLOOKUP($A116,'ADR Raw Data'!$B$6:$BE$49,'ADR Raw Data'!BA$1,FALSE))/100</f>
        <v>3.5916485089514595E-2</v>
      </c>
      <c r="T117" s="80">
        <f>(VLOOKUP($A116,'ADR Raw Data'!$B$6:$BE$49,'ADR Raw Data'!BB$1,FALSE))/100</f>
        <v>9.2265495849857097E-3</v>
      </c>
      <c r="U117" s="79">
        <f>(VLOOKUP($A116,'ADR Raw Data'!$B$6:$BE$49,'ADR Raw Data'!BC$1,FALSE))/100</f>
        <v>2.2341663727643398E-2</v>
      </c>
      <c r="V117" s="81">
        <f>(VLOOKUP($A116,'ADR Raw Data'!$B$6:$BE$49,'ADR Raw Data'!BE$1,FALSE))/100</f>
        <v>2.9387224677082199E-2</v>
      </c>
      <c r="X117" s="78">
        <f>(VLOOKUP($A116,'RevPAR Raw Data'!$B$6:$BE$49,'RevPAR Raw Data'!AT$1,FALSE))/100</f>
        <v>8.4265378302692401E-2</v>
      </c>
      <c r="Y117" s="79">
        <f>(VLOOKUP($A116,'RevPAR Raw Data'!$B$6:$BE$49,'RevPAR Raw Data'!AU$1,FALSE))/100</f>
        <v>6.6350008335527011E-2</v>
      </c>
      <c r="Z117" s="79">
        <f>(VLOOKUP($A116,'RevPAR Raw Data'!$B$6:$BE$49,'RevPAR Raw Data'!AV$1,FALSE))/100</f>
        <v>5.4469244591881495E-2</v>
      </c>
      <c r="AA117" s="79">
        <f>(VLOOKUP($A116,'RevPAR Raw Data'!$B$6:$BE$49,'RevPAR Raw Data'!AW$1,FALSE))/100</f>
        <v>6.0375257488701296E-2</v>
      </c>
      <c r="AB117" s="79">
        <f>(VLOOKUP($A116,'RevPAR Raw Data'!$B$6:$BE$49,'RevPAR Raw Data'!AX$1,FALSE))/100</f>
        <v>0.134247721221808</v>
      </c>
      <c r="AC117" s="79">
        <f>(VLOOKUP($A116,'RevPAR Raw Data'!$B$6:$BE$49,'RevPAR Raw Data'!AY$1,FALSE))/100</f>
        <v>7.8672161841272195E-2</v>
      </c>
      <c r="AD117" s="80">
        <f>(VLOOKUP($A116,'RevPAR Raw Data'!$B$6:$BE$49,'RevPAR Raw Data'!BA$1,FALSE))/100</f>
        <v>0.124210755952101</v>
      </c>
      <c r="AE117" s="80">
        <f>(VLOOKUP($A116,'RevPAR Raw Data'!$B$6:$BE$49,'RevPAR Raw Data'!BB$1,FALSE))/100</f>
        <v>5.4885385339208004E-2</v>
      </c>
      <c r="AF117" s="79">
        <f>(VLOOKUP($A116,'RevPAR Raw Data'!$B$6:$BE$49,'RevPAR Raw Data'!BC$1,FALSE))/100</f>
        <v>8.8780454806990011E-2</v>
      </c>
      <c r="AG117" s="81">
        <f>(VLOOKUP($A116,'RevPAR Raw Data'!$B$6:$BE$49,'RevPAR Raw Data'!BE$1,FALSE))/100</f>
        <v>8.2223007697823203E-2</v>
      </c>
    </row>
    <row r="118" spans="1:33">
      <c r="A118" s="128"/>
      <c r="B118" s="106"/>
      <c r="C118" s="107"/>
      <c r="D118" s="107"/>
      <c r="E118" s="107"/>
      <c r="F118" s="107"/>
      <c r="G118" s="108"/>
      <c r="H118" s="88"/>
      <c r="I118" s="88"/>
      <c r="J118" s="108"/>
      <c r="K118" s="109"/>
      <c r="M118" s="110"/>
      <c r="N118" s="111"/>
      <c r="O118" s="111"/>
      <c r="P118" s="111"/>
      <c r="Q118" s="111"/>
      <c r="R118" s="112"/>
      <c r="S118" s="111"/>
      <c r="T118" s="111"/>
      <c r="U118" s="112"/>
      <c r="V118" s="113"/>
      <c r="X118" s="110"/>
      <c r="Y118" s="111"/>
      <c r="Z118" s="111"/>
      <c r="AA118" s="111"/>
      <c r="AB118" s="111"/>
      <c r="AC118" s="112"/>
      <c r="AD118" s="111"/>
      <c r="AE118" s="111"/>
      <c r="AF118" s="112"/>
      <c r="AG118" s="113"/>
    </row>
    <row r="119" spans="1:33">
      <c r="A119" s="105" t="s">
        <v>51</v>
      </c>
      <c r="B119" s="106">
        <f>(VLOOKUP($A119,'Occupancy Raw Data'!$B$8:$BE$45,'Occupancy Raw Data'!AG$3,FALSE))/100</f>
        <v>0.47329434697855705</v>
      </c>
      <c r="C119" s="107">
        <f>(VLOOKUP($A119,'Occupancy Raw Data'!$B$8:$BE$45,'Occupancy Raw Data'!AH$3,FALSE))/100</f>
        <v>0.56627680311890805</v>
      </c>
      <c r="D119" s="107">
        <f>(VLOOKUP($A119,'Occupancy Raw Data'!$B$8:$BE$45,'Occupancy Raw Data'!AI$3,FALSE))/100</f>
        <v>0.59498050682261205</v>
      </c>
      <c r="E119" s="107">
        <f>(VLOOKUP($A119,'Occupancy Raw Data'!$B$8:$BE$45,'Occupancy Raw Data'!AJ$3,FALSE))/100</f>
        <v>0.60448343079921996</v>
      </c>
      <c r="F119" s="107">
        <f>(VLOOKUP($A119,'Occupancy Raw Data'!$B$8:$BE$45,'Occupancy Raw Data'!AK$3,FALSE))/100</f>
        <v>0.59454191033138404</v>
      </c>
      <c r="G119" s="108">
        <f>(VLOOKUP($A119,'Occupancy Raw Data'!$B$8:$BE$45,'Occupancy Raw Data'!AL$3,FALSE))/100</f>
        <v>0.56671539961013595</v>
      </c>
      <c r="H119" s="88">
        <f>(VLOOKUP($A119,'Occupancy Raw Data'!$B$8:$BE$45,'Occupancy Raw Data'!AN$3,FALSE))/100</f>
        <v>0.73567251461988303</v>
      </c>
      <c r="I119" s="88">
        <f>(VLOOKUP($A119,'Occupancy Raw Data'!$B$8:$BE$45,'Occupancy Raw Data'!AO$3,FALSE))/100</f>
        <v>0.68533138401559401</v>
      </c>
      <c r="J119" s="108">
        <f>(VLOOKUP($A119,'Occupancy Raw Data'!$B$8:$BE$45,'Occupancy Raw Data'!AP$3,FALSE))/100</f>
        <v>0.71050194931773802</v>
      </c>
      <c r="K119" s="109">
        <f>(VLOOKUP($A119,'Occupancy Raw Data'!$B$8:$BE$45,'Occupancy Raw Data'!AR$3,FALSE))/100</f>
        <v>0.607797270955165</v>
      </c>
      <c r="M119" s="110">
        <f>VLOOKUP($A119,'ADR Raw Data'!$B$6:$BE$43,'ADR Raw Data'!AG$1,FALSE)</f>
        <v>94.181051276771001</v>
      </c>
      <c r="N119" s="111">
        <f>VLOOKUP($A119,'ADR Raw Data'!$B$6:$BE$43,'ADR Raw Data'!AH$1,FALSE)</f>
        <v>96.630280550774501</v>
      </c>
      <c r="O119" s="111">
        <f>VLOOKUP($A119,'ADR Raw Data'!$B$6:$BE$43,'ADR Raw Data'!AI$1,FALSE)</f>
        <v>98.110023752969099</v>
      </c>
      <c r="P119" s="111">
        <f>VLOOKUP($A119,'ADR Raw Data'!$B$6:$BE$43,'ADR Raw Data'!AJ$1,FALSE)</f>
        <v>96.770169300225703</v>
      </c>
      <c r="Q119" s="111">
        <f>VLOOKUP($A119,'ADR Raw Data'!$B$6:$BE$43,'ADR Raw Data'!AK$1,FALSE)</f>
        <v>96.344421311475401</v>
      </c>
      <c r="R119" s="112">
        <f>VLOOKUP($A119,'ADR Raw Data'!$B$6:$BE$43,'ADR Raw Data'!AL$1,FALSE)</f>
        <v>96.501756470891706</v>
      </c>
      <c r="S119" s="111">
        <f>VLOOKUP($A119,'ADR Raw Data'!$B$6:$BE$43,'ADR Raw Data'!AN$1,FALSE)</f>
        <v>121.87475291467899</v>
      </c>
      <c r="T119" s="111">
        <f>VLOOKUP($A119,'ADR Raw Data'!$B$6:$BE$43,'ADR Raw Data'!AO$1,FALSE)</f>
        <v>117.561698784043</v>
      </c>
      <c r="U119" s="112">
        <f>VLOOKUP($A119,'ADR Raw Data'!$B$6:$BE$43,'ADR Raw Data'!AP$1,FALSE)</f>
        <v>119.794623958297</v>
      </c>
      <c r="V119" s="113">
        <f>VLOOKUP($A119,'ADR Raw Data'!$B$6:$BE$43,'ADR Raw Data'!AR$1,FALSE)</f>
        <v>104.281431205901</v>
      </c>
      <c r="X119" s="110">
        <f>VLOOKUP($A119,'RevPAR Raw Data'!$B$6:$BE$43,'RevPAR Raw Data'!AG$1,FALSE)</f>
        <v>44.575359161793301</v>
      </c>
      <c r="Y119" s="111">
        <f>VLOOKUP($A119,'RevPAR Raw Data'!$B$6:$BE$43,'RevPAR Raw Data'!AH$1,FALSE)</f>
        <v>54.719486354775803</v>
      </c>
      <c r="Z119" s="111">
        <f>VLOOKUP($A119,'RevPAR Raw Data'!$B$6:$BE$43,'RevPAR Raw Data'!AI$1,FALSE)</f>
        <v>58.37355165692</v>
      </c>
      <c r="AA119" s="111">
        <f>VLOOKUP($A119,'RevPAR Raw Data'!$B$6:$BE$43,'RevPAR Raw Data'!AJ$1,FALSE)</f>
        <v>58.495963937621802</v>
      </c>
      <c r="AB119" s="111">
        <f>VLOOKUP($A119,'RevPAR Raw Data'!$B$6:$BE$43,'RevPAR Raw Data'!AK$1,FALSE)</f>
        <v>57.280796296296202</v>
      </c>
      <c r="AC119" s="112">
        <f>VLOOKUP($A119,'RevPAR Raw Data'!$B$6:$BE$43,'RevPAR Raw Data'!AL$1,FALSE)</f>
        <v>54.6890314814814</v>
      </c>
      <c r="AD119" s="111">
        <f>VLOOKUP($A119,'RevPAR Raw Data'!$B$6:$BE$43,'RevPAR Raw Data'!AN$1,FALSE)</f>
        <v>89.659905945419098</v>
      </c>
      <c r="AE119" s="111">
        <f>VLOOKUP($A119,'RevPAR Raw Data'!$B$6:$BE$43,'RevPAR Raw Data'!AO$1,FALSE)</f>
        <v>80.568721734892705</v>
      </c>
      <c r="AF119" s="112">
        <f>VLOOKUP($A119,'RevPAR Raw Data'!$B$6:$BE$43,'RevPAR Raw Data'!AP$1,FALSE)</f>
        <v>85.114313840155901</v>
      </c>
      <c r="AG119" s="113">
        <f>VLOOKUP($A119,'RevPAR Raw Data'!$B$6:$BE$43,'RevPAR Raw Data'!AR$1,FALSE)</f>
        <v>63.3819692982456</v>
      </c>
    </row>
    <row r="120" spans="1:33" ht="14.25">
      <c r="A120" s="90" t="s">
        <v>14</v>
      </c>
      <c r="B120" s="78">
        <f>(VLOOKUP($A119,'Occupancy Raw Data'!$B$8:$BE$51,'Occupancy Raw Data'!AT$3,FALSE))/100</f>
        <v>-1.26830895569656E-3</v>
      </c>
      <c r="C120" s="79">
        <f>(VLOOKUP($A119,'Occupancy Raw Data'!$B$8:$BE$51,'Occupancy Raw Data'!AU$3,FALSE))/100</f>
        <v>1.5492067829590702E-2</v>
      </c>
      <c r="D120" s="79">
        <f>(VLOOKUP($A119,'Occupancy Raw Data'!$B$8:$BE$51,'Occupancy Raw Data'!AV$3,FALSE))/100</f>
        <v>2.7226328975567503E-2</v>
      </c>
      <c r="E120" s="79">
        <f>(VLOOKUP($A119,'Occupancy Raw Data'!$B$8:$BE$51,'Occupancy Raw Data'!AW$3,FALSE))/100</f>
        <v>2.6318586042372499E-2</v>
      </c>
      <c r="F120" s="79">
        <f>(VLOOKUP($A119,'Occupancy Raw Data'!$B$8:$BE$51,'Occupancy Raw Data'!AX$3,FALSE))/100</f>
        <v>-4.2005710845240803E-2</v>
      </c>
      <c r="G120" s="79">
        <f>(VLOOKUP($A119,'Occupancy Raw Data'!$B$8:$BE$51,'Occupancy Raw Data'!AY$3,FALSE))/100</f>
        <v>4.7971625454139299E-3</v>
      </c>
      <c r="H120" s="80">
        <f>(VLOOKUP($A119,'Occupancy Raw Data'!$B$8:$BE$51,'Occupancy Raw Data'!BA$3,FALSE))/100</f>
        <v>-1.3503852809059001E-3</v>
      </c>
      <c r="I120" s="80">
        <f>(VLOOKUP($A119,'Occupancy Raw Data'!$B$8:$BE$51,'Occupancy Raw Data'!BB$3,FALSE))/100</f>
        <v>3.1791145761316503E-2</v>
      </c>
      <c r="J120" s="79">
        <f>(VLOOKUP($A119,'Occupancy Raw Data'!$B$8:$BE$51,'Occupancy Raw Data'!BC$3,FALSE))/100</f>
        <v>1.43633587685461E-2</v>
      </c>
      <c r="K120" s="81">
        <f>(VLOOKUP($A119,'Occupancy Raw Data'!$B$8:$BE$51,'Occupancy Raw Data'!BE$3,FALSE))/100</f>
        <v>8.1623626699490609E-3</v>
      </c>
      <c r="M120" s="78">
        <f>(VLOOKUP($A119,'ADR Raw Data'!$B$6:$BE$49,'ADR Raw Data'!AT$1,FALSE))/100</f>
        <v>5.4685917223285105E-4</v>
      </c>
      <c r="N120" s="79">
        <f>(VLOOKUP($A119,'ADR Raw Data'!$B$6:$BE$49,'ADR Raw Data'!AU$1,FALSE))/100</f>
        <v>-1.5752894173916801E-2</v>
      </c>
      <c r="O120" s="79">
        <f>(VLOOKUP($A119,'ADR Raw Data'!$B$6:$BE$49,'ADR Raw Data'!AV$1,FALSE))/100</f>
        <v>1.10791377359983E-2</v>
      </c>
      <c r="P120" s="79">
        <f>(VLOOKUP($A119,'ADR Raw Data'!$B$6:$BE$49,'ADR Raw Data'!AW$1,FALSE))/100</f>
        <v>-6.1767988029518906E-3</v>
      </c>
      <c r="Q120" s="79">
        <f>(VLOOKUP($A119,'ADR Raw Data'!$B$6:$BE$49,'ADR Raw Data'!AX$1,FALSE))/100</f>
        <v>-3.6113629804985399E-2</v>
      </c>
      <c r="R120" s="79">
        <f>(VLOOKUP($A119,'ADR Raw Data'!$B$6:$BE$49,'ADR Raw Data'!AY$1,FALSE))/100</f>
        <v>-1.0060101604942299E-2</v>
      </c>
      <c r="S120" s="80">
        <f>(VLOOKUP($A119,'ADR Raw Data'!$B$6:$BE$49,'ADR Raw Data'!BA$1,FALSE))/100</f>
        <v>-2.9082945997753102E-3</v>
      </c>
      <c r="T120" s="80">
        <f>(VLOOKUP($A119,'ADR Raw Data'!$B$6:$BE$49,'ADR Raw Data'!BB$1,FALSE))/100</f>
        <v>-1.0762233259751799E-3</v>
      </c>
      <c r="U120" s="79">
        <f>(VLOOKUP($A119,'ADR Raw Data'!$B$6:$BE$49,'ADR Raw Data'!BC$1,FALSE))/100</f>
        <v>-2.3495184204046101E-3</v>
      </c>
      <c r="V120" s="81">
        <f>(VLOOKUP($A119,'ADR Raw Data'!$B$6:$BE$49,'ADR Raw Data'!BE$1,FALSE))/100</f>
        <v>-6.4723043379124904E-3</v>
      </c>
      <c r="X120" s="78">
        <f>(VLOOKUP($A119,'RevPAR Raw Data'!$B$6:$BE$49,'RevPAR Raw Data'!AT$1,FALSE))/100</f>
        <v>-7.2214336984935997E-4</v>
      </c>
      <c r="Y120" s="79">
        <f>(VLOOKUP($A119,'RevPAR Raw Data'!$B$6:$BE$49,'RevPAR Raw Data'!AU$1,FALSE))/100</f>
        <v>-5.0487124938076696E-4</v>
      </c>
      <c r="Z120" s="79">
        <f>(VLOOKUP($A119,'RevPAR Raw Data'!$B$6:$BE$49,'RevPAR Raw Data'!AV$1,FALSE))/100</f>
        <v>3.86071109603318E-2</v>
      </c>
      <c r="AA120" s="79">
        <f>(VLOOKUP($A119,'RevPAR Raw Data'!$B$6:$BE$49,'RevPAR Raw Data'!AW$1,FALSE))/100</f>
        <v>1.9979222628658699E-2</v>
      </c>
      <c r="AB120" s="79">
        <f>(VLOOKUP($A119,'RevPAR Raw Data'!$B$6:$BE$49,'RevPAR Raw Data'!AX$1,FALSE))/100</f>
        <v>-7.6602361959065904E-2</v>
      </c>
      <c r="AC120" s="79">
        <f>(VLOOKUP($A119,'RevPAR Raw Data'!$B$6:$BE$49,'RevPAR Raw Data'!AY$1,FALSE))/100</f>
        <v>-5.3111990021506902E-3</v>
      </c>
      <c r="AD120" s="80">
        <f>(VLOOKUP($A119,'RevPAR Raw Data'!$B$6:$BE$49,'RevPAR Raw Data'!BA$1,FALSE))/100</f>
        <v>-4.2547525624611398E-3</v>
      </c>
      <c r="AE120" s="80">
        <f>(VLOOKUP($A119,'RevPAR Raw Data'!$B$6:$BE$49,'RevPAR Raw Data'!BB$1,FALSE))/100</f>
        <v>3.0680708062713502E-2</v>
      </c>
      <c r="AF120" s="79">
        <f>(VLOOKUP($A119,'RevPAR Raw Data'!$B$6:$BE$49,'RevPAR Raw Data'!BC$1,FALSE))/100</f>
        <v>1.1980093372135901E-2</v>
      </c>
      <c r="AG120" s="81">
        <f>(VLOOKUP($A119,'RevPAR Raw Data'!$B$6:$BE$49,'RevPAR Raw Data'!BE$1,FALSE))/100</f>
        <v>1.6372290367202399E-3</v>
      </c>
    </row>
    <row r="121" spans="1:33">
      <c r="A121" s="128"/>
      <c r="B121" s="106"/>
      <c r="C121" s="107"/>
      <c r="D121" s="107"/>
      <c r="E121" s="107"/>
      <c r="F121" s="107"/>
      <c r="G121" s="108"/>
      <c r="H121" s="88"/>
      <c r="I121" s="88"/>
      <c r="J121" s="108"/>
      <c r="K121" s="109"/>
      <c r="M121" s="110"/>
      <c r="N121" s="111"/>
      <c r="O121" s="111"/>
      <c r="P121" s="111"/>
      <c r="Q121" s="111"/>
      <c r="R121" s="112"/>
      <c r="S121" s="111"/>
      <c r="T121" s="111"/>
      <c r="U121" s="112"/>
      <c r="V121" s="113"/>
      <c r="X121" s="110"/>
      <c r="Y121" s="111"/>
      <c r="Z121" s="111"/>
      <c r="AA121" s="111"/>
      <c r="AB121" s="111"/>
      <c r="AC121" s="112"/>
      <c r="AD121" s="111"/>
      <c r="AE121" s="111"/>
      <c r="AF121" s="112"/>
      <c r="AG121" s="113"/>
    </row>
    <row r="122" spans="1:33">
      <c r="A122" s="105" t="s">
        <v>48</v>
      </c>
      <c r="B122" s="106">
        <f>(VLOOKUP($A122,'Occupancy Raw Data'!$B$8:$BE$54,'Occupancy Raw Data'!AG$3,FALSE))/100</f>
        <v>0.50505760044956405</v>
      </c>
      <c r="C122" s="107">
        <f>(VLOOKUP($A122,'Occupancy Raw Data'!$B$8:$BE$54,'Occupancy Raw Data'!AH$3,FALSE))/100</f>
        <v>0.67076425962348907</v>
      </c>
      <c r="D122" s="107">
        <f>(VLOOKUP($A122,'Occupancy Raw Data'!$B$8:$BE$54,'Occupancy Raw Data'!AI$3,FALSE))/100</f>
        <v>0.71368361899409904</v>
      </c>
      <c r="E122" s="107">
        <f>(VLOOKUP($A122,'Occupancy Raw Data'!$B$8:$BE$54,'Occupancy Raw Data'!AJ$3,FALSE))/100</f>
        <v>0.72407979769598196</v>
      </c>
      <c r="F122" s="107">
        <f>(VLOOKUP($A122,'Occupancy Raw Data'!$B$8:$BE$54,'Occupancy Raw Data'!AK$3,FALSE))/100</f>
        <v>0.68481314976116803</v>
      </c>
      <c r="G122" s="108">
        <f>(VLOOKUP($A122,'Occupancy Raw Data'!$B$8:$BE$54,'Occupancy Raw Data'!AL$3,FALSE))/100</f>
        <v>0.6596796853048601</v>
      </c>
      <c r="H122" s="88">
        <f>(VLOOKUP($A122,'Occupancy Raw Data'!$B$8:$BE$54,'Occupancy Raw Data'!AN$3,FALSE))/100</f>
        <v>0.73784771003090699</v>
      </c>
      <c r="I122" s="88">
        <f>(VLOOKUP($A122,'Occupancy Raw Data'!$B$8:$BE$54,'Occupancy Raw Data'!AO$3,FALSE))/100</f>
        <v>0.73721550997471097</v>
      </c>
      <c r="J122" s="108">
        <f>(VLOOKUP($A122,'Occupancy Raw Data'!$B$8:$BE$54,'Occupancy Raw Data'!AP$3,FALSE))/100</f>
        <v>0.73753161000280898</v>
      </c>
      <c r="K122" s="109">
        <f>(VLOOKUP($A122,'Occupancy Raw Data'!$B$8:$BE$54,'Occupancy Raw Data'!AR$3,FALSE))/100</f>
        <v>0.68192309236141702</v>
      </c>
      <c r="M122" s="110">
        <f>VLOOKUP($A122,'ADR Raw Data'!$B$6:$BE$54,'ADR Raw Data'!AG$1,FALSE)</f>
        <v>117.471346314325</v>
      </c>
      <c r="N122" s="111">
        <f>VLOOKUP($A122,'ADR Raw Data'!$B$6:$BE$54,'ADR Raw Data'!AH$1,FALSE)</f>
        <v>125.418347470939</v>
      </c>
      <c r="O122" s="111">
        <f>VLOOKUP($A122,'ADR Raw Data'!$B$6:$BE$54,'ADR Raw Data'!AI$1,FALSE)</f>
        <v>128.991969488188</v>
      </c>
      <c r="P122" s="111">
        <f>VLOOKUP($A122,'ADR Raw Data'!$B$6:$BE$54,'ADR Raw Data'!AJ$1,FALSE)</f>
        <v>131.797874466433</v>
      </c>
      <c r="Q122" s="111">
        <f>VLOOKUP($A122,'ADR Raw Data'!$B$6:$BE$54,'ADR Raw Data'!AK$1,FALSE)</f>
        <v>134.866204738947</v>
      </c>
      <c r="R122" s="112">
        <f>VLOOKUP($A122,'ADR Raw Data'!$B$6:$BE$54,'ADR Raw Data'!AL$1,FALSE)</f>
        <v>128.33674738052599</v>
      </c>
      <c r="S122" s="111">
        <f>VLOOKUP($A122,'ADR Raw Data'!$B$6:$BE$54,'ADR Raw Data'!AN$1,FALSE)</f>
        <v>153.56112528560499</v>
      </c>
      <c r="T122" s="111">
        <f>VLOOKUP($A122,'ADR Raw Data'!$B$6:$BE$54,'ADR Raw Data'!AO$1,FALSE)</f>
        <v>154.990893758932</v>
      </c>
      <c r="U122" s="112">
        <f>VLOOKUP($A122,'ADR Raw Data'!$B$6:$BE$54,'ADR Raw Data'!AP$1,FALSE)</f>
        <v>154.27570312872001</v>
      </c>
      <c r="V122" s="113">
        <f>VLOOKUP($A122,'ADR Raw Data'!$B$6:$BE$54,'ADR Raw Data'!AR$1,FALSE)</f>
        <v>136.35223015230599</v>
      </c>
      <c r="X122" s="110">
        <f>VLOOKUP($A122,'RevPAR Raw Data'!$B$6:$BE$54,'RevPAR Raw Data'!AG$1,FALSE)</f>
        <v>59.329796291092997</v>
      </c>
      <c r="Y122" s="111">
        <f>VLOOKUP($A122,'RevPAR Raw Data'!$B$6:$BE$54,'RevPAR Raw Data'!AH$1,FALSE)</f>
        <v>84.126144984546201</v>
      </c>
      <c r="Z122" s="111">
        <f>VLOOKUP($A122,'RevPAR Raw Data'!$B$6:$BE$54,'RevPAR Raw Data'!AI$1,FALSE)</f>
        <v>92.059455605507097</v>
      </c>
      <c r="AA122" s="111">
        <f>VLOOKUP($A122,'RevPAR Raw Data'!$B$6:$BE$54,'RevPAR Raw Data'!AJ$1,FALSE)</f>
        <v>95.432178280415798</v>
      </c>
      <c r="AB122" s="111">
        <f>VLOOKUP($A122,'RevPAR Raw Data'!$B$6:$BE$54,'RevPAR Raw Data'!AK$1,FALSE)</f>
        <v>92.358150463613299</v>
      </c>
      <c r="AC122" s="112">
        <f>VLOOKUP($A122,'RevPAR Raw Data'!$B$6:$BE$54,'RevPAR Raw Data'!AL$1,FALSE)</f>
        <v>84.661145125035105</v>
      </c>
      <c r="AD122" s="111">
        <f>VLOOKUP($A122,'RevPAR Raw Data'!$B$6:$BE$54,'RevPAR Raw Data'!AN$1,FALSE)</f>
        <v>113.304724641753</v>
      </c>
      <c r="AE122" s="111">
        <f>VLOOKUP($A122,'RevPAR Raw Data'!$B$6:$BE$54,'RevPAR Raw Data'!AO$1,FALSE)</f>
        <v>114.261690783928</v>
      </c>
      <c r="AF122" s="112">
        <f>VLOOKUP($A122,'RevPAR Raw Data'!$B$6:$BE$54,'RevPAR Raw Data'!AP$1,FALSE)</f>
        <v>113.78320771284</v>
      </c>
      <c r="AG122" s="113">
        <f>VLOOKUP($A122,'RevPAR Raw Data'!$B$6:$BE$54,'RevPAR Raw Data'!AR$1,FALSE)</f>
        <v>92.9817344358367</v>
      </c>
    </row>
    <row r="123" spans="1:33" ht="14.25">
      <c r="A123" s="90" t="s">
        <v>14</v>
      </c>
      <c r="B123" s="78">
        <f>(VLOOKUP($A122,'Occupancy Raw Data'!$B$8:$BE$54,'Occupancy Raw Data'!AT$3,FALSE))/100</f>
        <v>-3.5053142376159099E-2</v>
      </c>
      <c r="C123" s="79">
        <f>(VLOOKUP($A122,'Occupancy Raw Data'!$B$8:$BE$54,'Occupancy Raw Data'!AU$3,FALSE))/100</f>
        <v>-5.6213947281138099E-2</v>
      </c>
      <c r="D123" s="79">
        <f>(VLOOKUP($A122,'Occupancy Raw Data'!$B$8:$BE$54,'Occupancy Raw Data'!AV$3,FALSE))/100</f>
        <v>-4.4201982544487602E-2</v>
      </c>
      <c r="E123" s="79">
        <f>(VLOOKUP($A122,'Occupancy Raw Data'!$B$8:$BE$54,'Occupancy Raw Data'!AW$3,FALSE))/100</f>
        <v>-2.6846126045897697E-2</v>
      </c>
      <c r="F123" s="79">
        <f>(VLOOKUP($A122,'Occupancy Raw Data'!$B$8:$BE$54,'Occupancy Raw Data'!AX$3,FALSE))/100</f>
        <v>-1.0568975315166601E-2</v>
      </c>
      <c r="G123" s="79">
        <f>(VLOOKUP($A122,'Occupancy Raw Data'!$B$8:$BE$54,'Occupancy Raw Data'!AY$3,FALSE))/100</f>
        <v>-3.4707228462615099E-2</v>
      </c>
      <c r="H123" s="80">
        <f>(VLOOKUP($A122,'Occupancy Raw Data'!$B$8:$BE$54,'Occupancy Raw Data'!BA$3,FALSE))/100</f>
        <v>2.9670276296019701E-2</v>
      </c>
      <c r="I123" s="80">
        <f>(VLOOKUP($A122,'Occupancy Raw Data'!$B$8:$BE$54,'Occupancy Raw Data'!BB$3,FALSE))/100</f>
        <v>2.72776527416079E-2</v>
      </c>
      <c r="J123" s="79">
        <f>(VLOOKUP($A122,'Occupancy Raw Data'!$B$8:$BE$54,'Occupancy Raw Data'!BC$3,FALSE))/100</f>
        <v>2.8473085708609101E-2</v>
      </c>
      <c r="K123" s="81">
        <f>(VLOOKUP($A122,'Occupancy Raw Data'!$B$8:$BE$54,'Occupancy Raw Data'!BE$3,FALSE))/100</f>
        <v>-1.6028444858451601E-2</v>
      </c>
      <c r="M123" s="78">
        <f>(VLOOKUP($A122,'ADR Raw Data'!$B$6:$BE$52,'ADR Raw Data'!AT$1,FALSE))/100</f>
        <v>4.96479465516644E-3</v>
      </c>
      <c r="N123" s="79">
        <f>(VLOOKUP($A122,'ADR Raw Data'!$B$6:$BE$52,'ADR Raw Data'!AU$1,FALSE))/100</f>
        <v>2.5894913543375196E-3</v>
      </c>
      <c r="O123" s="79">
        <f>(VLOOKUP($A122,'ADR Raw Data'!$B$6:$BE$52,'ADR Raw Data'!AV$1,FALSE))/100</f>
        <v>3.9790640267460905E-4</v>
      </c>
      <c r="P123" s="79">
        <f>(VLOOKUP($A122,'ADR Raw Data'!$B$6:$BE$52,'ADR Raw Data'!AW$1,FALSE))/100</f>
        <v>1.0298549547405E-2</v>
      </c>
      <c r="Q123" s="79">
        <f>(VLOOKUP($A122,'ADR Raw Data'!$B$6:$BE$52,'ADR Raw Data'!AX$1,FALSE))/100</f>
        <v>4.5426264396716001E-2</v>
      </c>
      <c r="R123" s="79">
        <f>(VLOOKUP($A122,'ADR Raw Data'!$B$6:$BE$52,'ADR Raw Data'!AY$1,FALSE))/100</f>
        <v>1.34160200000143E-2</v>
      </c>
      <c r="S123" s="80">
        <f>(VLOOKUP($A122,'ADR Raw Data'!$B$6:$BE$52,'ADR Raw Data'!BA$1,FALSE))/100</f>
        <v>7.4721458695630905E-2</v>
      </c>
      <c r="T123" s="80">
        <f>(VLOOKUP($A122,'ADR Raw Data'!$B$6:$BE$52,'ADR Raw Data'!BB$1,FALSE))/100</f>
        <v>6.5953858210563696E-2</v>
      </c>
      <c r="U123" s="79">
        <f>(VLOOKUP($A122,'ADR Raw Data'!$B$6:$BE$52,'ADR Raw Data'!BC$1,FALSE))/100</f>
        <v>7.0290401772673497E-2</v>
      </c>
      <c r="V123" s="81">
        <f>(VLOOKUP($A122,'ADR Raw Data'!$B$6:$BE$52,'ADR Raw Data'!BE$1,FALSE))/100</f>
        <v>3.4434606408463103E-2</v>
      </c>
      <c r="X123" s="78">
        <f>(VLOOKUP($A122,'RevPAR Raw Data'!$B$6:$BE$52,'RevPAR Raw Data'!AT$1,FALSE))/100</f>
        <v>-3.02623793749086E-2</v>
      </c>
      <c r="Y123" s="79">
        <f>(VLOOKUP($A122,'RevPAR Raw Data'!$B$6:$BE$52,'RevPAR Raw Data'!AU$1,FALSE))/100</f>
        <v>-5.3770021457278203E-2</v>
      </c>
      <c r="Z123" s="79">
        <f>(VLOOKUP($A122,'RevPAR Raw Data'!$B$6:$BE$52,'RevPAR Raw Data'!AV$1,FALSE))/100</f>
        <v>-4.3821664393678302E-2</v>
      </c>
      <c r="AA123" s="79">
        <f>(VLOOKUP($A122,'RevPAR Raw Data'!$B$6:$BE$52,'RevPAR Raw Data'!AW$1,FALSE))/100</f>
        <v>-1.6824052657732201E-2</v>
      </c>
      <c r="AB123" s="79">
        <f>(VLOOKUP($A122,'RevPAR Raw Data'!$B$6:$BE$52,'RevPAR Raw Data'!AX$1,FALSE))/100</f>
        <v>3.4377180014480202E-2</v>
      </c>
      <c r="AC123" s="79">
        <f>(VLOOKUP($A122,'RevPAR Raw Data'!$B$6:$BE$52,'RevPAR Raw Data'!AY$1,FALSE))/100</f>
        <v>-2.1756841333800302E-2</v>
      </c>
      <c r="AD123" s="80">
        <f>(VLOOKUP($A122,'RevPAR Raw Data'!$B$6:$BE$52,'RevPAR Raw Data'!BA$1,FALSE))/100</f>
        <v>0.10660874131639099</v>
      </c>
      <c r="AE123" s="80">
        <f>(VLOOKUP($A122,'RevPAR Raw Data'!$B$6:$BE$52,'RevPAR Raw Data'!BB$1,FALSE))/100</f>
        <v>9.5030577393408602E-2</v>
      </c>
      <c r="AF123" s="79">
        <f>(VLOOKUP($A122,'RevPAR Raw Data'!$B$6:$BE$52,'RevPAR Raw Data'!BC$1,FALSE))/100</f>
        <v>0.10076487211544799</v>
      </c>
      <c r="AG123" s="81">
        <f>(VLOOKUP($A122,'RevPAR Raw Data'!$B$6:$BE$52,'RevPAR Raw Data'!BE$1,FALSE))/100</f>
        <v>1.78542283599709E-2</v>
      </c>
    </row>
    <row r="124" spans="1:33">
      <c r="A124" s="118"/>
      <c r="B124" s="119"/>
      <c r="C124" s="120"/>
      <c r="D124" s="120"/>
      <c r="E124" s="120"/>
      <c r="F124" s="120"/>
      <c r="G124" s="121"/>
      <c r="H124" s="120"/>
      <c r="I124" s="120"/>
      <c r="J124" s="121"/>
      <c r="K124" s="122"/>
      <c r="M124" s="119"/>
      <c r="N124" s="120"/>
      <c r="O124" s="120"/>
      <c r="P124" s="120"/>
      <c r="Q124" s="120"/>
      <c r="R124" s="121"/>
      <c r="S124" s="120"/>
      <c r="T124" s="120"/>
      <c r="U124" s="121"/>
      <c r="V124" s="122"/>
      <c r="X124" s="119"/>
      <c r="Y124" s="120"/>
      <c r="Z124" s="120"/>
      <c r="AA124" s="120"/>
      <c r="AB124" s="120"/>
      <c r="AC124" s="121"/>
      <c r="AD124" s="120"/>
      <c r="AE124" s="120"/>
      <c r="AF124" s="121"/>
      <c r="AG124" s="122"/>
    </row>
    <row r="125" spans="1:33">
      <c r="A125" s="105" t="s">
        <v>56</v>
      </c>
      <c r="B125" s="106">
        <f>(VLOOKUP($A125,'Occupancy Raw Data'!$B$8:$BE$45,'Occupancy Raw Data'!AG$3,FALSE))/100</f>
        <v>0.50058628776382907</v>
      </c>
      <c r="C125" s="107">
        <f>(VLOOKUP($A125,'Occupancy Raw Data'!$B$8:$BE$45,'Occupancy Raw Data'!AH$3,FALSE))/100</f>
        <v>0.62094771692647199</v>
      </c>
      <c r="D125" s="107">
        <f>(VLOOKUP($A125,'Occupancy Raw Data'!$B$8:$BE$45,'Occupancy Raw Data'!AI$3,FALSE))/100</f>
        <v>0.67054076424334297</v>
      </c>
      <c r="E125" s="107">
        <f>(VLOOKUP($A125,'Occupancy Raw Data'!$B$8:$BE$45,'Occupancy Raw Data'!AJ$3,FALSE))/100</f>
        <v>0.69923437715546899</v>
      </c>
      <c r="F125" s="107">
        <f>(VLOOKUP($A125,'Occupancy Raw Data'!$B$8:$BE$45,'Occupancy Raw Data'!AK$3,FALSE))/100</f>
        <v>0.69137122361704995</v>
      </c>
      <c r="G125" s="108">
        <f>(VLOOKUP($A125,'Occupancy Raw Data'!$B$8:$BE$45,'Occupancy Raw Data'!AL$3,FALSE))/100</f>
        <v>0.63653607394123302</v>
      </c>
      <c r="H125" s="88">
        <f>(VLOOKUP($A125,'Occupancy Raw Data'!$B$8:$BE$45,'Occupancy Raw Data'!AN$3,FALSE))/100</f>
        <v>0.75262105117947298</v>
      </c>
      <c r="I125" s="88">
        <f>(VLOOKUP($A125,'Occupancy Raw Data'!$B$8:$BE$45,'Occupancy Raw Data'!AO$3,FALSE))/100</f>
        <v>0.74827562422403004</v>
      </c>
      <c r="J125" s="108">
        <f>(VLOOKUP($A125,'Occupancy Raw Data'!$B$8:$BE$45,'Occupancy Raw Data'!AP$3,FALSE))/100</f>
        <v>0.75044833770175101</v>
      </c>
      <c r="K125" s="109">
        <f>(VLOOKUP($A125,'Occupancy Raw Data'!$B$8:$BE$45,'Occupancy Raw Data'!AR$3,FALSE))/100</f>
        <v>0.669082435015667</v>
      </c>
      <c r="M125" s="110">
        <f>VLOOKUP($A125,'ADR Raw Data'!$B$6:$BE$43,'ADR Raw Data'!AG$1,FALSE)</f>
        <v>106.90548260420201</v>
      </c>
      <c r="N125" s="111">
        <f>VLOOKUP($A125,'ADR Raw Data'!$B$6:$BE$43,'ADR Raw Data'!AH$1,FALSE)</f>
        <v>110.993955567897</v>
      </c>
      <c r="O125" s="111">
        <f>VLOOKUP($A125,'ADR Raw Data'!$B$6:$BE$43,'ADR Raw Data'!AI$1,FALSE)</f>
        <v>115.48026539114301</v>
      </c>
      <c r="P125" s="111">
        <f>VLOOKUP($A125,'ADR Raw Data'!$B$6:$BE$43,'ADR Raw Data'!AJ$1,FALSE)</f>
        <v>117.48213316892701</v>
      </c>
      <c r="Q125" s="111">
        <f>VLOOKUP($A125,'ADR Raw Data'!$B$6:$BE$43,'ADR Raw Data'!AK$1,FALSE)</f>
        <v>117.691516935202</v>
      </c>
      <c r="R125" s="112">
        <f>VLOOKUP($A125,'ADR Raw Data'!$B$6:$BE$43,'ADR Raw Data'!AL$1,FALSE)</f>
        <v>114.176454895161</v>
      </c>
      <c r="S125" s="111">
        <f>VLOOKUP($A125,'ADR Raw Data'!$B$6:$BE$43,'ADR Raw Data'!AN$1,FALSE)</f>
        <v>147.731119002886</v>
      </c>
      <c r="T125" s="111">
        <f>VLOOKUP($A125,'ADR Raw Data'!$B$6:$BE$43,'ADR Raw Data'!AO$1,FALSE)</f>
        <v>155.95857399640499</v>
      </c>
      <c r="U125" s="112">
        <f>VLOOKUP($A125,'ADR Raw Data'!$B$6:$BE$43,'ADR Raw Data'!AP$1,FALSE)</f>
        <v>151.83293635110201</v>
      </c>
      <c r="V125" s="113">
        <f>VLOOKUP($A125,'ADR Raw Data'!$B$6:$BE$43,'ADR Raw Data'!AR$1,FALSE)</f>
        <v>126.243831449504</v>
      </c>
      <c r="X125" s="110">
        <f>VLOOKUP($A125,'RevPAR Raw Data'!$B$6:$BE$43,'RevPAR Raw Data'!AG$1,FALSE)</f>
        <v>53.515418678438401</v>
      </c>
      <c r="Y125" s="111">
        <f>VLOOKUP($A125,'RevPAR Raw Data'!$B$6:$BE$43,'RevPAR Raw Data'!AH$1,FALSE)</f>
        <v>68.921443302524395</v>
      </c>
      <c r="Z125" s="111">
        <f>VLOOKUP($A125,'RevPAR Raw Data'!$B$6:$BE$43,'RevPAR Raw Data'!AI$1,FALSE)</f>
        <v>77.434225410401396</v>
      </c>
      <c r="AA125" s="111">
        <f>VLOOKUP($A125,'RevPAR Raw Data'!$B$6:$BE$43,'RevPAR Raw Data'!AJ$1,FALSE)</f>
        <v>82.147546213270701</v>
      </c>
      <c r="AB125" s="111">
        <f>VLOOKUP($A125,'RevPAR Raw Data'!$B$6:$BE$43,'RevPAR Raw Data'!AK$1,FALSE)</f>
        <v>81.368528072837606</v>
      </c>
      <c r="AC125" s="112">
        <f>VLOOKUP($A125,'RevPAR Raw Data'!$B$6:$BE$43,'RevPAR Raw Data'!AL$1,FALSE)</f>
        <v>72.677432335494501</v>
      </c>
      <c r="AD125" s="111">
        <f>VLOOKUP($A125,'RevPAR Raw Data'!$B$6:$BE$43,'RevPAR Raw Data'!AN$1,FALSE)</f>
        <v>111.185550075872</v>
      </c>
      <c r="AE125" s="111">
        <f>VLOOKUP($A125,'RevPAR Raw Data'!$B$6:$BE$43,'RevPAR Raw Data'!AO$1,FALSE)</f>
        <v>116.699999310249</v>
      </c>
      <c r="AF125" s="112">
        <f>VLOOKUP($A125,'RevPAR Raw Data'!$B$6:$BE$43,'RevPAR Raw Data'!AP$1,FALSE)</f>
        <v>113.942774693061</v>
      </c>
      <c r="AG125" s="113">
        <f>VLOOKUP($A125,'RevPAR Raw Data'!$B$6:$BE$43,'RevPAR Raw Data'!AR$1,FALSE)</f>
        <v>84.4675301519421</v>
      </c>
    </row>
    <row r="126" spans="1:33" ht="14.25">
      <c r="A126" s="90" t="s">
        <v>14</v>
      </c>
      <c r="B126" s="78">
        <f>(VLOOKUP($A125,'Occupancy Raw Data'!$B$8:$BE$51,'Occupancy Raw Data'!AT$3,FALSE))/100</f>
        <v>2.7603653746228297E-2</v>
      </c>
      <c r="C126" s="79">
        <f>(VLOOKUP($A125,'Occupancy Raw Data'!$B$8:$BE$51,'Occupancy Raw Data'!AU$3,FALSE))/100</f>
        <v>-4.2333327657018902E-3</v>
      </c>
      <c r="D126" s="79">
        <f>(VLOOKUP($A125,'Occupancy Raw Data'!$B$8:$BE$51,'Occupancy Raw Data'!AV$3,FALSE))/100</f>
        <v>6.9339540747334503E-3</v>
      </c>
      <c r="E126" s="79">
        <f>(VLOOKUP($A125,'Occupancy Raw Data'!$B$8:$BE$51,'Occupancy Raw Data'!AW$3,FALSE))/100</f>
        <v>4.54708059903721E-2</v>
      </c>
      <c r="F126" s="79">
        <f>(VLOOKUP($A125,'Occupancy Raw Data'!$B$8:$BE$51,'Occupancy Raw Data'!AX$3,FALSE))/100</f>
        <v>8.9222427838210994E-2</v>
      </c>
      <c r="G126" s="79">
        <f>(VLOOKUP($A125,'Occupancy Raw Data'!$B$8:$BE$51,'Occupancy Raw Data'!AY$3,FALSE))/100</f>
        <v>3.3266956275789704E-2</v>
      </c>
      <c r="H126" s="80">
        <f>(VLOOKUP($A125,'Occupancy Raw Data'!$B$8:$BE$51,'Occupancy Raw Data'!BA$3,FALSE))/100</f>
        <v>0.122610010585604</v>
      </c>
      <c r="I126" s="80">
        <f>(VLOOKUP($A125,'Occupancy Raw Data'!$B$8:$BE$51,'Occupancy Raw Data'!BB$3,FALSE))/100</f>
        <v>0.14280241792253201</v>
      </c>
      <c r="J126" s="79">
        <f>(VLOOKUP($A125,'Occupancy Raw Data'!$B$8:$BE$51,'Occupancy Raw Data'!BC$3,FALSE))/100</f>
        <v>0.132586995626058</v>
      </c>
      <c r="K126" s="81">
        <f>(VLOOKUP($A125,'Occupancy Raw Data'!$B$8:$BE$51,'Occupancy Raw Data'!BE$3,FALSE))/100</f>
        <v>6.31434980689871E-2</v>
      </c>
      <c r="M126" s="78">
        <f>(VLOOKUP($A125,'ADR Raw Data'!$B$6:$BE$49,'ADR Raw Data'!AT$1,FALSE))/100</f>
        <v>0.114566125943069</v>
      </c>
      <c r="N126" s="79">
        <f>(VLOOKUP($A125,'ADR Raw Data'!$B$6:$BE$49,'ADR Raw Data'!AU$1,FALSE))/100</f>
        <v>5.9500842497685807E-2</v>
      </c>
      <c r="O126" s="79">
        <f>(VLOOKUP($A125,'ADR Raw Data'!$B$6:$BE$49,'ADR Raw Data'!AV$1,FALSE))/100</f>
        <v>5.8449425689165405E-2</v>
      </c>
      <c r="P126" s="79">
        <f>(VLOOKUP($A125,'ADR Raw Data'!$B$6:$BE$49,'ADR Raw Data'!AW$1,FALSE))/100</f>
        <v>9.6832351656080104E-2</v>
      </c>
      <c r="Q126" s="79">
        <f>(VLOOKUP($A125,'ADR Raw Data'!$B$6:$BE$49,'ADR Raw Data'!AX$1,FALSE))/100</f>
        <v>0.115789060034847</v>
      </c>
      <c r="R126" s="79">
        <f>(VLOOKUP($A125,'ADR Raw Data'!$B$6:$BE$49,'ADR Raw Data'!AY$1,FALSE))/100</f>
        <v>8.7820693011413695E-2</v>
      </c>
      <c r="S126" s="80">
        <f>(VLOOKUP($A125,'ADR Raw Data'!$B$6:$BE$49,'ADR Raw Data'!BA$1,FALSE))/100</f>
        <v>0.31265966093558301</v>
      </c>
      <c r="T126" s="80">
        <f>(VLOOKUP($A125,'ADR Raw Data'!$B$6:$BE$49,'ADR Raw Data'!BB$1,FALSE))/100</f>
        <v>0.39283257592877197</v>
      </c>
      <c r="U126" s="79">
        <f>(VLOOKUP($A125,'ADR Raw Data'!$B$6:$BE$49,'ADR Raw Data'!BC$1,FALSE))/100</f>
        <v>0.352497424813288</v>
      </c>
      <c r="V126" s="81">
        <f>(VLOOKUP($A125,'ADR Raw Data'!$B$6:$BE$49,'ADR Raw Data'!BE$1,FALSE))/100</f>
        <v>0.17813679724894499</v>
      </c>
      <c r="X126" s="78">
        <f>(VLOOKUP($A125,'RevPAR Raw Data'!$B$6:$BE$49,'RevPAR Raw Data'!AT$1,FALSE))/100</f>
        <v>0.14533222336087601</v>
      </c>
      <c r="Y126" s="79">
        <f>(VLOOKUP($A125,'RevPAR Raw Data'!$B$6:$BE$49,'RevPAR Raw Data'!AU$1,FALSE))/100</f>
        <v>5.5015622865851599E-2</v>
      </c>
      <c r="Z126" s="79">
        <f>(VLOOKUP($A125,'RevPAR Raw Data'!$B$6:$BE$49,'RevPAR Raw Data'!AV$1,FALSE))/100</f>
        <v>6.5788665397322102E-2</v>
      </c>
      <c r="AA126" s="79">
        <f>(VLOOKUP($A125,'RevPAR Raw Data'!$B$6:$BE$49,'RevPAR Raw Data'!AW$1,FALSE))/100</f>
        <v>0.146706202722197</v>
      </c>
      <c r="AB126" s="79">
        <f>(VLOOKUP($A125,'RevPAR Raw Data'!$B$6:$BE$49,'RevPAR Raw Data'!AX$1,FALSE))/100</f>
        <v>0.21534246892647102</v>
      </c>
      <c r="AC126" s="79">
        <f>(VLOOKUP($A125,'RevPAR Raw Data'!$B$6:$BE$49,'RevPAR Raw Data'!AY$1,FALSE))/100</f>
        <v>0.12400917644172299</v>
      </c>
      <c r="AD126" s="80">
        <f>(VLOOKUP($A125,'RevPAR Raw Data'!$B$6:$BE$49,'RevPAR Raw Data'!BA$1,FALSE))/100</f>
        <v>0.473604875858191</v>
      </c>
      <c r="AE126" s="80">
        <f>(VLOOKUP($A125,'RevPAR Raw Data'!$B$6:$BE$49,'RevPAR Raw Data'!BB$1,FALSE))/100</f>
        <v>0.59173243553266996</v>
      </c>
      <c r="AF126" s="79">
        <f>(VLOOKUP($A125,'RevPAR Raw Data'!$B$6:$BE$49,'RevPAR Raw Data'!BC$1,FALSE))/100</f>
        <v>0.531820994961263</v>
      </c>
      <c r="AG126" s="81">
        <f>(VLOOKUP($A125,'RevPAR Raw Data'!$B$6:$BE$49,'RevPAR Raw Data'!BE$1,FALSE))/100</f>
        <v>0.25252847583103599</v>
      </c>
    </row>
    <row r="127" spans="1:33">
      <c r="A127" s="118"/>
      <c r="B127" s="119"/>
      <c r="C127" s="120"/>
      <c r="D127" s="120"/>
      <c r="E127" s="120"/>
      <c r="F127" s="120"/>
      <c r="G127" s="121"/>
      <c r="H127" s="120"/>
      <c r="I127" s="120"/>
      <c r="J127" s="121"/>
      <c r="K127" s="122"/>
      <c r="M127" s="119"/>
      <c r="N127" s="120"/>
      <c r="O127" s="120"/>
      <c r="P127" s="120"/>
      <c r="Q127" s="120"/>
      <c r="R127" s="121"/>
      <c r="S127" s="120"/>
      <c r="T127" s="120"/>
      <c r="U127" s="121"/>
      <c r="V127" s="122"/>
      <c r="X127" s="119"/>
      <c r="Y127" s="120"/>
      <c r="Z127" s="120"/>
      <c r="AA127" s="120"/>
      <c r="AB127" s="120"/>
      <c r="AC127" s="121"/>
      <c r="AD127" s="120"/>
      <c r="AE127" s="120"/>
      <c r="AF127" s="121"/>
      <c r="AG127" s="122"/>
    </row>
    <row r="128" spans="1:33">
      <c r="A128" s="123" t="s">
        <v>57</v>
      </c>
      <c r="B128" s="106">
        <f>(VLOOKUP($A128,'Occupancy Raw Data'!$B$8:$BE$45,'Occupancy Raw Data'!AG$3,FALSE))/100</f>
        <v>0.53976523625228501</v>
      </c>
      <c r="C128" s="107">
        <f>(VLOOKUP($A128,'Occupancy Raw Data'!$B$8:$BE$45,'Occupancy Raw Data'!AH$3,FALSE))/100</f>
        <v>0.68403649045208992</v>
      </c>
      <c r="D128" s="107">
        <f>(VLOOKUP($A128,'Occupancy Raw Data'!$B$8:$BE$45,'Occupancy Raw Data'!AI$3,FALSE))/100</f>
        <v>0.73896355207757392</v>
      </c>
      <c r="E128" s="107">
        <f>(VLOOKUP($A128,'Occupancy Raw Data'!$B$8:$BE$45,'Occupancy Raw Data'!AJ$3,FALSE))/100</f>
        <v>0.76403478926551205</v>
      </c>
      <c r="F128" s="107">
        <f>(VLOOKUP($A128,'Occupancy Raw Data'!$B$8:$BE$45,'Occupancy Raw Data'!AK$3,FALSE))/100</f>
        <v>0.73886786033258101</v>
      </c>
      <c r="G128" s="108">
        <f>(VLOOKUP($A128,'Occupancy Raw Data'!$B$8:$BE$45,'Occupancy Raw Data'!AL$3,FALSE))/100</f>
        <v>0.69313358567600902</v>
      </c>
      <c r="H128" s="88">
        <f>(VLOOKUP($A128,'Occupancy Raw Data'!$B$8:$BE$45,'Occupancy Raw Data'!AN$3,FALSE))/100</f>
        <v>0.78307744651894595</v>
      </c>
      <c r="I128" s="88">
        <f>(VLOOKUP($A128,'Occupancy Raw Data'!$B$8:$BE$45,'Occupancy Raw Data'!AO$3,FALSE))/100</f>
        <v>0.78329009484115109</v>
      </c>
      <c r="J128" s="108">
        <f>(VLOOKUP($A128,'Occupancy Raw Data'!$B$8:$BE$45,'Occupancy Raw Data'!AP$3,FALSE))/100</f>
        <v>0.78318377068004907</v>
      </c>
      <c r="K128" s="109">
        <f>(VLOOKUP($A128,'Occupancy Raw Data'!$B$8:$BE$45,'Occupancy Raw Data'!AR$3,FALSE))/100</f>
        <v>0.71886220996287709</v>
      </c>
      <c r="M128" s="110">
        <f>VLOOKUP($A128,'ADR Raw Data'!$B$6:$BE$43,'ADR Raw Data'!AG$1,FALSE)</f>
        <v>101.38548259268001</v>
      </c>
      <c r="N128" s="111">
        <f>VLOOKUP($A128,'ADR Raw Data'!$B$6:$BE$43,'ADR Raw Data'!AH$1,FALSE)</f>
        <v>109.516109419445</v>
      </c>
      <c r="O128" s="111">
        <f>VLOOKUP($A128,'ADR Raw Data'!$B$6:$BE$43,'ADR Raw Data'!AI$1,FALSE)</f>
        <v>115.652569101164</v>
      </c>
      <c r="P128" s="111">
        <f>VLOOKUP($A128,'ADR Raw Data'!$B$6:$BE$43,'ADR Raw Data'!AJ$1,FALSE)</f>
        <v>117.86936386673899</v>
      </c>
      <c r="Q128" s="111">
        <f>VLOOKUP($A128,'ADR Raw Data'!$B$6:$BE$43,'ADR Raw Data'!AK$1,FALSE)</f>
        <v>113.69070600212901</v>
      </c>
      <c r="R128" s="112">
        <f>VLOOKUP($A128,'ADR Raw Data'!$B$6:$BE$43,'ADR Raw Data'!AL$1,FALSE)</f>
        <v>112.289786176227</v>
      </c>
      <c r="S128" s="111">
        <f>VLOOKUP($A128,'ADR Raw Data'!$B$6:$BE$43,'ADR Raw Data'!AN$1,FALSE)</f>
        <v>121.50247671283</v>
      </c>
      <c r="T128" s="111">
        <f>VLOOKUP($A128,'ADR Raw Data'!$B$6:$BE$43,'ADR Raw Data'!AO$1,FALSE)</f>
        <v>122.267249759739</v>
      </c>
      <c r="U128" s="112">
        <f>VLOOKUP($A128,'ADR Raw Data'!$B$6:$BE$43,'ADR Raw Data'!AP$1,FALSE)</f>
        <v>121.884915148655</v>
      </c>
      <c r="V128" s="113">
        <f>VLOOKUP($A128,'ADR Raw Data'!$B$6:$BE$43,'ADR Raw Data'!AR$1,FALSE)</f>
        <v>115.276549419045</v>
      </c>
      <c r="X128" s="110">
        <f>VLOOKUP($A128,'RevPAR Raw Data'!$B$6:$BE$43,'RevPAR Raw Data'!AG$1,FALSE)</f>
        <v>54.724358964190003</v>
      </c>
      <c r="Y128" s="111">
        <f>VLOOKUP($A128,'RevPAR Raw Data'!$B$6:$BE$43,'RevPAR Raw Data'!AH$1,FALSE)</f>
        <v>74.913015135244294</v>
      </c>
      <c r="Z128" s="111">
        <f>VLOOKUP($A128,'RevPAR Raw Data'!$B$6:$BE$43,'RevPAR Raw Data'!AI$1,FALSE)</f>
        <v>85.463033269893202</v>
      </c>
      <c r="AA128" s="111">
        <f>VLOOKUP($A128,'RevPAR Raw Data'!$B$6:$BE$43,'RevPAR Raw Data'!AJ$1,FALSE)</f>
        <v>90.056294582783906</v>
      </c>
      <c r="AB128" s="111">
        <f>VLOOKUP($A128,'RevPAR Raw Data'!$B$6:$BE$43,'RevPAR Raw Data'!AK$1,FALSE)</f>
        <v>84.002408683494195</v>
      </c>
      <c r="AC128" s="112">
        <f>VLOOKUP($A128,'RevPAR Raw Data'!$B$6:$BE$43,'RevPAR Raw Data'!AL$1,FALSE)</f>
        <v>77.8318221271211</v>
      </c>
      <c r="AD128" s="111">
        <f>VLOOKUP($A128,'RevPAR Raw Data'!$B$6:$BE$43,'RevPAR Raw Data'!AN$1,FALSE)</f>
        <v>95.145849210011406</v>
      </c>
      <c r="AE128" s="111">
        <f>VLOOKUP($A128,'RevPAR Raw Data'!$B$6:$BE$43,'RevPAR Raw Data'!AO$1,FALSE)</f>
        <v>95.770725660273001</v>
      </c>
      <c r="AF128" s="112">
        <f>VLOOKUP($A128,'RevPAR Raw Data'!$B$6:$BE$43,'RevPAR Raw Data'!AP$1,FALSE)</f>
        <v>95.458287435142196</v>
      </c>
      <c r="AG128" s="113">
        <f>VLOOKUP($A128,'RevPAR Raw Data'!$B$6:$BE$43,'RevPAR Raw Data'!AR$1,FALSE)</f>
        <v>82.867955072269993</v>
      </c>
    </row>
    <row r="129" spans="1:33" ht="14.25">
      <c r="A129" s="90" t="s">
        <v>14</v>
      </c>
      <c r="B129" s="78">
        <f>(VLOOKUP($A128,'Occupancy Raw Data'!$B$8:$BE$51,'Occupancy Raw Data'!AT$3,FALSE))/100</f>
        <v>6.3450217639962697E-2</v>
      </c>
      <c r="C129" s="79">
        <f>(VLOOKUP($A128,'Occupancy Raw Data'!$B$8:$BE$51,'Occupancy Raw Data'!AU$3,FALSE))/100</f>
        <v>5.7380032226465399E-2</v>
      </c>
      <c r="D129" s="79">
        <f>(VLOOKUP($A128,'Occupancy Raw Data'!$B$8:$BE$51,'Occupancy Raw Data'!AV$3,FALSE))/100</f>
        <v>5.1292272829800201E-2</v>
      </c>
      <c r="E129" s="79">
        <f>(VLOOKUP($A128,'Occupancy Raw Data'!$B$8:$BE$51,'Occupancy Raw Data'!AW$3,FALSE))/100</f>
        <v>7.6160048842537201E-2</v>
      </c>
      <c r="F129" s="79">
        <f>(VLOOKUP($A128,'Occupancy Raw Data'!$B$8:$BE$51,'Occupancy Raw Data'!AX$3,FALSE))/100</f>
        <v>0.118102144041909</v>
      </c>
      <c r="G129" s="79">
        <f>(VLOOKUP($A128,'Occupancy Raw Data'!$B$8:$BE$51,'Occupancy Raw Data'!AY$3,FALSE))/100</f>
        <v>7.3572236474389596E-2</v>
      </c>
      <c r="H129" s="80">
        <f>(VLOOKUP($A128,'Occupancy Raw Data'!$B$8:$BE$51,'Occupancy Raw Data'!BA$3,FALSE))/100</f>
        <v>0.122811595746047</v>
      </c>
      <c r="I129" s="80">
        <f>(VLOOKUP($A128,'Occupancy Raw Data'!$B$8:$BE$51,'Occupancy Raw Data'!BB$3,FALSE))/100</f>
        <v>0.105521986088902</v>
      </c>
      <c r="J129" s="79">
        <f>(VLOOKUP($A128,'Occupancy Raw Data'!$B$8:$BE$51,'Occupancy Raw Data'!BC$3,FALSE))/100</f>
        <v>0.114098542458302</v>
      </c>
      <c r="K129" s="81">
        <f>(VLOOKUP($A128,'Occupancy Raw Data'!$B$8:$BE$51,'Occupancy Raw Data'!BE$3,FALSE))/100</f>
        <v>8.5876696358355903E-2</v>
      </c>
      <c r="M129" s="78">
        <f>(VLOOKUP($A128,'ADR Raw Data'!$B$6:$BE$49,'ADR Raw Data'!AT$1,FALSE))/100</f>
        <v>1.1911861642585399E-2</v>
      </c>
      <c r="N129" s="79">
        <f>(VLOOKUP($A128,'ADR Raw Data'!$B$6:$BE$49,'ADR Raw Data'!AU$1,FALSE))/100</f>
        <v>2.0530177511970801E-3</v>
      </c>
      <c r="O129" s="79">
        <f>(VLOOKUP($A128,'ADR Raw Data'!$B$6:$BE$49,'ADR Raw Data'!AV$1,FALSE))/100</f>
        <v>1.5144261044600401E-2</v>
      </c>
      <c r="P129" s="79">
        <f>(VLOOKUP($A128,'ADR Raw Data'!$B$6:$BE$49,'ADR Raw Data'!AW$1,FALSE))/100</f>
        <v>3.6110647592658703E-2</v>
      </c>
      <c r="Q129" s="79">
        <f>(VLOOKUP($A128,'ADR Raw Data'!$B$6:$BE$49,'ADR Raw Data'!AX$1,FALSE))/100</f>
        <v>4.2505416409716695E-2</v>
      </c>
      <c r="R129" s="79">
        <f>(VLOOKUP($A128,'ADR Raw Data'!$B$6:$BE$49,'ADR Raw Data'!AY$1,FALSE))/100</f>
        <v>2.2628884299446803E-2</v>
      </c>
      <c r="S129" s="80">
        <f>(VLOOKUP($A128,'ADR Raw Data'!$B$6:$BE$49,'ADR Raw Data'!BA$1,FALSE))/100</f>
        <v>3.28279530119025E-2</v>
      </c>
      <c r="T129" s="80">
        <f>(VLOOKUP($A128,'ADR Raw Data'!$B$6:$BE$49,'ADR Raw Data'!BB$1,FALSE))/100</f>
        <v>3.0044008932630702E-2</v>
      </c>
      <c r="U129" s="79">
        <f>(VLOOKUP($A128,'ADR Raw Data'!$B$6:$BE$49,'ADR Raw Data'!BC$1,FALSE))/100</f>
        <v>3.1393640587586896E-2</v>
      </c>
      <c r="V129" s="81">
        <f>(VLOOKUP($A128,'ADR Raw Data'!$B$6:$BE$49,'ADR Raw Data'!BE$1,FALSE))/100</f>
        <v>2.6107403677770199E-2</v>
      </c>
      <c r="X129" s="78">
        <f>(VLOOKUP($A128,'RevPAR Raw Data'!$B$6:$BE$49,'RevPAR Raw Data'!AT$1,FALSE))/100</f>
        <v>7.6117889496267299E-2</v>
      </c>
      <c r="Y129" s="79">
        <f>(VLOOKUP($A128,'RevPAR Raw Data'!$B$6:$BE$49,'RevPAR Raw Data'!AU$1,FALSE))/100</f>
        <v>5.9550852202387698E-2</v>
      </c>
      <c r="Z129" s="79">
        <f>(VLOOKUP($A128,'RevPAR Raw Data'!$B$6:$BE$49,'RevPAR Raw Data'!AV$1,FALSE))/100</f>
        <v>6.7213317443705997E-2</v>
      </c>
      <c r="AA129" s="79">
        <f>(VLOOKUP($A128,'RevPAR Raw Data'!$B$6:$BE$49,'RevPAR Raw Data'!AW$1,FALSE))/100</f>
        <v>0.115020885119588</v>
      </c>
      <c r="AB129" s="79">
        <f>(VLOOKUP($A128,'RevPAR Raw Data'!$B$6:$BE$49,'RevPAR Raw Data'!AX$1,FALSE))/100</f>
        <v>0.16562754126300799</v>
      </c>
      <c r="AC129" s="79">
        <f>(VLOOKUP($A128,'RevPAR Raw Data'!$B$6:$BE$49,'RevPAR Raw Data'!AY$1,FALSE))/100</f>
        <v>9.7865978400666992E-2</v>
      </c>
      <c r="AD129" s="80">
        <f>(VLOOKUP($A128,'RevPAR Raw Data'!$B$6:$BE$49,'RevPAR Raw Data'!BA$1,FALSE))/100</f>
        <v>0.159671202052417</v>
      </c>
      <c r="AE129" s="80">
        <f>(VLOOKUP($A128,'RevPAR Raw Data'!$B$6:$BE$49,'RevPAR Raw Data'!BB$1,FALSE))/100</f>
        <v>0.13873629851417701</v>
      </c>
      <c r="AF129" s="79">
        <f>(VLOOKUP($A128,'RevPAR Raw Data'!$B$6:$BE$49,'RevPAR Raw Data'!BC$1,FALSE))/100</f>
        <v>0.149074151679392</v>
      </c>
      <c r="AG129" s="81">
        <f>(VLOOKUP($A128,'RevPAR Raw Data'!$B$6:$BE$49,'RevPAR Raw Data'!BE$1,FALSE))/100</f>
        <v>0.11422611761446699</v>
      </c>
    </row>
    <row r="130" spans="1:33">
      <c r="A130" s="123"/>
      <c r="B130" s="106"/>
      <c r="C130" s="107"/>
      <c r="D130" s="107"/>
      <c r="E130" s="107"/>
      <c r="F130" s="107"/>
      <c r="G130" s="108"/>
      <c r="H130" s="88"/>
      <c r="I130" s="88"/>
      <c r="J130" s="108"/>
      <c r="K130" s="109"/>
      <c r="M130" s="110"/>
      <c r="N130" s="111"/>
      <c r="O130" s="111"/>
      <c r="P130" s="111"/>
      <c r="Q130" s="111"/>
      <c r="R130" s="112"/>
      <c r="S130" s="111"/>
      <c r="T130" s="111"/>
      <c r="U130" s="112"/>
      <c r="V130" s="113"/>
      <c r="X130" s="110"/>
      <c r="Y130" s="111"/>
      <c r="Z130" s="111"/>
      <c r="AA130" s="111"/>
      <c r="AB130" s="111"/>
      <c r="AC130" s="112"/>
      <c r="AD130" s="111"/>
      <c r="AE130" s="111"/>
      <c r="AF130" s="112"/>
      <c r="AG130" s="113"/>
    </row>
    <row r="131" spans="1:33">
      <c r="A131" s="105" t="s">
        <v>59</v>
      </c>
      <c r="B131" s="106">
        <f>(VLOOKUP($A131,'Occupancy Raw Data'!$B$8:$BE$45,'Occupancy Raw Data'!AG$3,FALSE))/100</f>
        <v>0.42873831775700899</v>
      </c>
      <c r="C131" s="107">
        <f>(VLOOKUP($A131,'Occupancy Raw Data'!$B$8:$BE$45,'Occupancy Raw Data'!AH$3,FALSE))/100</f>
        <v>0.63726635514018592</v>
      </c>
      <c r="D131" s="107">
        <f>(VLOOKUP($A131,'Occupancy Raw Data'!$B$8:$BE$45,'Occupancy Raw Data'!AI$3,FALSE))/100</f>
        <v>0.73756675567423202</v>
      </c>
      <c r="E131" s="107">
        <f>(VLOOKUP($A131,'Occupancy Raw Data'!$B$8:$BE$45,'Occupancy Raw Data'!AJ$3,FALSE))/100</f>
        <v>0.76401869158878499</v>
      </c>
      <c r="F131" s="107">
        <f>(VLOOKUP($A131,'Occupancy Raw Data'!$B$8:$BE$45,'Occupancy Raw Data'!AK$3,FALSE))/100</f>
        <v>0.69701268357810409</v>
      </c>
      <c r="G131" s="108">
        <f>(VLOOKUP($A131,'Occupancy Raw Data'!$B$8:$BE$45,'Occupancy Raw Data'!AL$3,FALSE))/100</f>
        <v>0.65292056074766291</v>
      </c>
      <c r="H131" s="88">
        <f>(VLOOKUP($A131,'Occupancy Raw Data'!$B$8:$BE$45,'Occupancy Raw Data'!AN$3,FALSE))/100</f>
        <v>0.72237983978638098</v>
      </c>
      <c r="I131" s="88">
        <f>(VLOOKUP($A131,'Occupancy Raw Data'!$B$8:$BE$45,'Occupancy Raw Data'!AO$3,FALSE))/100</f>
        <v>0.78821762349799696</v>
      </c>
      <c r="J131" s="108">
        <f>(VLOOKUP($A131,'Occupancy Raw Data'!$B$8:$BE$45,'Occupancy Raw Data'!AP$3,FALSE))/100</f>
        <v>0.75529873164218897</v>
      </c>
      <c r="K131" s="109">
        <f>(VLOOKUP($A131,'Occupancy Raw Data'!$B$8:$BE$45,'Occupancy Raw Data'!AR$3,FALSE))/100</f>
        <v>0.68217146671752804</v>
      </c>
      <c r="M131" s="110">
        <f>VLOOKUP($A131,'ADR Raw Data'!$B$6:$BE$43,'ADR Raw Data'!AG$1,FALSE)</f>
        <v>153.161887894122</v>
      </c>
      <c r="N131" s="111">
        <f>VLOOKUP($A131,'ADR Raw Data'!$B$6:$BE$43,'ADR Raw Data'!AH$1,FALSE)</f>
        <v>163.379859892627</v>
      </c>
      <c r="O131" s="111">
        <f>VLOOKUP($A131,'ADR Raw Data'!$B$6:$BE$43,'ADR Raw Data'!AI$1,FALSE)</f>
        <v>179.45553230003301</v>
      </c>
      <c r="P131" s="111">
        <f>VLOOKUP($A131,'ADR Raw Data'!$B$6:$BE$43,'ADR Raw Data'!AJ$1,FALSE)</f>
        <v>181.331273481869</v>
      </c>
      <c r="Q131" s="111">
        <f>VLOOKUP($A131,'ADR Raw Data'!$B$6:$BE$43,'ADR Raw Data'!AK$1,FALSE)</f>
        <v>163.99382856458701</v>
      </c>
      <c r="R131" s="112">
        <f>VLOOKUP($A131,'ADR Raw Data'!$B$6:$BE$43,'ADR Raw Data'!AL$1,FALSE)</f>
        <v>170.00216777854399</v>
      </c>
      <c r="S131" s="111">
        <f>VLOOKUP($A131,'ADR Raw Data'!$B$6:$BE$43,'ADR Raw Data'!AN$1,FALSE)</f>
        <v>167.719495206191</v>
      </c>
      <c r="T131" s="111">
        <f>VLOOKUP($A131,'ADR Raw Data'!$B$6:$BE$43,'ADR Raw Data'!AO$1,FALSE)</f>
        <v>172.04426318018201</v>
      </c>
      <c r="U131" s="112">
        <f>VLOOKUP($A131,'ADR Raw Data'!$B$6:$BE$43,'ADR Raw Data'!AP$1,FALSE)</f>
        <v>169.97612439926999</v>
      </c>
      <c r="V131" s="113">
        <f>VLOOKUP($A131,'ADR Raw Data'!$B$6:$BE$43,'ADR Raw Data'!AR$1,FALSE)</f>
        <v>169.99392915807499</v>
      </c>
      <c r="X131" s="110">
        <f>VLOOKUP($A131,'RevPAR Raw Data'!$B$6:$BE$43,'RevPAR Raw Data'!AG$1,FALSE)</f>
        <v>65.666370160213603</v>
      </c>
      <c r="Y131" s="111">
        <f>VLOOKUP($A131,'RevPAR Raw Data'!$B$6:$BE$43,'RevPAR Raw Data'!AH$1,FALSE)</f>
        <v>104.11648781708899</v>
      </c>
      <c r="Z131" s="111">
        <f>VLOOKUP($A131,'RevPAR Raw Data'!$B$6:$BE$43,'RevPAR Raw Data'!AI$1,FALSE)</f>
        <v>132.360434746328</v>
      </c>
      <c r="AA131" s="111">
        <f>VLOOKUP($A131,'RevPAR Raw Data'!$B$6:$BE$43,'RevPAR Raw Data'!AJ$1,FALSE)</f>
        <v>138.54048230974601</v>
      </c>
      <c r="AB131" s="111">
        <f>VLOOKUP($A131,'RevPAR Raw Data'!$B$6:$BE$43,'RevPAR Raw Data'!AK$1,FALSE)</f>
        <v>114.30577853805001</v>
      </c>
      <c r="AC131" s="112">
        <f>VLOOKUP($A131,'RevPAR Raw Data'!$B$6:$BE$43,'RevPAR Raw Data'!AL$1,FALSE)</f>
        <v>110.997910714285</v>
      </c>
      <c r="AD131" s="111">
        <f>VLOOKUP($A131,'RevPAR Raw Data'!$B$6:$BE$43,'RevPAR Raw Data'!AN$1,FALSE)</f>
        <v>121.15718207610099</v>
      </c>
      <c r="AE131" s="111">
        <f>VLOOKUP($A131,'RevPAR Raw Data'!$B$6:$BE$43,'RevPAR Raw Data'!AO$1,FALSE)</f>
        <v>135.608320260347</v>
      </c>
      <c r="AF131" s="112">
        <f>VLOOKUP($A131,'RevPAR Raw Data'!$B$6:$BE$43,'RevPAR Raw Data'!AP$1,FALSE)</f>
        <v>128.38275116822399</v>
      </c>
      <c r="AG131" s="113">
        <f>VLOOKUP($A131,'RevPAR Raw Data'!$B$6:$BE$43,'RevPAR Raw Data'!AR$1,FALSE)</f>
        <v>115.965007986839</v>
      </c>
    </row>
    <row r="132" spans="1:33" ht="14.25">
      <c r="A132" s="90" t="s">
        <v>14</v>
      </c>
      <c r="B132" s="78">
        <f>(VLOOKUP($A131,'Occupancy Raw Data'!$B$8:$BE$51,'Occupancy Raw Data'!AT$3,FALSE))/100</f>
        <v>4.2402109961452598E-2</v>
      </c>
      <c r="C132" s="79">
        <f>(VLOOKUP($A131,'Occupancy Raw Data'!$B$8:$BE$51,'Occupancy Raw Data'!AU$3,FALSE))/100</f>
        <v>0.108257147003337</v>
      </c>
      <c r="D132" s="79">
        <f>(VLOOKUP($A131,'Occupancy Raw Data'!$B$8:$BE$51,'Occupancy Raw Data'!AV$3,FALSE))/100</f>
        <v>0.12170050761421299</v>
      </c>
      <c r="E132" s="79">
        <f>(VLOOKUP($A131,'Occupancy Raw Data'!$B$8:$BE$51,'Occupancy Raw Data'!AW$3,FALSE))/100</f>
        <v>0.13037037037037</v>
      </c>
      <c r="F132" s="79">
        <f>(VLOOKUP($A131,'Occupancy Raw Data'!$B$8:$BE$51,'Occupancy Raw Data'!AX$3,FALSE))/100</f>
        <v>0.15436705362078398</v>
      </c>
      <c r="G132" s="79">
        <f>(VLOOKUP($A131,'Occupancy Raw Data'!$B$8:$BE$51,'Occupancy Raw Data'!AY$3,FALSE))/100</f>
        <v>0.11665144422879299</v>
      </c>
      <c r="H132" s="80">
        <f>(VLOOKUP($A131,'Occupancy Raw Data'!$B$8:$BE$51,'Occupancy Raw Data'!BA$3,FALSE))/100</f>
        <v>0.154266666666666</v>
      </c>
      <c r="I132" s="80">
        <f>(VLOOKUP($A131,'Occupancy Raw Data'!$B$8:$BE$51,'Occupancy Raw Data'!BB$3,FALSE))/100</f>
        <v>0.153076171874999</v>
      </c>
      <c r="J132" s="79">
        <f>(VLOOKUP($A131,'Occupancy Raw Data'!$B$8:$BE$51,'Occupancy Raw Data'!BC$3,FALSE))/100</f>
        <v>0.15364516951312701</v>
      </c>
      <c r="K132" s="81">
        <f>(VLOOKUP($A131,'Occupancy Raw Data'!$B$8:$BE$51,'Occupancy Raw Data'!BE$3,FALSE))/100</f>
        <v>0.12809493770698599</v>
      </c>
      <c r="M132" s="78">
        <f>(VLOOKUP($A131,'ADR Raw Data'!$B$6:$BE$49,'ADR Raw Data'!AT$1,FALSE))/100</f>
        <v>7.9590167669117591E-3</v>
      </c>
      <c r="N132" s="79">
        <f>(VLOOKUP($A131,'ADR Raw Data'!$B$6:$BE$49,'ADR Raw Data'!AU$1,FALSE))/100</f>
        <v>-9.5340035143339098E-3</v>
      </c>
      <c r="O132" s="79">
        <f>(VLOOKUP($A131,'ADR Raw Data'!$B$6:$BE$49,'ADR Raw Data'!AV$1,FALSE))/100</f>
        <v>5.0810262045056502E-2</v>
      </c>
      <c r="P132" s="79">
        <f>(VLOOKUP($A131,'ADR Raw Data'!$B$6:$BE$49,'ADR Raw Data'!AW$1,FALSE))/100</f>
        <v>7.1995320888085398E-2</v>
      </c>
      <c r="Q132" s="79">
        <f>(VLOOKUP($A131,'ADR Raw Data'!$B$6:$BE$49,'ADR Raw Data'!AX$1,FALSE))/100</f>
        <v>2.3393994058588202E-2</v>
      </c>
      <c r="R132" s="79">
        <f>(VLOOKUP($A131,'ADR Raw Data'!$B$6:$BE$49,'ADR Raw Data'!AY$1,FALSE))/100</f>
        <v>3.3870258100566597E-2</v>
      </c>
      <c r="S132" s="80">
        <f>(VLOOKUP($A131,'ADR Raw Data'!$B$6:$BE$49,'ADR Raw Data'!BA$1,FALSE))/100</f>
        <v>-4.8855889520874104E-3</v>
      </c>
      <c r="T132" s="80">
        <f>(VLOOKUP($A131,'ADR Raw Data'!$B$6:$BE$49,'ADR Raw Data'!BB$1,FALSE))/100</f>
        <v>-2.04867048834875E-2</v>
      </c>
      <c r="U132" s="79">
        <f>(VLOOKUP($A131,'ADR Raw Data'!$B$6:$BE$49,'ADR Raw Data'!BC$1,FALSE))/100</f>
        <v>-1.31970546394936E-2</v>
      </c>
      <c r="V132" s="81">
        <f>(VLOOKUP($A131,'ADR Raw Data'!$B$6:$BE$49,'ADR Raw Data'!BE$1,FALSE))/100</f>
        <v>1.8838458993082702E-2</v>
      </c>
      <c r="X132" s="78">
        <f>(VLOOKUP($A131,'RevPAR Raw Data'!$B$6:$BE$49,'RevPAR Raw Data'!AT$1,FALSE))/100</f>
        <v>5.0698605832499993E-2</v>
      </c>
      <c r="Y132" s="79">
        <f>(VLOOKUP($A131,'RevPAR Raw Data'!$B$6:$BE$49,'RevPAR Raw Data'!AU$1,FALSE))/100</f>
        <v>9.7691019469022089E-2</v>
      </c>
      <c r="Z132" s="79">
        <f>(VLOOKUP($A131,'RevPAR Raw Data'!$B$6:$BE$49,'RevPAR Raw Data'!AV$1,FALSE))/100</f>
        <v>0.17869440434216399</v>
      </c>
      <c r="AA132" s="79">
        <f>(VLOOKUP($A131,'RevPAR Raw Data'!$B$6:$BE$49,'RevPAR Raw Data'!AW$1,FALSE))/100</f>
        <v>0.21175174790756898</v>
      </c>
      <c r="AB132" s="79">
        <f>(VLOOKUP($A131,'RevPAR Raw Data'!$B$6:$BE$49,'RevPAR Raw Data'!AX$1,FALSE))/100</f>
        <v>0.181372309614619</v>
      </c>
      <c r="AC132" s="79">
        <f>(VLOOKUP($A131,'RevPAR Raw Data'!$B$6:$BE$49,'RevPAR Raw Data'!AY$1,FALSE))/100</f>
        <v>0.154472716853192</v>
      </c>
      <c r="AD132" s="80">
        <f>(VLOOKUP($A131,'RevPAR Raw Data'!$B$6:$BE$49,'RevPAR Raw Data'!BA$1,FALSE))/100</f>
        <v>0.148627394192237</v>
      </c>
      <c r="AE132" s="80">
        <f>(VLOOKUP($A131,'RevPAR Raw Data'!$B$6:$BE$49,'RevPAR Raw Data'!BB$1,FALSE))/100</f>
        <v>0.129453440633615</v>
      </c>
      <c r="AF132" s="79">
        <f>(VLOOKUP($A131,'RevPAR Raw Data'!$B$6:$BE$49,'RevPAR Raw Data'!BC$1,FALSE))/100</f>
        <v>0.138420451176475</v>
      </c>
      <c r="AG132" s="81">
        <f>(VLOOKUP($A131,'RevPAR Raw Data'!$B$6:$BE$49,'RevPAR Raw Data'!BE$1,FALSE))/100</f>
        <v>0.14934650793128301</v>
      </c>
    </row>
    <row r="133" spans="1:33">
      <c r="A133" s="128"/>
      <c r="B133" s="106"/>
      <c r="C133" s="107"/>
      <c r="D133" s="107"/>
      <c r="E133" s="107"/>
      <c r="F133" s="107"/>
      <c r="G133" s="108"/>
      <c r="H133" s="88"/>
      <c r="I133" s="88"/>
      <c r="J133" s="108"/>
      <c r="K133" s="109"/>
      <c r="M133" s="110"/>
      <c r="N133" s="111"/>
      <c r="O133" s="111"/>
      <c r="P133" s="111"/>
      <c r="Q133" s="111"/>
      <c r="R133" s="112"/>
      <c r="S133" s="111"/>
      <c r="T133" s="111"/>
      <c r="U133" s="112"/>
      <c r="V133" s="113"/>
      <c r="X133" s="110"/>
      <c r="Y133" s="111"/>
      <c r="Z133" s="111"/>
      <c r="AA133" s="111"/>
      <c r="AB133" s="111"/>
      <c r="AC133" s="112"/>
      <c r="AD133" s="111"/>
      <c r="AE133" s="111"/>
      <c r="AF133" s="112"/>
      <c r="AG133" s="113"/>
    </row>
    <row r="134" spans="1:33">
      <c r="A134" s="105" t="s">
        <v>61</v>
      </c>
      <c r="B134" s="106">
        <f>(VLOOKUP($A134,'Occupancy Raw Data'!$B$8:$BE$45,'Occupancy Raw Data'!AG$3,FALSE))/100</f>
        <v>0.52959089864398901</v>
      </c>
      <c r="C134" s="107">
        <f>(VLOOKUP($A134,'Occupancy Raw Data'!$B$8:$BE$45,'Occupancy Raw Data'!AH$3,FALSE))/100</f>
        <v>0.670276947828085</v>
      </c>
      <c r="D134" s="107">
        <f>(VLOOKUP($A134,'Occupancy Raw Data'!$B$8:$BE$45,'Occupancy Raw Data'!AI$3,FALSE))/100</f>
        <v>0.73816364054240391</v>
      </c>
      <c r="E134" s="107">
        <f>(VLOOKUP($A134,'Occupancy Raw Data'!$B$8:$BE$45,'Occupancy Raw Data'!AJ$3,FALSE))/100</f>
        <v>0.77364398988738203</v>
      </c>
      <c r="F134" s="107">
        <f>(VLOOKUP($A134,'Occupancy Raw Data'!$B$8:$BE$45,'Occupancy Raw Data'!AK$3,FALSE))/100</f>
        <v>0.74678234888531303</v>
      </c>
      <c r="G134" s="108">
        <f>(VLOOKUP($A134,'Occupancy Raw Data'!$B$8:$BE$45,'Occupancy Raw Data'!AL$3,FALSE))/100</f>
        <v>0.69169156515743491</v>
      </c>
      <c r="H134" s="88">
        <f>(VLOOKUP($A134,'Occupancy Raw Data'!$B$8:$BE$45,'Occupancy Raw Data'!AN$3,FALSE))/100</f>
        <v>0.79576534130084997</v>
      </c>
      <c r="I134" s="88">
        <f>(VLOOKUP($A134,'Occupancy Raw Data'!$B$8:$BE$45,'Occupancy Raw Data'!AO$3,FALSE))/100</f>
        <v>0.80171225005745794</v>
      </c>
      <c r="J134" s="108">
        <f>(VLOOKUP($A134,'Occupancy Raw Data'!$B$8:$BE$45,'Occupancy Raw Data'!AP$3,FALSE))/100</f>
        <v>0.79873879567915396</v>
      </c>
      <c r="K134" s="109">
        <f>(VLOOKUP($A134,'Occupancy Raw Data'!$B$8:$BE$45,'Occupancy Raw Data'!AR$3,FALSE))/100</f>
        <v>0.72227648816363998</v>
      </c>
      <c r="M134" s="110">
        <f>VLOOKUP($A134,'ADR Raw Data'!$B$6:$BE$43,'ADR Raw Data'!AG$1,FALSE)</f>
        <v>100.303847238797</v>
      </c>
      <c r="N134" s="111">
        <f>VLOOKUP($A134,'ADR Raw Data'!$B$6:$BE$43,'ADR Raw Data'!AH$1,FALSE)</f>
        <v>108.10224722472201</v>
      </c>
      <c r="O134" s="111">
        <f>VLOOKUP($A134,'ADR Raw Data'!$B$6:$BE$43,'ADR Raw Data'!AI$1,FALSE)</f>
        <v>114.093458394956</v>
      </c>
      <c r="P134" s="111">
        <f>VLOOKUP($A134,'ADR Raw Data'!$B$6:$BE$43,'ADR Raw Data'!AJ$1,FALSE)</f>
        <v>117.63575439117599</v>
      </c>
      <c r="Q134" s="111">
        <f>VLOOKUP($A134,'ADR Raw Data'!$B$6:$BE$43,'ADR Raw Data'!AK$1,FALSE)</f>
        <v>115.571936600754</v>
      </c>
      <c r="R134" s="112">
        <f>VLOOKUP($A134,'ADR Raw Data'!$B$6:$BE$43,'ADR Raw Data'!AL$1,FALSE)</f>
        <v>111.932366300609</v>
      </c>
      <c r="S134" s="111">
        <f>VLOOKUP($A134,'ADR Raw Data'!$B$6:$BE$43,'ADR Raw Data'!AN$1,FALSE)</f>
        <v>126.792733311671</v>
      </c>
      <c r="T134" s="111">
        <f>VLOOKUP($A134,'ADR Raw Data'!$B$6:$BE$43,'ADR Raw Data'!AO$1,FALSE)</f>
        <v>126.55442306314001</v>
      </c>
      <c r="U134" s="112">
        <f>VLOOKUP($A134,'ADR Raw Data'!$B$6:$BE$43,'ADR Raw Data'!AP$1,FALSE)</f>
        <v>126.673134610196</v>
      </c>
      <c r="V134" s="113">
        <f>VLOOKUP($A134,'ADR Raw Data'!$B$6:$BE$43,'ADR Raw Data'!AR$1,FALSE)</f>
        <v>116.589871808713</v>
      </c>
      <c r="X134" s="110">
        <f>VLOOKUP($A134,'RevPAR Raw Data'!$B$6:$BE$43,'RevPAR Raw Data'!AG$1,FALSE)</f>
        <v>53.120004596644399</v>
      </c>
      <c r="Y134" s="111">
        <f>VLOOKUP($A134,'RevPAR Raw Data'!$B$6:$BE$43,'RevPAR Raw Data'!AH$1,FALSE)</f>
        <v>72.458444323144107</v>
      </c>
      <c r="Z134" s="111">
        <f>VLOOKUP($A134,'RevPAR Raw Data'!$B$6:$BE$43,'RevPAR Raw Data'!AI$1,FALSE)</f>
        <v>84.219642610893999</v>
      </c>
      <c r="AA134" s="111">
        <f>VLOOKUP($A134,'RevPAR Raw Data'!$B$6:$BE$43,'RevPAR Raw Data'!AJ$1,FALSE)</f>
        <v>91.008194380602106</v>
      </c>
      <c r="AB134" s="111">
        <f>VLOOKUP($A134,'RevPAR Raw Data'!$B$6:$BE$43,'RevPAR Raw Data'!AK$1,FALSE)</f>
        <v>86.307082279935599</v>
      </c>
      <c r="AC134" s="112">
        <f>VLOOKUP($A134,'RevPAR Raw Data'!$B$6:$BE$43,'RevPAR Raw Data'!AL$1,FALSE)</f>
        <v>77.422673638244007</v>
      </c>
      <c r="AD134" s="111">
        <f>VLOOKUP($A134,'RevPAR Raw Data'!$B$6:$BE$43,'RevPAR Raw Data'!AN$1,FALSE)</f>
        <v>100.89726269822999</v>
      </c>
      <c r="AE134" s="111">
        <f>VLOOKUP($A134,'RevPAR Raw Data'!$B$6:$BE$43,'RevPAR Raw Data'!AO$1,FALSE)</f>
        <v>101.460231268673</v>
      </c>
      <c r="AF134" s="112">
        <f>VLOOKUP($A134,'RevPAR Raw Data'!$B$6:$BE$43,'RevPAR Raw Data'!AP$1,FALSE)</f>
        <v>101.178746983452</v>
      </c>
      <c r="AG134" s="113">
        <f>VLOOKUP($A134,'RevPAR Raw Data'!$B$6:$BE$43,'RevPAR Raw Data'!AR$1,FALSE)</f>
        <v>84.210123165446305</v>
      </c>
    </row>
    <row r="135" spans="1:33" ht="14.25">
      <c r="A135" s="90" t="s">
        <v>14</v>
      </c>
      <c r="B135" s="78">
        <f>(VLOOKUP($A134,'Occupancy Raw Data'!$B$8:$BE$51,'Occupancy Raw Data'!AT$3,FALSE))/100</f>
        <v>6.2329253003206103E-2</v>
      </c>
      <c r="C135" s="79">
        <f>(VLOOKUP($A134,'Occupancy Raw Data'!$B$8:$BE$51,'Occupancy Raw Data'!AU$3,FALSE))/100</f>
        <v>1.6224397767206002E-2</v>
      </c>
      <c r="D135" s="79">
        <f>(VLOOKUP($A134,'Occupancy Raw Data'!$B$8:$BE$51,'Occupancy Raw Data'!AV$3,FALSE))/100</f>
        <v>9.5015881518323003E-3</v>
      </c>
      <c r="E135" s="79">
        <f>(VLOOKUP($A134,'Occupancy Raw Data'!$B$8:$BE$51,'Occupancy Raw Data'!AW$3,FALSE))/100</f>
        <v>6.1507864005810105E-2</v>
      </c>
      <c r="F135" s="79">
        <f>(VLOOKUP($A134,'Occupancy Raw Data'!$B$8:$BE$51,'Occupancy Raw Data'!AX$3,FALSE))/100</f>
        <v>0.144919275020536</v>
      </c>
      <c r="G135" s="79">
        <f>(VLOOKUP($A134,'Occupancy Raw Data'!$B$8:$BE$51,'Occupancy Raw Data'!AY$3,FALSE))/100</f>
        <v>5.7508185537213798E-2</v>
      </c>
      <c r="H135" s="80">
        <f>(VLOOKUP($A134,'Occupancy Raw Data'!$B$8:$BE$51,'Occupancy Raw Data'!BA$3,FALSE))/100</f>
        <v>0.12009140496210399</v>
      </c>
      <c r="I135" s="80">
        <f>(VLOOKUP($A134,'Occupancy Raw Data'!$B$8:$BE$51,'Occupancy Raw Data'!BB$3,FALSE))/100</f>
        <v>0.10554795979487301</v>
      </c>
      <c r="J135" s="79">
        <f>(VLOOKUP($A134,'Occupancy Raw Data'!$B$8:$BE$51,'Occupancy Raw Data'!BC$3,FALSE))/100</f>
        <v>0.112745096760409</v>
      </c>
      <c r="K135" s="81">
        <f>(VLOOKUP($A134,'Occupancy Raw Data'!$B$8:$BE$51,'Occupancy Raw Data'!BE$3,FALSE))/100</f>
        <v>7.4358821933770899E-2</v>
      </c>
      <c r="M135" s="78">
        <f>(VLOOKUP($A134,'ADR Raw Data'!$B$6:$BE$49,'ADR Raw Data'!AT$1,FALSE))/100</f>
        <v>3.28058192854832E-2</v>
      </c>
      <c r="N135" s="79">
        <f>(VLOOKUP($A134,'ADR Raw Data'!$B$6:$BE$49,'ADR Raw Data'!AU$1,FALSE))/100</f>
        <v>7.9862735517716599E-3</v>
      </c>
      <c r="O135" s="79">
        <f>(VLOOKUP($A134,'ADR Raw Data'!$B$6:$BE$49,'ADR Raw Data'!AV$1,FALSE))/100</f>
        <v>6.91555194529744E-3</v>
      </c>
      <c r="P135" s="79">
        <f>(VLOOKUP($A134,'ADR Raw Data'!$B$6:$BE$49,'ADR Raw Data'!AW$1,FALSE))/100</f>
        <v>4.61292213363345E-2</v>
      </c>
      <c r="Q135" s="79">
        <f>(VLOOKUP($A134,'ADR Raw Data'!$B$6:$BE$49,'ADR Raw Data'!AX$1,FALSE))/100</f>
        <v>9.6272475937805801E-2</v>
      </c>
      <c r="R135" s="79">
        <f>(VLOOKUP($A134,'ADR Raw Data'!$B$6:$BE$49,'ADR Raw Data'!AY$1,FALSE))/100</f>
        <v>3.7817374883666301E-2</v>
      </c>
      <c r="S135" s="80">
        <f>(VLOOKUP($A134,'ADR Raw Data'!$B$6:$BE$49,'ADR Raw Data'!BA$1,FALSE))/100</f>
        <v>7.4737869703101992E-2</v>
      </c>
      <c r="T135" s="80">
        <f>(VLOOKUP($A134,'ADR Raw Data'!$B$6:$BE$49,'ADR Raw Data'!BB$1,FALSE))/100</f>
        <v>7.6527762334003602E-2</v>
      </c>
      <c r="U135" s="79">
        <f>(VLOOKUP($A134,'ADR Raw Data'!$B$6:$BE$49,'ADR Raw Data'!BC$1,FALSE))/100</f>
        <v>7.5647020534783102E-2</v>
      </c>
      <c r="V135" s="81">
        <f>(VLOOKUP($A134,'ADR Raw Data'!$B$6:$BE$49,'ADR Raw Data'!BE$1,FALSE))/100</f>
        <v>5.1523678526147199E-2</v>
      </c>
      <c r="X135" s="78">
        <f>(VLOOKUP($A134,'RevPAR Raw Data'!$B$6:$BE$49,'RevPAR Raw Data'!AT$1,FALSE))/100</f>
        <v>9.7179834498911696E-2</v>
      </c>
      <c r="Y135" s="79">
        <f>(VLOOKUP($A134,'RevPAR Raw Data'!$B$6:$BE$49,'RevPAR Raw Data'!AU$1,FALSE))/100</f>
        <v>2.4340243797759401E-2</v>
      </c>
      <c r="Z135" s="79">
        <f>(VLOOKUP($A134,'RevPAR Raw Data'!$B$6:$BE$49,'RevPAR Raw Data'!AV$1,FALSE))/100</f>
        <v>1.6482848823556499E-2</v>
      </c>
      <c r="AA135" s="79">
        <f>(VLOOKUP($A134,'RevPAR Raw Data'!$B$6:$BE$49,'RevPAR Raw Data'!AW$1,FALSE))/100</f>
        <v>0.11047439521479299</v>
      </c>
      <c r="AB135" s="79">
        <f>(VLOOKUP($A134,'RevPAR Raw Data'!$B$6:$BE$49,'RevPAR Raw Data'!AX$1,FALSE))/100</f>
        <v>0.25514348837568102</v>
      </c>
      <c r="AC135" s="79">
        <f>(VLOOKUP($A134,'RevPAR Raw Data'!$B$6:$BE$49,'RevPAR Raw Data'!AY$1,FALSE))/100</f>
        <v>9.750036903222041E-2</v>
      </c>
      <c r="AD135" s="80">
        <f>(VLOOKUP($A134,'RevPAR Raw Data'!$B$6:$BE$49,'RevPAR Raw Data'!BA$1,FALSE))/100</f>
        <v>0.20380465044172599</v>
      </c>
      <c r="AE135" s="80">
        <f>(VLOOKUP($A134,'RevPAR Raw Data'!$B$6:$BE$49,'RevPAR Raw Data'!BB$1,FALSE))/100</f>
        <v>0.19015307131089798</v>
      </c>
      <c r="AF135" s="79">
        <f>(VLOOKUP($A134,'RevPAR Raw Data'!$B$6:$BE$49,'RevPAR Raw Data'!BC$1,FALSE))/100</f>
        <v>0.19692094794502299</v>
      </c>
      <c r="AG135" s="81">
        <f>(VLOOKUP($A134,'RevPAR Raw Data'!$B$6:$BE$49,'RevPAR Raw Data'!BE$1,FALSE))/100</f>
        <v>0.129713740496816</v>
      </c>
    </row>
    <row r="136" spans="1:33">
      <c r="A136" s="128"/>
      <c r="B136" s="106"/>
      <c r="C136" s="107"/>
      <c r="D136" s="107"/>
      <c r="E136" s="107"/>
      <c r="F136" s="107"/>
      <c r="G136" s="108"/>
      <c r="H136" s="88"/>
      <c r="I136" s="88"/>
      <c r="J136" s="108"/>
      <c r="K136" s="109"/>
      <c r="M136" s="110"/>
      <c r="N136" s="111"/>
      <c r="O136" s="111"/>
      <c r="P136" s="111"/>
      <c r="Q136" s="111"/>
      <c r="R136" s="112"/>
      <c r="S136" s="111"/>
      <c r="T136" s="111"/>
      <c r="U136" s="112"/>
      <c r="V136" s="113"/>
      <c r="X136" s="110"/>
      <c r="Y136" s="111"/>
      <c r="Z136" s="111"/>
      <c r="AA136" s="111"/>
      <c r="AB136" s="111"/>
      <c r="AC136" s="112"/>
      <c r="AD136" s="111"/>
      <c r="AE136" s="111"/>
      <c r="AF136" s="112"/>
      <c r="AG136" s="113"/>
    </row>
    <row r="137" spans="1:33">
      <c r="A137" s="105" t="s">
        <v>60</v>
      </c>
      <c r="B137" s="106">
        <f>(VLOOKUP($A137,'Occupancy Raw Data'!$B$8:$BE$54,'Occupancy Raw Data'!AG$3,FALSE))/100</f>
        <v>0.60946327683615797</v>
      </c>
      <c r="C137" s="107">
        <f>(VLOOKUP($A137,'Occupancy Raw Data'!$B$8:$BE$54,'Occupancy Raw Data'!AH$3,FALSE))/100</f>
        <v>0.79316737288135497</v>
      </c>
      <c r="D137" s="107">
        <f>(VLOOKUP($A137,'Occupancy Raw Data'!$B$8:$BE$54,'Occupancy Raw Data'!AI$3,FALSE))/100</f>
        <v>0.817090395480225</v>
      </c>
      <c r="E137" s="107">
        <f>(VLOOKUP($A137,'Occupancy Raw Data'!$B$8:$BE$54,'Occupancy Raw Data'!AJ$3,FALSE))/100</f>
        <v>0.83836511299435001</v>
      </c>
      <c r="F137" s="107">
        <f>(VLOOKUP($A137,'Occupancy Raw Data'!$B$8:$BE$54,'Occupancy Raw Data'!AK$3,FALSE))/100</f>
        <v>0.81170550847457601</v>
      </c>
      <c r="G137" s="108">
        <f>(VLOOKUP($A137,'Occupancy Raw Data'!$B$8:$BE$54,'Occupancy Raw Data'!AL$3,FALSE))/100</f>
        <v>0.77395833333333297</v>
      </c>
      <c r="H137" s="88">
        <f>(VLOOKUP($A137,'Occupancy Raw Data'!$B$8:$BE$54,'Occupancy Raw Data'!AN$3,FALSE))/100</f>
        <v>0.83739406779660996</v>
      </c>
      <c r="I137" s="88">
        <f>(VLOOKUP($A137,'Occupancy Raw Data'!$B$8:$BE$54,'Occupancy Raw Data'!AO$3,FALSE))/100</f>
        <v>0.78813559322033799</v>
      </c>
      <c r="J137" s="108">
        <f>(VLOOKUP($A137,'Occupancy Raw Data'!$B$8:$BE$54,'Occupancy Raw Data'!AP$3,FALSE))/100</f>
        <v>0.81276483050847403</v>
      </c>
      <c r="K137" s="109">
        <f>(VLOOKUP($A137,'Occupancy Raw Data'!$B$8:$BE$54,'Occupancy Raw Data'!AR$3,FALSE))/100</f>
        <v>0.78504590395480189</v>
      </c>
      <c r="M137" s="110">
        <f>VLOOKUP($A137,'ADR Raw Data'!$B$6:$BE$54,'ADR Raw Data'!AG$1,FALSE)</f>
        <v>100.036441193511</v>
      </c>
      <c r="N137" s="111">
        <f>VLOOKUP($A137,'ADR Raw Data'!$B$6:$BE$54,'ADR Raw Data'!AH$1,FALSE)</f>
        <v>107.768349471341</v>
      </c>
      <c r="O137" s="111">
        <f>VLOOKUP($A137,'ADR Raw Data'!$B$6:$BE$54,'ADR Raw Data'!AI$1,FALSE)</f>
        <v>110.280464563526</v>
      </c>
      <c r="P137" s="111">
        <f>VLOOKUP($A137,'ADR Raw Data'!$B$6:$BE$54,'ADR Raw Data'!AJ$1,FALSE)</f>
        <v>110.48809202906099</v>
      </c>
      <c r="Q137" s="111">
        <f>VLOOKUP($A137,'ADR Raw Data'!$B$6:$BE$54,'ADR Raw Data'!AK$1,FALSE)</f>
        <v>108.854221859706</v>
      </c>
      <c r="R137" s="112">
        <f>VLOOKUP($A137,'ADR Raw Data'!$B$6:$BE$54,'ADR Raw Data'!AL$1,FALSE)</f>
        <v>107.898035221388</v>
      </c>
      <c r="S137" s="111">
        <f>VLOOKUP($A137,'ADR Raw Data'!$B$6:$BE$54,'ADR Raw Data'!AN$1,FALSE)</f>
        <v>112.510860215053</v>
      </c>
      <c r="T137" s="111">
        <f>VLOOKUP($A137,'ADR Raw Data'!$B$6:$BE$54,'ADR Raw Data'!AO$1,FALSE)</f>
        <v>111.21265120967701</v>
      </c>
      <c r="U137" s="112">
        <f>VLOOKUP($A137,'ADR Raw Data'!$B$6:$BE$54,'ADR Raw Data'!AP$1,FALSE)</f>
        <v>111.88142554578</v>
      </c>
      <c r="V137" s="113">
        <f>VLOOKUP($A137,'ADR Raw Data'!$B$6:$BE$54,'ADR Raw Data'!AR$1,FALSE)</f>
        <v>109.076331946474</v>
      </c>
      <c r="X137" s="110">
        <f>VLOOKUP($A137,'RevPAR Raw Data'!$B$6:$BE$54,'RevPAR Raw Data'!AG$1,FALSE)</f>
        <v>60.968537252824802</v>
      </c>
      <c r="Y137" s="111">
        <f>VLOOKUP($A137,'RevPAR Raw Data'!$B$6:$BE$54,'RevPAR Raw Data'!AH$1,FALSE)</f>
        <v>85.478338629943494</v>
      </c>
      <c r="Z137" s="111">
        <f>VLOOKUP($A137,'RevPAR Raw Data'!$B$6:$BE$54,'RevPAR Raw Data'!AI$1,FALSE)</f>
        <v>90.109108403954806</v>
      </c>
      <c r="AA137" s="111">
        <f>VLOOKUP($A137,'RevPAR Raw Data'!$B$6:$BE$54,'RevPAR Raw Data'!AJ$1,FALSE)</f>
        <v>92.629361758474502</v>
      </c>
      <c r="AB137" s="111">
        <f>VLOOKUP($A137,'RevPAR Raw Data'!$B$6:$BE$54,'RevPAR Raw Data'!AK$1,FALSE)</f>
        <v>88.3575715042372</v>
      </c>
      <c r="AC137" s="112">
        <f>VLOOKUP($A137,'RevPAR Raw Data'!$B$6:$BE$54,'RevPAR Raw Data'!AL$1,FALSE)</f>
        <v>83.508583509887004</v>
      </c>
      <c r="AD137" s="111">
        <f>VLOOKUP($A137,'RevPAR Raw Data'!$B$6:$BE$54,'RevPAR Raw Data'!AN$1,FALSE)</f>
        <v>94.2159269067796</v>
      </c>
      <c r="AE137" s="111">
        <f>VLOOKUP($A137,'RevPAR Raw Data'!$B$6:$BE$54,'RevPAR Raw Data'!AO$1,FALSE)</f>
        <v>87.650648834745695</v>
      </c>
      <c r="AF137" s="112">
        <f>VLOOKUP($A137,'RevPAR Raw Data'!$B$6:$BE$54,'RevPAR Raw Data'!AP$1,FALSE)</f>
        <v>90.933287870762697</v>
      </c>
      <c r="AG137" s="113">
        <f>VLOOKUP($A137,'RevPAR Raw Data'!$B$6:$BE$54,'RevPAR Raw Data'!AR$1,FALSE)</f>
        <v>85.629927612994294</v>
      </c>
    </row>
    <row r="138" spans="1:33" ht="14.25">
      <c r="A138" s="90" t="s">
        <v>14</v>
      </c>
      <c r="B138" s="78">
        <f>(VLOOKUP($A137,'Occupancy Raw Data'!$B$8:$BE$54,'Occupancy Raw Data'!AT$3,FALSE))/100</f>
        <v>0.22895690540708</v>
      </c>
      <c r="C138" s="79">
        <f>(VLOOKUP($A137,'Occupancy Raw Data'!$B$8:$BE$54,'Occupancy Raw Data'!AU$3,FALSE))/100</f>
        <v>0.24099705103297497</v>
      </c>
      <c r="D138" s="79">
        <f>(VLOOKUP($A137,'Occupancy Raw Data'!$B$8:$BE$54,'Occupancy Raw Data'!AV$3,FALSE))/100</f>
        <v>0.16523407929645001</v>
      </c>
      <c r="E138" s="79">
        <f>(VLOOKUP($A137,'Occupancy Raw Data'!$B$8:$BE$54,'Occupancy Raw Data'!AW$3,FALSE))/100</f>
        <v>0.17698182279877903</v>
      </c>
      <c r="F138" s="79">
        <f>(VLOOKUP($A137,'Occupancy Raw Data'!$B$8:$BE$54,'Occupancy Raw Data'!AX$3,FALSE))/100</f>
        <v>0.15628788030648499</v>
      </c>
      <c r="G138" s="79">
        <f>(VLOOKUP($A137,'Occupancy Raw Data'!$B$8:$BE$54,'Occupancy Raw Data'!AY$3,FALSE))/100</f>
        <v>0.19059466987860399</v>
      </c>
      <c r="H138" s="80">
        <f>(VLOOKUP($A137,'Occupancy Raw Data'!$B$8:$BE$54,'Occupancy Raw Data'!BA$3,FALSE))/100</f>
        <v>0.165159073946955</v>
      </c>
      <c r="I138" s="80">
        <f>(VLOOKUP($A137,'Occupancy Raw Data'!$B$8:$BE$54,'Occupancy Raw Data'!BB$3,FALSE))/100</f>
        <v>0.17366286594761099</v>
      </c>
      <c r="J138" s="79">
        <f>(VLOOKUP($A137,'Occupancy Raw Data'!$B$8:$BE$54,'Occupancy Raw Data'!BC$3,FALSE))/100</f>
        <v>0.16926668091698999</v>
      </c>
      <c r="K138" s="81">
        <f>(VLOOKUP($A137,'Occupancy Raw Data'!$B$8:$BE$54,'Occupancy Raw Data'!BE$3,FALSE))/100</f>
        <v>0.18427428474457699</v>
      </c>
      <c r="M138" s="78">
        <f>(VLOOKUP($A137,'ADR Raw Data'!$B$6:$BE$52,'ADR Raw Data'!AT$1,FALSE))/100</f>
        <v>1.57684085006594E-2</v>
      </c>
      <c r="N138" s="79">
        <f>(VLOOKUP($A137,'ADR Raw Data'!$B$6:$BE$52,'ADR Raw Data'!AU$1,FALSE))/100</f>
        <v>1.4475879497647099E-2</v>
      </c>
      <c r="O138" s="79">
        <f>(VLOOKUP($A137,'ADR Raw Data'!$B$6:$BE$52,'ADR Raw Data'!AV$1,FALSE))/100</f>
        <v>1.4880780323528501E-3</v>
      </c>
      <c r="P138" s="79">
        <f>(VLOOKUP($A137,'ADR Raw Data'!$B$6:$BE$52,'ADR Raw Data'!AW$1,FALSE))/100</f>
        <v>8.2469737493751014E-3</v>
      </c>
      <c r="Q138" s="79">
        <f>(VLOOKUP($A137,'ADR Raw Data'!$B$6:$BE$52,'ADR Raw Data'!AX$1,FALSE))/100</f>
        <v>8.0981206276662006E-3</v>
      </c>
      <c r="R138" s="79">
        <f>(VLOOKUP($A137,'ADR Raw Data'!$B$6:$BE$52,'ADR Raw Data'!AY$1,FALSE))/100</f>
        <v>8.4067619102122012E-3</v>
      </c>
      <c r="S138" s="80">
        <f>(VLOOKUP($A137,'ADR Raw Data'!$B$6:$BE$52,'ADR Raw Data'!BA$1,FALSE))/100</f>
        <v>3.5872037642541497E-3</v>
      </c>
      <c r="T138" s="80">
        <f>(VLOOKUP($A137,'ADR Raw Data'!$B$6:$BE$52,'ADR Raw Data'!BB$1,FALSE))/100</f>
        <v>2.6488095866830499E-2</v>
      </c>
      <c r="U138" s="79">
        <f>(VLOOKUP($A137,'ADR Raw Data'!$B$6:$BE$52,'ADR Raw Data'!BC$1,FALSE))/100</f>
        <v>1.44324363298336E-2</v>
      </c>
      <c r="V138" s="81">
        <f>(VLOOKUP($A137,'ADR Raw Data'!$B$6:$BE$52,'ADR Raw Data'!BE$1,FALSE))/100</f>
        <v>1.0138249979235401E-2</v>
      </c>
      <c r="X138" s="78">
        <f>(VLOOKUP($A137,'RevPAR Raw Data'!$B$6:$BE$52,'RevPAR Raw Data'!AT$1,FALSE))/100</f>
        <v>0.24833559992124499</v>
      </c>
      <c r="Y138" s="79">
        <f>(VLOOKUP($A137,'RevPAR Raw Data'!$B$6:$BE$52,'RevPAR Raw Data'!AU$1,FALSE))/100</f>
        <v>0.25896157480066401</v>
      </c>
      <c r="Z138" s="79">
        <f>(VLOOKUP($A137,'RevPAR Raw Data'!$B$6:$BE$52,'RevPAR Raw Data'!AV$1,FALSE))/100</f>
        <v>0.1669680385324</v>
      </c>
      <c r="AA138" s="79">
        <f>(VLOOKUP($A137,'RevPAR Raw Data'!$B$6:$BE$52,'RevPAR Raw Data'!AW$1,FALSE))/100</f>
        <v>0.18668836099489203</v>
      </c>
      <c r="AB138" s="79">
        <f>(VLOOKUP($A137,'RevPAR Raw Data'!$B$6:$BE$52,'RevPAR Raw Data'!AX$1,FALSE))/100</f>
        <v>0.165651639041515</v>
      </c>
      <c r="AC138" s="79">
        <f>(VLOOKUP($A137,'RevPAR Raw Data'!$B$6:$BE$52,'RevPAR Raw Data'!AY$1,FALSE))/100</f>
        <v>0.20060371579984099</v>
      </c>
      <c r="AD138" s="80">
        <f>(VLOOKUP($A137,'RevPAR Raw Data'!$B$6:$BE$52,'RevPAR Raw Data'!BA$1,FALSE))/100</f>
        <v>0.16933873696297203</v>
      </c>
      <c r="AE138" s="80">
        <f>(VLOOKUP($A137,'RevPAR Raw Data'!$B$6:$BE$52,'RevPAR Raw Data'!BB$1,FALSE))/100</f>
        <v>0.204750960456171</v>
      </c>
      <c r="AF138" s="79">
        <f>(VLOOKUP($A137,'RevPAR Raw Data'!$B$6:$BE$52,'RevPAR Raw Data'!BC$1,FALSE))/100</f>
        <v>0.18614204784192001</v>
      </c>
      <c r="AG138" s="81">
        <f>(VLOOKUP($A137,'RevPAR Raw Data'!$B$6:$BE$52,'RevPAR Raw Data'!BE$1,FALSE))/100</f>
        <v>0.19628075348729698</v>
      </c>
    </row>
    <row r="139" spans="1:33">
      <c r="A139" s="128"/>
      <c r="B139" s="106"/>
      <c r="C139" s="107"/>
      <c r="D139" s="107"/>
      <c r="E139" s="107"/>
      <c r="F139" s="107"/>
      <c r="G139" s="108"/>
      <c r="H139" s="88"/>
      <c r="I139" s="88"/>
      <c r="J139" s="108"/>
      <c r="K139" s="109"/>
      <c r="M139" s="110"/>
      <c r="N139" s="111"/>
      <c r="O139" s="111"/>
      <c r="P139" s="111"/>
      <c r="Q139" s="111"/>
      <c r="R139" s="112"/>
      <c r="S139" s="111"/>
      <c r="T139" s="111"/>
      <c r="U139" s="112"/>
      <c r="V139" s="113"/>
      <c r="X139" s="110"/>
      <c r="Y139" s="111"/>
      <c r="Z139" s="111"/>
      <c r="AA139" s="111"/>
      <c r="AB139" s="111"/>
      <c r="AC139" s="112"/>
      <c r="AD139" s="111"/>
      <c r="AE139" s="111"/>
      <c r="AF139" s="112"/>
      <c r="AG139" s="113"/>
    </row>
    <row r="140" spans="1:33">
      <c r="A140" s="105" t="s">
        <v>62</v>
      </c>
      <c r="B140" s="106">
        <f>(VLOOKUP($A140,'Occupancy Raw Data'!$B$8:$BE$45,'Occupancy Raw Data'!AG$3,FALSE))/100</f>
        <v>0.52793614595210903</v>
      </c>
      <c r="C140" s="107">
        <f>(VLOOKUP($A140,'Occupancy Raw Data'!$B$8:$BE$45,'Occupancy Raw Data'!AH$3,FALSE))/100</f>
        <v>0.64160490307867701</v>
      </c>
      <c r="D140" s="107">
        <f>(VLOOKUP($A140,'Occupancy Raw Data'!$B$8:$BE$45,'Occupancy Raw Data'!AI$3,FALSE))/100</f>
        <v>0.68165621436715995</v>
      </c>
      <c r="E140" s="107">
        <f>(VLOOKUP($A140,'Occupancy Raw Data'!$B$8:$BE$45,'Occupancy Raw Data'!AJ$3,FALSE))/100</f>
        <v>0.70788198403648805</v>
      </c>
      <c r="F140" s="107">
        <f>(VLOOKUP($A140,'Occupancy Raw Data'!$B$8:$BE$45,'Occupancy Raw Data'!AK$3,FALSE))/100</f>
        <v>0.71173033067274805</v>
      </c>
      <c r="G140" s="108">
        <f>(VLOOKUP($A140,'Occupancy Raw Data'!$B$8:$BE$45,'Occupancy Raw Data'!AL$3,FALSE))/100</f>
        <v>0.654161915621436</v>
      </c>
      <c r="H140" s="88">
        <f>(VLOOKUP($A140,'Occupancy Raw Data'!$B$8:$BE$45,'Occupancy Raw Data'!AN$3,FALSE))/100</f>
        <v>0.76033352337514204</v>
      </c>
      <c r="I140" s="88">
        <f>(VLOOKUP($A140,'Occupancy Raw Data'!$B$8:$BE$45,'Occupancy Raw Data'!AO$3,FALSE))/100</f>
        <v>0.75791049030786695</v>
      </c>
      <c r="J140" s="108">
        <f>(VLOOKUP($A140,'Occupancy Raw Data'!$B$8:$BE$45,'Occupancy Raw Data'!AP$3,FALSE))/100</f>
        <v>0.7591220068415051</v>
      </c>
      <c r="K140" s="109">
        <f>(VLOOKUP($A140,'Occupancy Raw Data'!$B$8:$BE$45,'Occupancy Raw Data'!AR$3,FALSE))/100</f>
        <v>0.684150513112884</v>
      </c>
      <c r="M140" s="110">
        <f>VLOOKUP($A140,'ADR Raw Data'!$B$6:$BE$43,'ADR Raw Data'!AG$1,FALSE)</f>
        <v>87.603178442224603</v>
      </c>
      <c r="N140" s="111">
        <f>VLOOKUP($A140,'ADR Raw Data'!$B$6:$BE$43,'ADR Raw Data'!AH$1,FALSE)</f>
        <v>92.221102843496595</v>
      </c>
      <c r="O140" s="111">
        <f>VLOOKUP($A140,'ADR Raw Data'!$B$6:$BE$43,'ADR Raw Data'!AI$1,FALSE)</f>
        <v>95.332058714061603</v>
      </c>
      <c r="P140" s="111">
        <f>VLOOKUP($A140,'ADR Raw Data'!$B$6:$BE$43,'ADR Raw Data'!AJ$1,FALSE)</f>
        <v>98.393448414376294</v>
      </c>
      <c r="Q140" s="111">
        <f>VLOOKUP($A140,'ADR Raw Data'!$B$6:$BE$43,'ADR Raw Data'!AK$1,FALSE)</f>
        <v>97.718848613197096</v>
      </c>
      <c r="R140" s="112">
        <f>VLOOKUP($A140,'ADR Raw Data'!$B$6:$BE$43,'ADR Raw Data'!AL$1,FALSE)</f>
        <v>94.656230185637</v>
      </c>
      <c r="S140" s="111">
        <f>VLOOKUP($A140,'ADR Raw Data'!$B$6:$BE$43,'ADR Raw Data'!AN$1,FALSE)</f>
        <v>108.832849854719</v>
      </c>
      <c r="T140" s="111">
        <f>VLOOKUP($A140,'ADR Raw Data'!$B$6:$BE$43,'ADR Raw Data'!AO$1,FALSE)</f>
        <v>107.79164344146599</v>
      </c>
      <c r="U140" s="112">
        <f>VLOOKUP($A140,'ADR Raw Data'!$B$6:$BE$43,'ADR Raw Data'!AP$1,FALSE)</f>
        <v>108.313077501877</v>
      </c>
      <c r="V140" s="113">
        <f>VLOOKUP($A140,'ADR Raw Data'!$B$6:$BE$43,'ADR Raw Data'!AR$1,FALSE)</f>
        <v>98.985775947916594</v>
      </c>
      <c r="X140" s="110">
        <f>VLOOKUP($A140,'RevPAR Raw Data'!$B$6:$BE$43,'RevPAR Raw Data'!AG$1,FALSE)</f>
        <v>46.248884399942902</v>
      </c>
      <c r="Y140" s="111">
        <f>VLOOKUP($A140,'RevPAR Raw Data'!$B$6:$BE$43,'RevPAR Raw Data'!AH$1,FALSE)</f>
        <v>59.169511751710303</v>
      </c>
      <c r="Z140" s="111">
        <f>VLOOKUP($A140,'RevPAR Raw Data'!$B$6:$BE$43,'RevPAR Raw Data'!AI$1,FALSE)</f>
        <v>64.983690250855105</v>
      </c>
      <c r="AA140" s="111">
        <f>VLOOKUP($A140,'RevPAR Raw Data'!$B$6:$BE$43,'RevPAR Raw Data'!AJ$1,FALSE)</f>
        <v>69.650949479760499</v>
      </c>
      <c r="AB140" s="111">
        <f>VLOOKUP($A140,'RevPAR Raw Data'!$B$6:$BE$43,'RevPAR Raw Data'!AK$1,FALSE)</f>
        <v>69.549468436430999</v>
      </c>
      <c r="AC140" s="112">
        <f>VLOOKUP($A140,'RevPAR Raw Data'!$B$6:$BE$43,'RevPAR Raw Data'!AL$1,FALSE)</f>
        <v>61.920500863740003</v>
      </c>
      <c r="AD140" s="111">
        <f>VLOOKUP($A140,'RevPAR Raw Data'!$B$6:$BE$43,'RevPAR Raw Data'!AN$1,FALSE)</f>
        <v>82.749264188996506</v>
      </c>
      <c r="AE140" s="111">
        <f>VLOOKUP($A140,'RevPAR Raw Data'!$B$6:$BE$43,'RevPAR Raw Data'!AO$1,FALSE)</f>
        <v>81.696417331812896</v>
      </c>
      <c r="AF140" s="112">
        <f>VLOOKUP($A140,'RevPAR Raw Data'!$B$6:$BE$43,'RevPAR Raw Data'!AP$1,FALSE)</f>
        <v>82.222840760404694</v>
      </c>
      <c r="AG140" s="113">
        <f>VLOOKUP($A140,'RevPAR Raw Data'!$B$6:$BE$43,'RevPAR Raw Data'!AR$1,FALSE)</f>
        <v>67.721169405644204</v>
      </c>
    </row>
    <row r="141" spans="1:33" ht="14.25">
      <c r="A141" s="90" t="s">
        <v>14</v>
      </c>
      <c r="B141" s="78">
        <f>(VLOOKUP($A140,'Occupancy Raw Data'!$B$8:$BE$51,'Occupancy Raw Data'!AT$3,FALSE))/100</f>
        <v>9.6620875105017504E-2</v>
      </c>
      <c r="C141" s="79">
        <f>(VLOOKUP($A140,'Occupancy Raw Data'!$B$8:$BE$51,'Occupancy Raw Data'!AU$3,FALSE))/100</f>
        <v>7.8787035122592303E-2</v>
      </c>
      <c r="D141" s="79">
        <f>(VLOOKUP($A140,'Occupancy Raw Data'!$B$8:$BE$51,'Occupancy Raw Data'!AV$3,FALSE))/100</f>
        <v>6.5647284601588501E-2</v>
      </c>
      <c r="E141" s="79">
        <f>(VLOOKUP($A140,'Occupancy Raw Data'!$B$8:$BE$51,'Occupancy Raw Data'!AW$3,FALSE))/100</f>
        <v>4.21637090488979E-2</v>
      </c>
      <c r="F141" s="79">
        <f>(VLOOKUP($A140,'Occupancy Raw Data'!$B$8:$BE$51,'Occupancy Raw Data'!AX$3,FALSE))/100</f>
        <v>7.6484462240607606E-2</v>
      </c>
      <c r="G141" s="79">
        <f>(VLOOKUP($A140,'Occupancy Raw Data'!$B$8:$BE$51,'Occupancy Raw Data'!AY$3,FALSE))/100</f>
        <v>7.0208528281774596E-2</v>
      </c>
      <c r="H141" s="80">
        <f>(VLOOKUP($A140,'Occupancy Raw Data'!$B$8:$BE$51,'Occupancy Raw Data'!BA$3,FALSE))/100</f>
        <v>0.14139403038833101</v>
      </c>
      <c r="I141" s="80">
        <f>(VLOOKUP($A140,'Occupancy Raw Data'!$B$8:$BE$51,'Occupancy Raw Data'!BB$3,FALSE))/100</f>
        <v>0.105505821601591</v>
      </c>
      <c r="J141" s="79">
        <f>(VLOOKUP($A140,'Occupancy Raw Data'!$B$8:$BE$51,'Occupancy Raw Data'!BC$3,FALSE))/100</f>
        <v>0.12319194819205399</v>
      </c>
      <c r="K141" s="81">
        <f>(VLOOKUP($A140,'Occupancy Raw Data'!$B$8:$BE$51,'Occupancy Raw Data'!BE$3,FALSE))/100</f>
        <v>8.6456160997830198E-2</v>
      </c>
      <c r="M141" s="78">
        <f>(VLOOKUP($A140,'ADR Raw Data'!$B$6:$BE$49,'ADR Raw Data'!AT$1,FALSE))/100</f>
        <v>4.4266130114421905E-4</v>
      </c>
      <c r="N141" s="79">
        <f>(VLOOKUP($A140,'ADR Raw Data'!$B$6:$BE$49,'ADR Raw Data'!AU$1,FALSE))/100</f>
        <v>-1.8832777399842199E-2</v>
      </c>
      <c r="O141" s="79">
        <f>(VLOOKUP($A140,'ADR Raw Data'!$B$6:$BE$49,'ADR Raw Data'!AV$1,FALSE))/100</f>
        <v>-3.9507170248792604E-3</v>
      </c>
      <c r="P141" s="79">
        <f>(VLOOKUP($A140,'ADR Raw Data'!$B$6:$BE$49,'ADR Raw Data'!AW$1,FALSE))/100</f>
        <v>-8.5377380522824505E-3</v>
      </c>
      <c r="Q141" s="79">
        <f>(VLOOKUP($A140,'ADR Raw Data'!$B$6:$BE$49,'ADR Raw Data'!AX$1,FALSE))/100</f>
        <v>-2.1120549573150196E-2</v>
      </c>
      <c r="R141" s="79">
        <f>(VLOOKUP($A140,'ADR Raw Data'!$B$6:$BE$49,'ADR Raw Data'!AY$1,FALSE))/100</f>
        <v>-1.1607513964921601E-2</v>
      </c>
      <c r="S141" s="80">
        <f>(VLOOKUP($A140,'ADR Raw Data'!$B$6:$BE$49,'ADR Raw Data'!BA$1,FALSE))/100</f>
        <v>2.7785346170911704E-2</v>
      </c>
      <c r="T141" s="80">
        <f>(VLOOKUP($A140,'ADR Raw Data'!$B$6:$BE$49,'ADR Raw Data'!BB$1,FALSE))/100</f>
        <v>1.6014648506988301E-2</v>
      </c>
      <c r="U141" s="79">
        <f>(VLOOKUP($A140,'ADR Raw Data'!$B$6:$BE$49,'ADR Raw Data'!BC$1,FALSE))/100</f>
        <v>2.1888231789853201E-2</v>
      </c>
      <c r="V141" s="81">
        <f>(VLOOKUP($A140,'ADR Raw Data'!$B$6:$BE$49,'ADR Raw Data'!BE$1,FALSE))/100</f>
        <v>8.321641261034E-4</v>
      </c>
      <c r="X141" s="78">
        <f>(VLOOKUP($A140,'RevPAR Raw Data'!$B$6:$BE$49,'RevPAR Raw Data'!AT$1,FALSE))/100</f>
        <v>9.7106306728453398E-2</v>
      </c>
      <c r="Y141" s="79">
        <f>(VLOOKUP($A140,'RevPAR Raw Data'!$B$6:$BE$49,'RevPAR Raw Data'!AU$1,FALSE))/100</f>
        <v>5.84704790282927E-2</v>
      </c>
      <c r="Z141" s="79">
        <f>(VLOOKUP($A140,'RevPAR Raw Data'!$B$6:$BE$49,'RevPAR Raw Data'!AV$1,FALSE))/100</f>
        <v>6.14372137317966E-2</v>
      </c>
      <c r="AA141" s="79">
        <f>(VLOOKUP($A140,'RevPAR Raw Data'!$B$6:$BE$49,'RevPAR Raw Data'!AW$1,FALSE))/100</f>
        <v>3.3265988293443301E-2</v>
      </c>
      <c r="AB141" s="79">
        <f>(VLOOKUP($A140,'RevPAR Raw Data'!$B$6:$BE$49,'RevPAR Raw Data'!AX$1,FALSE))/100</f>
        <v>5.3748518791128796E-2</v>
      </c>
      <c r="AC141" s="79">
        <f>(VLOOKUP($A140,'RevPAR Raw Data'!$B$6:$BE$49,'RevPAR Raw Data'!AY$1,FALSE))/100</f>
        <v>5.7786067844365699E-2</v>
      </c>
      <c r="AD141" s="80">
        <f>(VLOOKUP($A140,'RevPAR Raw Data'!$B$6:$BE$49,'RevPAR Raw Data'!BA$1,FALSE))/100</f>
        <v>0.17310805864008302</v>
      </c>
      <c r="AE141" s="80">
        <f>(VLOOKUP($A140,'RevPAR Raw Data'!$B$6:$BE$49,'RevPAR Raw Data'!BB$1,FALSE))/100</f>
        <v>0.12321010875697</v>
      </c>
      <c r="AF141" s="79">
        <f>(VLOOKUP($A140,'RevPAR Raw Data'!$B$6:$BE$49,'RevPAR Raw Data'!BC$1,FALSE))/100</f>
        <v>0.14777663389857898</v>
      </c>
      <c r="AG141" s="81">
        <f>(VLOOKUP($A140,'RevPAR Raw Data'!$B$6:$BE$49,'RevPAR Raw Data'!BE$1,FALSE))/100</f>
        <v>8.7360270839596604E-2</v>
      </c>
    </row>
    <row r="142" spans="1:33">
      <c r="A142" s="128"/>
      <c r="B142" s="106"/>
      <c r="C142" s="107"/>
      <c r="D142" s="107"/>
      <c r="E142" s="107"/>
      <c r="F142" s="107"/>
      <c r="G142" s="108"/>
      <c r="H142" s="88"/>
      <c r="I142" s="88"/>
      <c r="J142" s="108"/>
      <c r="K142" s="109"/>
      <c r="M142" s="110"/>
      <c r="N142" s="111"/>
      <c r="O142" s="111"/>
      <c r="P142" s="111"/>
      <c r="Q142" s="111"/>
      <c r="R142" s="112"/>
      <c r="S142" s="111"/>
      <c r="T142" s="111"/>
      <c r="U142" s="112"/>
      <c r="V142" s="113"/>
      <c r="X142" s="110"/>
      <c r="Y142" s="111"/>
      <c r="Z142" s="111"/>
      <c r="AA142" s="111"/>
      <c r="AB142" s="111"/>
      <c r="AC142" s="112"/>
      <c r="AD142" s="111"/>
      <c r="AE142" s="111"/>
      <c r="AF142" s="112"/>
      <c r="AG142" s="113"/>
    </row>
    <row r="143" spans="1:33">
      <c r="A143" s="105" t="s">
        <v>58</v>
      </c>
      <c r="B143" s="106">
        <f>(VLOOKUP($A143,'Occupancy Raw Data'!$B$8:$BE$45,'Occupancy Raw Data'!AG$3,FALSE))/100</f>
        <v>0.58821917808219093</v>
      </c>
      <c r="C143" s="107">
        <f>(VLOOKUP($A143,'Occupancy Raw Data'!$B$8:$BE$45,'Occupancy Raw Data'!AH$3,FALSE))/100</f>
        <v>0.702237442922374</v>
      </c>
      <c r="D143" s="107">
        <f>(VLOOKUP($A143,'Occupancy Raw Data'!$B$8:$BE$45,'Occupancy Raw Data'!AI$3,FALSE))/100</f>
        <v>0.73730593607305905</v>
      </c>
      <c r="E143" s="107">
        <f>(VLOOKUP($A143,'Occupancy Raw Data'!$B$8:$BE$45,'Occupancy Raw Data'!AJ$3,FALSE))/100</f>
        <v>0.74630136986301299</v>
      </c>
      <c r="F143" s="107">
        <f>(VLOOKUP($A143,'Occupancy Raw Data'!$B$8:$BE$45,'Occupancy Raw Data'!AK$3,FALSE))/100</f>
        <v>0.72890410958904095</v>
      </c>
      <c r="G143" s="108">
        <f>(VLOOKUP($A143,'Occupancy Raw Data'!$B$8:$BE$45,'Occupancy Raw Data'!AL$3,FALSE))/100</f>
        <v>0.70059360730593601</v>
      </c>
      <c r="H143" s="88">
        <f>(VLOOKUP($A143,'Occupancy Raw Data'!$B$8:$BE$45,'Occupancy Raw Data'!AN$3,FALSE))/100</f>
        <v>0.78260273972602701</v>
      </c>
      <c r="I143" s="88">
        <f>(VLOOKUP($A143,'Occupancy Raw Data'!$B$8:$BE$45,'Occupancy Raw Data'!AO$3,FALSE))/100</f>
        <v>0.76506849315068393</v>
      </c>
      <c r="J143" s="108">
        <f>(VLOOKUP($A143,'Occupancy Raw Data'!$B$8:$BE$45,'Occupancy Raw Data'!AP$3,FALSE))/100</f>
        <v>0.77383561643835608</v>
      </c>
      <c r="K143" s="109">
        <f>(VLOOKUP($A143,'Occupancy Raw Data'!$B$8:$BE$45,'Occupancy Raw Data'!AR$3,FALSE))/100</f>
        <v>0.72151989562948404</v>
      </c>
      <c r="M143" s="110">
        <f>VLOOKUP($A143,'ADR Raw Data'!$B$6:$BE$43,'ADR Raw Data'!AG$1,FALSE)</f>
        <v>90.930955860891103</v>
      </c>
      <c r="N143" s="111">
        <f>VLOOKUP($A143,'ADR Raw Data'!$B$6:$BE$43,'ADR Raw Data'!AH$1,FALSE)</f>
        <v>96.058792548280096</v>
      </c>
      <c r="O143" s="111">
        <f>VLOOKUP($A143,'ADR Raw Data'!$B$6:$BE$43,'ADR Raw Data'!AI$1,FALSE)</f>
        <v>98.323980522697696</v>
      </c>
      <c r="P143" s="111">
        <f>VLOOKUP($A143,'ADR Raw Data'!$B$6:$BE$43,'ADR Raw Data'!AJ$1,FALSE)</f>
        <v>98.827992841409596</v>
      </c>
      <c r="Q143" s="111">
        <f>VLOOKUP($A143,'ADR Raw Data'!$B$6:$BE$43,'ADR Raw Data'!AK$1,FALSE)</f>
        <v>97.083534448411896</v>
      </c>
      <c r="R143" s="112">
        <f>VLOOKUP($A143,'ADR Raw Data'!$B$6:$BE$43,'ADR Raw Data'!AL$1,FALSE)</f>
        <v>96.477706223033294</v>
      </c>
      <c r="S143" s="111">
        <f>VLOOKUP($A143,'ADR Raw Data'!$B$6:$BE$43,'ADR Raw Data'!AN$1,FALSE)</f>
        <v>102.47168007468299</v>
      </c>
      <c r="T143" s="111">
        <f>VLOOKUP($A143,'ADR Raw Data'!$B$6:$BE$43,'ADR Raw Data'!AO$1,FALSE)</f>
        <v>102.142630367054</v>
      </c>
      <c r="U143" s="112">
        <f>VLOOKUP($A143,'ADR Raw Data'!$B$6:$BE$43,'ADR Raw Data'!AP$1,FALSE)</f>
        <v>102.309019195137</v>
      </c>
      <c r="V143" s="113">
        <f>VLOOKUP($A143,'ADR Raw Data'!$B$6:$BE$43,'ADR Raw Data'!AR$1,FALSE)</f>
        <v>98.264599892413798</v>
      </c>
      <c r="X143" s="110">
        <f>VLOOKUP($A143,'RevPAR Raw Data'!$B$6:$BE$43,'RevPAR Raw Data'!AG$1,FALSE)</f>
        <v>53.487332118721397</v>
      </c>
      <c r="Y143" s="111">
        <f>VLOOKUP($A143,'RevPAR Raw Data'!$B$6:$BE$43,'RevPAR Raw Data'!AH$1,FALSE)</f>
        <v>67.456080849315001</v>
      </c>
      <c r="Z143" s="111">
        <f>VLOOKUP($A143,'RevPAR Raw Data'!$B$6:$BE$43,'RevPAR Raw Data'!AI$1,FALSE)</f>
        <v>72.494854497716801</v>
      </c>
      <c r="AA143" s="111">
        <f>VLOOKUP($A143,'RevPAR Raw Data'!$B$6:$BE$43,'RevPAR Raw Data'!AJ$1,FALSE)</f>
        <v>73.755466438356095</v>
      </c>
      <c r="AB143" s="111">
        <f>VLOOKUP($A143,'RevPAR Raw Data'!$B$6:$BE$43,'RevPAR Raw Data'!AK$1,FALSE)</f>
        <v>70.764587232876707</v>
      </c>
      <c r="AC143" s="112">
        <f>VLOOKUP($A143,'RevPAR Raw Data'!$B$6:$BE$43,'RevPAR Raw Data'!AL$1,FALSE)</f>
        <v>67.591664227397203</v>
      </c>
      <c r="AD143" s="111">
        <f>VLOOKUP($A143,'RevPAR Raw Data'!$B$6:$BE$43,'RevPAR Raw Data'!AN$1,FALSE)</f>
        <v>80.194617570776202</v>
      </c>
      <c r="AE143" s="111">
        <f>VLOOKUP($A143,'RevPAR Raw Data'!$B$6:$BE$43,'RevPAR Raw Data'!AO$1,FALSE)</f>
        <v>78.146108301369793</v>
      </c>
      <c r="AF143" s="112">
        <f>VLOOKUP($A143,'RevPAR Raw Data'!$B$6:$BE$43,'RevPAR Raw Data'!AP$1,FALSE)</f>
        <v>79.170362936073005</v>
      </c>
      <c r="AG143" s="113">
        <f>VLOOKUP($A143,'RevPAR Raw Data'!$B$6:$BE$43,'RevPAR Raw Data'!AR$1,FALSE)</f>
        <v>70.899863858447404</v>
      </c>
    </row>
    <row r="144" spans="1:33" thickBot="1">
      <c r="A144" s="94" t="s">
        <v>14</v>
      </c>
      <c r="B144" s="84">
        <f>(VLOOKUP($A143,'Occupancy Raw Data'!$B$8:$BE$51,'Occupancy Raw Data'!AT$3,FALSE))/100</f>
        <v>-2.1501468062650398E-2</v>
      </c>
      <c r="C144" s="85">
        <f>(VLOOKUP($A143,'Occupancy Raw Data'!$B$8:$BE$51,'Occupancy Raw Data'!AU$3,FALSE))/100</f>
        <v>-6.6049181356640898E-3</v>
      </c>
      <c r="D144" s="85">
        <f>(VLOOKUP($A143,'Occupancy Raw Data'!$B$8:$BE$51,'Occupancy Raw Data'!AV$3,FALSE))/100</f>
        <v>1.4631347066718502E-2</v>
      </c>
      <c r="E144" s="85">
        <f>(VLOOKUP($A143,'Occupancy Raw Data'!$B$8:$BE$51,'Occupancy Raw Data'!AW$3,FALSE))/100</f>
        <v>3.8558201070328597E-2</v>
      </c>
      <c r="F144" s="85">
        <f>(VLOOKUP($A143,'Occupancy Raw Data'!$B$8:$BE$51,'Occupancy Raw Data'!AX$3,FALSE))/100</f>
        <v>6.0854980160670695E-2</v>
      </c>
      <c r="G144" s="85">
        <f>(VLOOKUP($A143,'Occupancy Raw Data'!$B$8:$BE$51,'Occupancy Raw Data'!AY$3,FALSE))/100</f>
        <v>1.81833757220459E-2</v>
      </c>
      <c r="H144" s="86">
        <f>(VLOOKUP($A143,'Occupancy Raw Data'!$B$8:$BE$51,'Occupancy Raw Data'!BA$3,FALSE))/100</f>
        <v>7.4689661474378208E-2</v>
      </c>
      <c r="I144" s="86">
        <f>(VLOOKUP($A143,'Occupancy Raw Data'!$B$8:$BE$51,'Occupancy Raw Data'!BB$3,FALSE))/100</f>
        <v>4.86027758463441E-2</v>
      </c>
      <c r="J144" s="85">
        <f>(VLOOKUP($A143,'Occupancy Raw Data'!$B$8:$BE$51,'Occupancy Raw Data'!BC$3,FALSE))/100</f>
        <v>6.1633739367642201E-2</v>
      </c>
      <c r="K144" s="87">
        <f>(VLOOKUP($A143,'Occupancy Raw Data'!$B$8:$BE$51,'Occupancy Raw Data'!BE$3,FALSE))/100</f>
        <v>3.1115153465080998E-2</v>
      </c>
      <c r="M144" s="84">
        <f>(VLOOKUP($A143,'ADR Raw Data'!$B$6:$BE$49,'ADR Raw Data'!AT$1,FALSE))/100</f>
        <v>-5.6634106674009303E-3</v>
      </c>
      <c r="N144" s="85">
        <f>(VLOOKUP($A143,'ADR Raw Data'!$B$6:$BE$49,'ADR Raw Data'!AU$1,FALSE))/100</f>
        <v>-3.14823560565592E-3</v>
      </c>
      <c r="O144" s="85">
        <f>(VLOOKUP($A143,'ADR Raw Data'!$B$6:$BE$49,'ADR Raw Data'!AV$1,FALSE))/100</f>
        <v>3.9197589053461103E-3</v>
      </c>
      <c r="P144" s="85">
        <f>(VLOOKUP($A143,'ADR Raw Data'!$B$6:$BE$49,'ADR Raw Data'!AW$1,FALSE))/100</f>
        <v>1.6579950620893499E-2</v>
      </c>
      <c r="Q144" s="85">
        <f>(VLOOKUP($A143,'ADR Raw Data'!$B$6:$BE$49,'ADR Raw Data'!AX$1,FALSE))/100</f>
        <v>1.9081755653683901E-2</v>
      </c>
      <c r="R144" s="85">
        <f>(VLOOKUP($A143,'ADR Raw Data'!$B$6:$BE$49,'ADR Raw Data'!AY$1,FALSE))/100</f>
        <v>7.1126748360159598E-3</v>
      </c>
      <c r="S144" s="86">
        <f>(VLOOKUP($A143,'ADR Raw Data'!$B$6:$BE$49,'ADR Raw Data'!BA$1,FALSE))/100</f>
        <v>6.1391612015547605E-3</v>
      </c>
      <c r="T144" s="86">
        <f>(VLOOKUP($A143,'ADR Raw Data'!$B$6:$BE$49,'ADR Raw Data'!BB$1,FALSE))/100</f>
        <v>-3.43761968399405E-3</v>
      </c>
      <c r="U144" s="85">
        <f>(VLOOKUP($A143,'ADR Raw Data'!$B$6:$BE$49,'ADR Raw Data'!BC$1,FALSE))/100</f>
        <v>1.35077640759688E-3</v>
      </c>
      <c r="V144" s="87">
        <f>(VLOOKUP($A143,'ADR Raw Data'!$B$6:$BE$49,'ADR Raw Data'!BE$1,FALSE))/100</f>
        <v>5.8450154473154506E-3</v>
      </c>
      <c r="X144" s="84">
        <f>(VLOOKUP($A143,'RevPAR Raw Data'!$B$6:$BE$49,'RevPAR Raw Data'!AT$1,FALSE))/100</f>
        <v>-2.7043107086460599E-2</v>
      </c>
      <c r="Y144" s="85">
        <f>(VLOOKUP($A143,'RevPAR Raw Data'!$B$6:$BE$49,'RevPAR Raw Data'!AU$1,FALSE))/100</f>
        <v>-9.7323599028728801E-3</v>
      </c>
      <c r="Z144" s="85">
        <f>(VLOOKUP($A143,'RevPAR Raw Data'!$B$6:$BE$49,'RevPAR Raw Data'!AV$1,FALSE))/100</f>
        <v>1.8608457325026598E-2</v>
      </c>
      <c r="AA144" s="85">
        <f>(VLOOKUP($A143,'RevPAR Raw Data'!$B$6:$BE$49,'RevPAR Raw Data'!AW$1,FALSE))/100</f>
        <v>5.5777444760998697E-2</v>
      </c>
      <c r="AB144" s="85">
        <f>(VLOOKUP($A143,'RevPAR Raw Data'!$B$6:$BE$49,'RevPAR Raw Data'!AX$1,FALSE))/100</f>
        <v>8.1097955676090294E-2</v>
      </c>
      <c r="AC144" s="85">
        <f>(VLOOKUP($A143,'RevPAR Raw Data'!$B$6:$BE$49,'RevPAR Raw Data'!AY$1,FALSE))/100</f>
        <v>2.54253829969939E-2</v>
      </c>
      <c r="AD144" s="86">
        <f>(VLOOKUP($A143,'RevPAR Raw Data'!$B$6:$BE$49,'RevPAR Raw Data'!BA$1,FALSE))/100</f>
        <v>8.12873545478138E-2</v>
      </c>
      <c r="AE144" s="86">
        <f>(VLOOKUP($A143,'RevPAR Raw Data'!$B$6:$BE$49,'RevPAR Raw Data'!BB$1,FALSE))/100</f>
        <v>4.4998078303403896E-2</v>
      </c>
      <c r="AF144" s="85">
        <f>(VLOOKUP($A143,'RevPAR Raw Data'!$B$6:$BE$49,'RevPAR Raw Data'!BC$1,FALSE))/100</f>
        <v>6.3067769176288799E-2</v>
      </c>
      <c r="AG144" s="87">
        <f>(VLOOKUP($A143,'RevPAR Raw Data'!$B$6:$BE$49,'RevPAR Raw Data'!BE$1,FALSE))/100</f>
        <v>3.7142037465045498E-2</v>
      </c>
    </row>
    <row r="145" spans="1:33" ht="14.25" customHeight="1">
      <c r="A145" s="202" t="s">
        <v>63</v>
      </c>
      <c r="B145" s="203"/>
      <c r="C145" s="203"/>
      <c r="D145" s="203"/>
      <c r="E145" s="203"/>
      <c r="F145" s="203"/>
      <c r="G145" s="203"/>
      <c r="H145" s="203"/>
      <c r="I145" s="203"/>
      <c r="J145" s="203"/>
      <c r="K145" s="203"/>
      <c r="M145" s="138"/>
      <c r="N145" s="138"/>
      <c r="O145" s="138"/>
      <c r="P145" s="138"/>
      <c r="Q145" s="138"/>
      <c r="R145" s="137"/>
      <c r="S145" s="138"/>
      <c r="T145" s="138"/>
      <c r="U145" s="138"/>
      <c r="V145" s="138"/>
      <c r="W145" s="138"/>
      <c r="X145" s="138"/>
      <c r="Y145" s="138"/>
      <c r="Z145" s="138"/>
      <c r="AA145" s="138"/>
      <c r="AB145" s="137"/>
      <c r="AC145" s="138"/>
      <c r="AD145" s="138"/>
      <c r="AE145" s="138"/>
      <c r="AF145" s="138"/>
      <c r="AG145" s="141"/>
    </row>
    <row r="146" spans="1:33" ht="16.5" customHeight="1">
      <c r="A146" s="202"/>
      <c r="B146" s="203"/>
      <c r="C146" s="203"/>
      <c r="D146" s="203"/>
      <c r="E146" s="203"/>
      <c r="F146" s="203"/>
      <c r="G146" s="203"/>
      <c r="H146" s="203"/>
      <c r="I146" s="203"/>
      <c r="J146" s="203"/>
      <c r="K146" s="203"/>
      <c r="M146" s="138"/>
      <c r="N146" s="138"/>
      <c r="O146" s="138"/>
      <c r="P146" s="138"/>
      <c r="Q146" s="138"/>
      <c r="R146" s="137"/>
      <c r="S146" s="138"/>
      <c r="T146" s="138"/>
      <c r="U146" s="138"/>
      <c r="V146" s="138"/>
      <c r="W146" s="138"/>
      <c r="X146" s="138"/>
      <c r="Y146" s="138"/>
      <c r="Z146" s="138"/>
      <c r="AA146" s="138"/>
      <c r="AB146" s="137"/>
      <c r="AC146" s="138"/>
      <c r="AD146" s="138"/>
      <c r="AE146" s="138"/>
      <c r="AF146" s="138"/>
      <c r="AG146" s="141"/>
    </row>
    <row r="147" spans="1:33" ht="15.75" thickBot="1">
      <c r="A147" s="204"/>
      <c r="B147" s="205"/>
      <c r="C147" s="205"/>
      <c r="D147" s="205"/>
      <c r="E147" s="205"/>
      <c r="F147" s="205"/>
      <c r="G147" s="205"/>
      <c r="H147" s="205"/>
      <c r="I147" s="205"/>
      <c r="J147" s="205"/>
      <c r="K147" s="205"/>
      <c r="L147" s="134"/>
      <c r="M147" s="139"/>
      <c r="N147" s="139"/>
      <c r="O147" s="139"/>
      <c r="P147" s="139"/>
      <c r="Q147" s="139"/>
      <c r="R147" s="140"/>
      <c r="S147" s="139"/>
      <c r="T147" s="139"/>
      <c r="U147" s="139"/>
      <c r="V147" s="139"/>
      <c r="W147" s="139"/>
      <c r="X147" s="139"/>
      <c r="Y147" s="139"/>
      <c r="Z147" s="139"/>
      <c r="AA147" s="139"/>
      <c r="AB147" s="140"/>
      <c r="AC147" s="139"/>
      <c r="AD147" s="139"/>
      <c r="AE147" s="139"/>
      <c r="AF147" s="139"/>
      <c r="AG147" s="142"/>
    </row>
  </sheetData>
  <sheetProtection algorithmName="SHA-512" hashValue="TtEjiOPf+sGcSZ7j1OfOtKYH1Xi0t+2L/TAxDmApg0JQJIPKDx7f4XNRWcBnJdo05B0YceVryP+nZuW5xAck9g==" saltValue="AMKKK2PfiFmM1AuYry13kQ==" spinCount="100000" sheet="1" formatColumns="0" formatRows="0"/>
  <mergeCells count="14">
    <mergeCell ref="A145:K147"/>
    <mergeCell ref="R2:R3"/>
    <mergeCell ref="U2:U3"/>
    <mergeCell ref="V2:V3"/>
    <mergeCell ref="AG2:AG3"/>
    <mergeCell ref="A1:A3"/>
    <mergeCell ref="AC2:AC3"/>
    <mergeCell ref="AF2:AF3"/>
    <mergeCell ref="B1:K1"/>
    <mergeCell ref="M1:V1"/>
    <mergeCell ref="X1:AG1"/>
    <mergeCell ref="G2:G3"/>
    <mergeCell ref="J2:J3"/>
    <mergeCell ref="K2:K3"/>
  </mergeCells>
  <pageMargins left="0.25" right="0.25" top="0.75" bottom="0.75" header="0.3" footer="0.3"/>
  <pageSetup scale="37" orientation="landscape" r:id="rId1"/>
  <rowBreaks count="1" manualBreakCount="1">
    <brk id="57" max="32"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6">
    <tabColor theme="5" tint="-0.249977111117893"/>
    <outlinePr summaryBelow="0" summaryRight="0"/>
    <pageSetUpPr autoPageBreaks="0" fitToPage="1"/>
  </sheetPr>
  <dimension ref="A1:AX58"/>
  <sheetViews>
    <sheetView showGridLines="0" topLeftCell="B1" zoomScale="89" zoomScaleNormal="100" zoomScaleSheetLayoutView="100" workbookViewId="0">
      <selection activeCell="O11" sqref="O11"/>
    </sheetView>
  </sheetViews>
  <sheetFormatPr defaultRowHeight="12.75"/>
  <cols>
    <col min="1" max="1" width="1.7109375" customWidth="1"/>
    <col min="2" max="3" width="8.7109375" customWidth="1"/>
    <col min="4" max="4" width="5.7109375" customWidth="1"/>
    <col min="5" max="5" width="6" customWidth="1"/>
    <col min="6" max="6" width="5.42578125" customWidth="1"/>
    <col min="7" max="7" width="6.140625" customWidth="1"/>
    <col min="8" max="8" width="5.5703125" customWidth="1"/>
    <col min="9" max="9" width="4.140625" customWidth="1"/>
    <col min="10" max="10" width="4.85546875" customWidth="1"/>
    <col min="11" max="12" width="4.7109375" customWidth="1"/>
    <col min="13" max="13" width="6.7109375" customWidth="1"/>
    <col min="14" max="14" width="4.7109375" customWidth="1"/>
    <col min="16" max="16" width="5.7109375" customWidth="1"/>
    <col min="17" max="17" width="6" customWidth="1"/>
    <col min="18" max="18" width="5.42578125" customWidth="1"/>
    <col min="19" max="19" width="6.140625" customWidth="1"/>
    <col min="20" max="20" width="5.5703125" customWidth="1"/>
    <col min="21" max="21" width="4.140625" customWidth="1"/>
    <col min="22" max="22" width="4.85546875" customWidth="1"/>
    <col min="23" max="23" width="8.7109375" customWidth="1"/>
    <col min="24" max="24" width="4.7109375" customWidth="1"/>
    <col min="257" max="257" width="1.7109375" customWidth="1"/>
    <col min="258" max="259" width="8.7109375" customWidth="1"/>
    <col min="260" max="260" width="5.7109375" customWidth="1"/>
    <col min="261" max="261" width="6" customWidth="1"/>
    <col min="262" max="262" width="5.42578125" customWidth="1"/>
    <col min="263" max="263" width="6.140625" customWidth="1"/>
    <col min="264" max="264" width="5.5703125" customWidth="1"/>
    <col min="265" max="265" width="4.140625" customWidth="1"/>
    <col min="266" max="266" width="4.85546875" customWidth="1"/>
    <col min="267" max="268" width="4.7109375" customWidth="1"/>
    <col min="269" max="269" width="6.7109375" customWidth="1"/>
    <col min="270" max="270" width="4.7109375" customWidth="1"/>
    <col min="272" max="272" width="5.7109375" customWidth="1"/>
    <col min="273" max="273" width="6" customWidth="1"/>
    <col min="274" max="274" width="5.42578125" customWidth="1"/>
    <col min="275" max="275" width="6.140625" customWidth="1"/>
    <col min="276" max="276" width="5.5703125" customWidth="1"/>
    <col min="277" max="277" width="4.140625" customWidth="1"/>
    <col min="278" max="278" width="4.85546875" customWidth="1"/>
    <col min="279" max="279" width="8.7109375" customWidth="1"/>
    <col min="280" max="280" width="4.7109375" customWidth="1"/>
    <col min="513" max="513" width="1.7109375" customWidth="1"/>
    <col min="514" max="515" width="8.7109375" customWidth="1"/>
    <col min="516" max="516" width="5.7109375" customWidth="1"/>
    <col min="517" max="517" width="6" customWidth="1"/>
    <col min="518" max="518" width="5.42578125" customWidth="1"/>
    <col min="519" max="519" width="6.140625" customWidth="1"/>
    <col min="520" max="520" width="5.5703125" customWidth="1"/>
    <col min="521" max="521" width="4.140625" customWidth="1"/>
    <col min="522" max="522" width="4.85546875" customWidth="1"/>
    <col min="523" max="524" width="4.7109375" customWidth="1"/>
    <col min="525" max="525" width="6.7109375" customWidth="1"/>
    <col min="526" max="526" width="4.7109375" customWidth="1"/>
    <col min="528" max="528" width="5.7109375" customWidth="1"/>
    <col min="529" max="529" width="6" customWidth="1"/>
    <col min="530" max="530" width="5.42578125" customWidth="1"/>
    <col min="531" max="531" width="6.140625" customWidth="1"/>
    <col min="532" max="532" width="5.5703125" customWidth="1"/>
    <col min="533" max="533" width="4.140625" customWidth="1"/>
    <col min="534" max="534" width="4.85546875" customWidth="1"/>
    <col min="535" max="535" width="8.7109375" customWidth="1"/>
    <col min="536" max="536" width="4.7109375" customWidth="1"/>
    <col min="769" max="769" width="1.7109375" customWidth="1"/>
    <col min="770" max="771" width="8.7109375" customWidth="1"/>
    <col min="772" max="772" width="5.7109375" customWidth="1"/>
    <col min="773" max="773" width="6" customWidth="1"/>
    <col min="774" max="774" width="5.42578125" customWidth="1"/>
    <col min="775" max="775" width="6.140625" customWidth="1"/>
    <col min="776" max="776" width="5.5703125" customWidth="1"/>
    <col min="777" max="777" width="4.140625" customWidth="1"/>
    <col min="778" max="778" width="4.85546875" customWidth="1"/>
    <col min="779" max="780" width="4.7109375" customWidth="1"/>
    <col min="781" max="781" width="6.7109375" customWidth="1"/>
    <col min="782" max="782" width="4.7109375" customWidth="1"/>
    <col min="784" max="784" width="5.7109375" customWidth="1"/>
    <col min="785" max="785" width="6" customWidth="1"/>
    <col min="786" max="786" width="5.42578125" customWidth="1"/>
    <col min="787" max="787" width="6.140625" customWidth="1"/>
    <col min="788" max="788" width="5.5703125" customWidth="1"/>
    <col min="789" max="789" width="4.140625" customWidth="1"/>
    <col min="790" max="790" width="4.85546875" customWidth="1"/>
    <col min="791" max="791" width="8.7109375" customWidth="1"/>
    <col min="792" max="792" width="4.7109375" customWidth="1"/>
    <col min="1025" max="1025" width="1.7109375" customWidth="1"/>
    <col min="1026" max="1027" width="8.7109375" customWidth="1"/>
    <col min="1028" max="1028" width="5.7109375" customWidth="1"/>
    <col min="1029" max="1029" width="6" customWidth="1"/>
    <col min="1030" max="1030" width="5.42578125" customWidth="1"/>
    <col min="1031" max="1031" width="6.140625" customWidth="1"/>
    <col min="1032" max="1032" width="5.5703125" customWidth="1"/>
    <col min="1033" max="1033" width="4.140625" customWidth="1"/>
    <col min="1034" max="1034" width="4.85546875" customWidth="1"/>
    <col min="1035" max="1036" width="4.7109375" customWidth="1"/>
    <col min="1037" max="1037" width="6.7109375" customWidth="1"/>
    <col min="1038" max="1038" width="4.7109375" customWidth="1"/>
    <col min="1040" max="1040" width="5.7109375" customWidth="1"/>
    <col min="1041" max="1041" width="6" customWidth="1"/>
    <col min="1042" max="1042" width="5.42578125" customWidth="1"/>
    <col min="1043" max="1043" width="6.140625" customWidth="1"/>
    <col min="1044" max="1044" width="5.5703125" customWidth="1"/>
    <col min="1045" max="1045" width="4.140625" customWidth="1"/>
    <col min="1046" max="1046" width="4.85546875" customWidth="1"/>
    <col min="1047" max="1047" width="8.7109375" customWidth="1"/>
    <col min="1048" max="1048" width="4.7109375" customWidth="1"/>
    <col min="1281" max="1281" width="1.7109375" customWidth="1"/>
    <col min="1282" max="1283" width="8.7109375" customWidth="1"/>
    <col min="1284" max="1284" width="5.7109375" customWidth="1"/>
    <col min="1285" max="1285" width="6" customWidth="1"/>
    <col min="1286" max="1286" width="5.42578125" customWidth="1"/>
    <col min="1287" max="1287" width="6.140625" customWidth="1"/>
    <col min="1288" max="1288" width="5.5703125" customWidth="1"/>
    <col min="1289" max="1289" width="4.140625" customWidth="1"/>
    <col min="1290" max="1290" width="4.85546875" customWidth="1"/>
    <col min="1291" max="1292" width="4.7109375" customWidth="1"/>
    <col min="1293" max="1293" width="6.7109375" customWidth="1"/>
    <col min="1294" max="1294" width="4.7109375" customWidth="1"/>
    <col min="1296" max="1296" width="5.7109375" customWidth="1"/>
    <col min="1297" max="1297" width="6" customWidth="1"/>
    <col min="1298" max="1298" width="5.42578125" customWidth="1"/>
    <col min="1299" max="1299" width="6.140625" customWidth="1"/>
    <col min="1300" max="1300" width="5.5703125" customWidth="1"/>
    <col min="1301" max="1301" width="4.140625" customWidth="1"/>
    <col min="1302" max="1302" width="4.85546875" customWidth="1"/>
    <col min="1303" max="1303" width="8.7109375" customWidth="1"/>
    <col min="1304" max="1304" width="4.7109375" customWidth="1"/>
    <col min="1537" max="1537" width="1.7109375" customWidth="1"/>
    <col min="1538" max="1539" width="8.7109375" customWidth="1"/>
    <col min="1540" max="1540" width="5.7109375" customWidth="1"/>
    <col min="1541" max="1541" width="6" customWidth="1"/>
    <col min="1542" max="1542" width="5.42578125" customWidth="1"/>
    <col min="1543" max="1543" width="6.140625" customWidth="1"/>
    <col min="1544" max="1544" width="5.5703125" customWidth="1"/>
    <col min="1545" max="1545" width="4.140625" customWidth="1"/>
    <col min="1546" max="1546" width="4.85546875" customWidth="1"/>
    <col min="1547" max="1548" width="4.7109375" customWidth="1"/>
    <col min="1549" max="1549" width="6.7109375" customWidth="1"/>
    <col min="1550" max="1550" width="4.7109375" customWidth="1"/>
    <col min="1552" max="1552" width="5.7109375" customWidth="1"/>
    <col min="1553" max="1553" width="6" customWidth="1"/>
    <col min="1554" max="1554" width="5.42578125" customWidth="1"/>
    <col min="1555" max="1555" width="6.140625" customWidth="1"/>
    <col min="1556" max="1556" width="5.5703125" customWidth="1"/>
    <col min="1557" max="1557" width="4.140625" customWidth="1"/>
    <col min="1558" max="1558" width="4.85546875" customWidth="1"/>
    <col min="1559" max="1559" width="8.7109375" customWidth="1"/>
    <col min="1560" max="1560" width="4.7109375" customWidth="1"/>
    <col min="1793" max="1793" width="1.7109375" customWidth="1"/>
    <col min="1794" max="1795" width="8.7109375" customWidth="1"/>
    <col min="1796" max="1796" width="5.7109375" customWidth="1"/>
    <col min="1797" max="1797" width="6" customWidth="1"/>
    <col min="1798" max="1798" width="5.42578125" customWidth="1"/>
    <col min="1799" max="1799" width="6.140625" customWidth="1"/>
    <col min="1800" max="1800" width="5.5703125" customWidth="1"/>
    <col min="1801" max="1801" width="4.140625" customWidth="1"/>
    <col min="1802" max="1802" width="4.85546875" customWidth="1"/>
    <col min="1803" max="1804" width="4.7109375" customWidth="1"/>
    <col min="1805" max="1805" width="6.7109375" customWidth="1"/>
    <col min="1806" max="1806" width="4.7109375" customWidth="1"/>
    <col min="1808" max="1808" width="5.7109375" customWidth="1"/>
    <col min="1809" max="1809" width="6" customWidth="1"/>
    <col min="1810" max="1810" width="5.42578125" customWidth="1"/>
    <col min="1811" max="1811" width="6.140625" customWidth="1"/>
    <col min="1812" max="1812" width="5.5703125" customWidth="1"/>
    <col min="1813" max="1813" width="4.140625" customWidth="1"/>
    <col min="1814" max="1814" width="4.85546875" customWidth="1"/>
    <col min="1815" max="1815" width="8.7109375" customWidth="1"/>
    <col min="1816" max="1816" width="4.7109375" customWidth="1"/>
    <col min="2049" max="2049" width="1.7109375" customWidth="1"/>
    <col min="2050" max="2051" width="8.7109375" customWidth="1"/>
    <col min="2052" max="2052" width="5.7109375" customWidth="1"/>
    <col min="2053" max="2053" width="6" customWidth="1"/>
    <col min="2054" max="2054" width="5.42578125" customWidth="1"/>
    <col min="2055" max="2055" width="6.140625" customWidth="1"/>
    <col min="2056" max="2056" width="5.5703125" customWidth="1"/>
    <col min="2057" max="2057" width="4.140625" customWidth="1"/>
    <col min="2058" max="2058" width="4.85546875" customWidth="1"/>
    <col min="2059" max="2060" width="4.7109375" customWidth="1"/>
    <col min="2061" max="2061" width="6.7109375" customWidth="1"/>
    <col min="2062" max="2062" width="4.7109375" customWidth="1"/>
    <col min="2064" max="2064" width="5.7109375" customWidth="1"/>
    <col min="2065" max="2065" width="6" customWidth="1"/>
    <col min="2066" max="2066" width="5.42578125" customWidth="1"/>
    <col min="2067" max="2067" width="6.140625" customWidth="1"/>
    <col min="2068" max="2068" width="5.5703125" customWidth="1"/>
    <col min="2069" max="2069" width="4.140625" customWidth="1"/>
    <col min="2070" max="2070" width="4.85546875" customWidth="1"/>
    <col min="2071" max="2071" width="8.7109375" customWidth="1"/>
    <col min="2072" max="2072" width="4.7109375" customWidth="1"/>
    <col min="2305" max="2305" width="1.7109375" customWidth="1"/>
    <col min="2306" max="2307" width="8.7109375" customWidth="1"/>
    <col min="2308" max="2308" width="5.7109375" customWidth="1"/>
    <col min="2309" max="2309" width="6" customWidth="1"/>
    <col min="2310" max="2310" width="5.42578125" customWidth="1"/>
    <col min="2311" max="2311" width="6.140625" customWidth="1"/>
    <col min="2312" max="2312" width="5.5703125" customWidth="1"/>
    <col min="2313" max="2313" width="4.140625" customWidth="1"/>
    <col min="2314" max="2314" width="4.85546875" customWidth="1"/>
    <col min="2315" max="2316" width="4.7109375" customWidth="1"/>
    <col min="2317" max="2317" width="6.7109375" customWidth="1"/>
    <col min="2318" max="2318" width="4.7109375" customWidth="1"/>
    <col min="2320" max="2320" width="5.7109375" customWidth="1"/>
    <col min="2321" max="2321" width="6" customWidth="1"/>
    <col min="2322" max="2322" width="5.42578125" customWidth="1"/>
    <col min="2323" max="2323" width="6.140625" customWidth="1"/>
    <col min="2324" max="2324" width="5.5703125" customWidth="1"/>
    <col min="2325" max="2325" width="4.140625" customWidth="1"/>
    <col min="2326" max="2326" width="4.85546875" customWidth="1"/>
    <col min="2327" max="2327" width="8.7109375" customWidth="1"/>
    <col min="2328" max="2328" width="4.7109375" customWidth="1"/>
    <col min="2561" max="2561" width="1.7109375" customWidth="1"/>
    <col min="2562" max="2563" width="8.7109375" customWidth="1"/>
    <col min="2564" max="2564" width="5.7109375" customWidth="1"/>
    <col min="2565" max="2565" width="6" customWidth="1"/>
    <col min="2566" max="2566" width="5.42578125" customWidth="1"/>
    <col min="2567" max="2567" width="6.140625" customWidth="1"/>
    <col min="2568" max="2568" width="5.5703125" customWidth="1"/>
    <col min="2569" max="2569" width="4.140625" customWidth="1"/>
    <col min="2570" max="2570" width="4.85546875" customWidth="1"/>
    <col min="2571" max="2572" width="4.7109375" customWidth="1"/>
    <col min="2573" max="2573" width="6.7109375" customWidth="1"/>
    <col min="2574" max="2574" width="4.7109375" customWidth="1"/>
    <col min="2576" max="2576" width="5.7109375" customWidth="1"/>
    <col min="2577" max="2577" width="6" customWidth="1"/>
    <col min="2578" max="2578" width="5.42578125" customWidth="1"/>
    <col min="2579" max="2579" width="6.140625" customWidth="1"/>
    <col min="2580" max="2580" width="5.5703125" customWidth="1"/>
    <col min="2581" max="2581" width="4.140625" customWidth="1"/>
    <col min="2582" max="2582" width="4.85546875" customWidth="1"/>
    <col min="2583" max="2583" width="8.7109375" customWidth="1"/>
    <col min="2584" max="2584" width="4.7109375" customWidth="1"/>
    <col min="2817" max="2817" width="1.7109375" customWidth="1"/>
    <col min="2818" max="2819" width="8.7109375" customWidth="1"/>
    <col min="2820" max="2820" width="5.7109375" customWidth="1"/>
    <col min="2821" max="2821" width="6" customWidth="1"/>
    <col min="2822" max="2822" width="5.42578125" customWidth="1"/>
    <col min="2823" max="2823" width="6.140625" customWidth="1"/>
    <col min="2824" max="2824" width="5.5703125" customWidth="1"/>
    <col min="2825" max="2825" width="4.140625" customWidth="1"/>
    <col min="2826" max="2826" width="4.85546875" customWidth="1"/>
    <col min="2827" max="2828" width="4.7109375" customWidth="1"/>
    <col min="2829" max="2829" width="6.7109375" customWidth="1"/>
    <col min="2830" max="2830" width="4.7109375" customWidth="1"/>
    <col min="2832" max="2832" width="5.7109375" customWidth="1"/>
    <col min="2833" max="2833" width="6" customWidth="1"/>
    <col min="2834" max="2834" width="5.42578125" customWidth="1"/>
    <col min="2835" max="2835" width="6.140625" customWidth="1"/>
    <col min="2836" max="2836" width="5.5703125" customWidth="1"/>
    <col min="2837" max="2837" width="4.140625" customWidth="1"/>
    <col min="2838" max="2838" width="4.85546875" customWidth="1"/>
    <col min="2839" max="2839" width="8.7109375" customWidth="1"/>
    <col min="2840" max="2840" width="4.7109375" customWidth="1"/>
    <col min="3073" max="3073" width="1.7109375" customWidth="1"/>
    <col min="3074" max="3075" width="8.7109375" customWidth="1"/>
    <col min="3076" max="3076" width="5.7109375" customWidth="1"/>
    <col min="3077" max="3077" width="6" customWidth="1"/>
    <col min="3078" max="3078" width="5.42578125" customWidth="1"/>
    <col min="3079" max="3079" width="6.140625" customWidth="1"/>
    <col min="3080" max="3080" width="5.5703125" customWidth="1"/>
    <col min="3081" max="3081" width="4.140625" customWidth="1"/>
    <col min="3082" max="3082" width="4.85546875" customWidth="1"/>
    <col min="3083" max="3084" width="4.7109375" customWidth="1"/>
    <col min="3085" max="3085" width="6.7109375" customWidth="1"/>
    <col min="3086" max="3086" width="4.7109375" customWidth="1"/>
    <col min="3088" max="3088" width="5.7109375" customWidth="1"/>
    <col min="3089" max="3089" width="6" customWidth="1"/>
    <col min="3090" max="3090" width="5.42578125" customWidth="1"/>
    <col min="3091" max="3091" width="6.140625" customWidth="1"/>
    <col min="3092" max="3092" width="5.5703125" customWidth="1"/>
    <col min="3093" max="3093" width="4.140625" customWidth="1"/>
    <col min="3094" max="3094" width="4.85546875" customWidth="1"/>
    <col min="3095" max="3095" width="8.7109375" customWidth="1"/>
    <col min="3096" max="3096" width="4.7109375" customWidth="1"/>
    <col min="3329" max="3329" width="1.7109375" customWidth="1"/>
    <col min="3330" max="3331" width="8.7109375" customWidth="1"/>
    <col min="3332" max="3332" width="5.7109375" customWidth="1"/>
    <col min="3333" max="3333" width="6" customWidth="1"/>
    <col min="3334" max="3334" width="5.42578125" customWidth="1"/>
    <col min="3335" max="3335" width="6.140625" customWidth="1"/>
    <col min="3336" max="3336" width="5.5703125" customWidth="1"/>
    <col min="3337" max="3337" width="4.140625" customWidth="1"/>
    <col min="3338" max="3338" width="4.85546875" customWidth="1"/>
    <col min="3339" max="3340" width="4.7109375" customWidth="1"/>
    <col min="3341" max="3341" width="6.7109375" customWidth="1"/>
    <col min="3342" max="3342" width="4.7109375" customWidth="1"/>
    <col min="3344" max="3344" width="5.7109375" customWidth="1"/>
    <col min="3345" max="3345" width="6" customWidth="1"/>
    <col min="3346" max="3346" width="5.42578125" customWidth="1"/>
    <col min="3347" max="3347" width="6.140625" customWidth="1"/>
    <col min="3348" max="3348" width="5.5703125" customWidth="1"/>
    <col min="3349" max="3349" width="4.140625" customWidth="1"/>
    <col min="3350" max="3350" width="4.85546875" customWidth="1"/>
    <col min="3351" max="3351" width="8.7109375" customWidth="1"/>
    <col min="3352" max="3352" width="4.7109375" customWidth="1"/>
    <col min="3585" max="3585" width="1.7109375" customWidth="1"/>
    <col min="3586" max="3587" width="8.7109375" customWidth="1"/>
    <col min="3588" max="3588" width="5.7109375" customWidth="1"/>
    <col min="3589" max="3589" width="6" customWidth="1"/>
    <col min="3590" max="3590" width="5.42578125" customWidth="1"/>
    <col min="3591" max="3591" width="6.140625" customWidth="1"/>
    <col min="3592" max="3592" width="5.5703125" customWidth="1"/>
    <col min="3593" max="3593" width="4.140625" customWidth="1"/>
    <col min="3594" max="3594" width="4.85546875" customWidth="1"/>
    <col min="3595" max="3596" width="4.7109375" customWidth="1"/>
    <col min="3597" max="3597" width="6.7109375" customWidth="1"/>
    <col min="3598" max="3598" width="4.7109375" customWidth="1"/>
    <col min="3600" max="3600" width="5.7109375" customWidth="1"/>
    <col min="3601" max="3601" width="6" customWidth="1"/>
    <col min="3602" max="3602" width="5.42578125" customWidth="1"/>
    <col min="3603" max="3603" width="6.140625" customWidth="1"/>
    <col min="3604" max="3604" width="5.5703125" customWidth="1"/>
    <col min="3605" max="3605" width="4.140625" customWidth="1"/>
    <col min="3606" max="3606" width="4.85546875" customWidth="1"/>
    <col min="3607" max="3607" width="8.7109375" customWidth="1"/>
    <col min="3608" max="3608" width="4.7109375" customWidth="1"/>
    <col min="3841" max="3841" width="1.7109375" customWidth="1"/>
    <col min="3842" max="3843" width="8.7109375" customWidth="1"/>
    <col min="3844" max="3844" width="5.7109375" customWidth="1"/>
    <col min="3845" max="3845" width="6" customWidth="1"/>
    <col min="3846" max="3846" width="5.42578125" customWidth="1"/>
    <col min="3847" max="3847" width="6.140625" customWidth="1"/>
    <col min="3848" max="3848" width="5.5703125" customWidth="1"/>
    <col min="3849" max="3849" width="4.140625" customWidth="1"/>
    <col min="3850" max="3850" width="4.85546875" customWidth="1"/>
    <col min="3851" max="3852" width="4.7109375" customWidth="1"/>
    <col min="3853" max="3853" width="6.7109375" customWidth="1"/>
    <col min="3854" max="3854" width="4.7109375" customWidth="1"/>
    <col min="3856" max="3856" width="5.7109375" customWidth="1"/>
    <col min="3857" max="3857" width="6" customWidth="1"/>
    <col min="3858" max="3858" width="5.42578125" customWidth="1"/>
    <col min="3859" max="3859" width="6.140625" customWidth="1"/>
    <col min="3860" max="3860" width="5.5703125" customWidth="1"/>
    <col min="3861" max="3861" width="4.140625" customWidth="1"/>
    <col min="3862" max="3862" width="4.85546875" customWidth="1"/>
    <col min="3863" max="3863" width="8.7109375" customWidth="1"/>
    <col min="3864" max="3864" width="4.7109375" customWidth="1"/>
    <col min="4097" max="4097" width="1.7109375" customWidth="1"/>
    <col min="4098" max="4099" width="8.7109375" customWidth="1"/>
    <col min="4100" max="4100" width="5.7109375" customWidth="1"/>
    <col min="4101" max="4101" width="6" customWidth="1"/>
    <col min="4102" max="4102" width="5.42578125" customWidth="1"/>
    <col min="4103" max="4103" width="6.140625" customWidth="1"/>
    <col min="4104" max="4104" width="5.5703125" customWidth="1"/>
    <col min="4105" max="4105" width="4.140625" customWidth="1"/>
    <col min="4106" max="4106" width="4.85546875" customWidth="1"/>
    <col min="4107" max="4108" width="4.7109375" customWidth="1"/>
    <col min="4109" max="4109" width="6.7109375" customWidth="1"/>
    <col min="4110" max="4110" width="4.7109375" customWidth="1"/>
    <col min="4112" max="4112" width="5.7109375" customWidth="1"/>
    <col min="4113" max="4113" width="6" customWidth="1"/>
    <col min="4114" max="4114" width="5.42578125" customWidth="1"/>
    <col min="4115" max="4115" width="6.140625" customWidth="1"/>
    <col min="4116" max="4116" width="5.5703125" customWidth="1"/>
    <col min="4117" max="4117" width="4.140625" customWidth="1"/>
    <col min="4118" max="4118" width="4.85546875" customWidth="1"/>
    <col min="4119" max="4119" width="8.7109375" customWidth="1"/>
    <col min="4120" max="4120" width="4.7109375" customWidth="1"/>
    <col min="4353" max="4353" width="1.7109375" customWidth="1"/>
    <col min="4354" max="4355" width="8.7109375" customWidth="1"/>
    <col min="4356" max="4356" width="5.7109375" customWidth="1"/>
    <col min="4357" max="4357" width="6" customWidth="1"/>
    <col min="4358" max="4358" width="5.42578125" customWidth="1"/>
    <col min="4359" max="4359" width="6.140625" customWidth="1"/>
    <col min="4360" max="4360" width="5.5703125" customWidth="1"/>
    <col min="4361" max="4361" width="4.140625" customWidth="1"/>
    <col min="4362" max="4362" width="4.85546875" customWidth="1"/>
    <col min="4363" max="4364" width="4.7109375" customWidth="1"/>
    <col min="4365" max="4365" width="6.7109375" customWidth="1"/>
    <col min="4366" max="4366" width="4.7109375" customWidth="1"/>
    <col min="4368" max="4368" width="5.7109375" customWidth="1"/>
    <col min="4369" max="4369" width="6" customWidth="1"/>
    <col min="4370" max="4370" width="5.42578125" customWidth="1"/>
    <col min="4371" max="4371" width="6.140625" customWidth="1"/>
    <col min="4372" max="4372" width="5.5703125" customWidth="1"/>
    <col min="4373" max="4373" width="4.140625" customWidth="1"/>
    <col min="4374" max="4374" width="4.85546875" customWidth="1"/>
    <col min="4375" max="4375" width="8.7109375" customWidth="1"/>
    <col min="4376" max="4376" width="4.7109375" customWidth="1"/>
    <col min="4609" max="4609" width="1.7109375" customWidth="1"/>
    <col min="4610" max="4611" width="8.7109375" customWidth="1"/>
    <col min="4612" max="4612" width="5.7109375" customWidth="1"/>
    <col min="4613" max="4613" width="6" customWidth="1"/>
    <col min="4614" max="4614" width="5.42578125" customWidth="1"/>
    <col min="4615" max="4615" width="6.140625" customWidth="1"/>
    <col min="4616" max="4616" width="5.5703125" customWidth="1"/>
    <col min="4617" max="4617" width="4.140625" customWidth="1"/>
    <col min="4618" max="4618" width="4.85546875" customWidth="1"/>
    <col min="4619" max="4620" width="4.7109375" customWidth="1"/>
    <col min="4621" max="4621" width="6.7109375" customWidth="1"/>
    <col min="4622" max="4622" width="4.7109375" customWidth="1"/>
    <col min="4624" max="4624" width="5.7109375" customWidth="1"/>
    <col min="4625" max="4625" width="6" customWidth="1"/>
    <col min="4626" max="4626" width="5.42578125" customWidth="1"/>
    <col min="4627" max="4627" width="6.140625" customWidth="1"/>
    <col min="4628" max="4628" width="5.5703125" customWidth="1"/>
    <col min="4629" max="4629" width="4.140625" customWidth="1"/>
    <col min="4630" max="4630" width="4.85546875" customWidth="1"/>
    <col min="4631" max="4631" width="8.7109375" customWidth="1"/>
    <col min="4632" max="4632" width="4.7109375" customWidth="1"/>
    <col min="4865" max="4865" width="1.7109375" customWidth="1"/>
    <col min="4866" max="4867" width="8.7109375" customWidth="1"/>
    <col min="4868" max="4868" width="5.7109375" customWidth="1"/>
    <col min="4869" max="4869" width="6" customWidth="1"/>
    <col min="4870" max="4870" width="5.42578125" customWidth="1"/>
    <col min="4871" max="4871" width="6.140625" customWidth="1"/>
    <col min="4872" max="4872" width="5.5703125" customWidth="1"/>
    <col min="4873" max="4873" width="4.140625" customWidth="1"/>
    <col min="4874" max="4874" width="4.85546875" customWidth="1"/>
    <col min="4875" max="4876" width="4.7109375" customWidth="1"/>
    <col min="4877" max="4877" width="6.7109375" customWidth="1"/>
    <col min="4878" max="4878" width="4.7109375" customWidth="1"/>
    <col min="4880" max="4880" width="5.7109375" customWidth="1"/>
    <col min="4881" max="4881" width="6" customWidth="1"/>
    <col min="4882" max="4882" width="5.42578125" customWidth="1"/>
    <col min="4883" max="4883" width="6.140625" customWidth="1"/>
    <col min="4884" max="4884" width="5.5703125" customWidth="1"/>
    <col min="4885" max="4885" width="4.140625" customWidth="1"/>
    <col min="4886" max="4886" width="4.85546875" customWidth="1"/>
    <col min="4887" max="4887" width="8.7109375" customWidth="1"/>
    <col min="4888" max="4888" width="4.7109375" customWidth="1"/>
    <col min="5121" max="5121" width="1.7109375" customWidth="1"/>
    <col min="5122" max="5123" width="8.7109375" customWidth="1"/>
    <col min="5124" max="5124" width="5.7109375" customWidth="1"/>
    <col min="5125" max="5125" width="6" customWidth="1"/>
    <col min="5126" max="5126" width="5.42578125" customWidth="1"/>
    <col min="5127" max="5127" width="6.140625" customWidth="1"/>
    <col min="5128" max="5128" width="5.5703125" customWidth="1"/>
    <col min="5129" max="5129" width="4.140625" customWidth="1"/>
    <col min="5130" max="5130" width="4.85546875" customWidth="1"/>
    <col min="5131" max="5132" width="4.7109375" customWidth="1"/>
    <col min="5133" max="5133" width="6.7109375" customWidth="1"/>
    <col min="5134" max="5134" width="4.7109375" customWidth="1"/>
    <col min="5136" max="5136" width="5.7109375" customWidth="1"/>
    <col min="5137" max="5137" width="6" customWidth="1"/>
    <col min="5138" max="5138" width="5.42578125" customWidth="1"/>
    <col min="5139" max="5139" width="6.140625" customWidth="1"/>
    <col min="5140" max="5140" width="5.5703125" customWidth="1"/>
    <col min="5141" max="5141" width="4.140625" customWidth="1"/>
    <col min="5142" max="5142" width="4.85546875" customWidth="1"/>
    <col min="5143" max="5143" width="8.7109375" customWidth="1"/>
    <col min="5144" max="5144" width="4.7109375" customWidth="1"/>
    <col min="5377" max="5377" width="1.7109375" customWidth="1"/>
    <col min="5378" max="5379" width="8.7109375" customWidth="1"/>
    <col min="5380" max="5380" width="5.7109375" customWidth="1"/>
    <col min="5381" max="5381" width="6" customWidth="1"/>
    <col min="5382" max="5382" width="5.42578125" customWidth="1"/>
    <col min="5383" max="5383" width="6.140625" customWidth="1"/>
    <col min="5384" max="5384" width="5.5703125" customWidth="1"/>
    <col min="5385" max="5385" width="4.140625" customWidth="1"/>
    <col min="5386" max="5386" width="4.85546875" customWidth="1"/>
    <col min="5387" max="5388" width="4.7109375" customWidth="1"/>
    <col min="5389" max="5389" width="6.7109375" customWidth="1"/>
    <col min="5390" max="5390" width="4.7109375" customWidth="1"/>
    <col min="5392" max="5392" width="5.7109375" customWidth="1"/>
    <col min="5393" max="5393" width="6" customWidth="1"/>
    <col min="5394" max="5394" width="5.42578125" customWidth="1"/>
    <col min="5395" max="5395" width="6.140625" customWidth="1"/>
    <col min="5396" max="5396" width="5.5703125" customWidth="1"/>
    <col min="5397" max="5397" width="4.140625" customWidth="1"/>
    <col min="5398" max="5398" width="4.85546875" customWidth="1"/>
    <col min="5399" max="5399" width="8.7109375" customWidth="1"/>
    <col min="5400" max="5400" width="4.7109375" customWidth="1"/>
    <col min="5633" max="5633" width="1.7109375" customWidth="1"/>
    <col min="5634" max="5635" width="8.7109375" customWidth="1"/>
    <col min="5636" max="5636" width="5.7109375" customWidth="1"/>
    <col min="5637" max="5637" width="6" customWidth="1"/>
    <col min="5638" max="5638" width="5.42578125" customWidth="1"/>
    <col min="5639" max="5639" width="6.140625" customWidth="1"/>
    <col min="5640" max="5640" width="5.5703125" customWidth="1"/>
    <col min="5641" max="5641" width="4.140625" customWidth="1"/>
    <col min="5642" max="5642" width="4.85546875" customWidth="1"/>
    <col min="5643" max="5644" width="4.7109375" customWidth="1"/>
    <col min="5645" max="5645" width="6.7109375" customWidth="1"/>
    <col min="5646" max="5646" width="4.7109375" customWidth="1"/>
    <col min="5648" max="5648" width="5.7109375" customWidth="1"/>
    <col min="5649" max="5649" width="6" customWidth="1"/>
    <col min="5650" max="5650" width="5.42578125" customWidth="1"/>
    <col min="5651" max="5651" width="6.140625" customWidth="1"/>
    <col min="5652" max="5652" width="5.5703125" customWidth="1"/>
    <col min="5653" max="5653" width="4.140625" customWidth="1"/>
    <col min="5654" max="5654" width="4.85546875" customWidth="1"/>
    <col min="5655" max="5655" width="8.7109375" customWidth="1"/>
    <col min="5656" max="5656" width="4.7109375" customWidth="1"/>
    <col min="5889" max="5889" width="1.7109375" customWidth="1"/>
    <col min="5890" max="5891" width="8.7109375" customWidth="1"/>
    <col min="5892" max="5892" width="5.7109375" customWidth="1"/>
    <col min="5893" max="5893" width="6" customWidth="1"/>
    <col min="5894" max="5894" width="5.42578125" customWidth="1"/>
    <col min="5895" max="5895" width="6.140625" customWidth="1"/>
    <col min="5896" max="5896" width="5.5703125" customWidth="1"/>
    <col min="5897" max="5897" width="4.140625" customWidth="1"/>
    <col min="5898" max="5898" width="4.85546875" customWidth="1"/>
    <col min="5899" max="5900" width="4.7109375" customWidth="1"/>
    <col min="5901" max="5901" width="6.7109375" customWidth="1"/>
    <col min="5902" max="5902" width="4.7109375" customWidth="1"/>
    <col min="5904" max="5904" width="5.7109375" customWidth="1"/>
    <col min="5905" max="5905" width="6" customWidth="1"/>
    <col min="5906" max="5906" width="5.42578125" customWidth="1"/>
    <col min="5907" max="5907" width="6.140625" customWidth="1"/>
    <col min="5908" max="5908" width="5.5703125" customWidth="1"/>
    <col min="5909" max="5909" width="4.140625" customWidth="1"/>
    <col min="5910" max="5910" width="4.85546875" customWidth="1"/>
    <col min="5911" max="5911" width="8.7109375" customWidth="1"/>
    <col min="5912" max="5912" width="4.7109375" customWidth="1"/>
    <col min="6145" max="6145" width="1.7109375" customWidth="1"/>
    <col min="6146" max="6147" width="8.7109375" customWidth="1"/>
    <col min="6148" max="6148" width="5.7109375" customWidth="1"/>
    <col min="6149" max="6149" width="6" customWidth="1"/>
    <col min="6150" max="6150" width="5.42578125" customWidth="1"/>
    <col min="6151" max="6151" width="6.140625" customWidth="1"/>
    <col min="6152" max="6152" width="5.5703125" customWidth="1"/>
    <col min="6153" max="6153" width="4.140625" customWidth="1"/>
    <col min="6154" max="6154" width="4.85546875" customWidth="1"/>
    <col min="6155" max="6156" width="4.7109375" customWidth="1"/>
    <col min="6157" max="6157" width="6.7109375" customWidth="1"/>
    <col min="6158" max="6158" width="4.7109375" customWidth="1"/>
    <col min="6160" max="6160" width="5.7109375" customWidth="1"/>
    <col min="6161" max="6161" width="6" customWidth="1"/>
    <col min="6162" max="6162" width="5.42578125" customWidth="1"/>
    <col min="6163" max="6163" width="6.140625" customWidth="1"/>
    <col min="6164" max="6164" width="5.5703125" customWidth="1"/>
    <col min="6165" max="6165" width="4.140625" customWidth="1"/>
    <col min="6166" max="6166" width="4.85546875" customWidth="1"/>
    <col min="6167" max="6167" width="8.7109375" customWidth="1"/>
    <col min="6168" max="6168" width="4.7109375" customWidth="1"/>
    <col min="6401" max="6401" width="1.7109375" customWidth="1"/>
    <col min="6402" max="6403" width="8.7109375" customWidth="1"/>
    <col min="6404" max="6404" width="5.7109375" customWidth="1"/>
    <col min="6405" max="6405" width="6" customWidth="1"/>
    <col min="6406" max="6406" width="5.42578125" customWidth="1"/>
    <col min="6407" max="6407" width="6.140625" customWidth="1"/>
    <col min="6408" max="6408" width="5.5703125" customWidth="1"/>
    <col min="6409" max="6409" width="4.140625" customWidth="1"/>
    <col min="6410" max="6410" width="4.85546875" customWidth="1"/>
    <col min="6411" max="6412" width="4.7109375" customWidth="1"/>
    <col min="6413" max="6413" width="6.7109375" customWidth="1"/>
    <col min="6414" max="6414" width="4.7109375" customWidth="1"/>
    <col min="6416" max="6416" width="5.7109375" customWidth="1"/>
    <col min="6417" max="6417" width="6" customWidth="1"/>
    <col min="6418" max="6418" width="5.42578125" customWidth="1"/>
    <col min="6419" max="6419" width="6.140625" customWidth="1"/>
    <col min="6420" max="6420" width="5.5703125" customWidth="1"/>
    <col min="6421" max="6421" width="4.140625" customWidth="1"/>
    <col min="6422" max="6422" width="4.85546875" customWidth="1"/>
    <col min="6423" max="6423" width="8.7109375" customWidth="1"/>
    <col min="6424" max="6424" width="4.7109375" customWidth="1"/>
    <col min="6657" max="6657" width="1.7109375" customWidth="1"/>
    <col min="6658" max="6659" width="8.7109375" customWidth="1"/>
    <col min="6660" max="6660" width="5.7109375" customWidth="1"/>
    <col min="6661" max="6661" width="6" customWidth="1"/>
    <col min="6662" max="6662" width="5.42578125" customWidth="1"/>
    <col min="6663" max="6663" width="6.140625" customWidth="1"/>
    <col min="6664" max="6664" width="5.5703125" customWidth="1"/>
    <col min="6665" max="6665" width="4.140625" customWidth="1"/>
    <col min="6666" max="6666" width="4.85546875" customWidth="1"/>
    <col min="6667" max="6668" width="4.7109375" customWidth="1"/>
    <col min="6669" max="6669" width="6.7109375" customWidth="1"/>
    <col min="6670" max="6670" width="4.7109375" customWidth="1"/>
    <col min="6672" max="6672" width="5.7109375" customWidth="1"/>
    <col min="6673" max="6673" width="6" customWidth="1"/>
    <col min="6674" max="6674" width="5.42578125" customWidth="1"/>
    <col min="6675" max="6675" width="6.140625" customWidth="1"/>
    <col min="6676" max="6676" width="5.5703125" customWidth="1"/>
    <col min="6677" max="6677" width="4.140625" customWidth="1"/>
    <col min="6678" max="6678" width="4.85546875" customWidth="1"/>
    <col min="6679" max="6679" width="8.7109375" customWidth="1"/>
    <col min="6680" max="6680" width="4.7109375" customWidth="1"/>
    <col min="6913" max="6913" width="1.7109375" customWidth="1"/>
    <col min="6914" max="6915" width="8.7109375" customWidth="1"/>
    <col min="6916" max="6916" width="5.7109375" customWidth="1"/>
    <col min="6917" max="6917" width="6" customWidth="1"/>
    <col min="6918" max="6918" width="5.42578125" customWidth="1"/>
    <col min="6919" max="6919" width="6.140625" customWidth="1"/>
    <col min="6920" max="6920" width="5.5703125" customWidth="1"/>
    <col min="6921" max="6921" width="4.140625" customWidth="1"/>
    <col min="6922" max="6922" width="4.85546875" customWidth="1"/>
    <col min="6923" max="6924" width="4.7109375" customWidth="1"/>
    <col min="6925" max="6925" width="6.7109375" customWidth="1"/>
    <col min="6926" max="6926" width="4.7109375" customWidth="1"/>
    <col min="6928" max="6928" width="5.7109375" customWidth="1"/>
    <col min="6929" max="6929" width="6" customWidth="1"/>
    <col min="6930" max="6930" width="5.42578125" customWidth="1"/>
    <col min="6931" max="6931" width="6.140625" customWidth="1"/>
    <col min="6932" max="6932" width="5.5703125" customWidth="1"/>
    <col min="6933" max="6933" width="4.140625" customWidth="1"/>
    <col min="6934" max="6934" width="4.85546875" customWidth="1"/>
    <col min="6935" max="6935" width="8.7109375" customWidth="1"/>
    <col min="6936" max="6936" width="4.7109375" customWidth="1"/>
    <col min="7169" max="7169" width="1.7109375" customWidth="1"/>
    <col min="7170" max="7171" width="8.7109375" customWidth="1"/>
    <col min="7172" max="7172" width="5.7109375" customWidth="1"/>
    <col min="7173" max="7173" width="6" customWidth="1"/>
    <col min="7174" max="7174" width="5.42578125" customWidth="1"/>
    <col min="7175" max="7175" width="6.140625" customWidth="1"/>
    <col min="7176" max="7176" width="5.5703125" customWidth="1"/>
    <col min="7177" max="7177" width="4.140625" customWidth="1"/>
    <col min="7178" max="7178" width="4.85546875" customWidth="1"/>
    <col min="7179" max="7180" width="4.7109375" customWidth="1"/>
    <col min="7181" max="7181" width="6.7109375" customWidth="1"/>
    <col min="7182" max="7182" width="4.7109375" customWidth="1"/>
    <col min="7184" max="7184" width="5.7109375" customWidth="1"/>
    <col min="7185" max="7185" width="6" customWidth="1"/>
    <col min="7186" max="7186" width="5.42578125" customWidth="1"/>
    <col min="7187" max="7187" width="6.140625" customWidth="1"/>
    <col min="7188" max="7188" width="5.5703125" customWidth="1"/>
    <col min="7189" max="7189" width="4.140625" customWidth="1"/>
    <col min="7190" max="7190" width="4.85546875" customWidth="1"/>
    <col min="7191" max="7191" width="8.7109375" customWidth="1"/>
    <col min="7192" max="7192" width="4.7109375" customWidth="1"/>
    <col min="7425" max="7425" width="1.7109375" customWidth="1"/>
    <col min="7426" max="7427" width="8.7109375" customWidth="1"/>
    <col min="7428" max="7428" width="5.7109375" customWidth="1"/>
    <col min="7429" max="7429" width="6" customWidth="1"/>
    <col min="7430" max="7430" width="5.42578125" customWidth="1"/>
    <col min="7431" max="7431" width="6.140625" customWidth="1"/>
    <col min="7432" max="7432" width="5.5703125" customWidth="1"/>
    <col min="7433" max="7433" width="4.140625" customWidth="1"/>
    <col min="7434" max="7434" width="4.85546875" customWidth="1"/>
    <col min="7435" max="7436" width="4.7109375" customWidth="1"/>
    <col min="7437" max="7437" width="6.7109375" customWidth="1"/>
    <col min="7438" max="7438" width="4.7109375" customWidth="1"/>
    <col min="7440" max="7440" width="5.7109375" customWidth="1"/>
    <col min="7441" max="7441" width="6" customWidth="1"/>
    <col min="7442" max="7442" width="5.42578125" customWidth="1"/>
    <col min="7443" max="7443" width="6.140625" customWidth="1"/>
    <col min="7444" max="7444" width="5.5703125" customWidth="1"/>
    <col min="7445" max="7445" width="4.140625" customWidth="1"/>
    <col min="7446" max="7446" width="4.85546875" customWidth="1"/>
    <col min="7447" max="7447" width="8.7109375" customWidth="1"/>
    <col min="7448" max="7448" width="4.7109375" customWidth="1"/>
    <col min="7681" max="7681" width="1.7109375" customWidth="1"/>
    <col min="7682" max="7683" width="8.7109375" customWidth="1"/>
    <col min="7684" max="7684" width="5.7109375" customWidth="1"/>
    <col min="7685" max="7685" width="6" customWidth="1"/>
    <col min="7686" max="7686" width="5.42578125" customWidth="1"/>
    <col min="7687" max="7687" width="6.140625" customWidth="1"/>
    <col min="7688" max="7688" width="5.5703125" customWidth="1"/>
    <col min="7689" max="7689" width="4.140625" customWidth="1"/>
    <col min="7690" max="7690" width="4.85546875" customWidth="1"/>
    <col min="7691" max="7692" width="4.7109375" customWidth="1"/>
    <col min="7693" max="7693" width="6.7109375" customWidth="1"/>
    <col min="7694" max="7694" width="4.7109375" customWidth="1"/>
    <col min="7696" max="7696" width="5.7109375" customWidth="1"/>
    <col min="7697" max="7697" width="6" customWidth="1"/>
    <col min="7698" max="7698" width="5.42578125" customWidth="1"/>
    <col min="7699" max="7699" width="6.140625" customWidth="1"/>
    <col min="7700" max="7700" width="5.5703125" customWidth="1"/>
    <col min="7701" max="7701" width="4.140625" customWidth="1"/>
    <col min="7702" max="7702" width="4.85546875" customWidth="1"/>
    <col min="7703" max="7703" width="8.7109375" customWidth="1"/>
    <col min="7704" max="7704" width="4.7109375" customWidth="1"/>
    <col min="7937" max="7937" width="1.7109375" customWidth="1"/>
    <col min="7938" max="7939" width="8.7109375" customWidth="1"/>
    <col min="7940" max="7940" width="5.7109375" customWidth="1"/>
    <col min="7941" max="7941" width="6" customWidth="1"/>
    <col min="7942" max="7942" width="5.42578125" customWidth="1"/>
    <col min="7943" max="7943" width="6.140625" customWidth="1"/>
    <col min="7944" max="7944" width="5.5703125" customWidth="1"/>
    <col min="7945" max="7945" width="4.140625" customWidth="1"/>
    <col min="7946" max="7946" width="4.85546875" customWidth="1"/>
    <col min="7947" max="7948" width="4.7109375" customWidth="1"/>
    <col min="7949" max="7949" width="6.7109375" customWidth="1"/>
    <col min="7950" max="7950" width="4.7109375" customWidth="1"/>
    <col min="7952" max="7952" width="5.7109375" customWidth="1"/>
    <col min="7953" max="7953" width="6" customWidth="1"/>
    <col min="7954" max="7954" width="5.42578125" customWidth="1"/>
    <col min="7955" max="7955" width="6.140625" customWidth="1"/>
    <col min="7956" max="7956" width="5.5703125" customWidth="1"/>
    <col min="7957" max="7957" width="4.140625" customWidth="1"/>
    <col min="7958" max="7958" width="4.85546875" customWidth="1"/>
    <col min="7959" max="7959" width="8.7109375" customWidth="1"/>
    <col min="7960" max="7960" width="4.7109375" customWidth="1"/>
    <col min="8193" max="8193" width="1.7109375" customWidth="1"/>
    <col min="8194" max="8195" width="8.7109375" customWidth="1"/>
    <col min="8196" max="8196" width="5.7109375" customWidth="1"/>
    <col min="8197" max="8197" width="6" customWidth="1"/>
    <col min="8198" max="8198" width="5.42578125" customWidth="1"/>
    <col min="8199" max="8199" width="6.140625" customWidth="1"/>
    <col min="8200" max="8200" width="5.5703125" customWidth="1"/>
    <col min="8201" max="8201" width="4.140625" customWidth="1"/>
    <col min="8202" max="8202" width="4.85546875" customWidth="1"/>
    <col min="8203" max="8204" width="4.7109375" customWidth="1"/>
    <col min="8205" max="8205" width="6.7109375" customWidth="1"/>
    <col min="8206" max="8206" width="4.7109375" customWidth="1"/>
    <col min="8208" max="8208" width="5.7109375" customWidth="1"/>
    <col min="8209" max="8209" width="6" customWidth="1"/>
    <col min="8210" max="8210" width="5.42578125" customWidth="1"/>
    <col min="8211" max="8211" width="6.140625" customWidth="1"/>
    <col min="8212" max="8212" width="5.5703125" customWidth="1"/>
    <col min="8213" max="8213" width="4.140625" customWidth="1"/>
    <col min="8214" max="8214" width="4.85546875" customWidth="1"/>
    <col min="8215" max="8215" width="8.7109375" customWidth="1"/>
    <col min="8216" max="8216" width="4.7109375" customWidth="1"/>
    <col min="8449" max="8449" width="1.7109375" customWidth="1"/>
    <col min="8450" max="8451" width="8.7109375" customWidth="1"/>
    <col min="8452" max="8452" width="5.7109375" customWidth="1"/>
    <col min="8453" max="8453" width="6" customWidth="1"/>
    <col min="8454" max="8454" width="5.42578125" customWidth="1"/>
    <col min="8455" max="8455" width="6.140625" customWidth="1"/>
    <col min="8456" max="8456" width="5.5703125" customWidth="1"/>
    <col min="8457" max="8457" width="4.140625" customWidth="1"/>
    <col min="8458" max="8458" width="4.85546875" customWidth="1"/>
    <col min="8459" max="8460" width="4.7109375" customWidth="1"/>
    <col min="8461" max="8461" width="6.7109375" customWidth="1"/>
    <col min="8462" max="8462" width="4.7109375" customWidth="1"/>
    <col min="8464" max="8464" width="5.7109375" customWidth="1"/>
    <col min="8465" max="8465" width="6" customWidth="1"/>
    <col min="8466" max="8466" width="5.42578125" customWidth="1"/>
    <col min="8467" max="8467" width="6.140625" customWidth="1"/>
    <col min="8468" max="8468" width="5.5703125" customWidth="1"/>
    <col min="8469" max="8469" width="4.140625" customWidth="1"/>
    <col min="8470" max="8470" width="4.85546875" customWidth="1"/>
    <col min="8471" max="8471" width="8.7109375" customWidth="1"/>
    <col min="8472" max="8472" width="4.7109375" customWidth="1"/>
    <col min="8705" max="8705" width="1.7109375" customWidth="1"/>
    <col min="8706" max="8707" width="8.7109375" customWidth="1"/>
    <col min="8708" max="8708" width="5.7109375" customWidth="1"/>
    <col min="8709" max="8709" width="6" customWidth="1"/>
    <col min="8710" max="8710" width="5.42578125" customWidth="1"/>
    <col min="8711" max="8711" width="6.140625" customWidth="1"/>
    <col min="8712" max="8712" width="5.5703125" customWidth="1"/>
    <col min="8713" max="8713" width="4.140625" customWidth="1"/>
    <col min="8714" max="8714" width="4.85546875" customWidth="1"/>
    <col min="8715" max="8716" width="4.7109375" customWidth="1"/>
    <col min="8717" max="8717" width="6.7109375" customWidth="1"/>
    <col min="8718" max="8718" width="4.7109375" customWidth="1"/>
    <col min="8720" max="8720" width="5.7109375" customWidth="1"/>
    <col min="8721" max="8721" width="6" customWidth="1"/>
    <col min="8722" max="8722" width="5.42578125" customWidth="1"/>
    <col min="8723" max="8723" width="6.140625" customWidth="1"/>
    <col min="8724" max="8724" width="5.5703125" customWidth="1"/>
    <col min="8725" max="8725" width="4.140625" customWidth="1"/>
    <col min="8726" max="8726" width="4.85546875" customWidth="1"/>
    <col min="8727" max="8727" width="8.7109375" customWidth="1"/>
    <col min="8728" max="8728" width="4.7109375" customWidth="1"/>
    <col min="8961" max="8961" width="1.7109375" customWidth="1"/>
    <col min="8962" max="8963" width="8.7109375" customWidth="1"/>
    <col min="8964" max="8964" width="5.7109375" customWidth="1"/>
    <col min="8965" max="8965" width="6" customWidth="1"/>
    <col min="8966" max="8966" width="5.42578125" customWidth="1"/>
    <col min="8967" max="8967" width="6.140625" customWidth="1"/>
    <col min="8968" max="8968" width="5.5703125" customWidth="1"/>
    <col min="8969" max="8969" width="4.140625" customWidth="1"/>
    <col min="8970" max="8970" width="4.85546875" customWidth="1"/>
    <col min="8971" max="8972" width="4.7109375" customWidth="1"/>
    <col min="8973" max="8973" width="6.7109375" customWidth="1"/>
    <col min="8974" max="8974" width="4.7109375" customWidth="1"/>
    <col min="8976" max="8976" width="5.7109375" customWidth="1"/>
    <col min="8977" max="8977" width="6" customWidth="1"/>
    <col min="8978" max="8978" width="5.42578125" customWidth="1"/>
    <col min="8979" max="8979" width="6.140625" customWidth="1"/>
    <col min="8980" max="8980" width="5.5703125" customWidth="1"/>
    <col min="8981" max="8981" width="4.140625" customWidth="1"/>
    <col min="8982" max="8982" width="4.85546875" customWidth="1"/>
    <col min="8983" max="8983" width="8.7109375" customWidth="1"/>
    <col min="8984" max="8984" width="4.7109375" customWidth="1"/>
    <col min="9217" max="9217" width="1.7109375" customWidth="1"/>
    <col min="9218" max="9219" width="8.7109375" customWidth="1"/>
    <col min="9220" max="9220" width="5.7109375" customWidth="1"/>
    <col min="9221" max="9221" width="6" customWidth="1"/>
    <col min="9222" max="9222" width="5.42578125" customWidth="1"/>
    <col min="9223" max="9223" width="6.140625" customWidth="1"/>
    <col min="9224" max="9224" width="5.5703125" customWidth="1"/>
    <col min="9225" max="9225" width="4.140625" customWidth="1"/>
    <col min="9226" max="9226" width="4.85546875" customWidth="1"/>
    <col min="9227" max="9228" width="4.7109375" customWidth="1"/>
    <col min="9229" max="9229" width="6.7109375" customWidth="1"/>
    <col min="9230" max="9230" width="4.7109375" customWidth="1"/>
    <col min="9232" max="9232" width="5.7109375" customWidth="1"/>
    <col min="9233" max="9233" width="6" customWidth="1"/>
    <col min="9234" max="9234" width="5.42578125" customWidth="1"/>
    <col min="9235" max="9235" width="6.140625" customWidth="1"/>
    <col min="9236" max="9236" width="5.5703125" customWidth="1"/>
    <col min="9237" max="9237" width="4.140625" customWidth="1"/>
    <col min="9238" max="9238" width="4.85546875" customWidth="1"/>
    <col min="9239" max="9239" width="8.7109375" customWidth="1"/>
    <col min="9240" max="9240" width="4.7109375" customWidth="1"/>
    <col min="9473" max="9473" width="1.7109375" customWidth="1"/>
    <col min="9474" max="9475" width="8.7109375" customWidth="1"/>
    <col min="9476" max="9476" width="5.7109375" customWidth="1"/>
    <col min="9477" max="9477" width="6" customWidth="1"/>
    <col min="9478" max="9478" width="5.42578125" customWidth="1"/>
    <col min="9479" max="9479" width="6.140625" customWidth="1"/>
    <col min="9480" max="9480" width="5.5703125" customWidth="1"/>
    <col min="9481" max="9481" width="4.140625" customWidth="1"/>
    <col min="9482" max="9482" width="4.85546875" customWidth="1"/>
    <col min="9483" max="9484" width="4.7109375" customWidth="1"/>
    <col min="9485" max="9485" width="6.7109375" customWidth="1"/>
    <col min="9486" max="9486" width="4.7109375" customWidth="1"/>
    <col min="9488" max="9488" width="5.7109375" customWidth="1"/>
    <col min="9489" max="9489" width="6" customWidth="1"/>
    <col min="9490" max="9490" width="5.42578125" customWidth="1"/>
    <col min="9491" max="9491" width="6.140625" customWidth="1"/>
    <col min="9492" max="9492" width="5.5703125" customWidth="1"/>
    <col min="9493" max="9493" width="4.140625" customWidth="1"/>
    <col min="9494" max="9494" width="4.85546875" customWidth="1"/>
    <col min="9495" max="9495" width="8.7109375" customWidth="1"/>
    <col min="9496" max="9496" width="4.7109375" customWidth="1"/>
    <col min="9729" max="9729" width="1.7109375" customWidth="1"/>
    <col min="9730" max="9731" width="8.7109375" customWidth="1"/>
    <col min="9732" max="9732" width="5.7109375" customWidth="1"/>
    <col min="9733" max="9733" width="6" customWidth="1"/>
    <col min="9734" max="9734" width="5.42578125" customWidth="1"/>
    <col min="9735" max="9735" width="6.140625" customWidth="1"/>
    <col min="9736" max="9736" width="5.5703125" customWidth="1"/>
    <col min="9737" max="9737" width="4.140625" customWidth="1"/>
    <col min="9738" max="9738" width="4.85546875" customWidth="1"/>
    <col min="9739" max="9740" width="4.7109375" customWidth="1"/>
    <col min="9741" max="9741" width="6.7109375" customWidth="1"/>
    <col min="9742" max="9742" width="4.7109375" customWidth="1"/>
    <col min="9744" max="9744" width="5.7109375" customWidth="1"/>
    <col min="9745" max="9745" width="6" customWidth="1"/>
    <col min="9746" max="9746" width="5.42578125" customWidth="1"/>
    <col min="9747" max="9747" width="6.140625" customWidth="1"/>
    <col min="9748" max="9748" width="5.5703125" customWidth="1"/>
    <col min="9749" max="9749" width="4.140625" customWidth="1"/>
    <col min="9750" max="9750" width="4.85546875" customWidth="1"/>
    <col min="9751" max="9751" width="8.7109375" customWidth="1"/>
    <col min="9752" max="9752" width="4.7109375" customWidth="1"/>
    <col min="9985" max="9985" width="1.7109375" customWidth="1"/>
    <col min="9986" max="9987" width="8.7109375" customWidth="1"/>
    <col min="9988" max="9988" width="5.7109375" customWidth="1"/>
    <col min="9989" max="9989" width="6" customWidth="1"/>
    <col min="9990" max="9990" width="5.42578125" customWidth="1"/>
    <col min="9991" max="9991" width="6.140625" customWidth="1"/>
    <col min="9992" max="9992" width="5.5703125" customWidth="1"/>
    <col min="9993" max="9993" width="4.140625" customWidth="1"/>
    <col min="9994" max="9994" width="4.85546875" customWidth="1"/>
    <col min="9995" max="9996" width="4.7109375" customWidth="1"/>
    <col min="9997" max="9997" width="6.7109375" customWidth="1"/>
    <col min="9998" max="9998" width="4.7109375" customWidth="1"/>
    <col min="10000" max="10000" width="5.7109375" customWidth="1"/>
    <col min="10001" max="10001" width="6" customWidth="1"/>
    <col min="10002" max="10002" width="5.42578125" customWidth="1"/>
    <col min="10003" max="10003" width="6.140625" customWidth="1"/>
    <col min="10004" max="10004" width="5.5703125" customWidth="1"/>
    <col min="10005" max="10005" width="4.140625" customWidth="1"/>
    <col min="10006" max="10006" width="4.85546875" customWidth="1"/>
    <col min="10007" max="10007" width="8.7109375" customWidth="1"/>
    <col min="10008" max="10008" width="4.7109375" customWidth="1"/>
    <col min="10241" max="10241" width="1.7109375" customWidth="1"/>
    <col min="10242" max="10243" width="8.7109375" customWidth="1"/>
    <col min="10244" max="10244" width="5.7109375" customWidth="1"/>
    <col min="10245" max="10245" width="6" customWidth="1"/>
    <col min="10246" max="10246" width="5.42578125" customWidth="1"/>
    <col min="10247" max="10247" width="6.140625" customWidth="1"/>
    <col min="10248" max="10248" width="5.5703125" customWidth="1"/>
    <col min="10249" max="10249" width="4.140625" customWidth="1"/>
    <col min="10250" max="10250" width="4.85546875" customWidth="1"/>
    <col min="10251" max="10252" width="4.7109375" customWidth="1"/>
    <col min="10253" max="10253" width="6.7109375" customWidth="1"/>
    <col min="10254" max="10254" width="4.7109375" customWidth="1"/>
    <col min="10256" max="10256" width="5.7109375" customWidth="1"/>
    <col min="10257" max="10257" width="6" customWidth="1"/>
    <col min="10258" max="10258" width="5.42578125" customWidth="1"/>
    <col min="10259" max="10259" width="6.140625" customWidth="1"/>
    <col min="10260" max="10260" width="5.5703125" customWidth="1"/>
    <col min="10261" max="10261" width="4.140625" customWidth="1"/>
    <col min="10262" max="10262" width="4.85546875" customWidth="1"/>
    <col min="10263" max="10263" width="8.7109375" customWidth="1"/>
    <col min="10264" max="10264" width="4.7109375" customWidth="1"/>
    <col min="10497" max="10497" width="1.7109375" customWidth="1"/>
    <col min="10498" max="10499" width="8.7109375" customWidth="1"/>
    <col min="10500" max="10500" width="5.7109375" customWidth="1"/>
    <col min="10501" max="10501" width="6" customWidth="1"/>
    <col min="10502" max="10502" width="5.42578125" customWidth="1"/>
    <col min="10503" max="10503" width="6.140625" customWidth="1"/>
    <col min="10504" max="10504" width="5.5703125" customWidth="1"/>
    <col min="10505" max="10505" width="4.140625" customWidth="1"/>
    <col min="10506" max="10506" width="4.85546875" customWidth="1"/>
    <col min="10507" max="10508" width="4.7109375" customWidth="1"/>
    <col min="10509" max="10509" width="6.7109375" customWidth="1"/>
    <col min="10510" max="10510" width="4.7109375" customWidth="1"/>
    <col min="10512" max="10512" width="5.7109375" customWidth="1"/>
    <col min="10513" max="10513" width="6" customWidth="1"/>
    <col min="10514" max="10514" width="5.42578125" customWidth="1"/>
    <col min="10515" max="10515" width="6.140625" customWidth="1"/>
    <col min="10516" max="10516" width="5.5703125" customWidth="1"/>
    <col min="10517" max="10517" width="4.140625" customWidth="1"/>
    <col min="10518" max="10518" width="4.85546875" customWidth="1"/>
    <col min="10519" max="10519" width="8.7109375" customWidth="1"/>
    <col min="10520" max="10520" width="4.7109375" customWidth="1"/>
    <col min="10753" max="10753" width="1.7109375" customWidth="1"/>
    <col min="10754" max="10755" width="8.7109375" customWidth="1"/>
    <col min="10756" max="10756" width="5.7109375" customWidth="1"/>
    <col min="10757" max="10757" width="6" customWidth="1"/>
    <col min="10758" max="10758" width="5.42578125" customWidth="1"/>
    <col min="10759" max="10759" width="6.140625" customWidth="1"/>
    <col min="10760" max="10760" width="5.5703125" customWidth="1"/>
    <col min="10761" max="10761" width="4.140625" customWidth="1"/>
    <col min="10762" max="10762" width="4.85546875" customWidth="1"/>
    <col min="10763" max="10764" width="4.7109375" customWidth="1"/>
    <col min="10765" max="10765" width="6.7109375" customWidth="1"/>
    <col min="10766" max="10766" width="4.7109375" customWidth="1"/>
    <col min="10768" max="10768" width="5.7109375" customWidth="1"/>
    <col min="10769" max="10769" width="6" customWidth="1"/>
    <col min="10770" max="10770" width="5.42578125" customWidth="1"/>
    <col min="10771" max="10771" width="6.140625" customWidth="1"/>
    <col min="10772" max="10772" width="5.5703125" customWidth="1"/>
    <col min="10773" max="10773" width="4.140625" customWidth="1"/>
    <col min="10774" max="10774" width="4.85546875" customWidth="1"/>
    <col min="10775" max="10775" width="8.7109375" customWidth="1"/>
    <col min="10776" max="10776" width="4.7109375" customWidth="1"/>
    <col min="11009" max="11009" width="1.7109375" customWidth="1"/>
    <col min="11010" max="11011" width="8.7109375" customWidth="1"/>
    <col min="11012" max="11012" width="5.7109375" customWidth="1"/>
    <col min="11013" max="11013" width="6" customWidth="1"/>
    <col min="11014" max="11014" width="5.42578125" customWidth="1"/>
    <col min="11015" max="11015" width="6.140625" customWidth="1"/>
    <col min="11016" max="11016" width="5.5703125" customWidth="1"/>
    <col min="11017" max="11017" width="4.140625" customWidth="1"/>
    <col min="11018" max="11018" width="4.85546875" customWidth="1"/>
    <col min="11019" max="11020" width="4.7109375" customWidth="1"/>
    <col min="11021" max="11021" width="6.7109375" customWidth="1"/>
    <col min="11022" max="11022" width="4.7109375" customWidth="1"/>
    <col min="11024" max="11024" width="5.7109375" customWidth="1"/>
    <col min="11025" max="11025" width="6" customWidth="1"/>
    <col min="11026" max="11026" width="5.42578125" customWidth="1"/>
    <col min="11027" max="11027" width="6.140625" customWidth="1"/>
    <col min="11028" max="11028" width="5.5703125" customWidth="1"/>
    <col min="11029" max="11029" width="4.140625" customWidth="1"/>
    <col min="11030" max="11030" width="4.85546875" customWidth="1"/>
    <col min="11031" max="11031" width="8.7109375" customWidth="1"/>
    <col min="11032" max="11032" width="4.7109375" customWidth="1"/>
    <col min="11265" max="11265" width="1.7109375" customWidth="1"/>
    <col min="11266" max="11267" width="8.7109375" customWidth="1"/>
    <col min="11268" max="11268" width="5.7109375" customWidth="1"/>
    <col min="11269" max="11269" width="6" customWidth="1"/>
    <col min="11270" max="11270" width="5.42578125" customWidth="1"/>
    <col min="11271" max="11271" width="6.140625" customWidth="1"/>
    <col min="11272" max="11272" width="5.5703125" customWidth="1"/>
    <col min="11273" max="11273" width="4.140625" customWidth="1"/>
    <col min="11274" max="11274" width="4.85546875" customWidth="1"/>
    <col min="11275" max="11276" width="4.7109375" customWidth="1"/>
    <col min="11277" max="11277" width="6.7109375" customWidth="1"/>
    <col min="11278" max="11278" width="4.7109375" customWidth="1"/>
    <col min="11280" max="11280" width="5.7109375" customWidth="1"/>
    <col min="11281" max="11281" width="6" customWidth="1"/>
    <col min="11282" max="11282" width="5.42578125" customWidth="1"/>
    <col min="11283" max="11283" width="6.140625" customWidth="1"/>
    <col min="11284" max="11284" width="5.5703125" customWidth="1"/>
    <col min="11285" max="11285" width="4.140625" customWidth="1"/>
    <col min="11286" max="11286" width="4.85546875" customWidth="1"/>
    <col min="11287" max="11287" width="8.7109375" customWidth="1"/>
    <col min="11288" max="11288" width="4.7109375" customWidth="1"/>
    <col min="11521" max="11521" width="1.7109375" customWidth="1"/>
    <col min="11522" max="11523" width="8.7109375" customWidth="1"/>
    <col min="11524" max="11524" width="5.7109375" customWidth="1"/>
    <col min="11525" max="11525" width="6" customWidth="1"/>
    <col min="11526" max="11526" width="5.42578125" customWidth="1"/>
    <col min="11527" max="11527" width="6.140625" customWidth="1"/>
    <col min="11528" max="11528" width="5.5703125" customWidth="1"/>
    <col min="11529" max="11529" width="4.140625" customWidth="1"/>
    <col min="11530" max="11530" width="4.85546875" customWidth="1"/>
    <col min="11531" max="11532" width="4.7109375" customWidth="1"/>
    <col min="11533" max="11533" width="6.7109375" customWidth="1"/>
    <col min="11534" max="11534" width="4.7109375" customWidth="1"/>
    <col min="11536" max="11536" width="5.7109375" customWidth="1"/>
    <col min="11537" max="11537" width="6" customWidth="1"/>
    <col min="11538" max="11538" width="5.42578125" customWidth="1"/>
    <col min="11539" max="11539" width="6.140625" customWidth="1"/>
    <col min="11540" max="11540" width="5.5703125" customWidth="1"/>
    <col min="11541" max="11541" width="4.140625" customWidth="1"/>
    <col min="11542" max="11542" width="4.85546875" customWidth="1"/>
    <col min="11543" max="11543" width="8.7109375" customWidth="1"/>
    <col min="11544" max="11544" width="4.7109375" customWidth="1"/>
    <col min="11777" max="11777" width="1.7109375" customWidth="1"/>
    <col min="11778" max="11779" width="8.7109375" customWidth="1"/>
    <col min="11780" max="11780" width="5.7109375" customWidth="1"/>
    <col min="11781" max="11781" width="6" customWidth="1"/>
    <col min="11782" max="11782" width="5.42578125" customWidth="1"/>
    <col min="11783" max="11783" width="6.140625" customWidth="1"/>
    <col min="11784" max="11784" width="5.5703125" customWidth="1"/>
    <col min="11785" max="11785" width="4.140625" customWidth="1"/>
    <col min="11786" max="11786" width="4.85546875" customWidth="1"/>
    <col min="11787" max="11788" width="4.7109375" customWidth="1"/>
    <col min="11789" max="11789" width="6.7109375" customWidth="1"/>
    <col min="11790" max="11790" width="4.7109375" customWidth="1"/>
    <col min="11792" max="11792" width="5.7109375" customWidth="1"/>
    <col min="11793" max="11793" width="6" customWidth="1"/>
    <col min="11794" max="11794" width="5.42578125" customWidth="1"/>
    <col min="11795" max="11795" width="6.140625" customWidth="1"/>
    <col min="11796" max="11796" width="5.5703125" customWidth="1"/>
    <col min="11797" max="11797" width="4.140625" customWidth="1"/>
    <col min="11798" max="11798" width="4.85546875" customWidth="1"/>
    <col min="11799" max="11799" width="8.7109375" customWidth="1"/>
    <col min="11800" max="11800" width="4.7109375" customWidth="1"/>
    <col min="12033" max="12033" width="1.7109375" customWidth="1"/>
    <col min="12034" max="12035" width="8.7109375" customWidth="1"/>
    <col min="12036" max="12036" width="5.7109375" customWidth="1"/>
    <col min="12037" max="12037" width="6" customWidth="1"/>
    <col min="12038" max="12038" width="5.42578125" customWidth="1"/>
    <col min="12039" max="12039" width="6.140625" customWidth="1"/>
    <col min="12040" max="12040" width="5.5703125" customWidth="1"/>
    <col min="12041" max="12041" width="4.140625" customWidth="1"/>
    <col min="12042" max="12042" width="4.85546875" customWidth="1"/>
    <col min="12043" max="12044" width="4.7109375" customWidth="1"/>
    <col min="12045" max="12045" width="6.7109375" customWidth="1"/>
    <col min="12046" max="12046" width="4.7109375" customWidth="1"/>
    <col min="12048" max="12048" width="5.7109375" customWidth="1"/>
    <col min="12049" max="12049" width="6" customWidth="1"/>
    <col min="12050" max="12050" width="5.42578125" customWidth="1"/>
    <col min="12051" max="12051" width="6.140625" customWidth="1"/>
    <col min="12052" max="12052" width="5.5703125" customWidth="1"/>
    <col min="12053" max="12053" width="4.140625" customWidth="1"/>
    <col min="12054" max="12054" width="4.85546875" customWidth="1"/>
    <col min="12055" max="12055" width="8.7109375" customWidth="1"/>
    <col min="12056" max="12056" width="4.7109375" customWidth="1"/>
    <col min="12289" max="12289" width="1.7109375" customWidth="1"/>
    <col min="12290" max="12291" width="8.7109375" customWidth="1"/>
    <col min="12292" max="12292" width="5.7109375" customWidth="1"/>
    <col min="12293" max="12293" width="6" customWidth="1"/>
    <col min="12294" max="12294" width="5.42578125" customWidth="1"/>
    <col min="12295" max="12295" width="6.140625" customWidth="1"/>
    <col min="12296" max="12296" width="5.5703125" customWidth="1"/>
    <col min="12297" max="12297" width="4.140625" customWidth="1"/>
    <col min="12298" max="12298" width="4.85546875" customWidth="1"/>
    <col min="12299" max="12300" width="4.7109375" customWidth="1"/>
    <col min="12301" max="12301" width="6.7109375" customWidth="1"/>
    <col min="12302" max="12302" width="4.7109375" customWidth="1"/>
    <col min="12304" max="12304" width="5.7109375" customWidth="1"/>
    <col min="12305" max="12305" width="6" customWidth="1"/>
    <col min="12306" max="12306" width="5.42578125" customWidth="1"/>
    <col min="12307" max="12307" width="6.140625" customWidth="1"/>
    <col min="12308" max="12308" width="5.5703125" customWidth="1"/>
    <col min="12309" max="12309" width="4.140625" customWidth="1"/>
    <col min="12310" max="12310" width="4.85546875" customWidth="1"/>
    <col min="12311" max="12311" width="8.7109375" customWidth="1"/>
    <col min="12312" max="12312" width="4.7109375" customWidth="1"/>
    <col min="12545" max="12545" width="1.7109375" customWidth="1"/>
    <col min="12546" max="12547" width="8.7109375" customWidth="1"/>
    <col min="12548" max="12548" width="5.7109375" customWidth="1"/>
    <col min="12549" max="12549" width="6" customWidth="1"/>
    <col min="12550" max="12550" width="5.42578125" customWidth="1"/>
    <col min="12551" max="12551" width="6.140625" customWidth="1"/>
    <col min="12552" max="12552" width="5.5703125" customWidth="1"/>
    <col min="12553" max="12553" width="4.140625" customWidth="1"/>
    <col min="12554" max="12554" width="4.85546875" customWidth="1"/>
    <col min="12555" max="12556" width="4.7109375" customWidth="1"/>
    <col min="12557" max="12557" width="6.7109375" customWidth="1"/>
    <col min="12558" max="12558" width="4.7109375" customWidth="1"/>
    <col min="12560" max="12560" width="5.7109375" customWidth="1"/>
    <col min="12561" max="12561" width="6" customWidth="1"/>
    <col min="12562" max="12562" width="5.42578125" customWidth="1"/>
    <col min="12563" max="12563" width="6.140625" customWidth="1"/>
    <col min="12564" max="12564" width="5.5703125" customWidth="1"/>
    <col min="12565" max="12565" width="4.140625" customWidth="1"/>
    <col min="12566" max="12566" width="4.85546875" customWidth="1"/>
    <col min="12567" max="12567" width="8.7109375" customWidth="1"/>
    <col min="12568" max="12568" width="4.7109375" customWidth="1"/>
    <col min="12801" max="12801" width="1.7109375" customWidth="1"/>
    <col min="12802" max="12803" width="8.7109375" customWidth="1"/>
    <col min="12804" max="12804" width="5.7109375" customWidth="1"/>
    <col min="12805" max="12805" width="6" customWidth="1"/>
    <col min="12806" max="12806" width="5.42578125" customWidth="1"/>
    <col min="12807" max="12807" width="6.140625" customWidth="1"/>
    <col min="12808" max="12808" width="5.5703125" customWidth="1"/>
    <col min="12809" max="12809" width="4.140625" customWidth="1"/>
    <col min="12810" max="12810" width="4.85546875" customWidth="1"/>
    <col min="12811" max="12812" width="4.7109375" customWidth="1"/>
    <col min="12813" max="12813" width="6.7109375" customWidth="1"/>
    <col min="12814" max="12814" width="4.7109375" customWidth="1"/>
    <col min="12816" max="12816" width="5.7109375" customWidth="1"/>
    <col min="12817" max="12817" width="6" customWidth="1"/>
    <col min="12818" max="12818" width="5.42578125" customWidth="1"/>
    <col min="12819" max="12819" width="6.140625" customWidth="1"/>
    <col min="12820" max="12820" width="5.5703125" customWidth="1"/>
    <col min="12821" max="12821" width="4.140625" customWidth="1"/>
    <col min="12822" max="12822" width="4.85546875" customWidth="1"/>
    <col min="12823" max="12823" width="8.7109375" customWidth="1"/>
    <col min="12824" max="12824" width="4.7109375" customWidth="1"/>
    <col min="13057" max="13057" width="1.7109375" customWidth="1"/>
    <col min="13058" max="13059" width="8.7109375" customWidth="1"/>
    <col min="13060" max="13060" width="5.7109375" customWidth="1"/>
    <col min="13061" max="13061" width="6" customWidth="1"/>
    <col min="13062" max="13062" width="5.42578125" customWidth="1"/>
    <col min="13063" max="13063" width="6.140625" customWidth="1"/>
    <col min="13064" max="13064" width="5.5703125" customWidth="1"/>
    <col min="13065" max="13065" width="4.140625" customWidth="1"/>
    <col min="13066" max="13066" width="4.85546875" customWidth="1"/>
    <col min="13067" max="13068" width="4.7109375" customWidth="1"/>
    <col min="13069" max="13069" width="6.7109375" customWidth="1"/>
    <col min="13070" max="13070" width="4.7109375" customWidth="1"/>
    <col min="13072" max="13072" width="5.7109375" customWidth="1"/>
    <col min="13073" max="13073" width="6" customWidth="1"/>
    <col min="13074" max="13074" width="5.42578125" customWidth="1"/>
    <col min="13075" max="13075" width="6.140625" customWidth="1"/>
    <col min="13076" max="13076" width="5.5703125" customWidth="1"/>
    <col min="13077" max="13077" width="4.140625" customWidth="1"/>
    <col min="13078" max="13078" width="4.85546875" customWidth="1"/>
    <col min="13079" max="13079" width="8.7109375" customWidth="1"/>
    <col min="13080" max="13080" width="4.7109375" customWidth="1"/>
    <col min="13313" max="13313" width="1.7109375" customWidth="1"/>
    <col min="13314" max="13315" width="8.7109375" customWidth="1"/>
    <col min="13316" max="13316" width="5.7109375" customWidth="1"/>
    <col min="13317" max="13317" width="6" customWidth="1"/>
    <col min="13318" max="13318" width="5.42578125" customWidth="1"/>
    <col min="13319" max="13319" width="6.140625" customWidth="1"/>
    <col min="13320" max="13320" width="5.5703125" customWidth="1"/>
    <col min="13321" max="13321" width="4.140625" customWidth="1"/>
    <col min="13322" max="13322" width="4.85546875" customWidth="1"/>
    <col min="13323" max="13324" width="4.7109375" customWidth="1"/>
    <col min="13325" max="13325" width="6.7109375" customWidth="1"/>
    <col min="13326" max="13326" width="4.7109375" customWidth="1"/>
    <col min="13328" max="13328" width="5.7109375" customWidth="1"/>
    <col min="13329" max="13329" width="6" customWidth="1"/>
    <col min="13330" max="13330" width="5.42578125" customWidth="1"/>
    <col min="13331" max="13331" width="6.140625" customWidth="1"/>
    <col min="13332" max="13332" width="5.5703125" customWidth="1"/>
    <col min="13333" max="13333" width="4.140625" customWidth="1"/>
    <col min="13334" max="13334" width="4.85546875" customWidth="1"/>
    <col min="13335" max="13335" width="8.7109375" customWidth="1"/>
    <col min="13336" max="13336" width="4.7109375" customWidth="1"/>
    <col min="13569" max="13569" width="1.7109375" customWidth="1"/>
    <col min="13570" max="13571" width="8.7109375" customWidth="1"/>
    <col min="13572" max="13572" width="5.7109375" customWidth="1"/>
    <col min="13573" max="13573" width="6" customWidth="1"/>
    <col min="13574" max="13574" width="5.42578125" customWidth="1"/>
    <col min="13575" max="13575" width="6.140625" customWidth="1"/>
    <col min="13576" max="13576" width="5.5703125" customWidth="1"/>
    <col min="13577" max="13577" width="4.140625" customWidth="1"/>
    <col min="13578" max="13578" width="4.85546875" customWidth="1"/>
    <col min="13579" max="13580" width="4.7109375" customWidth="1"/>
    <col min="13581" max="13581" width="6.7109375" customWidth="1"/>
    <col min="13582" max="13582" width="4.7109375" customWidth="1"/>
    <col min="13584" max="13584" width="5.7109375" customWidth="1"/>
    <col min="13585" max="13585" width="6" customWidth="1"/>
    <col min="13586" max="13586" width="5.42578125" customWidth="1"/>
    <col min="13587" max="13587" width="6.140625" customWidth="1"/>
    <col min="13588" max="13588" width="5.5703125" customWidth="1"/>
    <col min="13589" max="13589" width="4.140625" customWidth="1"/>
    <col min="13590" max="13590" width="4.85546875" customWidth="1"/>
    <col min="13591" max="13591" width="8.7109375" customWidth="1"/>
    <col min="13592" max="13592" width="4.7109375" customWidth="1"/>
    <col min="13825" max="13825" width="1.7109375" customWidth="1"/>
    <col min="13826" max="13827" width="8.7109375" customWidth="1"/>
    <col min="13828" max="13828" width="5.7109375" customWidth="1"/>
    <col min="13829" max="13829" width="6" customWidth="1"/>
    <col min="13830" max="13830" width="5.42578125" customWidth="1"/>
    <col min="13831" max="13831" width="6.140625" customWidth="1"/>
    <col min="13832" max="13832" width="5.5703125" customWidth="1"/>
    <col min="13833" max="13833" width="4.140625" customWidth="1"/>
    <col min="13834" max="13834" width="4.85546875" customWidth="1"/>
    <col min="13835" max="13836" width="4.7109375" customWidth="1"/>
    <col min="13837" max="13837" width="6.7109375" customWidth="1"/>
    <col min="13838" max="13838" width="4.7109375" customWidth="1"/>
    <col min="13840" max="13840" width="5.7109375" customWidth="1"/>
    <col min="13841" max="13841" width="6" customWidth="1"/>
    <col min="13842" max="13842" width="5.42578125" customWidth="1"/>
    <col min="13843" max="13843" width="6.140625" customWidth="1"/>
    <col min="13844" max="13844" width="5.5703125" customWidth="1"/>
    <col min="13845" max="13845" width="4.140625" customWidth="1"/>
    <col min="13846" max="13846" width="4.85546875" customWidth="1"/>
    <col min="13847" max="13847" width="8.7109375" customWidth="1"/>
    <col min="13848" max="13848" width="4.7109375" customWidth="1"/>
    <col min="14081" max="14081" width="1.7109375" customWidth="1"/>
    <col min="14082" max="14083" width="8.7109375" customWidth="1"/>
    <col min="14084" max="14084" width="5.7109375" customWidth="1"/>
    <col min="14085" max="14085" width="6" customWidth="1"/>
    <col min="14086" max="14086" width="5.42578125" customWidth="1"/>
    <col min="14087" max="14087" width="6.140625" customWidth="1"/>
    <col min="14088" max="14088" width="5.5703125" customWidth="1"/>
    <col min="14089" max="14089" width="4.140625" customWidth="1"/>
    <col min="14090" max="14090" width="4.85546875" customWidth="1"/>
    <col min="14091" max="14092" width="4.7109375" customWidth="1"/>
    <col min="14093" max="14093" width="6.7109375" customWidth="1"/>
    <col min="14094" max="14094" width="4.7109375" customWidth="1"/>
    <col min="14096" max="14096" width="5.7109375" customWidth="1"/>
    <col min="14097" max="14097" width="6" customWidth="1"/>
    <col min="14098" max="14098" width="5.42578125" customWidth="1"/>
    <col min="14099" max="14099" width="6.140625" customWidth="1"/>
    <col min="14100" max="14100" width="5.5703125" customWidth="1"/>
    <col min="14101" max="14101" width="4.140625" customWidth="1"/>
    <col min="14102" max="14102" width="4.85546875" customWidth="1"/>
    <col min="14103" max="14103" width="8.7109375" customWidth="1"/>
    <col min="14104" max="14104" width="4.7109375" customWidth="1"/>
    <col min="14337" max="14337" width="1.7109375" customWidth="1"/>
    <col min="14338" max="14339" width="8.7109375" customWidth="1"/>
    <col min="14340" max="14340" width="5.7109375" customWidth="1"/>
    <col min="14341" max="14341" width="6" customWidth="1"/>
    <col min="14342" max="14342" width="5.42578125" customWidth="1"/>
    <col min="14343" max="14343" width="6.140625" customWidth="1"/>
    <col min="14344" max="14344" width="5.5703125" customWidth="1"/>
    <col min="14345" max="14345" width="4.140625" customWidth="1"/>
    <col min="14346" max="14346" width="4.85546875" customWidth="1"/>
    <col min="14347" max="14348" width="4.7109375" customWidth="1"/>
    <col min="14349" max="14349" width="6.7109375" customWidth="1"/>
    <col min="14350" max="14350" width="4.7109375" customWidth="1"/>
    <col min="14352" max="14352" width="5.7109375" customWidth="1"/>
    <col min="14353" max="14353" width="6" customWidth="1"/>
    <col min="14354" max="14354" width="5.42578125" customWidth="1"/>
    <col min="14355" max="14355" width="6.140625" customWidth="1"/>
    <col min="14356" max="14356" width="5.5703125" customWidth="1"/>
    <col min="14357" max="14357" width="4.140625" customWidth="1"/>
    <col min="14358" max="14358" width="4.85546875" customWidth="1"/>
    <col min="14359" max="14359" width="8.7109375" customWidth="1"/>
    <col min="14360" max="14360" width="4.7109375" customWidth="1"/>
    <col min="14593" max="14593" width="1.7109375" customWidth="1"/>
    <col min="14594" max="14595" width="8.7109375" customWidth="1"/>
    <col min="14596" max="14596" width="5.7109375" customWidth="1"/>
    <col min="14597" max="14597" width="6" customWidth="1"/>
    <col min="14598" max="14598" width="5.42578125" customWidth="1"/>
    <col min="14599" max="14599" width="6.140625" customWidth="1"/>
    <col min="14600" max="14600" width="5.5703125" customWidth="1"/>
    <col min="14601" max="14601" width="4.140625" customWidth="1"/>
    <col min="14602" max="14602" width="4.85546875" customWidth="1"/>
    <col min="14603" max="14604" width="4.7109375" customWidth="1"/>
    <col min="14605" max="14605" width="6.7109375" customWidth="1"/>
    <col min="14606" max="14606" width="4.7109375" customWidth="1"/>
    <col min="14608" max="14608" width="5.7109375" customWidth="1"/>
    <col min="14609" max="14609" width="6" customWidth="1"/>
    <col min="14610" max="14610" width="5.42578125" customWidth="1"/>
    <col min="14611" max="14611" width="6.140625" customWidth="1"/>
    <col min="14612" max="14612" width="5.5703125" customWidth="1"/>
    <col min="14613" max="14613" width="4.140625" customWidth="1"/>
    <col min="14614" max="14614" width="4.85546875" customWidth="1"/>
    <col min="14615" max="14615" width="8.7109375" customWidth="1"/>
    <col min="14616" max="14616" width="4.7109375" customWidth="1"/>
    <col min="14849" max="14849" width="1.7109375" customWidth="1"/>
    <col min="14850" max="14851" width="8.7109375" customWidth="1"/>
    <col min="14852" max="14852" width="5.7109375" customWidth="1"/>
    <col min="14853" max="14853" width="6" customWidth="1"/>
    <col min="14854" max="14854" width="5.42578125" customWidth="1"/>
    <col min="14855" max="14855" width="6.140625" customWidth="1"/>
    <col min="14856" max="14856" width="5.5703125" customWidth="1"/>
    <col min="14857" max="14857" width="4.140625" customWidth="1"/>
    <col min="14858" max="14858" width="4.85546875" customWidth="1"/>
    <col min="14859" max="14860" width="4.7109375" customWidth="1"/>
    <col min="14861" max="14861" width="6.7109375" customWidth="1"/>
    <col min="14862" max="14862" width="4.7109375" customWidth="1"/>
    <col min="14864" max="14864" width="5.7109375" customWidth="1"/>
    <col min="14865" max="14865" width="6" customWidth="1"/>
    <col min="14866" max="14866" width="5.42578125" customWidth="1"/>
    <col min="14867" max="14867" width="6.140625" customWidth="1"/>
    <col min="14868" max="14868" width="5.5703125" customWidth="1"/>
    <col min="14869" max="14869" width="4.140625" customWidth="1"/>
    <col min="14870" max="14870" width="4.85546875" customWidth="1"/>
    <col min="14871" max="14871" width="8.7109375" customWidth="1"/>
    <col min="14872" max="14872" width="4.7109375" customWidth="1"/>
    <col min="15105" max="15105" width="1.7109375" customWidth="1"/>
    <col min="15106" max="15107" width="8.7109375" customWidth="1"/>
    <col min="15108" max="15108" width="5.7109375" customWidth="1"/>
    <col min="15109" max="15109" width="6" customWidth="1"/>
    <col min="15110" max="15110" width="5.42578125" customWidth="1"/>
    <col min="15111" max="15111" width="6.140625" customWidth="1"/>
    <col min="15112" max="15112" width="5.5703125" customWidth="1"/>
    <col min="15113" max="15113" width="4.140625" customWidth="1"/>
    <col min="15114" max="15114" width="4.85546875" customWidth="1"/>
    <col min="15115" max="15116" width="4.7109375" customWidth="1"/>
    <col min="15117" max="15117" width="6.7109375" customWidth="1"/>
    <col min="15118" max="15118" width="4.7109375" customWidth="1"/>
    <col min="15120" max="15120" width="5.7109375" customWidth="1"/>
    <col min="15121" max="15121" width="6" customWidth="1"/>
    <col min="15122" max="15122" width="5.42578125" customWidth="1"/>
    <col min="15123" max="15123" width="6.140625" customWidth="1"/>
    <col min="15124" max="15124" width="5.5703125" customWidth="1"/>
    <col min="15125" max="15125" width="4.140625" customWidth="1"/>
    <col min="15126" max="15126" width="4.85546875" customWidth="1"/>
    <col min="15127" max="15127" width="8.7109375" customWidth="1"/>
    <col min="15128" max="15128" width="4.7109375" customWidth="1"/>
    <col min="15361" max="15361" width="1.7109375" customWidth="1"/>
    <col min="15362" max="15363" width="8.7109375" customWidth="1"/>
    <col min="15364" max="15364" width="5.7109375" customWidth="1"/>
    <col min="15365" max="15365" width="6" customWidth="1"/>
    <col min="15366" max="15366" width="5.42578125" customWidth="1"/>
    <col min="15367" max="15367" width="6.140625" customWidth="1"/>
    <col min="15368" max="15368" width="5.5703125" customWidth="1"/>
    <col min="15369" max="15369" width="4.140625" customWidth="1"/>
    <col min="15370" max="15370" width="4.85546875" customWidth="1"/>
    <col min="15371" max="15372" width="4.7109375" customWidth="1"/>
    <col min="15373" max="15373" width="6.7109375" customWidth="1"/>
    <col min="15374" max="15374" width="4.7109375" customWidth="1"/>
    <col min="15376" max="15376" width="5.7109375" customWidth="1"/>
    <col min="15377" max="15377" width="6" customWidth="1"/>
    <col min="15378" max="15378" width="5.42578125" customWidth="1"/>
    <col min="15379" max="15379" width="6.140625" customWidth="1"/>
    <col min="15380" max="15380" width="5.5703125" customWidth="1"/>
    <col min="15381" max="15381" width="4.140625" customWidth="1"/>
    <col min="15382" max="15382" width="4.85546875" customWidth="1"/>
    <col min="15383" max="15383" width="8.7109375" customWidth="1"/>
    <col min="15384" max="15384" width="4.7109375" customWidth="1"/>
    <col min="15617" max="15617" width="1.7109375" customWidth="1"/>
    <col min="15618" max="15619" width="8.7109375" customWidth="1"/>
    <col min="15620" max="15620" width="5.7109375" customWidth="1"/>
    <col min="15621" max="15621" width="6" customWidth="1"/>
    <col min="15622" max="15622" width="5.42578125" customWidth="1"/>
    <col min="15623" max="15623" width="6.140625" customWidth="1"/>
    <col min="15624" max="15624" width="5.5703125" customWidth="1"/>
    <col min="15625" max="15625" width="4.140625" customWidth="1"/>
    <col min="15626" max="15626" width="4.85546875" customWidth="1"/>
    <col min="15627" max="15628" width="4.7109375" customWidth="1"/>
    <col min="15629" max="15629" width="6.7109375" customWidth="1"/>
    <col min="15630" max="15630" width="4.7109375" customWidth="1"/>
    <col min="15632" max="15632" width="5.7109375" customWidth="1"/>
    <col min="15633" max="15633" width="6" customWidth="1"/>
    <col min="15634" max="15634" width="5.42578125" customWidth="1"/>
    <col min="15635" max="15635" width="6.140625" customWidth="1"/>
    <col min="15636" max="15636" width="5.5703125" customWidth="1"/>
    <col min="15637" max="15637" width="4.140625" customWidth="1"/>
    <col min="15638" max="15638" width="4.85546875" customWidth="1"/>
    <col min="15639" max="15639" width="8.7109375" customWidth="1"/>
    <col min="15640" max="15640" width="4.7109375" customWidth="1"/>
    <col min="15873" max="15873" width="1.7109375" customWidth="1"/>
    <col min="15874" max="15875" width="8.7109375" customWidth="1"/>
    <col min="15876" max="15876" width="5.7109375" customWidth="1"/>
    <col min="15877" max="15877" width="6" customWidth="1"/>
    <col min="15878" max="15878" width="5.42578125" customWidth="1"/>
    <col min="15879" max="15879" width="6.140625" customWidth="1"/>
    <col min="15880" max="15880" width="5.5703125" customWidth="1"/>
    <col min="15881" max="15881" width="4.140625" customWidth="1"/>
    <col min="15882" max="15882" width="4.85546875" customWidth="1"/>
    <col min="15883" max="15884" width="4.7109375" customWidth="1"/>
    <col min="15885" max="15885" width="6.7109375" customWidth="1"/>
    <col min="15886" max="15886" width="4.7109375" customWidth="1"/>
    <col min="15888" max="15888" width="5.7109375" customWidth="1"/>
    <col min="15889" max="15889" width="6" customWidth="1"/>
    <col min="15890" max="15890" width="5.42578125" customWidth="1"/>
    <col min="15891" max="15891" width="6.140625" customWidth="1"/>
    <col min="15892" max="15892" width="5.5703125" customWidth="1"/>
    <col min="15893" max="15893" width="4.140625" customWidth="1"/>
    <col min="15894" max="15894" width="4.85546875" customWidth="1"/>
    <col min="15895" max="15895" width="8.7109375" customWidth="1"/>
    <col min="15896" max="15896" width="4.7109375" customWidth="1"/>
    <col min="16129" max="16129" width="1.7109375" customWidth="1"/>
    <col min="16130" max="16131" width="8.7109375" customWidth="1"/>
    <col min="16132" max="16132" width="5.7109375" customWidth="1"/>
    <col min="16133" max="16133" width="6" customWidth="1"/>
    <col min="16134" max="16134" width="5.42578125" customWidth="1"/>
    <col min="16135" max="16135" width="6.140625" customWidth="1"/>
    <col min="16136" max="16136" width="5.5703125" customWidth="1"/>
    <col min="16137" max="16137" width="4.140625" customWidth="1"/>
    <col min="16138" max="16138" width="4.85546875" customWidth="1"/>
    <col min="16139" max="16140" width="4.7109375" customWidth="1"/>
    <col min="16141" max="16141" width="6.7109375" customWidth="1"/>
    <col min="16142" max="16142" width="4.7109375" customWidth="1"/>
    <col min="16144" max="16144" width="5.7109375" customWidth="1"/>
    <col min="16145" max="16145" width="6" customWidth="1"/>
    <col min="16146" max="16146" width="5.42578125" customWidth="1"/>
    <col min="16147" max="16147" width="6.140625" customWidth="1"/>
    <col min="16148" max="16148" width="5.5703125" customWidth="1"/>
    <col min="16149" max="16149" width="4.140625" customWidth="1"/>
    <col min="16150" max="16150" width="4.85546875" customWidth="1"/>
    <col min="16151" max="16151" width="8.7109375" customWidth="1"/>
    <col min="16152" max="16152" width="4.7109375" customWidth="1"/>
  </cols>
  <sheetData>
    <row r="1" spans="1:50" ht="30" customHeight="1">
      <c r="A1" s="42"/>
      <c r="B1" s="43" t="s">
        <v>64</v>
      </c>
      <c r="D1" s="146"/>
      <c r="E1" s="146"/>
      <c r="F1" s="146"/>
      <c r="G1" s="146"/>
      <c r="H1" s="146"/>
      <c r="I1" s="146"/>
      <c r="J1" s="146"/>
      <c r="K1" s="146"/>
      <c r="L1" s="146"/>
      <c r="M1" s="146"/>
      <c r="N1" s="146"/>
      <c r="O1" s="146"/>
      <c r="P1" s="146"/>
      <c r="Q1" s="146"/>
      <c r="R1" s="146"/>
      <c r="S1" s="146"/>
      <c r="T1" s="146"/>
      <c r="U1" s="146"/>
      <c r="V1" s="146"/>
      <c r="W1" s="146"/>
      <c r="X1" s="146"/>
      <c r="Y1" s="192"/>
      <c r="Z1" s="192"/>
      <c r="AA1" s="192"/>
      <c r="AB1" s="192"/>
      <c r="AC1" s="192"/>
      <c r="AD1" s="192"/>
      <c r="AE1" s="192"/>
      <c r="AF1" s="192"/>
      <c r="AG1" s="192"/>
      <c r="AH1" s="192"/>
      <c r="AI1" s="192"/>
      <c r="AJ1" s="192"/>
      <c r="AK1" s="192"/>
      <c r="AL1" s="192"/>
    </row>
    <row r="2" spans="1:50" ht="15" customHeight="1">
      <c r="A2" s="146"/>
      <c r="B2" t="s">
        <v>129</v>
      </c>
      <c r="C2" s="146"/>
      <c r="D2" s="146"/>
      <c r="E2" s="146"/>
      <c r="F2" s="146"/>
      <c r="G2" s="146"/>
      <c r="H2" s="146"/>
      <c r="I2" s="146"/>
      <c r="J2" s="146"/>
      <c r="K2" s="146"/>
      <c r="L2" s="146"/>
      <c r="M2" s="146"/>
      <c r="N2" s="146"/>
      <c r="O2" s="146"/>
      <c r="P2" s="146"/>
      <c r="Q2" s="146"/>
      <c r="R2" s="146"/>
      <c r="S2" s="146"/>
      <c r="T2" s="146"/>
      <c r="U2" s="146"/>
      <c r="V2" s="146"/>
      <c r="W2" s="146"/>
      <c r="X2" s="146"/>
      <c r="Y2" s="192"/>
      <c r="Z2" s="192"/>
      <c r="AA2" s="192"/>
      <c r="AB2" s="192"/>
      <c r="AC2" s="192"/>
      <c r="AD2" s="192"/>
      <c r="AE2" s="192"/>
      <c r="AF2" s="192"/>
      <c r="AG2" s="192"/>
      <c r="AH2" s="192"/>
      <c r="AI2" s="192"/>
      <c r="AJ2" s="192"/>
      <c r="AK2" s="192"/>
      <c r="AL2" s="192"/>
    </row>
    <row r="3" spans="1:50">
      <c r="A3" s="146"/>
      <c r="B3" s="146"/>
      <c r="C3" s="146"/>
      <c r="D3" s="146"/>
      <c r="E3" s="146"/>
      <c r="F3" s="146"/>
      <c r="G3" s="146"/>
      <c r="H3" s="146"/>
      <c r="I3" s="146"/>
      <c r="J3" s="146"/>
      <c r="K3" s="146"/>
      <c r="L3" s="146"/>
      <c r="M3" s="146"/>
      <c r="N3" s="146"/>
      <c r="O3" s="146"/>
      <c r="P3" s="146"/>
      <c r="Q3" s="146"/>
      <c r="R3" s="146"/>
      <c r="S3" s="146"/>
      <c r="T3" s="146"/>
      <c r="U3" s="146"/>
      <c r="V3" s="146"/>
      <c r="W3" s="146"/>
      <c r="X3" s="146"/>
      <c r="Y3" s="192"/>
      <c r="Z3" s="192"/>
      <c r="AA3" s="192"/>
      <c r="AB3" s="192"/>
      <c r="AC3" s="192"/>
      <c r="AD3" s="192"/>
      <c r="AE3" s="192"/>
      <c r="AF3" s="192"/>
      <c r="AG3" s="192"/>
      <c r="AH3" s="192"/>
      <c r="AI3" s="192"/>
      <c r="AJ3" s="192"/>
      <c r="AK3" s="192"/>
      <c r="AL3" s="192"/>
    </row>
    <row r="4" spans="1:50">
      <c r="A4" s="146"/>
      <c r="B4" s="146"/>
      <c r="C4" s="146"/>
      <c r="D4" s="146"/>
      <c r="E4" s="146"/>
      <c r="F4" s="146"/>
      <c r="G4" s="146"/>
      <c r="H4" s="146"/>
      <c r="I4" s="146"/>
      <c r="J4" s="146"/>
      <c r="K4" s="146"/>
      <c r="L4" s="146"/>
      <c r="M4" s="146"/>
      <c r="N4" s="146"/>
      <c r="O4" s="146"/>
      <c r="P4" s="146"/>
      <c r="Q4" s="146"/>
      <c r="R4" s="146"/>
      <c r="S4" s="146"/>
      <c r="T4" s="146"/>
      <c r="U4" s="146"/>
      <c r="V4" s="146"/>
      <c r="W4" s="146"/>
      <c r="X4" s="146"/>
      <c r="Y4" s="192"/>
      <c r="Z4" s="192"/>
      <c r="AA4" s="192"/>
      <c r="AB4" s="192"/>
      <c r="AC4" s="192"/>
      <c r="AD4" s="192"/>
      <c r="AE4" s="192"/>
      <c r="AF4" s="192"/>
      <c r="AG4" s="192"/>
      <c r="AH4" s="192"/>
      <c r="AI4" s="192"/>
      <c r="AJ4" s="192"/>
      <c r="AK4" s="192"/>
      <c r="AL4" s="192"/>
    </row>
    <row r="5" spans="1:50">
      <c r="A5" s="146"/>
      <c r="B5" s="146"/>
      <c r="C5" s="146"/>
      <c r="D5" s="146"/>
      <c r="E5" s="146"/>
      <c r="F5" s="146"/>
      <c r="G5" s="146"/>
      <c r="H5" s="146"/>
      <c r="I5" s="146"/>
      <c r="J5" s="146"/>
      <c r="K5" s="146"/>
      <c r="L5" s="146"/>
      <c r="M5" s="146"/>
      <c r="N5" s="146"/>
      <c r="O5" s="146"/>
      <c r="P5" s="146"/>
      <c r="Q5" s="146"/>
      <c r="R5" s="146"/>
      <c r="S5" s="146"/>
      <c r="T5" s="146"/>
      <c r="U5" s="146"/>
      <c r="V5" s="146"/>
      <c r="W5" s="146"/>
      <c r="X5" s="146"/>
      <c r="Y5" s="192"/>
      <c r="Z5" s="192"/>
      <c r="AA5" s="192"/>
      <c r="AB5" s="192"/>
      <c r="AC5" s="192"/>
      <c r="AD5" s="192"/>
      <c r="AE5" s="192"/>
      <c r="AF5" s="192"/>
      <c r="AG5" s="192"/>
      <c r="AH5" s="192"/>
      <c r="AI5" s="192"/>
      <c r="AJ5" s="192"/>
      <c r="AK5" s="192"/>
      <c r="AL5" s="192"/>
    </row>
    <row r="6" spans="1:50">
      <c r="A6" s="146"/>
      <c r="B6" s="146"/>
      <c r="C6" s="146"/>
      <c r="D6" s="146"/>
      <c r="E6" s="146"/>
      <c r="F6" s="146"/>
      <c r="G6" s="146"/>
      <c r="H6" s="146"/>
      <c r="I6" s="146"/>
      <c r="J6" s="146"/>
      <c r="K6" s="146"/>
      <c r="L6" s="146"/>
      <c r="M6" s="146"/>
      <c r="N6" s="146"/>
      <c r="O6" s="146"/>
      <c r="P6" s="146"/>
      <c r="Q6" s="146"/>
      <c r="R6" s="146"/>
      <c r="S6" s="146"/>
      <c r="T6" s="146"/>
      <c r="U6" s="146"/>
      <c r="V6" s="146"/>
      <c r="W6" s="146"/>
      <c r="X6" s="146"/>
      <c r="Y6" s="192"/>
      <c r="Z6" s="192"/>
      <c r="AA6" s="192"/>
      <c r="AB6" s="192"/>
      <c r="AC6" s="192"/>
      <c r="AD6" s="192"/>
      <c r="AE6" s="192"/>
      <c r="AF6" s="192"/>
      <c r="AG6" s="192"/>
      <c r="AH6" s="192"/>
      <c r="AI6" s="192"/>
      <c r="AJ6" s="192"/>
      <c r="AK6" s="192"/>
      <c r="AL6" s="192"/>
    </row>
    <row r="7" spans="1:50">
      <c r="A7" s="146"/>
      <c r="B7" s="146"/>
      <c r="C7" s="146"/>
      <c r="D7" s="146"/>
      <c r="E7" s="146"/>
      <c r="F7" s="146"/>
      <c r="G7" s="146"/>
      <c r="H7" s="146"/>
      <c r="I7" s="146"/>
      <c r="J7" s="146"/>
      <c r="K7" s="146"/>
      <c r="L7" s="146"/>
      <c r="M7" s="146"/>
      <c r="N7" s="146"/>
      <c r="O7" s="146"/>
      <c r="P7" s="146"/>
      <c r="Q7" s="146"/>
      <c r="R7" s="146"/>
      <c r="S7" s="146"/>
      <c r="T7" s="146"/>
      <c r="U7" s="146"/>
      <c r="V7" s="146"/>
      <c r="W7" s="146"/>
      <c r="X7" s="146"/>
      <c r="Y7" s="192"/>
      <c r="Z7" s="192"/>
      <c r="AA7" s="192"/>
      <c r="AB7" s="192"/>
      <c r="AC7" s="192"/>
      <c r="AD7" s="192"/>
      <c r="AE7" s="192"/>
      <c r="AF7" s="192"/>
      <c r="AG7" s="192"/>
      <c r="AH7" s="192"/>
      <c r="AI7" s="192"/>
      <c r="AJ7" s="192"/>
      <c r="AK7" s="192"/>
      <c r="AL7" s="192"/>
    </row>
    <row r="8" spans="1:50" ht="18" customHeight="1">
      <c r="A8" s="44"/>
      <c r="B8" s="146"/>
      <c r="C8" s="146"/>
      <c r="D8" s="214">
        <v>2025</v>
      </c>
      <c r="E8" s="214"/>
      <c r="F8" s="214"/>
      <c r="G8" s="214"/>
      <c r="H8" s="214"/>
      <c r="I8" s="214"/>
      <c r="J8" s="214"/>
      <c r="K8" s="44"/>
      <c r="L8" s="44"/>
      <c r="M8" s="44"/>
      <c r="N8" s="44"/>
      <c r="O8" s="146"/>
      <c r="P8" s="214">
        <v>2024</v>
      </c>
      <c r="Q8" s="214"/>
      <c r="R8" s="214"/>
      <c r="S8" s="214"/>
      <c r="T8" s="214"/>
      <c r="U8" s="214"/>
      <c r="V8" s="214"/>
      <c r="W8" s="44"/>
      <c r="X8" s="44"/>
      <c r="Y8" s="192"/>
      <c r="Z8" s="192"/>
      <c r="AA8" s="192"/>
      <c r="AB8" s="192"/>
      <c r="AC8" s="192"/>
      <c r="AD8" s="192"/>
      <c r="AE8" s="192"/>
      <c r="AF8" s="192"/>
      <c r="AG8" s="192"/>
      <c r="AH8" s="192"/>
      <c r="AI8" s="192"/>
      <c r="AJ8" s="192"/>
      <c r="AK8" s="192"/>
      <c r="AL8" s="192"/>
    </row>
    <row r="9" spans="1:50" ht="15.75" customHeight="1">
      <c r="A9" s="45"/>
      <c r="B9" s="46"/>
      <c r="C9" s="46"/>
      <c r="D9" s="47" t="s">
        <v>65</v>
      </c>
      <c r="E9" s="47" t="s">
        <v>66</v>
      </c>
      <c r="F9" s="47" t="s">
        <v>67</v>
      </c>
      <c r="G9" s="47" t="s">
        <v>68</v>
      </c>
      <c r="H9" s="47" t="s">
        <v>69</v>
      </c>
      <c r="I9" s="47" t="s">
        <v>70</v>
      </c>
      <c r="J9" s="47" t="s">
        <v>71</v>
      </c>
      <c r="K9" s="45"/>
      <c r="L9" s="45"/>
      <c r="M9" s="46"/>
      <c r="N9" s="46"/>
      <c r="O9" s="46"/>
      <c r="P9" s="47" t="s">
        <v>65</v>
      </c>
      <c r="Q9" s="47" t="s">
        <v>66</v>
      </c>
      <c r="R9" s="47" t="s">
        <v>67</v>
      </c>
      <c r="S9" s="47" t="s">
        <v>68</v>
      </c>
      <c r="T9" s="47" t="s">
        <v>69</v>
      </c>
      <c r="U9" s="47" t="s">
        <v>70</v>
      </c>
      <c r="V9" s="47" t="s">
        <v>71</v>
      </c>
      <c r="W9" s="45"/>
      <c r="X9" s="45"/>
      <c r="Y9" s="48"/>
      <c r="Z9" s="48"/>
      <c r="AA9" s="48"/>
      <c r="AB9" s="48"/>
      <c r="AC9" s="48"/>
      <c r="AD9" s="48"/>
      <c r="AE9" s="48"/>
      <c r="AF9" s="48"/>
      <c r="AG9" s="48"/>
      <c r="AH9" s="48"/>
      <c r="AI9" s="48"/>
      <c r="AJ9" s="48"/>
      <c r="AK9" s="48"/>
      <c r="AL9" s="48"/>
      <c r="AM9" s="49"/>
      <c r="AN9" s="49"/>
      <c r="AO9" s="49"/>
      <c r="AP9" s="49"/>
      <c r="AQ9" s="49"/>
      <c r="AR9" s="49"/>
      <c r="AS9" s="49"/>
      <c r="AT9" s="49"/>
      <c r="AU9" s="49"/>
      <c r="AV9" s="49"/>
      <c r="AW9" s="49"/>
      <c r="AX9" s="49"/>
    </row>
    <row r="10" spans="1:50" ht="20.100000000000001" customHeight="1">
      <c r="A10" s="147"/>
      <c r="B10" s="146"/>
      <c r="C10" s="50" t="s">
        <v>126</v>
      </c>
      <c r="D10" s="51">
        <v>6</v>
      </c>
      <c r="E10" s="52">
        <v>7</v>
      </c>
      <c r="F10" s="52">
        <v>8</v>
      </c>
      <c r="G10" s="52">
        <v>9</v>
      </c>
      <c r="H10" s="52">
        <v>10</v>
      </c>
      <c r="I10" s="52">
        <v>11</v>
      </c>
      <c r="J10" s="53">
        <v>12</v>
      </c>
      <c r="K10" s="147"/>
      <c r="L10" s="147"/>
      <c r="M10" s="209" t="s">
        <v>72</v>
      </c>
      <c r="N10" s="210"/>
      <c r="O10" s="50" t="s">
        <v>126</v>
      </c>
      <c r="P10" s="51">
        <v>7</v>
      </c>
      <c r="Q10" s="52">
        <v>8</v>
      </c>
      <c r="R10" s="52">
        <v>9</v>
      </c>
      <c r="S10" s="52">
        <v>10</v>
      </c>
      <c r="T10" s="52">
        <v>11</v>
      </c>
      <c r="U10" s="52">
        <v>12</v>
      </c>
      <c r="V10" s="53">
        <v>13</v>
      </c>
      <c r="W10" s="147"/>
      <c r="X10" s="147"/>
      <c r="Y10" s="192"/>
      <c r="Z10" s="192"/>
      <c r="AA10" s="192"/>
      <c r="AB10" s="192"/>
      <c r="AC10" s="192"/>
      <c r="AD10" s="192"/>
      <c r="AE10" s="192"/>
      <c r="AF10" s="192"/>
      <c r="AG10" s="192"/>
      <c r="AH10" s="192"/>
      <c r="AI10" s="192"/>
      <c r="AJ10" s="192"/>
      <c r="AK10" s="192"/>
      <c r="AL10" s="192"/>
    </row>
    <row r="11" spans="1:50" ht="20.100000000000001" customHeight="1">
      <c r="A11" s="147"/>
      <c r="B11" s="146"/>
      <c r="C11" s="50" t="s">
        <v>126</v>
      </c>
      <c r="D11" s="54">
        <v>13</v>
      </c>
      <c r="E11" s="55">
        <v>14</v>
      </c>
      <c r="F11" s="55">
        <v>15</v>
      </c>
      <c r="G11" s="55">
        <v>16</v>
      </c>
      <c r="H11" s="55">
        <v>17</v>
      </c>
      <c r="I11" s="55">
        <v>18</v>
      </c>
      <c r="J11" s="56">
        <v>19</v>
      </c>
      <c r="K11" s="147"/>
      <c r="L11" s="147"/>
      <c r="M11" s="209" t="s">
        <v>72</v>
      </c>
      <c r="N11" s="210"/>
      <c r="O11" s="50" t="s">
        <v>126</v>
      </c>
      <c r="P11" s="54">
        <v>14</v>
      </c>
      <c r="Q11" s="55">
        <v>15</v>
      </c>
      <c r="R11" s="55">
        <v>16</v>
      </c>
      <c r="S11" s="55">
        <v>17</v>
      </c>
      <c r="T11" s="55">
        <v>18</v>
      </c>
      <c r="U11" s="55">
        <v>19</v>
      </c>
      <c r="V11" s="56">
        <v>20</v>
      </c>
      <c r="W11" s="147"/>
      <c r="X11" s="147"/>
      <c r="Y11" s="192"/>
      <c r="Z11" s="192"/>
      <c r="AA11" s="192"/>
      <c r="AB11" s="192"/>
      <c r="AC11" s="192"/>
      <c r="AD11" s="192"/>
      <c r="AE11" s="192"/>
      <c r="AF11" s="192"/>
      <c r="AG11" s="192"/>
      <c r="AH11" s="192"/>
      <c r="AI11" s="192"/>
      <c r="AJ11" s="192"/>
      <c r="AK11" s="192"/>
      <c r="AL11" s="192"/>
    </row>
    <row r="12" spans="1:50" ht="20.100000000000001" customHeight="1">
      <c r="A12" s="147"/>
      <c r="B12" s="146"/>
      <c r="C12" s="50" t="s">
        <v>126</v>
      </c>
      <c r="D12" s="57">
        <v>20</v>
      </c>
      <c r="E12" s="58">
        <v>21</v>
      </c>
      <c r="F12" s="58">
        <v>22</v>
      </c>
      <c r="G12" s="58">
        <v>23</v>
      </c>
      <c r="H12" s="58">
        <v>24</v>
      </c>
      <c r="I12" s="58">
        <v>25</v>
      </c>
      <c r="J12" s="59">
        <v>26</v>
      </c>
      <c r="K12" s="147"/>
      <c r="L12" s="147"/>
      <c r="M12" s="209" t="s">
        <v>72</v>
      </c>
      <c r="N12" s="210"/>
      <c r="O12" s="50" t="s">
        <v>126</v>
      </c>
      <c r="P12" s="57">
        <v>21</v>
      </c>
      <c r="Q12" s="58">
        <v>22</v>
      </c>
      <c r="R12" s="58">
        <v>23</v>
      </c>
      <c r="S12" s="58">
        <v>24</v>
      </c>
      <c r="T12" s="58">
        <v>25</v>
      </c>
      <c r="U12" s="58">
        <v>26</v>
      </c>
      <c r="V12" s="59">
        <v>27</v>
      </c>
      <c r="W12" s="147"/>
      <c r="X12" s="147"/>
      <c r="Y12" s="192"/>
      <c r="Z12" s="192"/>
      <c r="AA12" s="192"/>
      <c r="AB12" s="192"/>
      <c r="AC12" s="192"/>
      <c r="AD12" s="192"/>
      <c r="AE12" s="192"/>
      <c r="AF12" s="192"/>
      <c r="AG12" s="192"/>
      <c r="AH12" s="192"/>
      <c r="AI12" s="192"/>
      <c r="AJ12" s="192"/>
      <c r="AK12" s="192"/>
      <c r="AL12" s="192"/>
    </row>
    <row r="13" spans="1:50" ht="20.100000000000001" customHeight="1">
      <c r="A13" s="147"/>
      <c r="B13" s="146"/>
      <c r="C13" s="50" t="s">
        <v>127</v>
      </c>
      <c r="D13" s="71">
        <v>27</v>
      </c>
      <c r="E13" s="72">
        <v>28</v>
      </c>
      <c r="F13" s="72">
        <v>29</v>
      </c>
      <c r="G13" s="72">
        <v>30</v>
      </c>
      <c r="H13" s="72">
        <v>31</v>
      </c>
      <c r="I13" s="72">
        <v>1</v>
      </c>
      <c r="J13" s="73">
        <v>2</v>
      </c>
      <c r="K13" s="147"/>
      <c r="L13" s="147"/>
      <c r="M13" s="209" t="s">
        <v>72</v>
      </c>
      <c r="N13" s="210"/>
      <c r="O13" s="50" t="s">
        <v>127</v>
      </c>
      <c r="P13" s="71">
        <v>28</v>
      </c>
      <c r="Q13" s="72">
        <v>29</v>
      </c>
      <c r="R13" s="72">
        <v>30</v>
      </c>
      <c r="S13" s="72">
        <v>31</v>
      </c>
      <c r="T13" s="72">
        <v>1</v>
      </c>
      <c r="U13" s="72">
        <v>2</v>
      </c>
      <c r="V13" s="73">
        <v>3</v>
      </c>
      <c r="W13" s="147"/>
      <c r="X13" s="147"/>
      <c r="Y13" s="192"/>
      <c r="Z13" s="192"/>
      <c r="AA13" s="192"/>
      <c r="AB13" s="192"/>
      <c r="AC13" s="192"/>
      <c r="AD13" s="192"/>
      <c r="AE13" s="192"/>
      <c r="AF13" s="192"/>
      <c r="AG13" s="192"/>
      <c r="AH13" s="192"/>
      <c r="AI13" s="192"/>
      <c r="AJ13" s="192"/>
      <c r="AK13" s="192"/>
      <c r="AL13" s="192"/>
    </row>
    <row r="14" spans="1:50" ht="20.100000000000001" customHeight="1">
      <c r="A14" s="147"/>
      <c r="B14" s="146"/>
      <c r="C14" s="50" t="s">
        <v>128</v>
      </c>
      <c r="D14" s="60">
        <v>3</v>
      </c>
      <c r="E14" s="61">
        <v>4</v>
      </c>
      <c r="F14" s="61">
        <v>5</v>
      </c>
      <c r="G14" s="61">
        <v>6</v>
      </c>
      <c r="H14" s="61">
        <v>7</v>
      </c>
      <c r="I14" s="61">
        <v>8</v>
      </c>
      <c r="J14" s="62">
        <v>9</v>
      </c>
      <c r="K14" s="147"/>
      <c r="L14" s="147"/>
      <c r="M14" s="209" t="s">
        <v>72</v>
      </c>
      <c r="N14" s="210"/>
      <c r="O14" s="50" t="s">
        <v>128</v>
      </c>
      <c r="P14" s="60">
        <v>4</v>
      </c>
      <c r="Q14" s="61">
        <v>5</v>
      </c>
      <c r="R14" s="61">
        <v>6</v>
      </c>
      <c r="S14" s="61">
        <v>7</v>
      </c>
      <c r="T14" s="61">
        <v>8</v>
      </c>
      <c r="U14" s="61">
        <v>9</v>
      </c>
      <c r="V14" s="62">
        <v>10</v>
      </c>
      <c r="W14" s="147"/>
      <c r="X14" s="147"/>
      <c r="Y14" s="192"/>
      <c r="Z14" s="192"/>
      <c r="AA14" s="192"/>
      <c r="AB14" s="192"/>
      <c r="AC14" s="192"/>
      <c r="AD14" s="192"/>
      <c r="AE14" s="192"/>
      <c r="AF14" s="192"/>
      <c r="AG14" s="192"/>
      <c r="AH14" s="192"/>
      <c r="AI14" s="192"/>
      <c r="AJ14" s="192"/>
      <c r="AK14" s="192"/>
      <c r="AL14" s="192"/>
    </row>
    <row r="15" spans="1:50" ht="20.100000000000001" customHeight="1">
      <c r="A15" s="147"/>
      <c r="B15" s="146"/>
      <c r="C15" s="50" t="s">
        <v>128</v>
      </c>
      <c r="D15" s="74">
        <v>10</v>
      </c>
      <c r="E15" s="75">
        <v>11</v>
      </c>
      <c r="F15" s="75">
        <v>12</v>
      </c>
      <c r="G15" s="75">
        <v>13</v>
      </c>
      <c r="H15" s="75">
        <v>14</v>
      </c>
      <c r="I15" s="75">
        <v>15</v>
      </c>
      <c r="J15" s="76">
        <v>16</v>
      </c>
      <c r="K15" s="147"/>
      <c r="L15" s="147"/>
      <c r="M15" s="209" t="s">
        <v>72</v>
      </c>
      <c r="N15" s="210"/>
      <c r="O15" s="50" t="s">
        <v>128</v>
      </c>
      <c r="P15" s="74">
        <v>11</v>
      </c>
      <c r="Q15" s="75">
        <v>12</v>
      </c>
      <c r="R15" s="75">
        <v>13</v>
      </c>
      <c r="S15" s="75">
        <v>14</v>
      </c>
      <c r="T15" s="75">
        <v>15</v>
      </c>
      <c r="U15" s="75">
        <v>16</v>
      </c>
      <c r="V15" s="76">
        <v>17</v>
      </c>
      <c r="W15" s="147"/>
      <c r="X15" s="147"/>
      <c r="Y15" s="192"/>
      <c r="Z15" s="192"/>
      <c r="AA15" s="192"/>
      <c r="AB15" s="192"/>
      <c r="AC15" s="192"/>
      <c r="AD15" s="192"/>
      <c r="AE15" s="192"/>
      <c r="AF15" s="192"/>
      <c r="AG15" s="192"/>
      <c r="AH15" s="192"/>
      <c r="AI15" s="192"/>
      <c r="AJ15" s="192"/>
      <c r="AK15" s="192"/>
      <c r="AL15" s="192"/>
    </row>
    <row r="16" spans="1:50">
      <c r="A16" s="146"/>
      <c r="B16" s="146"/>
      <c r="C16" s="146"/>
      <c r="D16" s="146"/>
      <c r="E16" s="146"/>
      <c r="F16" s="146"/>
      <c r="G16" s="146"/>
      <c r="H16" s="146"/>
      <c r="I16" s="146"/>
      <c r="J16" s="146"/>
      <c r="K16" s="146"/>
      <c r="L16" s="146"/>
      <c r="M16" s="146"/>
      <c r="N16" s="146"/>
      <c r="O16" s="146"/>
      <c r="P16" s="146"/>
      <c r="Q16" s="146"/>
      <c r="R16" s="146"/>
      <c r="S16" s="146"/>
      <c r="T16" s="146"/>
      <c r="U16" s="146"/>
      <c r="V16" s="146"/>
      <c r="W16" s="146"/>
      <c r="X16" s="146"/>
      <c r="Y16" s="192"/>
      <c r="Z16" s="192"/>
      <c r="AA16" s="192"/>
      <c r="AB16" s="192"/>
      <c r="AC16" s="192"/>
      <c r="AD16" s="192"/>
      <c r="AE16" s="192"/>
      <c r="AF16" s="192"/>
      <c r="AG16" s="192"/>
      <c r="AH16" s="192"/>
      <c r="AI16" s="192"/>
      <c r="AJ16" s="192"/>
      <c r="AK16" s="192"/>
      <c r="AL16" s="192"/>
    </row>
    <row r="17" spans="1:50">
      <c r="A17" s="146"/>
      <c r="B17" s="146"/>
      <c r="C17" s="146"/>
      <c r="D17" s="146"/>
      <c r="E17" s="146"/>
      <c r="F17" s="146"/>
      <c r="G17" s="146"/>
      <c r="H17" s="146"/>
      <c r="I17" s="146"/>
      <c r="J17" s="146"/>
      <c r="K17" s="146"/>
      <c r="L17" s="146"/>
      <c r="M17" s="146"/>
      <c r="N17" s="146"/>
      <c r="O17" s="146"/>
      <c r="P17" s="146"/>
      <c r="Q17" s="146"/>
      <c r="R17" s="146"/>
      <c r="S17" s="146"/>
      <c r="T17" s="146"/>
      <c r="U17" s="146"/>
      <c r="V17" s="146"/>
      <c r="W17" s="146"/>
      <c r="X17" s="146"/>
      <c r="Y17" s="192"/>
      <c r="Z17" s="192"/>
      <c r="AA17" s="192"/>
      <c r="AB17" s="192"/>
      <c r="AC17" s="192"/>
      <c r="AD17" s="192"/>
      <c r="AE17" s="192"/>
      <c r="AF17" s="192"/>
      <c r="AG17" s="192"/>
      <c r="AH17" s="192"/>
      <c r="AI17" s="192"/>
      <c r="AJ17" s="192"/>
      <c r="AK17" s="192"/>
      <c r="AL17" s="192"/>
    </row>
    <row r="18" spans="1:50">
      <c r="A18" s="146"/>
      <c r="B18" s="146"/>
      <c r="C18" s="146"/>
      <c r="D18" s="215" t="s">
        <v>73</v>
      </c>
      <c r="E18" s="215"/>
      <c r="F18" s="215"/>
      <c r="G18" s="215"/>
      <c r="H18" s="215"/>
      <c r="I18" s="215"/>
      <c r="J18" s="215"/>
      <c r="K18" s="146"/>
      <c r="L18" s="146"/>
      <c r="M18" s="146"/>
      <c r="N18" s="146"/>
      <c r="O18" s="146"/>
      <c r="P18" s="215" t="s">
        <v>74</v>
      </c>
      <c r="Q18" s="215"/>
      <c r="R18" s="215"/>
      <c r="S18" s="215"/>
      <c r="T18" s="215"/>
      <c r="U18" s="215"/>
      <c r="V18" s="215"/>
      <c r="W18" s="146"/>
      <c r="X18" s="146"/>
      <c r="Y18" s="192"/>
      <c r="Z18" s="192"/>
      <c r="AA18" s="192"/>
      <c r="AB18" s="192"/>
      <c r="AC18" s="192"/>
      <c r="AD18" s="192"/>
      <c r="AE18" s="192"/>
      <c r="AF18" s="192"/>
      <c r="AG18" s="192"/>
      <c r="AH18" s="192"/>
      <c r="AI18" s="192"/>
      <c r="AJ18" s="192"/>
      <c r="AK18" s="192"/>
      <c r="AL18" s="192"/>
    </row>
    <row r="19" spans="1:50" ht="13.15" customHeight="1">
      <c r="A19" s="146"/>
      <c r="B19" s="146"/>
      <c r="C19" s="211"/>
      <c r="D19" s="211"/>
      <c r="E19" s="211"/>
      <c r="F19" s="211"/>
      <c r="G19" s="146"/>
      <c r="H19" s="146"/>
      <c r="I19" s="146"/>
      <c r="J19" s="146"/>
      <c r="K19" s="146"/>
      <c r="L19" s="146"/>
      <c r="M19" s="146"/>
      <c r="N19" s="146"/>
      <c r="O19" s="211"/>
      <c r="P19" s="211"/>
      <c r="Q19" s="211"/>
      <c r="R19" s="211"/>
      <c r="S19" s="146"/>
      <c r="T19" s="146"/>
      <c r="U19" s="146"/>
      <c r="V19" s="146"/>
      <c r="W19" s="146"/>
      <c r="X19" s="146"/>
      <c r="Y19" s="192"/>
      <c r="Z19" s="192"/>
      <c r="AA19" s="192"/>
      <c r="AB19" s="192"/>
      <c r="AC19" s="192"/>
      <c r="AD19" s="192"/>
      <c r="AE19" s="192"/>
      <c r="AF19" s="192"/>
      <c r="AG19" s="192"/>
      <c r="AH19" s="192"/>
      <c r="AI19" s="192"/>
      <c r="AJ19" s="192"/>
      <c r="AK19" s="192"/>
      <c r="AL19" s="192"/>
    </row>
    <row r="20" spans="1:50">
      <c r="A20" s="63"/>
      <c r="B20" s="63"/>
      <c r="C20" s="211"/>
      <c r="D20" s="211"/>
      <c r="E20" s="211"/>
      <c r="F20" s="211"/>
      <c r="G20" s="6"/>
      <c r="H20" s="6"/>
      <c r="I20" s="6"/>
      <c r="J20" s="6"/>
      <c r="K20" s="63"/>
      <c r="L20" s="63"/>
      <c r="M20" s="63"/>
      <c r="N20" s="63"/>
      <c r="O20" s="211"/>
      <c r="P20" s="211"/>
      <c r="Q20" s="211"/>
      <c r="R20" s="211"/>
      <c r="S20" s="6"/>
      <c r="T20" s="6"/>
      <c r="U20" s="6"/>
      <c r="V20" s="6"/>
      <c r="W20" s="6"/>
      <c r="X20" s="6"/>
      <c r="Y20" s="64"/>
      <c r="Z20" s="64"/>
      <c r="AA20" s="64"/>
      <c r="AB20" s="64"/>
      <c r="AC20" s="64"/>
      <c r="AD20" s="64"/>
      <c r="AE20" s="64"/>
      <c r="AF20" s="64"/>
      <c r="AG20" s="64"/>
      <c r="AH20" s="64"/>
      <c r="AI20" s="64"/>
      <c r="AJ20" s="64"/>
      <c r="AK20" s="64"/>
      <c r="AL20" s="64"/>
      <c r="AM20" s="1"/>
      <c r="AN20" s="1"/>
      <c r="AO20" s="1"/>
      <c r="AP20" s="1"/>
      <c r="AQ20" s="1"/>
      <c r="AR20" s="1"/>
      <c r="AS20" s="1"/>
      <c r="AT20" s="1"/>
      <c r="AU20" s="1"/>
      <c r="AV20" s="1"/>
      <c r="AW20" s="1"/>
      <c r="AX20" s="1"/>
    </row>
    <row r="21" spans="1:50">
      <c r="A21" s="65"/>
      <c r="B21" s="65"/>
      <c r="C21" s="211"/>
      <c r="D21" s="211"/>
      <c r="E21" s="211"/>
      <c r="F21" s="211"/>
      <c r="G21" s="6"/>
      <c r="H21" s="6"/>
      <c r="I21" s="6"/>
      <c r="J21" s="6"/>
      <c r="K21" s="63"/>
      <c r="L21" s="63"/>
      <c r="M21" s="63"/>
      <c r="N21" s="63"/>
      <c r="O21" s="211"/>
      <c r="P21" s="211"/>
      <c r="Q21" s="211"/>
      <c r="R21" s="211"/>
      <c r="S21" s="66"/>
      <c r="T21" s="66"/>
      <c r="U21" s="66"/>
      <c r="V21" s="66"/>
      <c r="W21" s="66"/>
      <c r="X21" s="66"/>
      <c r="Y21" s="64"/>
      <c r="Z21" s="64"/>
      <c r="AA21" s="64"/>
      <c r="AB21" s="64"/>
      <c r="AC21" s="64"/>
      <c r="AD21" s="64"/>
      <c r="AE21" s="64"/>
      <c r="AF21" s="64"/>
      <c r="AG21" s="64"/>
      <c r="AH21" s="64"/>
      <c r="AI21" s="64"/>
      <c r="AJ21" s="64"/>
      <c r="AK21" s="64"/>
      <c r="AL21" s="64"/>
      <c r="AM21" s="1"/>
      <c r="AN21" s="1"/>
      <c r="AO21" s="1"/>
      <c r="AP21" s="1"/>
      <c r="AQ21" s="1"/>
      <c r="AR21" s="1"/>
      <c r="AS21" s="1"/>
      <c r="AT21" s="1"/>
      <c r="AU21" s="1"/>
      <c r="AV21" s="1"/>
      <c r="AW21" s="1"/>
      <c r="AX21" s="1"/>
    </row>
    <row r="22" spans="1:50">
      <c r="A22" s="63"/>
      <c r="B22" s="63"/>
      <c r="C22" s="211"/>
      <c r="D22" s="211"/>
      <c r="E22" s="211"/>
      <c r="F22" s="211"/>
      <c r="G22" s="6"/>
      <c r="H22" s="6"/>
      <c r="I22" s="6"/>
      <c r="J22" s="6"/>
      <c r="K22" s="63"/>
      <c r="L22" s="63"/>
      <c r="M22" s="63"/>
      <c r="N22" s="63"/>
      <c r="O22" s="211"/>
      <c r="P22" s="211"/>
      <c r="Q22" s="211"/>
      <c r="R22" s="211"/>
      <c r="S22" s="6"/>
      <c r="T22" s="6"/>
      <c r="U22" s="6"/>
      <c r="V22" s="6"/>
      <c r="W22" s="6"/>
      <c r="X22" s="6"/>
      <c r="Y22" s="64"/>
      <c r="Z22" s="64"/>
      <c r="AA22" s="64"/>
      <c r="AB22" s="64"/>
      <c r="AC22" s="64"/>
      <c r="AD22" s="64"/>
      <c r="AE22" s="64"/>
      <c r="AF22" s="64"/>
      <c r="AG22" s="64"/>
      <c r="AH22" s="64"/>
      <c r="AI22" s="64"/>
      <c r="AJ22" s="64"/>
      <c r="AK22" s="64"/>
      <c r="AL22" s="64"/>
      <c r="AM22" s="1"/>
      <c r="AN22" s="1"/>
      <c r="AO22" s="1"/>
      <c r="AP22" s="1"/>
      <c r="AQ22" s="1"/>
      <c r="AR22" s="1"/>
      <c r="AS22" s="1"/>
      <c r="AT22" s="1"/>
      <c r="AU22" s="1"/>
      <c r="AV22" s="1"/>
      <c r="AW22" s="1"/>
      <c r="AX22" s="1"/>
    </row>
    <row r="23" spans="1:50">
      <c r="A23" s="63"/>
      <c r="B23" s="63"/>
      <c r="C23" s="211"/>
      <c r="D23" s="211"/>
      <c r="E23" s="211"/>
      <c r="F23" s="211"/>
      <c r="G23" s="6"/>
      <c r="H23" s="6"/>
      <c r="I23" s="6"/>
      <c r="J23" s="63"/>
      <c r="K23" s="63"/>
      <c r="L23" s="63"/>
      <c r="M23" s="63"/>
      <c r="N23" s="63"/>
      <c r="O23" s="211"/>
      <c r="P23" s="211"/>
      <c r="Q23" s="211"/>
      <c r="R23" s="211"/>
      <c r="S23" s="6"/>
      <c r="T23" s="6"/>
      <c r="U23" s="6"/>
      <c r="V23" s="6"/>
      <c r="W23" s="6"/>
      <c r="X23" s="63"/>
      <c r="Y23" s="64"/>
      <c r="Z23" s="64"/>
      <c r="AA23" s="64"/>
      <c r="AB23" s="64"/>
      <c r="AC23" s="64"/>
      <c r="AD23" s="64"/>
      <c r="AE23" s="64"/>
      <c r="AF23" s="64"/>
      <c r="AG23" s="64"/>
      <c r="AH23" s="64"/>
      <c r="AI23" s="64"/>
      <c r="AJ23" s="64"/>
      <c r="AK23" s="64"/>
      <c r="AL23" s="64"/>
      <c r="AM23" s="1"/>
      <c r="AN23" s="1"/>
      <c r="AO23" s="1"/>
      <c r="AP23" s="1"/>
      <c r="AQ23" s="1"/>
      <c r="AR23" s="1"/>
      <c r="AS23" s="1"/>
      <c r="AT23" s="1"/>
      <c r="AU23" s="1"/>
      <c r="AV23" s="1"/>
      <c r="AW23" s="1"/>
      <c r="AX23" s="1"/>
    </row>
    <row r="24" spans="1:50">
      <c r="A24" s="146"/>
      <c r="B24" s="146"/>
      <c r="C24" s="211"/>
      <c r="D24" s="211"/>
      <c r="E24" s="211"/>
      <c r="F24" s="211"/>
      <c r="G24" s="6"/>
      <c r="H24" s="6"/>
      <c r="I24" s="6"/>
      <c r="J24" s="146"/>
      <c r="K24" s="146"/>
      <c r="L24" s="146"/>
      <c r="M24" s="146"/>
      <c r="N24" s="146"/>
      <c r="O24" s="211"/>
      <c r="P24" s="211"/>
      <c r="Q24" s="211"/>
      <c r="R24" s="211"/>
      <c r="S24" s="6"/>
      <c r="T24" s="6"/>
      <c r="U24" s="6"/>
      <c r="V24" s="6"/>
      <c r="W24" s="6"/>
      <c r="X24" s="146"/>
      <c r="Y24" s="192"/>
      <c r="Z24" s="192"/>
      <c r="AA24" s="192"/>
      <c r="AB24" s="192"/>
      <c r="AC24" s="192"/>
      <c r="AD24" s="192"/>
      <c r="AE24" s="192"/>
      <c r="AF24" s="192"/>
      <c r="AG24" s="192"/>
      <c r="AH24" s="192"/>
      <c r="AI24" s="192"/>
      <c r="AJ24" s="192"/>
      <c r="AK24" s="192"/>
      <c r="AL24" s="192"/>
    </row>
    <row r="25" spans="1:50" ht="12.75" customHeight="1">
      <c r="Y25" s="192"/>
      <c r="Z25" s="192"/>
      <c r="AA25" s="192"/>
      <c r="AB25" s="192"/>
      <c r="AC25" s="192"/>
      <c r="AD25" s="192"/>
      <c r="AE25" s="192"/>
      <c r="AF25" s="192"/>
      <c r="AG25" s="192"/>
      <c r="AH25" s="192"/>
      <c r="AI25" s="192"/>
      <c r="AJ25" s="192"/>
      <c r="AK25" s="192"/>
      <c r="AL25" s="192"/>
    </row>
    <row r="26" spans="1:50">
      <c r="A26" s="146"/>
      <c r="B26" s="146"/>
      <c r="C26" s="211"/>
      <c r="D26" s="211"/>
      <c r="E26" s="211"/>
      <c r="F26" s="211"/>
      <c r="G26" s="6"/>
      <c r="H26" s="6"/>
      <c r="I26" s="6"/>
      <c r="J26" s="146"/>
      <c r="K26" s="146"/>
      <c r="L26" s="146"/>
      <c r="M26" s="146"/>
      <c r="N26" s="146"/>
      <c r="O26" s="211"/>
      <c r="P26" s="211"/>
      <c r="Q26" s="211"/>
      <c r="R26" s="211"/>
      <c r="S26" s="6"/>
      <c r="T26" s="6"/>
      <c r="U26" s="6"/>
      <c r="V26" s="6"/>
      <c r="W26" s="6"/>
      <c r="X26" s="146"/>
      <c r="Y26" s="192"/>
      <c r="Z26" s="192"/>
      <c r="AA26" s="192"/>
      <c r="AB26" s="192"/>
      <c r="AC26" s="192"/>
      <c r="AD26" s="192"/>
      <c r="AE26" s="192"/>
      <c r="AF26" s="192"/>
      <c r="AG26" s="192"/>
      <c r="AH26" s="192"/>
      <c r="AI26" s="192"/>
      <c r="AJ26" s="192"/>
      <c r="AK26" s="192"/>
      <c r="AL26" s="192"/>
    </row>
    <row r="27" spans="1:50">
      <c r="A27" s="146"/>
      <c r="B27" s="146"/>
      <c r="C27" s="211"/>
      <c r="D27" s="212"/>
      <c r="E27" s="212"/>
      <c r="F27" s="6"/>
      <c r="G27" s="6"/>
      <c r="H27" s="6"/>
      <c r="I27" s="6"/>
      <c r="J27" s="146"/>
      <c r="K27" s="146"/>
      <c r="L27" s="146"/>
      <c r="M27" s="146"/>
      <c r="N27" s="146"/>
      <c r="O27" s="211"/>
      <c r="P27" s="212"/>
      <c r="Q27" s="212"/>
      <c r="R27" s="6"/>
      <c r="S27" s="6"/>
      <c r="T27" s="6"/>
      <c r="U27" s="6"/>
      <c r="V27" s="6"/>
      <c r="W27" s="6"/>
      <c r="X27" s="146"/>
      <c r="Y27" s="192"/>
      <c r="Z27" s="192"/>
      <c r="AA27" s="192"/>
      <c r="AB27" s="192"/>
      <c r="AC27" s="192"/>
      <c r="AD27" s="192"/>
      <c r="AE27" s="192"/>
      <c r="AF27" s="192"/>
      <c r="AG27" s="192"/>
      <c r="AH27" s="192"/>
      <c r="AI27" s="192"/>
      <c r="AJ27" s="192"/>
      <c r="AK27" s="192"/>
      <c r="AL27" s="192"/>
    </row>
    <row r="28" spans="1:50">
      <c r="A28" s="146"/>
      <c r="B28" s="146"/>
      <c r="C28" s="211"/>
      <c r="D28" s="212"/>
      <c r="E28" s="212"/>
      <c r="F28" s="146"/>
      <c r="G28" s="146"/>
      <c r="H28" s="146"/>
      <c r="I28" s="146"/>
      <c r="J28" s="146"/>
      <c r="K28" s="146"/>
      <c r="L28" s="146"/>
      <c r="M28" s="146"/>
      <c r="N28" s="146"/>
      <c r="O28" s="211"/>
      <c r="P28" s="212"/>
      <c r="Q28" s="212"/>
      <c r="R28" s="146"/>
      <c r="S28" s="146"/>
      <c r="T28" s="146"/>
      <c r="U28" s="146"/>
      <c r="V28" s="146"/>
      <c r="W28" s="146"/>
      <c r="X28" s="146"/>
      <c r="Y28" s="192"/>
      <c r="Z28" s="192"/>
      <c r="AA28" s="192"/>
      <c r="AB28" s="192"/>
      <c r="AC28" s="192"/>
      <c r="AD28" s="192"/>
      <c r="AE28" s="192"/>
      <c r="AF28" s="192"/>
      <c r="AG28" s="192"/>
      <c r="AH28" s="192"/>
      <c r="AI28" s="192"/>
      <c r="AJ28" s="192"/>
      <c r="AK28" s="192"/>
      <c r="AL28" s="192"/>
    </row>
    <row r="29" spans="1:50">
      <c r="A29" s="146"/>
      <c r="B29" s="146"/>
      <c r="C29" s="211"/>
      <c r="D29" s="212"/>
      <c r="E29" s="212"/>
      <c r="F29" s="146"/>
      <c r="G29" s="146"/>
      <c r="H29" s="146"/>
      <c r="I29" s="146"/>
      <c r="J29" s="146"/>
      <c r="K29" s="146"/>
      <c r="L29" s="146"/>
      <c r="M29" s="146"/>
      <c r="N29" s="146"/>
      <c r="O29" s="211"/>
      <c r="P29" s="212"/>
      <c r="Q29" s="212"/>
      <c r="R29" s="146"/>
      <c r="T29" s="146"/>
      <c r="U29" s="146"/>
      <c r="V29" s="146"/>
      <c r="W29" s="146"/>
      <c r="X29" s="146"/>
      <c r="Y29" s="192"/>
      <c r="Z29" s="192"/>
      <c r="AA29" s="192"/>
      <c r="AB29" s="192"/>
      <c r="AC29" s="192"/>
      <c r="AD29" s="192"/>
      <c r="AE29" s="192"/>
      <c r="AF29" s="192"/>
      <c r="AG29" s="192"/>
      <c r="AH29" s="192"/>
      <c r="AI29" s="192"/>
      <c r="AJ29" s="192"/>
      <c r="AK29" s="192"/>
      <c r="AL29" s="192"/>
    </row>
    <row r="30" spans="1:50">
      <c r="A30" s="146"/>
      <c r="B30" s="146"/>
      <c r="C30" s="148"/>
      <c r="D30" s="146"/>
      <c r="E30" s="146"/>
      <c r="F30" s="146"/>
      <c r="G30" s="67" t="s">
        <v>75</v>
      </c>
      <c r="H30" s="146">
        <v>30</v>
      </c>
      <c r="I30" s="146"/>
      <c r="J30" s="146"/>
      <c r="K30" s="146"/>
      <c r="L30" s="146"/>
      <c r="M30" s="146"/>
      <c r="N30" s="146"/>
      <c r="O30" s="148"/>
      <c r="P30" s="146"/>
      <c r="Q30" s="146"/>
      <c r="R30" s="146"/>
      <c r="S30" s="67" t="s">
        <v>75</v>
      </c>
      <c r="T30" s="146">
        <v>30</v>
      </c>
      <c r="U30" s="146"/>
      <c r="V30" s="146"/>
      <c r="W30" s="146"/>
      <c r="X30" s="146"/>
      <c r="Y30" s="192"/>
      <c r="Z30" s="192"/>
      <c r="AA30" s="192"/>
      <c r="AB30" s="192"/>
      <c r="AC30" s="192"/>
      <c r="AD30" s="192"/>
      <c r="AE30" s="192"/>
      <c r="AF30" s="192"/>
      <c r="AG30" s="192"/>
      <c r="AH30" s="192"/>
      <c r="AI30" s="192"/>
      <c r="AJ30" s="192"/>
      <c r="AK30" s="192"/>
      <c r="AL30" s="192"/>
    </row>
    <row r="31" spans="1:50">
      <c r="A31" s="146"/>
      <c r="B31" s="146"/>
      <c r="C31" s="148"/>
      <c r="D31" s="146"/>
      <c r="E31" s="146"/>
      <c r="F31" s="146"/>
      <c r="G31" s="67" t="s">
        <v>76</v>
      </c>
      <c r="H31" s="146">
        <v>12</v>
      </c>
      <c r="I31" s="146"/>
      <c r="J31" s="146"/>
      <c r="K31" s="146"/>
      <c r="L31" s="146"/>
      <c r="M31" s="146"/>
      <c r="N31" s="146"/>
      <c r="O31" s="148"/>
      <c r="P31" s="146"/>
      <c r="Q31" s="146"/>
      <c r="R31" s="146"/>
      <c r="S31" s="67" t="s">
        <v>76</v>
      </c>
      <c r="T31" s="146">
        <v>12</v>
      </c>
      <c r="U31" s="146"/>
      <c r="V31" s="146"/>
      <c r="W31" s="146"/>
      <c r="X31" s="146"/>
      <c r="Y31" s="192"/>
      <c r="Z31" s="192"/>
      <c r="AA31" s="192"/>
      <c r="AB31" s="192"/>
      <c r="AC31" s="192"/>
      <c r="AD31" s="192"/>
      <c r="AE31" s="192"/>
      <c r="AF31" s="192"/>
      <c r="AG31" s="192"/>
      <c r="AH31" s="192"/>
      <c r="AI31" s="192"/>
      <c r="AJ31" s="192"/>
      <c r="AK31" s="192"/>
      <c r="AL31" s="192"/>
    </row>
    <row r="32" spans="1:50">
      <c r="A32" s="146"/>
      <c r="B32" s="146"/>
      <c r="C32" s="148"/>
      <c r="D32" s="146"/>
      <c r="E32" s="146"/>
      <c r="F32" s="146"/>
      <c r="G32" s="146"/>
      <c r="H32" s="146"/>
      <c r="I32" s="146"/>
      <c r="J32" s="146"/>
      <c r="K32" s="146"/>
      <c r="L32" s="146"/>
      <c r="M32" s="146"/>
      <c r="N32" s="146"/>
      <c r="O32" s="148"/>
      <c r="P32" s="146"/>
      <c r="Q32" s="146"/>
      <c r="R32" s="146"/>
      <c r="S32" s="146"/>
      <c r="T32" s="146"/>
      <c r="U32" s="146"/>
      <c r="V32" s="146"/>
      <c r="W32" s="146"/>
      <c r="X32" s="146"/>
      <c r="Y32" s="192"/>
      <c r="Z32" s="192"/>
      <c r="AA32" s="192"/>
      <c r="AB32" s="192"/>
      <c r="AC32" s="192"/>
      <c r="AD32" s="192"/>
      <c r="AE32" s="192"/>
      <c r="AF32" s="192"/>
      <c r="AG32" s="192"/>
      <c r="AH32" s="192"/>
      <c r="AI32" s="192"/>
      <c r="AJ32" s="192"/>
      <c r="AK32" s="192"/>
      <c r="AL32" s="192"/>
    </row>
    <row r="33" spans="1:38">
      <c r="A33" s="146"/>
      <c r="B33" s="146"/>
      <c r="C33" s="148"/>
      <c r="D33" s="146"/>
      <c r="E33" s="146"/>
      <c r="F33" s="146"/>
      <c r="G33" s="146"/>
      <c r="H33" s="146"/>
      <c r="I33" s="146"/>
      <c r="J33" s="146"/>
      <c r="K33" s="146"/>
      <c r="L33" s="146"/>
      <c r="M33" s="146"/>
      <c r="N33" s="146"/>
      <c r="O33" s="148"/>
      <c r="P33" s="146"/>
      <c r="Q33" s="146"/>
      <c r="R33" s="146"/>
      <c r="S33" s="146"/>
      <c r="T33" s="146"/>
      <c r="U33" s="146"/>
      <c r="V33" s="146"/>
      <c r="W33" s="146"/>
      <c r="X33" s="146"/>
      <c r="Y33" s="192"/>
      <c r="Z33" s="192"/>
      <c r="AA33" s="192"/>
      <c r="AB33" s="192"/>
      <c r="AC33" s="192"/>
      <c r="AD33" s="192"/>
      <c r="AE33" s="192"/>
      <c r="AF33" s="192"/>
      <c r="AG33" s="192"/>
      <c r="AH33" s="192"/>
      <c r="AI33" s="192"/>
      <c r="AJ33" s="192"/>
      <c r="AK33" s="192"/>
      <c r="AL33" s="192"/>
    </row>
    <row r="34" spans="1:38">
      <c r="A34" s="146"/>
      <c r="B34" s="68"/>
      <c r="C34" s="69"/>
      <c r="D34" s="146"/>
      <c r="E34" s="146"/>
      <c r="F34" s="146"/>
      <c r="G34" s="146"/>
      <c r="H34" s="146"/>
      <c r="I34" s="146"/>
      <c r="J34" s="146"/>
      <c r="K34" s="146"/>
      <c r="L34" s="146"/>
      <c r="M34" s="146"/>
      <c r="N34" s="146"/>
      <c r="O34" s="148"/>
      <c r="P34" s="146"/>
      <c r="Q34" s="146"/>
      <c r="R34" s="146"/>
      <c r="S34" s="146"/>
      <c r="T34" s="146"/>
      <c r="U34" s="146"/>
      <c r="V34" s="146"/>
      <c r="W34" s="146"/>
      <c r="X34" s="146"/>
      <c r="Y34" s="192"/>
      <c r="Z34" s="192"/>
      <c r="AA34" s="192"/>
      <c r="AB34" s="192"/>
      <c r="AC34" s="192"/>
      <c r="AD34" s="192"/>
      <c r="AE34" s="192"/>
      <c r="AF34" s="192"/>
      <c r="AG34" s="192"/>
      <c r="AH34" s="192"/>
      <c r="AI34" s="192"/>
      <c r="AJ34" s="192"/>
      <c r="AK34" s="192"/>
      <c r="AL34" s="192"/>
    </row>
    <row r="35" spans="1:38">
      <c r="A35" s="146"/>
      <c r="B35" s="68"/>
      <c r="C35" s="69"/>
      <c r="D35" s="146"/>
      <c r="E35" s="146"/>
      <c r="F35" s="146"/>
      <c r="G35" s="146"/>
      <c r="H35" s="146"/>
      <c r="I35" s="146"/>
      <c r="J35" s="146"/>
      <c r="K35" s="146"/>
      <c r="L35" s="146"/>
      <c r="M35" s="146"/>
      <c r="N35" s="146"/>
      <c r="O35" s="146"/>
      <c r="P35" s="146"/>
      <c r="Q35" s="146"/>
      <c r="R35" s="146"/>
      <c r="S35" s="146"/>
      <c r="T35" s="146"/>
      <c r="U35" s="146"/>
      <c r="V35" s="146"/>
      <c r="W35" s="146"/>
      <c r="X35" s="146"/>
      <c r="Y35" s="192"/>
      <c r="Z35" s="192"/>
      <c r="AA35" s="192"/>
      <c r="AB35" s="192"/>
      <c r="AC35" s="192"/>
      <c r="AD35" s="192"/>
      <c r="AE35" s="192"/>
      <c r="AF35" s="192"/>
      <c r="AG35" s="192"/>
      <c r="AH35" s="192"/>
      <c r="AI35" s="192"/>
      <c r="AJ35" s="192"/>
      <c r="AK35" s="192"/>
      <c r="AL35" s="192"/>
    </row>
    <row r="36" spans="1:38">
      <c r="A36" s="146"/>
      <c r="B36" s="146"/>
      <c r="C36" s="69"/>
      <c r="D36" s="146"/>
      <c r="E36" s="146"/>
      <c r="F36" s="146"/>
      <c r="G36" s="146"/>
      <c r="H36" s="146"/>
      <c r="I36" s="146"/>
      <c r="J36" s="146"/>
      <c r="K36" s="146"/>
      <c r="L36" s="146"/>
      <c r="M36" s="146"/>
      <c r="N36" s="146"/>
      <c r="O36" s="146"/>
      <c r="P36" s="146"/>
      <c r="Q36" s="146"/>
      <c r="R36" s="146"/>
      <c r="S36" s="146"/>
      <c r="T36" s="146"/>
      <c r="U36" s="146"/>
      <c r="V36" s="146"/>
      <c r="W36" s="146"/>
      <c r="X36" s="146"/>
      <c r="Y36" s="192"/>
      <c r="Z36" s="192"/>
      <c r="AA36" s="192"/>
      <c r="AB36" s="192"/>
      <c r="AC36" s="192"/>
      <c r="AD36" s="192"/>
      <c r="AE36" s="192"/>
      <c r="AF36" s="192"/>
      <c r="AG36" s="192"/>
      <c r="AH36" s="192"/>
      <c r="AI36" s="192"/>
      <c r="AJ36" s="192"/>
      <c r="AK36" s="192"/>
      <c r="AL36" s="192"/>
    </row>
    <row r="37" spans="1:38">
      <c r="A37" s="146"/>
      <c r="C37" s="70" t="s">
        <v>130</v>
      </c>
      <c r="D37" s="146"/>
      <c r="E37" s="146"/>
      <c r="F37" s="146"/>
      <c r="G37" s="146"/>
      <c r="H37" s="146"/>
      <c r="I37" s="146"/>
      <c r="J37" s="146"/>
      <c r="K37" s="146"/>
      <c r="L37" s="146"/>
      <c r="M37" s="146"/>
      <c r="N37" s="146"/>
      <c r="O37" s="146"/>
      <c r="P37" s="146"/>
      <c r="Q37" s="146"/>
      <c r="R37" s="146"/>
      <c r="S37" s="146"/>
      <c r="T37" s="146"/>
      <c r="U37" s="146"/>
      <c r="V37" s="146"/>
      <c r="W37" s="146"/>
      <c r="X37" s="146"/>
      <c r="Y37" s="192"/>
      <c r="Z37" s="192"/>
      <c r="AA37" s="192"/>
      <c r="AB37" s="192"/>
      <c r="AC37" s="192"/>
      <c r="AD37" s="192"/>
      <c r="AE37" s="192"/>
      <c r="AF37" s="192"/>
      <c r="AG37" s="192"/>
      <c r="AH37" s="192"/>
      <c r="AI37" s="192"/>
      <c r="AJ37" s="192"/>
      <c r="AK37" s="192"/>
      <c r="AL37" s="192"/>
    </row>
    <row r="38" spans="1:38">
      <c r="A38" s="146"/>
      <c r="B38" s="146"/>
      <c r="C38" s="146"/>
      <c r="D38" s="146"/>
      <c r="E38" s="146"/>
      <c r="F38" s="146"/>
      <c r="G38" s="146"/>
      <c r="H38" s="146"/>
      <c r="I38" s="146"/>
      <c r="J38" s="146"/>
      <c r="K38" s="146"/>
      <c r="L38" s="146"/>
      <c r="M38" s="146"/>
      <c r="N38" s="146"/>
      <c r="O38" s="146"/>
      <c r="P38" s="146"/>
      <c r="Q38" s="146"/>
      <c r="R38" s="146"/>
      <c r="S38" s="146"/>
      <c r="T38" s="146"/>
      <c r="U38" s="146"/>
      <c r="V38" s="146"/>
      <c r="W38" s="146"/>
      <c r="X38" s="146"/>
      <c r="Y38" s="192"/>
      <c r="Z38" s="192"/>
      <c r="AA38" s="192"/>
      <c r="AB38" s="192"/>
      <c r="AC38" s="192"/>
      <c r="AD38" s="192"/>
      <c r="AE38" s="192"/>
      <c r="AF38" s="192"/>
      <c r="AG38" s="192"/>
      <c r="AH38" s="192"/>
      <c r="AI38" s="192"/>
      <c r="AJ38" s="192"/>
      <c r="AK38" s="192"/>
      <c r="AL38" s="192"/>
    </row>
    <row r="39" spans="1:38">
      <c r="A39" s="146"/>
      <c r="B39" s="146"/>
      <c r="C39" s="146"/>
      <c r="D39" s="146"/>
      <c r="E39" s="146"/>
      <c r="F39" s="146"/>
      <c r="G39" s="146"/>
      <c r="H39" s="146"/>
      <c r="I39" s="146"/>
      <c r="J39" s="146"/>
      <c r="K39" s="146"/>
      <c r="L39" s="146"/>
      <c r="M39" s="146"/>
      <c r="N39" s="146"/>
      <c r="O39" s="146"/>
      <c r="P39" s="146"/>
      <c r="Q39" s="146"/>
      <c r="R39" s="146"/>
      <c r="S39" s="146"/>
      <c r="T39" s="146"/>
      <c r="U39" s="146"/>
      <c r="V39" s="146"/>
      <c r="W39" s="146"/>
      <c r="X39" s="146"/>
      <c r="Y39" s="192"/>
      <c r="Z39" s="192"/>
      <c r="AA39" s="192"/>
      <c r="AB39" s="192"/>
      <c r="AC39" s="192"/>
      <c r="AD39" s="192"/>
      <c r="AE39" s="192"/>
      <c r="AF39" s="192"/>
      <c r="AG39" s="192"/>
      <c r="AH39" s="192"/>
      <c r="AI39" s="192"/>
      <c r="AJ39" s="192"/>
      <c r="AK39" s="192"/>
      <c r="AL39" s="192"/>
    </row>
    <row r="40" spans="1:38">
      <c r="A40" s="146"/>
      <c r="B40" s="146"/>
      <c r="C40" s="146"/>
      <c r="D40" s="146"/>
      <c r="E40" s="146"/>
      <c r="F40" s="146"/>
      <c r="G40" s="146"/>
      <c r="H40" s="146"/>
      <c r="I40" s="146"/>
      <c r="J40" s="146"/>
      <c r="K40" s="146"/>
      <c r="L40" s="146"/>
      <c r="M40" s="146"/>
      <c r="N40" s="146"/>
      <c r="O40" s="146"/>
      <c r="P40" s="146"/>
      <c r="Q40" s="146"/>
      <c r="R40" s="146"/>
      <c r="S40" s="146"/>
      <c r="T40" s="146"/>
      <c r="U40" s="146"/>
      <c r="V40" s="146"/>
      <c r="W40" s="146"/>
      <c r="X40" s="146"/>
      <c r="Y40" s="192"/>
      <c r="Z40" s="192"/>
      <c r="AA40" s="192"/>
      <c r="AB40" s="192"/>
      <c r="AC40" s="192"/>
      <c r="AD40" s="192"/>
      <c r="AE40" s="192"/>
      <c r="AF40" s="192"/>
      <c r="AG40" s="192"/>
      <c r="AH40" s="192"/>
      <c r="AI40" s="192"/>
      <c r="AJ40" s="192"/>
      <c r="AK40" s="192"/>
      <c r="AL40" s="192"/>
    </row>
    <row r="41" spans="1:38">
      <c r="A41" s="146"/>
      <c r="B41" s="146"/>
      <c r="C41" s="146"/>
      <c r="D41" s="146"/>
      <c r="E41" s="146"/>
      <c r="F41" s="146"/>
      <c r="G41" s="146"/>
      <c r="H41" s="146"/>
      <c r="I41" s="146"/>
      <c r="J41" s="146"/>
      <c r="K41" s="146"/>
      <c r="L41" s="146"/>
      <c r="M41" s="146"/>
      <c r="N41" s="146"/>
      <c r="O41" s="146"/>
      <c r="P41" s="146"/>
      <c r="Q41" s="146"/>
      <c r="R41" s="146"/>
      <c r="S41" s="146"/>
      <c r="T41" s="146"/>
      <c r="U41" s="146"/>
      <c r="V41" s="146"/>
      <c r="W41" s="146"/>
      <c r="X41" s="146"/>
      <c r="Y41" s="192"/>
      <c r="Z41" s="192"/>
      <c r="AA41" s="192"/>
      <c r="AB41" s="192"/>
      <c r="AC41" s="192"/>
      <c r="AD41" s="192"/>
      <c r="AE41" s="192"/>
      <c r="AF41" s="192"/>
      <c r="AG41" s="192"/>
      <c r="AH41" s="192"/>
      <c r="AI41" s="192"/>
      <c r="AJ41" s="192"/>
      <c r="AK41" s="192"/>
      <c r="AL41" s="192"/>
    </row>
    <row r="42" spans="1:38">
      <c r="A42" s="146"/>
      <c r="B42" s="146"/>
      <c r="C42" s="146"/>
      <c r="D42" s="146"/>
      <c r="E42" s="146"/>
      <c r="F42" s="146"/>
      <c r="G42" s="146"/>
      <c r="H42" s="146"/>
      <c r="I42" s="146"/>
      <c r="J42" s="146"/>
      <c r="K42" s="146"/>
      <c r="L42" s="146"/>
      <c r="M42" s="146"/>
      <c r="N42" s="146"/>
      <c r="O42" s="146"/>
      <c r="P42" s="146"/>
      <c r="Q42" s="146"/>
      <c r="R42" s="146"/>
      <c r="S42" s="146"/>
      <c r="T42" s="146"/>
      <c r="U42" s="146"/>
      <c r="V42" s="146"/>
      <c r="W42" s="146"/>
      <c r="X42" s="146"/>
      <c r="Y42" s="192"/>
      <c r="Z42" s="192"/>
      <c r="AA42" s="192"/>
      <c r="AB42" s="192"/>
      <c r="AC42" s="192"/>
      <c r="AD42" s="192"/>
      <c r="AE42" s="192"/>
      <c r="AF42" s="192"/>
      <c r="AG42" s="192"/>
      <c r="AH42" s="192"/>
      <c r="AI42" s="192"/>
      <c r="AJ42" s="192"/>
      <c r="AK42" s="192"/>
      <c r="AL42" s="192"/>
    </row>
    <row r="43" spans="1:38" ht="12.75" customHeight="1">
      <c r="A43" s="146"/>
      <c r="X43" s="146"/>
      <c r="Y43" s="192"/>
      <c r="Z43" s="192"/>
      <c r="AA43" s="192"/>
      <c r="AB43" s="192"/>
      <c r="AC43" s="192"/>
      <c r="AD43" s="192"/>
      <c r="AE43" s="192"/>
      <c r="AF43" s="192"/>
      <c r="AG43" s="192"/>
      <c r="AH43" s="192"/>
      <c r="AI43" s="192"/>
      <c r="AJ43" s="192"/>
      <c r="AK43" s="192"/>
      <c r="AL43" s="192"/>
    </row>
    <row r="44" spans="1:38" ht="41.25" customHeight="1">
      <c r="A44" s="146"/>
      <c r="B44" s="213" t="s">
        <v>77</v>
      </c>
      <c r="C44" s="213"/>
      <c r="D44" s="213"/>
      <c r="E44" s="213"/>
      <c r="F44" s="213"/>
      <c r="G44" s="213"/>
      <c r="H44" s="213"/>
      <c r="I44" s="213"/>
      <c r="J44" s="213"/>
      <c r="K44" s="213"/>
      <c r="L44" s="213"/>
      <c r="M44" s="213"/>
      <c r="N44" s="213"/>
      <c r="O44" s="213"/>
      <c r="P44" s="213"/>
      <c r="Q44" s="213"/>
      <c r="R44" s="213"/>
      <c r="S44" s="213"/>
      <c r="T44" s="213"/>
      <c r="U44" s="213"/>
      <c r="V44" s="213"/>
      <c r="W44" s="213"/>
      <c r="X44" s="146"/>
      <c r="Y44" s="192"/>
      <c r="Z44" s="192"/>
      <c r="AA44" s="192"/>
      <c r="AB44" s="192"/>
      <c r="AC44" s="192"/>
      <c r="AD44" s="192"/>
      <c r="AE44" s="192"/>
      <c r="AF44" s="192"/>
      <c r="AG44" s="192"/>
      <c r="AH44" s="192"/>
      <c r="AI44" s="192"/>
      <c r="AJ44" s="192"/>
      <c r="AK44" s="192"/>
      <c r="AL44" s="192"/>
    </row>
    <row r="45" spans="1:38">
      <c r="A45" s="146"/>
      <c r="B45" s="146"/>
      <c r="C45" s="146"/>
      <c r="D45" s="146"/>
      <c r="E45" s="146"/>
      <c r="F45" s="146"/>
      <c r="G45" s="146"/>
      <c r="H45" s="146"/>
      <c r="I45" s="146"/>
      <c r="J45" s="146"/>
      <c r="K45" s="146"/>
      <c r="L45" s="146"/>
      <c r="M45" s="146"/>
      <c r="N45" s="146"/>
      <c r="O45" s="146"/>
      <c r="P45" s="146"/>
      <c r="Q45" s="146"/>
      <c r="R45" s="146"/>
      <c r="S45" s="146"/>
      <c r="T45" s="146"/>
      <c r="U45" s="146"/>
      <c r="V45" s="146"/>
      <c r="W45" s="146"/>
      <c r="X45" s="146"/>
      <c r="Y45" s="192"/>
      <c r="Z45" s="192"/>
      <c r="AA45" s="192"/>
      <c r="AB45" s="192"/>
      <c r="AC45" s="192"/>
      <c r="AD45" s="192"/>
      <c r="AE45" s="192"/>
      <c r="AF45" s="192"/>
      <c r="AG45" s="192"/>
      <c r="AH45" s="192"/>
      <c r="AI45" s="192"/>
      <c r="AJ45" s="192"/>
      <c r="AK45" s="192"/>
      <c r="AL45" s="192"/>
    </row>
    <row r="46" spans="1:38">
      <c r="A46" s="192"/>
      <c r="B46" s="192"/>
      <c r="C46" s="192"/>
      <c r="D46" s="192"/>
      <c r="E46" s="192"/>
      <c r="F46" s="192"/>
      <c r="G46" s="192"/>
      <c r="H46" s="192"/>
      <c r="I46" s="192"/>
      <c r="J46" s="192"/>
      <c r="K46" s="192"/>
      <c r="L46" s="192"/>
      <c r="M46" s="192"/>
      <c r="N46" s="192"/>
      <c r="O46" s="192"/>
      <c r="P46" s="192"/>
      <c r="Q46" s="192"/>
      <c r="R46" s="192"/>
      <c r="S46" s="192"/>
      <c r="T46" s="192"/>
      <c r="U46" s="192"/>
      <c r="V46" s="192"/>
      <c r="W46" s="192"/>
      <c r="X46" s="192"/>
      <c r="Y46" s="192"/>
      <c r="Z46" s="192"/>
      <c r="AA46" s="192"/>
      <c r="AB46" s="192"/>
      <c r="AC46" s="192"/>
      <c r="AD46" s="192"/>
      <c r="AE46" s="192"/>
      <c r="AF46" s="192"/>
      <c r="AG46" s="192"/>
      <c r="AH46" s="192"/>
      <c r="AI46" s="192"/>
      <c r="AJ46" s="192"/>
      <c r="AK46" s="192"/>
      <c r="AL46" s="192"/>
    </row>
    <row r="47" spans="1:38">
      <c r="A47" s="192"/>
      <c r="B47" s="192"/>
      <c r="C47" s="192"/>
      <c r="D47" s="192"/>
      <c r="E47" s="192"/>
      <c r="F47" s="192"/>
      <c r="G47" s="192"/>
      <c r="H47" s="192"/>
      <c r="I47" s="192"/>
      <c r="J47" s="192"/>
      <c r="K47" s="192"/>
      <c r="L47" s="192"/>
      <c r="M47" s="192"/>
      <c r="N47" s="192"/>
      <c r="O47" s="192"/>
      <c r="P47" s="192"/>
      <c r="Q47" s="192"/>
      <c r="R47" s="192"/>
      <c r="S47" s="192"/>
      <c r="T47" s="192"/>
      <c r="U47" s="192"/>
      <c r="V47" s="192"/>
      <c r="W47" s="192"/>
      <c r="X47" s="192"/>
      <c r="Y47" s="192"/>
      <c r="Z47" s="192"/>
      <c r="AA47" s="192"/>
      <c r="AB47" s="192"/>
      <c r="AC47" s="192"/>
      <c r="AD47" s="192"/>
      <c r="AE47" s="192"/>
      <c r="AF47" s="192"/>
      <c r="AG47" s="192"/>
      <c r="AH47" s="192"/>
      <c r="AI47" s="192"/>
      <c r="AJ47" s="192"/>
      <c r="AK47" s="192"/>
      <c r="AL47" s="192"/>
    </row>
    <row r="48" spans="1:38">
      <c r="A48" s="192"/>
      <c r="B48" s="192"/>
      <c r="C48" s="192"/>
      <c r="D48" s="192"/>
      <c r="E48" s="192"/>
      <c r="F48" s="192"/>
      <c r="G48" s="192"/>
      <c r="H48" s="192"/>
      <c r="I48" s="192"/>
      <c r="J48" s="192"/>
      <c r="K48" s="192"/>
      <c r="L48" s="192"/>
      <c r="M48" s="192"/>
      <c r="N48" s="192"/>
      <c r="O48" s="192"/>
      <c r="P48" s="192"/>
      <c r="Q48" s="192"/>
      <c r="R48" s="192"/>
      <c r="S48" s="192"/>
      <c r="T48" s="192"/>
      <c r="U48" s="192"/>
      <c r="V48" s="192"/>
      <c r="W48" s="192"/>
      <c r="X48" s="192"/>
      <c r="Y48" s="192"/>
      <c r="Z48" s="192"/>
      <c r="AA48" s="192"/>
      <c r="AB48" s="192"/>
      <c r="AC48" s="192"/>
      <c r="AD48" s="192"/>
      <c r="AE48" s="192"/>
      <c r="AF48" s="192"/>
      <c r="AG48" s="192"/>
      <c r="AH48" s="192"/>
      <c r="AI48" s="192"/>
      <c r="AJ48" s="192"/>
      <c r="AK48" s="192"/>
      <c r="AL48" s="192"/>
    </row>
    <row r="49" spans="1:38">
      <c r="A49" s="192"/>
      <c r="B49" s="192"/>
      <c r="C49" s="192"/>
      <c r="D49" s="192"/>
      <c r="E49" s="192"/>
      <c r="F49" s="192"/>
      <c r="G49" s="192"/>
      <c r="H49" s="192"/>
      <c r="I49" s="192"/>
      <c r="J49" s="192"/>
      <c r="K49" s="192"/>
      <c r="L49" s="192"/>
      <c r="M49" s="192"/>
      <c r="N49" s="192"/>
      <c r="O49" s="192"/>
      <c r="P49" s="192"/>
      <c r="Q49" s="192"/>
      <c r="R49" s="192"/>
      <c r="S49" s="192"/>
      <c r="T49" s="192"/>
      <c r="U49" s="192"/>
      <c r="V49" s="192"/>
      <c r="W49" s="192"/>
      <c r="X49" s="192"/>
      <c r="Y49" s="192"/>
      <c r="Z49" s="192"/>
      <c r="AA49" s="192"/>
      <c r="AB49" s="192"/>
      <c r="AC49" s="192"/>
      <c r="AD49" s="192"/>
      <c r="AE49" s="192"/>
      <c r="AF49" s="192"/>
      <c r="AG49" s="192"/>
      <c r="AH49" s="192"/>
      <c r="AI49" s="192"/>
      <c r="AJ49" s="192"/>
      <c r="AK49" s="192"/>
      <c r="AL49" s="192"/>
    </row>
    <row r="50" spans="1:38">
      <c r="A50" s="192"/>
      <c r="B50" s="192"/>
      <c r="C50" s="192"/>
      <c r="D50" s="192"/>
      <c r="E50" s="192"/>
      <c r="F50" s="192"/>
      <c r="G50" s="192"/>
      <c r="H50" s="192"/>
      <c r="I50" s="192"/>
      <c r="J50" s="192"/>
      <c r="K50" s="192"/>
      <c r="L50" s="192"/>
      <c r="M50" s="192"/>
      <c r="N50" s="192"/>
      <c r="O50" s="192"/>
      <c r="P50" s="192"/>
      <c r="Q50" s="192"/>
      <c r="R50" s="192"/>
      <c r="S50" s="192"/>
      <c r="T50" s="192"/>
      <c r="U50" s="192"/>
      <c r="V50" s="192"/>
      <c r="W50" s="192"/>
      <c r="X50" s="192"/>
      <c r="Y50" s="192"/>
      <c r="Z50" s="192"/>
      <c r="AA50" s="192"/>
      <c r="AB50" s="192"/>
      <c r="AC50" s="192"/>
      <c r="AD50" s="192"/>
      <c r="AE50" s="192"/>
      <c r="AF50" s="192"/>
      <c r="AG50" s="192"/>
      <c r="AH50" s="192"/>
      <c r="AI50" s="192"/>
      <c r="AJ50" s="192"/>
      <c r="AK50" s="192"/>
      <c r="AL50" s="192"/>
    </row>
    <row r="51" spans="1:38">
      <c r="A51" s="192"/>
      <c r="B51" s="192"/>
      <c r="C51" s="192"/>
      <c r="D51" s="192"/>
      <c r="E51" s="192"/>
      <c r="F51" s="192"/>
      <c r="G51" s="192"/>
      <c r="H51" s="192"/>
      <c r="I51" s="192"/>
      <c r="J51" s="192"/>
      <c r="K51" s="192"/>
      <c r="L51" s="192"/>
      <c r="M51" s="192"/>
      <c r="N51" s="192"/>
      <c r="O51" s="192"/>
      <c r="P51" s="192"/>
      <c r="Q51" s="192"/>
      <c r="R51" s="192"/>
      <c r="S51" s="192"/>
      <c r="T51" s="192"/>
      <c r="U51" s="192"/>
      <c r="V51" s="192"/>
      <c r="W51" s="192"/>
      <c r="X51" s="192"/>
      <c r="Y51" s="192"/>
      <c r="Z51" s="192"/>
      <c r="AA51" s="192"/>
      <c r="AB51" s="192"/>
      <c r="AC51" s="192"/>
      <c r="AD51" s="192"/>
      <c r="AE51" s="192"/>
      <c r="AF51" s="192"/>
      <c r="AG51" s="192"/>
      <c r="AH51" s="192"/>
      <c r="AI51" s="192"/>
      <c r="AJ51" s="192"/>
      <c r="AK51" s="192"/>
      <c r="AL51" s="192"/>
    </row>
    <row r="52" spans="1:38">
      <c r="A52" s="192"/>
      <c r="B52" s="192"/>
      <c r="C52" s="192"/>
      <c r="D52" s="192"/>
      <c r="E52" s="192"/>
      <c r="F52" s="192"/>
      <c r="G52" s="192"/>
      <c r="H52" s="192"/>
      <c r="I52" s="192"/>
      <c r="J52" s="192"/>
      <c r="K52" s="192"/>
      <c r="L52" s="192"/>
      <c r="M52" s="192"/>
      <c r="N52" s="192"/>
      <c r="O52" s="192"/>
      <c r="P52" s="192"/>
      <c r="Q52" s="192"/>
      <c r="R52" s="192"/>
      <c r="S52" s="192"/>
      <c r="T52" s="192"/>
      <c r="U52" s="192"/>
      <c r="V52" s="192"/>
      <c r="W52" s="192"/>
      <c r="X52" s="192"/>
      <c r="Y52" s="192"/>
      <c r="Z52" s="192"/>
      <c r="AA52" s="192"/>
      <c r="AB52" s="192"/>
      <c r="AC52" s="192"/>
      <c r="AD52" s="192"/>
      <c r="AE52" s="192"/>
      <c r="AF52" s="192"/>
      <c r="AG52" s="192"/>
      <c r="AH52" s="192"/>
      <c r="AI52" s="192"/>
      <c r="AJ52" s="192"/>
      <c r="AK52" s="192"/>
      <c r="AL52" s="192"/>
    </row>
    <row r="53" spans="1:38">
      <c r="A53" s="192"/>
      <c r="B53" s="192"/>
      <c r="C53" s="192"/>
      <c r="D53" s="192"/>
      <c r="E53" s="192"/>
      <c r="F53" s="192"/>
      <c r="G53" s="192"/>
      <c r="H53" s="192"/>
      <c r="I53" s="192"/>
      <c r="J53" s="192"/>
      <c r="K53" s="192"/>
      <c r="L53" s="192"/>
      <c r="M53" s="192"/>
      <c r="N53" s="192"/>
      <c r="O53" s="192"/>
      <c r="P53" s="192"/>
      <c r="Q53" s="192"/>
      <c r="R53" s="192"/>
      <c r="S53" s="192"/>
      <c r="T53" s="192"/>
      <c r="U53" s="192"/>
      <c r="V53" s="192"/>
      <c r="W53" s="192"/>
      <c r="X53" s="192"/>
      <c r="Y53" s="192"/>
      <c r="Z53" s="192"/>
      <c r="AA53" s="192"/>
      <c r="AB53" s="192"/>
      <c r="AC53" s="192"/>
      <c r="AD53" s="192"/>
      <c r="AE53" s="192"/>
      <c r="AF53" s="192"/>
      <c r="AG53" s="192"/>
      <c r="AH53" s="192"/>
      <c r="AI53" s="192"/>
      <c r="AJ53" s="192"/>
      <c r="AK53" s="192"/>
      <c r="AL53" s="192"/>
    </row>
    <row r="54" spans="1:38">
      <c r="A54" s="192"/>
      <c r="B54" s="192"/>
      <c r="C54" s="192"/>
      <c r="D54" s="192"/>
      <c r="E54" s="192"/>
      <c r="F54" s="192"/>
      <c r="G54" s="192"/>
      <c r="H54" s="192"/>
      <c r="I54" s="192"/>
      <c r="J54" s="192"/>
      <c r="K54" s="192"/>
      <c r="L54" s="192"/>
      <c r="M54" s="192"/>
      <c r="N54" s="192"/>
      <c r="O54" s="192"/>
      <c r="P54" s="192"/>
      <c r="Q54" s="192"/>
      <c r="R54" s="192"/>
      <c r="S54" s="192"/>
      <c r="T54" s="192"/>
      <c r="U54" s="192"/>
      <c r="V54" s="192"/>
      <c r="W54" s="192"/>
      <c r="X54" s="192"/>
      <c r="Y54" s="192"/>
      <c r="Z54" s="192"/>
      <c r="AA54" s="192"/>
      <c r="AB54" s="192"/>
      <c r="AC54" s="192"/>
      <c r="AD54" s="192"/>
      <c r="AE54" s="192"/>
      <c r="AF54" s="192"/>
      <c r="AG54" s="192"/>
      <c r="AH54" s="192"/>
      <c r="AI54" s="192"/>
      <c r="AJ54" s="192"/>
      <c r="AK54" s="192"/>
      <c r="AL54" s="192"/>
    </row>
    <row r="55" spans="1:38">
      <c r="A55" s="192"/>
      <c r="B55" s="192"/>
      <c r="C55" s="192"/>
      <c r="D55" s="192"/>
      <c r="E55" s="192"/>
      <c r="F55" s="192"/>
      <c r="G55" s="192"/>
      <c r="H55" s="192"/>
      <c r="I55" s="192"/>
      <c r="J55" s="192"/>
      <c r="K55" s="192"/>
      <c r="L55" s="192"/>
      <c r="M55" s="192"/>
      <c r="N55" s="192"/>
      <c r="O55" s="192"/>
      <c r="P55" s="192"/>
      <c r="Q55" s="192"/>
      <c r="R55" s="192"/>
      <c r="S55" s="192"/>
      <c r="T55" s="192"/>
      <c r="U55" s="192"/>
      <c r="V55" s="192"/>
      <c r="W55" s="192"/>
      <c r="X55" s="192"/>
      <c r="Y55" s="192"/>
      <c r="Z55" s="192"/>
      <c r="AA55" s="192"/>
      <c r="AB55" s="192"/>
      <c r="AC55" s="192"/>
      <c r="AD55" s="192"/>
      <c r="AE55" s="192"/>
      <c r="AF55" s="192"/>
      <c r="AG55" s="192"/>
      <c r="AH55" s="192"/>
      <c r="AI55" s="192"/>
      <c r="AJ55" s="192"/>
      <c r="AK55" s="192"/>
      <c r="AL55" s="192"/>
    </row>
    <row r="56" spans="1:38">
      <c r="A56" s="192"/>
      <c r="B56" s="192"/>
      <c r="C56" s="192"/>
      <c r="D56" s="192"/>
      <c r="E56" s="192"/>
      <c r="F56" s="192"/>
      <c r="G56" s="192"/>
      <c r="H56" s="192"/>
      <c r="I56" s="192"/>
      <c r="J56" s="192"/>
      <c r="K56" s="192"/>
      <c r="L56" s="192"/>
      <c r="M56" s="192"/>
      <c r="N56" s="192"/>
      <c r="O56" s="192"/>
      <c r="P56" s="192"/>
      <c r="Q56" s="192"/>
      <c r="R56" s="192"/>
      <c r="S56" s="192"/>
      <c r="T56" s="192"/>
      <c r="U56" s="192"/>
      <c r="V56" s="192"/>
      <c r="W56" s="192"/>
      <c r="X56" s="192"/>
      <c r="Y56" s="192"/>
      <c r="Z56" s="192"/>
      <c r="AA56" s="192"/>
      <c r="AB56" s="192"/>
      <c r="AC56" s="192"/>
      <c r="AD56" s="192"/>
      <c r="AE56" s="192"/>
      <c r="AF56" s="192"/>
      <c r="AG56" s="192"/>
      <c r="AH56" s="192"/>
      <c r="AI56" s="192"/>
      <c r="AJ56" s="192"/>
      <c r="AK56" s="192"/>
      <c r="AL56" s="192"/>
    </row>
    <row r="57" spans="1:38">
      <c r="A57" s="192"/>
      <c r="B57" s="192"/>
      <c r="C57" s="192"/>
      <c r="D57" s="192"/>
      <c r="E57" s="192"/>
      <c r="F57" s="192"/>
      <c r="G57" s="192"/>
      <c r="H57" s="192"/>
      <c r="I57" s="192"/>
      <c r="J57" s="192"/>
      <c r="K57" s="192"/>
      <c r="L57" s="192"/>
      <c r="M57" s="192"/>
      <c r="N57" s="192"/>
      <c r="O57" s="192"/>
      <c r="P57" s="192"/>
      <c r="Q57" s="192"/>
      <c r="R57" s="192"/>
      <c r="S57" s="192"/>
      <c r="T57" s="192"/>
      <c r="U57" s="192"/>
      <c r="V57" s="192"/>
      <c r="W57" s="192"/>
      <c r="X57" s="192"/>
      <c r="Y57" s="192"/>
      <c r="Z57" s="192"/>
      <c r="AA57" s="192"/>
      <c r="AB57" s="192"/>
      <c r="AC57" s="192"/>
      <c r="AD57" s="192"/>
      <c r="AE57" s="192"/>
      <c r="AF57" s="192"/>
      <c r="AG57" s="192"/>
      <c r="AH57" s="192"/>
      <c r="AI57" s="192"/>
      <c r="AJ57" s="192"/>
      <c r="AK57" s="192"/>
      <c r="AL57" s="192"/>
    </row>
    <row r="58" spans="1:38">
      <c r="A58" s="192"/>
      <c r="B58" s="192"/>
      <c r="C58" s="192"/>
      <c r="D58" s="192"/>
      <c r="E58" s="192"/>
      <c r="F58" s="192"/>
      <c r="G58" s="192"/>
      <c r="H58" s="192"/>
      <c r="I58" s="192"/>
      <c r="J58" s="192"/>
      <c r="K58" s="192"/>
      <c r="L58" s="192"/>
      <c r="M58" s="192"/>
      <c r="N58" s="192"/>
      <c r="O58" s="192"/>
      <c r="P58" s="192"/>
      <c r="Q58" s="192"/>
      <c r="R58" s="192"/>
      <c r="S58" s="192"/>
      <c r="T58" s="192"/>
      <c r="U58" s="192"/>
      <c r="V58" s="192"/>
      <c r="W58" s="192"/>
      <c r="X58" s="192"/>
      <c r="Y58" s="192"/>
      <c r="Z58" s="192"/>
      <c r="AA58" s="192"/>
      <c r="AB58" s="192"/>
      <c r="AC58" s="192"/>
      <c r="AD58" s="192"/>
      <c r="AE58" s="192"/>
      <c r="AF58" s="192"/>
      <c r="AG58" s="192"/>
      <c r="AH58" s="192"/>
      <c r="AI58" s="192"/>
      <c r="AJ58" s="192"/>
      <c r="AK58" s="192"/>
      <c r="AL58" s="192"/>
    </row>
  </sheetData>
  <mergeCells count="31">
    <mergeCell ref="P8:V8"/>
    <mergeCell ref="C23:F23"/>
    <mergeCell ref="C22:F22"/>
    <mergeCell ref="M15:N15"/>
    <mergeCell ref="C21:F21"/>
    <mergeCell ref="C20:F20"/>
    <mergeCell ref="C19:F19"/>
    <mergeCell ref="D18:J18"/>
    <mergeCell ref="O23:R23"/>
    <mergeCell ref="O22:R22"/>
    <mergeCell ref="O21:R21"/>
    <mergeCell ref="O20:R20"/>
    <mergeCell ref="O19:R19"/>
    <mergeCell ref="P18:V18"/>
    <mergeCell ref="D8:J8"/>
    <mergeCell ref="M12:N12"/>
    <mergeCell ref="M11:N11"/>
    <mergeCell ref="M10:N10"/>
    <mergeCell ref="C24:F24"/>
    <mergeCell ref="C27:E27"/>
    <mergeCell ref="B44:W44"/>
    <mergeCell ref="C29:E29"/>
    <mergeCell ref="C26:F26"/>
    <mergeCell ref="C28:E28"/>
    <mergeCell ref="M14:N14"/>
    <mergeCell ref="M13:N13"/>
    <mergeCell ref="O29:Q29"/>
    <mergeCell ref="O28:Q28"/>
    <mergeCell ref="O27:Q27"/>
    <mergeCell ref="O26:R26"/>
    <mergeCell ref="O24:R24"/>
  </mergeCells>
  <phoneticPr fontId="0" type="noConversion"/>
  <printOptions gridLinesSet="0"/>
  <pageMargins left="0" right="0" top="0" bottom="0" header="0.5" footer="0.5"/>
  <pageSetup orientation="landscape" r:id="rId1"/>
  <headerFooter alignWithMargins="0"/>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tabColor rgb="FFFFC000"/>
  </sheetPr>
  <dimension ref="A1:BE54"/>
  <sheetViews>
    <sheetView topLeftCell="AF26" zoomScale="58" zoomScaleNormal="80" workbookViewId="0">
      <selection activeCell="G42" sqref="G42"/>
    </sheetView>
  </sheetViews>
  <sheetFormatPr defaultRowHeight="12.75"/>
  <cols>
    <col min="1" max="1" width="28" customWidth="1"/>
    <col min="2" max="2" width="19.5703125" customWidth="1"/>
    <col min="3" max="3" width="11.140625" customWidth="1"/>
    <col min="4" max="4" width="10" customWidth="1"/>
    <col min="5" max="5" width="5.42578125" customWidth="1"/>
    <col min="6" max="6" width="4.42578125" customWidth="1"/>
  </cols>
  <sheetData>
    <row r="1" spans="1:57" ht="54">
      <c r="A1" s="77" t="s">
        <v>78</v>
      </c>
      <c r="B1" s="77" t="s">
        <v>131</v>
      </c>
    </row>
    <row r="2" spans="1:57" ht="90">
      <c r="A2" s="77" t="s">
        <v>79</v>
      </c>
      <c r="B2" s="77" t="s">
        <v>132</v>
      </c>
    </row>
    <row r="3" spans="1:57">
      <c r="B3">
        <v>1</v>
      </c>
      <c r="C3">
        <v>2</v>
      </c>
      <c r="D3">
        <v>3</v>
      </c>
      <c r="E3">
        <v>4</v>
      </c>
      <c r="F3">
        <v>5</v>
      </c>
      <c r="G3">
        <v>6</v>
      </c>
      <c r="H3">
        <v>7</v>
      </c>
      <c r="I3">
        <v>8</v>
      </c>
      <c r="J3">
        <v>9</v>
      </c>
      <c r="K3">
        <v>10</v>
      </c>
      <c r="L3">
        <v>11</v>
      </c>
      <c r="M3">
        <v>12</v>
      </c>
      <c r="N3">
        <v>13</v>
      </c>
      <c r="O3">
        <v>14</v>
      </c>
      <c r="P3">
        <v>15</v>
      </c>
      <c r="Q3">
        <v>16</v>
      </c>
      <c r="R3">
        <v>17</v>
      </c>
      <c r="S3">
        <v>18</v>
      </c>
      <c r="T3">
        <v>19</v>
      </c>
      <c r="U3">
        <v>20</v>
      </c>
      <c r="V3">
        <v>21</v>
      </c>
      <c r="W3">
        <v>22</v>
      </c>
      <c r="X3">
        <v>23</v>
      </c>
      <c r="Y3">
        <v>24</v>
      </c>
      <c r="Z3">
        <v>25</v>
      </c>
      <c r="AA3">
        <v>26</v>
      </c>
      <c r="AB3">
        <v>27</v>
      </c>
      <c r="AC3">
        <v>28</v>
      </c>
      <c r="AD3">
        <v>29</v>
      </c>
      <c r="AE3">
        <v>30</v>
      </c>
      <c r="AF3">
        <v>31</v>
      </c>
      <c r="AG3">
        <v>32</v>
      </c>
      <c r="AH3">
        <v>33</v>
      </c>
      <c r="AI3">
        <v>34</v>
      </c>
      <c r="AJ3">
        <v>35</v>
      </c>
      <c r="AK3">
        <v>36</v>
      </c>
      <c r="AL3">
        <v>37</v>
      </c>
      <c r="AM3">
        <v>38</v>
      </c>
      <c r="AN3">
        <v>39</v>
      </c>
      <c r="AO3">
        <v>40</v>
      </c>
      <c r="AP3">
        <v>41</v>
      </c>
      <c r="AQ3">
        <v>42</v>
      </c>
      <c r="AR3">
        <v>43</v>
      </c>
      <c r="AS3">
        <v>44</v>
      </c>
      <c r="AT3">
        <v>45</v>
      </c>
      <c r="AU3">
        <v>46</v>
      </c>
      <c r="AV3">
        <v>47</v>
      </c>
      <c r="AW3">
        <v>48</v>
      </c>
      <c r="AX3">
        <v>49</v>
      </c>
      <c r="AY3">
        <v>50</v>
      </c>
      <c r="AZ3">
        <v>51</v>
      </c>
      <c r="BA3">
        <v>52</v>
      </c>
      <c r="BB3">
        <v>53</v>
      </c>
      <c r="BC3">
        <v>54</v>
      </c>
      <c r="BD3">
        <v>55</v>
      </c>
      <c r="BE3">
        <v>56</v>
      </c>
    </row>
    <row r="4" spans="1:57" ht="15">
      <c r="C4" s="2"/>
      <c r="D4" s="216" t="s">
        <v>80</v>
      </c>
      <c r="E4" s="217"/>
      <c r="G4" s="218" t="s">
        <v>81</v>
      </c>
      <c r="H4" s="219"/>
      <c r="I4" s="219"/>
      <c r="J4" s="219"/>
      <c r="K4" s="219"/>
      <c r="L4" s="219"/>
      <c r="M4" s="219"/>
      <c r="N4" s="219"/>
      <c r="O4" s="219"/>
      <c r="P4" s="219"/>
      <c r="Q4" s="219"/>
      <c r="R4" s="219"/>
      <c r="T4" s="218" t="s">
        <v>82</v>
      </c>
      <c r="U4" s="219"/>
      <c r="V4" s="219"/>
      <c r="W4" s="219"/>
      <c r="X4" s="219"/>
      <c r="Y4" s="219"/>
      <c r="Z4" s="219"/>
      <c r="AA4" s="219"/>
      <c r="AB4" s="219"/>
      <c r="AC4" s="219"/>
      <c r="AD4" s="219"/>
      <c r="AE4" s="219"/>
      <c r="AF4" s="3"/>
      <c r="AG4" s="218" t="s">
        <v>83</v>
      </c>
      <c r="AH4" s="219"/>
      <c r="AI4" s="219"/>
      <c r="AJ4" s="219"/>
      <c r="AK4" s="219"/>
      <c r="AL4" s="219"/>
      <c r="AM4" s="219"/>
      <c r="AN4" s="219"/>
      <c r="AO4" s="219"/>
      <c r="AP4" s="219"/>
      <c r="AQ4" s="219"/>
      <c r="AR4" s="219"/>
      <c r="AT4" s="218" t="s">
        <v>84</v>
      </c>
      <c r="AU4" s="219"/>
      <c r="AV4" s="219"/>
      <c r="AW4" s="219"/>
      <c r="AX4" s="219"/>
      <c r="AY4" s="219"/>
      <c r="AZ4" s="219"/>
      <c r="BA4" s="219"/>
      <c r="BB4" s="219"/>
      <c r="BC4" s="219"/>
      <c r="BD4" s="219"/>
      <c r="BE4" s="219"/>
    </row>
    <row r="5" spans="1:57">
      <c r="A5" s="31"/>
      <c r="B5" s="31"/>
      <c r="C5" s="2"/>
      <c r="D5" s="220" t="s">
        <v>85</v>
      </c>
      <c r="E5" s="222" t="s">
        <v>86</v>
      </c>
      <c r="F5" s="4"/>
      <c r="G5" s="224" t="s">
        <v>65</v>
      </c>
      <c r="H5" s="226" t="s">
        <v>66</v>
      </c>
      <c r="I5" s="226" t="s">
        <v>87</v>
      </c>
      <c r="J5" s="226" t="s">
        <v>68</v>
      </c>
      <c r="K5" s="226" t="s">
        <v>88</v>
      </c>
      <c r="L5" s="228" t="s">
        <v>89</v>
      </c>
      <c r="M5" s="4"/>
      <c r="N5" s="224" t="s">
        <v>70</v>
      </c>
      <c r="O5" s="226" t="s">
        <v>71</v>
      </c>
      <c r="P5" s="228" t="s">
        <v>90</v>
      </c>
      <c r="Q5" s="2"/>
      <c r="R5" s="230" t="s">
        <v>91</v>
      </c>
      <c r="S5" s="2"/>
      <c r="T5" s="224" t="s">
        <v>65</v>
      </c>
      <c r="U5" s="226" t="s">
        <v>66</v>
      </c>
      <c r="V5" s="226" t="s">
        <v>87</v>
      </c>
      <c r="W5" s="226" t="s">
        <v>68</v>
      </c>
      <c r="X5" s="226" t="s">
        <v>88</v>
      </c>
      <c r="Y5" s="228" t="s">
        <v>89</v>
      </c>
      <c r="Z5" s="2"/>
      <c r="AA5" s="224" t="s">
        <v>70</v>
      </c>
      <c r="AB5" s="226" t="s">
        <v>71</v>
      </c>
      <c r="AC5" s="228" t="s">
        <v>90</v>
      </c>
      <c r="AD5" s="1"/>
      <c r="AE5" s="232" t="s">
        <v>91</v>
      </c>
      <c r="AF5" s="36"/>
      <c r="AG5" s="224" t="s">
        <v>65</v>
      </c>
      <c r="AH5" s="226" t="s">
        <v>66</v>
      </c>
      <c r="AI5" s="226" t="s">
        <v>87</v>
      </c>
      <c r="AJ5" s="226" t="s">
        <v>68</v>
      </c>
      <c r="AK5" s="226" t="s">
        <v>88</v>
      </c>
      <c r="AL5" s="228" t="s">
        <v>89</v>
      </c>
      <c r="AM5" s="4"/>
      <c r="AN5" s="224" t="s">
        <v>70</v>
      </c>
      <c r="AO5" s="226" t="s">
        <v>71</v>
      </c>
      <c r="AP5" s="228" t="s">
        <v>90</v>
      </c>
      <c r="AQ5" s="2"/>
      <c r="AR5" s="230" t="s">
        <v>91</v>
      </c>
      <c r="AS5" s="2"/>
      <c r="AT5" s="224" t="s">
        <v>65</v>
      </c>
      <c r="AU5" s="226" t="s">
        <v>66</v>
      </c>
      <c r="AV5" s="226" t="s">
        <v>87</v>
      </c>
      <c r="AW5" s="226" t="s">
        <v>68</v>
      </c>
      <c r="AX5" s="226" t="s">
        <v>88</v>
      </c>
      <c r="AY5" s="228" t="s">
        <v>89</v>
      </c>
      <c r="AZ5" s="2"/>
      <c r="BA5" s="224" t="s">
        <v>70</v>
      </c>
      <c r="BB5" s="226" t="s">
        <v>71</v>
      </c>
      <c r="BC5" s="228" t="s">
        <v>90</v>
      </c>
      <c r="BD5" s="1"/>
      <c r="BE5" s="232" t="s">
        <v>91</v>
      </c>
    </row>
    <row r="6" spans="1:57">
      <c r="A6" s="31"/>
      <c r="B6" s="31"/>
      <c r="C6" s="2"/>
      <c r="D6" s="221"/>
      <c r="E6" s="223"/>
      <c r="F6" s="4"/>
      <c r="G6" s="225"/>
      <c r="H6" s="227"/>
      <c r="I6" s="227"/>
      <c r="J6" s="227"/>
      <c r="K6" s="227"/>
      <c r="L6" s="229"/>
      <c r="M6" s="4"/>
      <c r="N6" s="225"/>
      <c r="O6" s="227"/>
      <c r="P6" s="229"/>
      <c r="Q6" s="2"/>
      <c r="R6" s="231"/>
      <c r="S6" s="2"/>
      <c r="T6" s="225"/>
      <c r="U6" s="227"/>
      <c r="V6" s="227"/>
      <c r="W6" s="227"/>
      <c r="X6" s="227"/>
      <c r="Y6" s="229"/>
      <c r="Z6" s="2"/>
      <c r="AA6" s="225"/>
      <c r="AB6" s="227"/>
      <c r="AC6" s="229"/>
      <c r="AD6" s="1"/>
      <c r="AE6" s="233"/>
      <c r="AF6" s="37"/>
      <c r="AG6" s="225"/>
      <c r="AH6" s="227"/>
      <c r="AI6" s="227"/>
      <c r="AJ6" s="227"/>
      <c r="AK6" s="227"/>
      <c r="AL6" s="229"/>
      <c r="AM6" s="4"/>
      <c r="AN6" s="225"/>
      <c r="AO6" s="227"/>
      <c r="AP6" s="229"/>
      <c r="AQ6" s="2"/>
      <c r="AR6" s="231"/>
      <c r="AS6" s="2"/>
      <c r="AT6" s="225"/>
      <c r="AU6" s="227"/>
      <c r="AV6" s="227"/>
      <c r="AW6" s="227"/>
      <c r="AX6" s="227"/>
      <c r="AY6" s="229"/>
      <c r="AZ6" s="2"/>
      <c r="BA6" s="225"/>
      <c r="BB6" s="227"/>
      <c r="BC6" s="229"/>
      <c r="BD6" s="1"/>
      <c r="BE6" s="233"/>
    </row>
    <row r="7" spans="1:57" ht="14.25">
      <c r="A7" s="32"/>
      <c r="B7" s="32"/>
      <c r="C7" s="2"/>
      <c r="D7" s="2"/>
      <c r="E7" s="5"/>
      <c r="F7" s="6"/>
      <c r="G7" s="7"/>
      <c r="H7" s="7"/>
      <c r="I7" s="7"/>
      <c r="J7" s="7"/>
      <c r="K7" s="7"/>
      <c r="L7" s="7"/>
      <c r="M7" s="6"/>
      <c r="N7" s="7"/>
      <c r="O7" s="7"/>
      <c r="P7" s="7"/>
      <c r="Q7" s="6"/>
      <c r="R7" s="7"/>
      <c r="S7" s="6"/>
      <c r="T7" s="7"/>
      <c r="U7" s="7"/>
      <c r="V7" s="7"/>
      <c r="W7" s="7"/>
      <c r="X7" s="7"/>
      <c r="Y7" s="7"/>
      <c r="Z7" s="6"/>
      <c r="AA7" s="7"/>
      <c r="AB7" s="7"/>
      <c r="AC7" s="7"/>
      <c r="AD7" s="6"/>
      <c r="AE7" s="7"/>
      <c r="AF7" s="7"/>
      <c r="AG7" s="7"/>
      <c r="AH7" s="7"/>
      <c r="AI7" s="7"/>
      <c r="AJ7" s="7"/>
      <c r="AK7" s="7"/>
      <c r="AL7" s="7"/>
      <c r="AM7" s="6"/>
      <c r="AN7" s="7"/>
      <c r="AO7" s="7"/>
      <c r="AP7" s="7"/>
      <c r="AQ7" s="6"/>
      <c r="AR7" s="7"/>
      <c r="AS7" s="6"/>
      <c r="AT7" s="7"/>
      <c r="AU7" s="7"/>
      <c r="AV7" s="7"/>
      <c r="AW7" s="7"/>
      <c r="AX7" s="7"/>
      <c r="AY7" s="7"/>
      <c r="AZ7" s="6"/>
      <c r="BA7" s="7"/>
      <c r="BB7" s="7"/>
      <c r="BC7" s="7"/>
      <c r="BD7" s="6"/>
      <c r="BE7" s="7"/>
    </row>
    <row r="8" spans="1:57">
      <c r="A8" s="18" t="s">
        <v>13</v>
      </c>
      <c r="B8" s="2" t="str">
        <f>TRIM(A8)</f>
        <v>United States</v>
      </c>
      <c r="C8" s="8"/>
      <c r="D8" s="22" t="s">
        <v>92</v>
      </c>
      <c r="E8" s="25" t="s">
        <v>93</v>
      </c>
      <c r="F8" s="2"/>
      <c r="G8" s="149">
        <v>58.4601280756386</v>
      </c>
      <c r="H8" s="150">
        <v>66.713673639552297</v>
      </c>
      <c r="I8" s="150">
        <v>70.411714937910702</v>
      </c>
      <c r="J8" s="150">
        <v>69.845860570547003</v>
      </c>
      <c r="K8" s="150">
        <v>69.172324091943594</v>
      </c>
      <c r="L8" s="151">
        <v>66.920743422816301</v>
      </c>
      <c r="M8" s="152"/>
      <c r="N8" s="153">
        <v>74.970056129666801</v>
      </c>
      <c r="O8" s="154">
        <v>76.977756331951895</v>
      </c>
      <c r="P8" s="155">
        <v>75.973906230809405</v>
      </c>
      <c r="Q8" s="152"/>
      <c r="R8" s="156">
        <v>69.507664609732402</v>
      </c>
      <c r="S8" s="157"/>
      <c r="T8" s="149">
        <v>1.34185030933448</v>
      </c>
      <c r="U8" s="150">
        <v>0.89228203875781298</v>
      </c>
      <c r="V8" s="150">
        <v>0.86072193231522598</v>
      </c>
      <c r="W8" s="150">
        <v>-0.14697769400824001</v>
      </c>
      <c r="X8" s="150">
        <v>-0.59849219830946598</v>
      </c>
      <c r="Y8" s="151">
        <v>0.43387067251751799</v>
      </c>
      <c r="Z8" s="152"/>
      <c r="AA8" s="153">
        <v>-0.87566928840319402</v>
      </c>
      <c r="AB8" s="154">
        <v>-1.45999648492832</v>
      </c>
      <c r="AC8" s="155">
        <v>-1.1725567682695801</v>
      </c>
      <c r="AD8" s="152"/>
      <c r="AE8" s="156">
        <v>-7.3065222306891595E-2</v>
      </c>
      <c r="AF8" s="28"/>
      <c r="AG8" s="149">
        <v>56.742062020694497</v>
      </c>
      <c r="AH8" s="150">
        <v>66.051045012820296</v>
      </c>
      <c r="AI8" s="150">
        <v>70.6147587277041</v>
      </c>
      <c r="AJ8" s="150">
        <v>71.190351071537506</v>
      </c>
      <c r="AK8" s="150">
        <v>70.500243730060504</v>
      </c>
      <c r="AL8" s="151">
        <v>67.019696669871493</v>
      </c>
      <c r="AM8" s="152"/>
      <c r="AN8" s="153">
        <v>76.233677541431703</v>
      </c>
      <c r="AO8" s="154">
        <v>78.135761756071702</v>
      </c>
      <c r="AP8" s="155">
        <v>77.184719648751695</v>
      </c>
      <c r="AQ8" s="152"/>
      <c r="AR8" s="156">
        <v>69.924077777064099</v>
      </c>
      <c r="AS8" s="157"/>
      <c r="AT8" s="149">
        <v>-2.2476576545742502</v>
      </c>
      <c r="AU8" s="150">
        <v>-2.2914078142914098</v>
      </c>
      <c r="AV8" s="150">
        <v>-1.99212915472386</v>
      </c>
      <c r="AW8" s="150">
        <v>-2.2729294412662</v>
      </c>
      <c r="AX8" s="150">
        <v>-1.60493114756458</v>
      </c>
      <c r="AY8" s="151">
        <v>-2.07331269423078</v>
      </c>
      <c r="AZ8" s="152"/>
      <c r="BA8" s="153">
        <v>-0.76961238864050097</v>
      </c>
      <c r="BB8" s="154">
        <v>-0.96455849031631102</v>
      </c>
      <c r="BC8" s="155">
        <v>-0.86838269982476601</v>
      </c>
      <c r="BD8" s="152"/>
      <c r="BE8" s="156">
        <v>-1.6964674824774799</v>
      </c>
    </row>
    <row r="9" spans="1:57">
      <c r="A9" s="19" t="s">
        <v>94</v>
      </c>
      <c r="B9" s="2" t="str">
        <f>TRIM(A9)</f>
        <v>Virginia</v>
      </c>
      <c r="C9" s="9"/>
      <c r="D9" s="23" t="s">
        <v>92</v>
      </c>
      <c r="E9" s="26" t="s">
        <v>93</v>
      </c>
      <c r="F9" s="2"/>
      <c r="G9" s="158">
        <v>57.455558014309901</v>
      </c>
      <c r="H9" s="152">
        <v>67.594231762189196</v>
      </c>
      <c r="I9" s="152">
        <v>71.263922696761796</v>
      </c>
      <c r="J9" s="152">
        <v>71.125003073442898</v>
      </c>
      <c r="K9" s="152">
        <v>70.660298492783497</v>
      </c>
      <c r="L9" s="159">
        <v>67.6198028078975</v>
      </c>
      <c r="M9" s="152"/>
      <c r="N9" s="160">
        <v>77.336946836034201</v>
      </c>
      <c r="O9" s="161">
        <v>77.399630046151998</v>
      </c>
      <c r="P9" s="162">
        <v>77.3682884410931</v>
      </c>
      <c r="Q9" s="152"/>
      <c r="R9" s="163">
        <v>70.405561321524999</v>
      </c>
      <c r="S9" s="157"/>
      <c r="T9" s="158">
        <v>1.1639878686697001</v>
      </c>
      <c r="U9" s="152">
        <v>1.7209148386139399</v>
      </c>
      <c r="V9" s="152">
        <v>2.7250663713468999</v>
      </c>
      <c r="W9" s="152">
        <v>2.2136131451930798</v>
      </c>
      <c r="X9" s="152">
        <v>2.8854760297565698</v>
      </c>
      <c r="Y9" s="159">
        <v>2.18105233089734</v>
      </c>
      <c r="Z9" s="152"/>
      <c r="AA9" s="160">
        <v>2.13819121657657</v>
      </c>
      <c r="AB9" s="161">
        <v>1.8531061989786</v>
      </c>
      <c r="AC9" s="162">
        <v>1.9953917563116099</v>
      </c>
      <c r="AD9" s="152"/>
      <c r="AE9" s="163">
        <v>2.1229707995703002</v>
      </c>
      <c r="AF9" s="29"/>
      <c r="AG9" s="158">
        <v>56.1779277617958</v>
      </c>
      <c r="AH9" s="152">
        <v>67.661232819453602</v>
      </c>
      <c r="AI9" s="152">
        <v>72.217765729881194</v>
      </c>
      <c r="AJ9" s="152">
        <v>73.159468663175204</v>
      </c>
      <c r="AK9" s="152">
        <v>71.198919377443303</v>
      </c>
      <c r="AL9" s="159">
        <v>68.083062870349806</v>
      </c>
      <c r="AM9" s="152"/>
      <c r="AN9" s="160">
        <v>76.9379585878375</v>
      </c>
      <c r="AO9" s="161">
        <v>77.223771656870596</v>
      </c>
      <c r="AP9" s="162">
        <v>77.080865122354098</v>
      </c>
      <c r="AQ9" s="152"/>
      <c r="AR9" s="163">
        <v>70.653973564452201</v>
      </c>
      <c r="AS9" s="157"/>
      <c r="AT9" s="158">
        <v>0.468779719063602</v>
      </c>
      <c r="AU9" s="152">
        <v>-1.0186392156165001</v>
      </c>
      <c r="AV9" s="152">
        <v>-0.315785482168564</v>
      </c>
      <c r="AW9" s="152">
        <v>0.40594726571563799</v>
      </c>
      <c r="AX9" s="152">
        <v>2.3605038822719902</v>
      </c>
      <c r="AY9" s="159">
        <v>0.37584357376476202</v>
      </c>
      <c r="AZ9" s="152"/>
      <c r="BA9" s="160">
        <v>2.3399518350556798</v>
      </c>
      <c r="BB9" s="161">
        <v>1.1837047934335601</v>
      </c>
      <c r="BC9" s="162">
        <v>1.7574721270209599</v>
      </c>
      <c r="BD9" s="152"/>
      <c r="BE9" s="163">
        <v>0.802537043651252</v>
      </c>
    </row>
    <row r="10" spans="1:57">
      <c r="A10" s="20" t="s">
        <v>41</v>
      </c>
      <c r="B10" s="2" t="str">
        <f t="shared" ref="B10:B45" si="0">TRIM(A10)</f>
        <v>Norfolk/Virginia Beach, VA</v>
      </c>
      <c r="C10" s="2"/>
      <c r="D10" s="23" t="s">
        <v>92</v>
      </c>
      <c r="E10" s="26" t="s">
        <v>93</v>
      </c>
      <c r="F10" s="2"/>
      <c r="G10" s="158">
        <v>65.540019534262001</v>
      </c>
      <c r="H10" s="152">
        <v>73.525934303192301</v>
      </c>
      <c r="I10" s="152">
        <v>77.188608440857394</v>
      </c>
      <c r="J10" s="152">
        <v>75.366267413766494</v>
      </c>
      <c r="K10" s="152">
        <v>75.947154680512</v>
      </c>
      <c r="L10" s="159">
        <v>73.513596874518001</v>
      </c>
      <c r="M10" s="152"/>
      <c r="N10" s="160">
        <v>87.665141623399904</v>
      </c>
      <c r="O10" s="161">
        <v>89.559450984423904</v>
      </c>
      <c r="P10" s="162">
        <v>88.612296303911904</v>
      </c>
      <c r="Q10" s="152"/>
      <c r="R10" s="163">
        <v>77.827510997201998</v>
      </c>
      <c r="S10" s="157"/>
      <c r="T10" s="158">
        <v>2.6651709587668599</v>
      </c>
      <c r="U10" s="152">
        <v>3.5774855675488602</v>
      </c>
      <c r="V10" s="152">
        <v>8.6822952313579709</v>
      </c>
      <c r="W10" s="152">
        <v>7.19447152347281</v>
      </c>
      <c r="X10" s="152">
        <v>1.44555473176324</v>
      </c>
      <c r="Y10" s="159">
        <v>4.7143439394223003</v>
      </c>
      <c r="Z10" s="152"/>
      <c r="AA10" s="160">
        <v>1.96359250700218</v>
      </c>
      <c r="AB10" s="161">
        <v>3.92547023289108</v>
      </c>
      <c r="AC10" s="162">
        <v>2.94566931621674</v>
      </c>
      <c r="AD10" s="152"/>
      <c r="AE10" s="163">
        <v>4.1327199288465097</v>
      </c>
      <c r="AF10" s="29"/>
      <c r="AG10" s="158">
        <v>63.289081375623198</v>
      </c>
      <c r="AH10" s="152">
        <v>71.240939700817293</v>
      </c>
      <c r="AI10" s="152">
        <v>74.748753405644294</v>
      </c>
      <c r="AJ10" s="152">
        <v>75.422171387446596</v>
      </c>
      <c r="AK10" s="152">
        <v>76.731738035264399</v>
      </c>
      <c r="AL10" s="159">
        <v>72.286536780959196</v>
      </c>
      <c r="AM10" s="152"/>
      <c r="AN10" s="160">
        <v>86.291960108980604</v>
      </c>
      <c r="AO10" s="161">
        <v>87.510923764971906</v>
      </c>
      <c r="AP10" s="162">
        <v>86.901441936976298</v>
      </c>
      <c r="AQ10" s="152"/>
      <c r="AR10" s="163">
        <v>76.462223968392607</v>
      </c>
      <c r="AS10" s="157"/>
      <c r="AT10" s="158">
        <v>-0.13190564703798899</v>
      </c>
      <c r="AU10" s="152">
        <v>-0.85358799823184905</v>
      </c>
      <c r="AV10" s="152">
        <v>0.245004309784983</v>
      </c>
      <c r="AW10" s="152">
        <v>2.77301087761716</v>
      </c>
      <c r="AX10" s="152">
        <v>3.3078558741692801</v>
      </c>
      <c r="AY10" s="159">
        <v>1.1128025616408399</v>
      </c>
      <c r="AZ10" s="152"/>
      <c r="BA10" s="160">
        <v>2.7133409575359901</v>
      </c>
      <c r="BB10" s="161">
        <v>0.95475825154113902</v>
      </c>
      <c r="BC10" s="162">
        <v>1.8202912558029001</v>
      </c>
      <c r="BD10" s="152"/>
      <c r="BE10" s="163">
        <v>1.34153726921815</v>
      </c>
    </row>
    <row r="11" spans="1:57">
      <c r="A11" s="20" t="s">
        <v>95</v>
      </c>
      <c r="B11" s="2" t="s">
        <v>57</v>
      </c>
      <c r="C11" s="2"/>
      <c r="D11" s="23" t="s">
        <v>92</v>
      </c>
      <c r="E11" s="26" t="s">
        <v>93</v>
      </c>
      <c r="F11" s="2"/>
      <c r="G11" s="158">
        <v>55.258793008123099</v>
      </c>
      <c r="H11" s="152">
        <v>68.136775400841998</v>
      </c>
      <c r="I11" s="152">
        <v>71.641219750776102</v>
      </c>
      <c r="J11" s="152">
        <v>72.445030408709997</v>
      </c>
      <c r="K11" s="152">
        <v>66.950197762939595</v>
      </c>
      <c r="L11" s="159">
        <v>66.886403266278194</v>
      </c>
      <c r="M11" s="152"/>
      <c r="N11" s="160">
        <v>73.712414409050297</v>
      </c>
      <c r="O11" s="161">
        <v>73.261599965976202</v>
      </c>
      <c r="P11" s="162">
        <v>73.4870071875132</v>
      </c>
      <c r="Q11" s="152"/>
      <c r="R11" s="163">
        <v>68.772290100916805</v>
      </c>
      <c r="S11" s="157"/>
      <c r="T11" s="158">
        <v>9.6823067510296106</v>
      </c>
      <c r="U11" s="152">
        <v>13.238944091076799</v>
      </c>
      <c r="V11" s="152">
        <v>11.227008548276499</v>
      </c>
      <c r="W11" s="152">
        <v>12.313775731568001</v>
      </c>
      <c r="X11" s="152">
        <v>8.2620286765252402</v>
      </c>
      <c r="Y11" s="159">
        <v>10.995998614667</v>
      </c>
      <c r="Z11" s="152"/>
      <c r="AA11" s="160">
        <v>3.8250122903857799</v>
      </c>
      <c r="AB11" s="161">
        <v>3.9263670523860799</v>
      </c>
      <c r="AC11" s="162">
        <v>3.8755095048096799</v>
      </c>
      <c r="AD11" s="152"/>
      <c r="AE11" s="163">
        <v>8.7277039068604907</v>
      </c>
      <c r="AF11" s="29"/>
      <c r="AG11" s="158">
        <v>53.976523625228502</v>
      </c>
      <c r="AH11" s="152">
        <v>68.403649045208994</v>
      </c>
      <c r="AI11" s="152">
        <v>73.896355207757395</v>
      </c>
      <c r="AJ11" s="152">
        <v>76.403478926551202</v>
      </c>
      <c r="AK11" s="152">
        <v>73.886786033258105</v>
      </c>
      <c r="AL11" s="159">
        <v>69.313358567600901</v>
      </c>
      <c r="AM11" s="152"/>
      <c r="AN11" s="160">
        <v>78.307744651894595</v>
      </c>
      <c r="AO11" s="161">
        <v>78.329009484115105</v>
      </c>
      <c r="AP11" s="162">
        <v>78.318377068004907</v>
      </c>
      <c r="AQ11" s="152"/>
      <c r="AR11" s="163">
        <v>71.886220996287705</v>
      </c>
      <c r="AS11" s="157"/>
      <c r="AT11" s="158">
        <v>6.3450217639962698</v>
      </c>
      <c r="AU11" s="152">
        <v>5.7380032226465403</v>
      </c>
      <c r="AV11" s="152">
        <v>5.1292272829800201</v>
      </c>
      <c r="AW11" s="152">
        <v>7.6160048842537202</v>
      </c>
      <c r="AX11" s="152">
        <v>11.8102144041909</v>
      </c>
      <c r="AY11" s="159">
        <v>7.3572236474389596</v>
      </c>
      <c r="AZ11" s="152"/>
      <c r="BA11" s="160">
        <v>12.2811595746047</v>
      </c>
      <c r="BB11" s="161">
        <v>10.552198608890199</v>
      </c>
      <c r="BC11" s="162">
        <v>11.4098542458302</v>
      </c>
      <c r="BD11" s="152"/>
      <c r="BE11" s="163">
        <v>8.5876696358355904</v>
      </c>
    </row>
    <row r="12" spans="1:57">
      <c r="A12" s="20" t="s">
        <v>96</v>
      </c>
      <c r="B12" s="2" t="str">
        <f t="shared" si="0"/>
        <v>Virginia Area</v>
      </c>
      <c r="C12" s="2"/>
      <c r="D12" s="23" t="s">
        <v>92</v>
      </c>
      <c r="E12" s="26" t="s">
        <v>93</v>
      </c>
      <c r="F12" s="2"/>
      <c r="G12" s="158">
        <v>49.522983521248896</v>
      </c>
      <c r="H12" s="152">
        <v>61.8364578468654</v>
      </c>
      <c r="I12" s="152">
        <v>64.7586007516623</v>
      </c>
      <c r="J12" s="152">
        <v>64.638512687081601</v>
      </c>
      <c r="K12" s="152">
        <v>64.244890697622694</v>
      </c>
      <c r="L12" s="159">
        <v>61.000289100896197</v>
      </c>
      <c r="M12" s="152"/>
      <c r="N12" s="160">
        <v>73.762981742166403</v>
      </c>
      <c r="O12" s="161">
        <v>73.854159717125796</v>
      </c>
      <c r="P12" s="162">
        <v>73.808570729646107</v>
      </c>
      <c r="Q12" s="152"/>
      <c r="R12" s="163">
        <v>64.659798137681904</v>
      </c>
      <c r="S12" s="157"/>
      <c r="T12" s="158">
        <v>2.88591590834675</v>
      </c>
      <c r="U12" s="152">
        <v>2.9845283739414499</v>
      </c>
      <c r="V12" s="152">
        <v>2.7776404448878602</v>
      </c>
      <c r="W12" s="152">
        <v>0.77487816174617796</v>
      </c>
      <c r="X12" s="152">
        <v>1.4568127078858299</v>
      </c>
      <c r="Y12" s="159">
        <v>2.1241054983080399</v>
      </c>
      <c r="Z12" s="152"/>
      <c r="AA12" s="160">
        <v>5.0210992667812198</v>
      </c>
      <c r="AB12" s="161">
        <v>6.9871460550658897</v>
      </c>
      <c r="AC12" s="162">
        <v>5.9956137782388197</v>
      </c>
      <c r="AD12" s="152"/>
      <c r="AE12" s="163">
        <v>3.3501075468991699</v>
      </c>
      <c r="AF12" s="29"/>
      <c r="AG12" s="158">
        <v>49.560233059799401</v>
      </c>
      <c r="AH12" s="152">
        <v>61.511775301888001</v>
      </c>
      <c r="AI12" s="152">
        <v>64.566793426290303</v>
      </c>
      <c r="AJ12" s="152">
        <v>65.266195209820495</v>
      </c>
      <c r="AK12" s="152">
        <v>64.520092512286695</v>
      </c>
      <c r="AL12" s="159">
        <v>61.085017902017</v>
      </c>
      <c r="AM12" s="152"/>
      <c r="AN12" s="160">
        <v>71.376231458625199</v>
      </c>
      <c r="AO12" s="161">
        <v>70.357706762737095</v>
      </c>
      <c r="AP12" s="162">
        <v>70.866969110681097</v>
      </c>
      <c r="AQ12" s="152"/>
      <c r="AR12" s="163">
        <v>63.879861104492498</v>
      </c>
      <c r="AS12" s="157"/>
      <c r="AT12" s="158">
        <v>1.8235942359721999</v>
      </c>
      <c r="AU12" s="152">
        <v>0.97003328393612498</v>
      </c>
      <c r="AV12" s="152">
        <v>2.0182615599831202</v>
      </c>
      <c r="AW12" s="152">
        <v>1.3640201808691299</v>
      </c>
      <c r="AX12" s="152">
        <v>2.8642639125300899</v>
      </c>
      <c r="AY12" s="159">
        <v>1.8098241882463599</v>
      </c>
      <c r="AZ12" s="152"/>
      <c r="BA12" s="160">
        <v>3.3550773044943401</v>
      </c>
      <c r="BB12" s="161">
        <v>3.50976116055398</v>
      </c>
      <c r="BC12" s="162">
        <v>3.4318056106158199</v>
      </c>
      <c r="BD12" s="152"/>
      <c r="BE12" s="163">
        <v>2.3172919667507501</v>
      </c>
    </row>
    <row r="13" spans="1:57">
      <c r="A13" s="33" t="s">
        <v>97</v>
      </c>
      <c r="B13" s="2" t="s">
        <v>34</v>
      </c>
      <c r="C13" s="2"/>
      <c r="D13" s="23" t="s">
        <v>92</v>
      </c>
      <c r="E13" s="26" t="s">
        <v>93</v>
      </c>
      <c r="F13" s="2"/>
      <c r="G13" s="158">
        <v>57.714085371198102</v>
      </c>
      <c r="H13" s="152">
        <v>65.826102200017502</v>
      </c>
      <c r="I13" s="152">
        <v>69.437286352879298</v>
      </c>
      <c r="J13" s="152">
        <v>68.489788763256996</v>
      </c>
      <c r="K13" s="152">
        <v>67.900780085896997</v>
      </c>
      <c r="L13" s="159">
        <v>65.873608554649806</v>
      </c>
      <c r="M13" s="152"/>
      <c r="N13" s="160">
        <v>70.210901698954601</v>
      </c>
      <c r="O13" s="161">
        <v>72.191117069281205</v>
      </c>
      <c r="P13" s="162">
        <v>71.201009384117896</v>
      </c>
      <c r="Q13" s="152"/>
      <c r="R13" s="163">
        <v>67.396094692928997</v>
      </c>
      <c r="S13" s="157"/>
      <c r="T13" s="158">
        <v>-9.7056162822950807</v>
      </c>
      <c r="U13" s="152">
        <v>-11.8670100381912</v>
      </c>
      <c r="V13" s="152">
        <v>-10.5996034161185</v>
      </c>
      <c r="W13" s="152">
        <v>-9.4047977232949602</v>
      </c>
      <c r="X13" s="152">
        <v>-5.9035535081556798</v>
      </c>
      <c r="Y13" s="159">
        <v>-9.5232111095927596</v>
      </c>
      <c r="Z13" s="152"/>
      <c r="AA13" s="160">
        <v>-6.7141391711504896</v>
      </c>
      <c r="AB13" s="161">
        <v>-7.1282414454897198</v>
      </c>
      <c r="AC13" s="162">
        <v>-6.9245299980238997</v>
      </c>
      <c r="AD13" s="152"/>
      <c r="AE13" s="163">
        <v>-8.7558867762944992</v>
      </c>
      <c r="AF13" s="29"/>
      <c r="AG13" s="158">
        <v>56.900254185292297</v>
      </c>
      <c r="AH13" s="152">
        <v>68.942501533876694</v>
      </c>
      <c r="AI13" s="152">
        <v>75.303269348759699</v>
      </c>
      <c r="AJ13" s="152">
        <v>74.229117363484903</v>
      </c>
      <c r="AK13" s="152">
        <v>69.056665790165596</v>
      </c>
      <c r="AL13" s="159">
        <v>68.886361644315798</v>
      </c>
      <c r="AM13" s="152"/>
      <c r="AN13" s="160">
        <v>72.761552939423595</v>
      </c>
      <c r="AO13" s="161">
        <v>75.333206251547395</v>
      </c>
      <c r="AP13" s="162">
        <v>74.047379595485495</v>
      </c>
      <c r="AQ13" s="152"/>
      <c r="AR13" s="163">
        <v>70.361028210748202</v>
      </c>
      <c r="AS13" s="157"/>
      <c r="AT13" s="158">
        <v>-5.7759193574065604</v>
      </c>
      <c r="AU13" s="152">
        <v>-7.8045902240954304</v>
      </c>
      <c r="AV13" s="152">
        <v>-6.6999831547239301</v>
      </c>
      <c r="AW13" s="152">
        <v>-6.3158135619742799</v>
      </c>
      <c r="AX13" s="152">
        <v>-4.7745705765229802</v>
      </c>
      <c r="AY13" s="159">
        <v>-6.3100849614643204</v>
      </c>
      <c r="AZ13" s="152"/>
      <c r="BA13" s="160">
        <v>-4.2458824933199102</v>
      </c>
      <c r="BB13" s="161">
        <v>-5.08342422937592</v>
      </c>
      <c r="BC13" s="162">
        <v>-4.6737640846209203</v>
      </c>
      <c r="BD13" s="152"/>
      <c r="BE13" s="163">
        <v>-5.8245068286585999</v>
      </c>
    </row>
    <row r="14" spans="1:57">
      <c r="A14" s="20" t="s">
        <v>98</v>
      </c>
      <c r="B14" s="2" t="str">
        <f t="shared" si="0"/>
        <v>Arlington, VA</v>
      </c>
      <c r="C14" s="2"/>
      <c r="D14" s="23" t="s">
        <v>92</v>
      </c>
      <c r="E14" s="26" t="s">
        <v>93</v>
      </c>
      <c r="F14" s="2"/>
      <c r="G14" s="158">
        <v>65.100316789862703</v>
      </c>
      <c r="H14" s="152">
        <v>65.776135163674695</v>
      </c>
      <c r="I14" s="152">
        <v>68.732840549102406</v>
      </c>
      <c r="J14" s="152">
        <v>66.927138331573303</v>
      </c>
      <c r="K14" s="152">
        <v>77.676874340021101</v>
      </c>
      <c r="L14" s="159">
        <v>68.842661034846799</v>
      </c>
      <c r="M14" s="152"/>
      <c r="N14" s="160">
        <v>74.086589229144593</v>
      </c>
      <c r="O14" s="161">
        <v>69.640971488912299</v>
      </c>
      <c r="P14" s="162">
        <v>71.863780359028496</v>
      </c>
      <c r="Q14" s="152"/>
      <c r="R14" s="163">
        <v>69.705837984612998</v>
      </c>
      <c r="S14" s="157"/>
      <c r="T14" s="158">
        <v>-9.0701032883147494</v>
      </c>
      <c r="U14" s="152">
        <v>-19.869244229518898</v>
      </c>
      <c r="V14" s="152">
        <v>-21.893398393983599</v>
      </c>
      <c r="W14" s="152">
        <v>-23.4688964279384</v>
      </c>
      <c r="X14" s="152">
        <v>-1.9383945758365699</v>
      </c>
      <c r="Y14" s="159">
        <v>-15.7046423244932</v>
      </c>
      <c r="Z14" s="152"/>
      <c r="AA14" s="160">
        <v>-8.9540568848138307</v>
      </c>
      <c r="AB14" s="161">
        <v>-14.5692672858561</v>
      </c>
      <c r="AC14" s="162">
        <v>-11.7641564674144</v>
      </c>
      <c r="AD14" s="152"/>
      <c r="AE14" s="163">
        <v>-14.580989547021799</v>
      </c>
      <c r="AF14" s="29"/>
      <c r="AG14" s="158">
        <v>60.345828933474102</v>
      </c>
      <c r="AH14" s="152">
        <v>72.515839493136198</v>
      </c>
      <c r="AI14" s="152">
        <v>76.900739176346306</v>
      </c>
      <c r="AJ14" s="152">
        <v>79.424498416050596</v>
      </c>
      <c r="AK14" s="152">
        <v>76.000527983104504</v>
      </c>
      <c r="AL14" s="159">
        <v>73.0374868004223</v>
      </c>
      <c r="AM14" s="152"/>
      <c r="AN14" s="160">
        <v>77.415522703273396</v>
      </c>
      <c r="AO14" s="161">
        <v>76.301478352692698</v>
      </c>
      <c r="AP14" s="162">
        <v>76.858500527983097</v>
      </c>
      <c r="AQ14" s="152"/>
      <c r="AR14" s="163">
        <v>74.129205008296793</v>
      </c>
      <c r="AS14" s="157"/>
      <c r="AT14" s="158">
        <v>-7.9129980120784396</v>
      </c>
      <c r="AU14" s="152">
        <v>-13.903015309695601</v>
      </c>
      <c r="AV14" s="152">
        <v>-15.2593973354625</v>
      </c>
      <c r="AW14" s="152">
        <v>-12.917281310529001</v>
      </c>
      <c r="AX14" s="152">
        <v>-8.37981149461935</v>
      </c>
      <c r="AY14" s="159">
        <v>-11.9315151245452</v>
      </c>
      <c r="AZ14" s="152"/>
      <c r="BA14" s="160">
        <v>-8.5123666465345895</v>
      </c>
      <c r="BB14" s="161">
        <v>-9.6992994361624199</v>
      </c>
      <c r="BC14" s="162">
        <v>-9.10540681130073</v>
      </c>
      <c r="BD14" s="152"/>
      <c r="BE14" s="163">
        <v>-11.112815820311701</v>
      </c>
    </row>
    <row r="15" spans="1:57">
      <c r="A15" s="20" t="s">
        <v>38</v>
      </c>
      <c r="B15" s="2" t="str">
        <f t="shared" si="0"/>
        <v>Suburban Virginia Area</v>
      </c>
      <c r="C15" s="2"/>
      <c r="D15" s="23" t="s">
        <v>92</v>
      </c>
      <c r="E15" s="26" t="s">
        <v>93</v>
      </c>
      <c r="F15" s="2"/>
      <c r="G15" s="158">
        <v>59.459901800327302</v>
      </c>
      <c r="H15" s="152">
        <v>70.507364975450002</v>
      </c>
      <c r="I15" s="152">
        <v>74.549918166939406</v>
      </c>
      <c r="J15" s="152">
        <v>74.173486088379704</v>
      </c>
      <c r="K15" s="152">
        <v>68.183306055646398</v>
      </c>
      <c r="L15" s="159">
        <v>69.374795417348594</v>
      </c>
      <c r="M15" s="152"/>
      <c r="N15" s="160">
        <v>70.157749227516604</v>
      </c>
      <c r="O15" s="161">
        <v>69.133192389006297</v>
      </c>
      <c r="P15" s="162">
        <v>69.645470808261507</v>
      </c>
      <c r="Q15" s="152"/>
      <c r="R15" s="163">
        <v>69.452483196415201</v>
      </c>
      <c r="S15" s="157"/>
      <c r="T15" s="158">
        <v>-9.5843222002970805</v>
      </c>
      <c r="U15" s="152">
        <v>2.72396201325687</v>
      </c>
      <c r="V15" s="152">
        <v>5.3785728510744102</v>
      </c>
      <c r="W15" s="152">
        <v>4.4125274391953404</v>
      </c>
      <c r="X15" s="152">
        <v>5.8094295748207196</v>
      </c>
      <c r="Y15" s="159">
        <v>1.8348672960744601</v>
      </c>
      <c r="Z15" s="152"/>
      <c r="AA15" s="160">
        <v>0.61038668794964801</v>
      </c>
      <c r="AB15" s="161">
        <v>-6.6534177755851696</v>
      </c>
      <c r="AC15" s="162">
        <v>-3.1308480544866599</v>
      </c>
      <c r="AD15" s="152"/>
      <c r="AE15" s="163">
        <v>0.36136751076269502</v>
      </c>
      <c r="AF15" s="29"/>
      <c r="AG15" s="158">
        <v>54.995908346972101</v>
      </c>
      <c r="AH15" s="152">
        <v>69.840425531914804</v>
      </c>
      <c r="AI15" s="152">
        <v>75.683306055646398</v>
      </c>
      <c r="AJ15" s="152">
        <v>76.288870703764303</v>
      </c>
      <c r="AK15" s="152">
        <v>70.184124386251995</v>
      </c>
      <c r="AL15" s="159">
        <v>69.398527004909894</v>
      </c>
      <c r="AM15" s="152"/>
      <c r="AN15" s="160">
        <v>72.086278034233402</v>
      </c>
      <c r="AO15" s="161">
        <v>73.205604804117797</v>
      </c>
      <c r="AP15" s="162">
        <v>72.6459414191756</v>
      </c>
      <c r="AQ15" s="152"/>
      <c r="AR15" s="163">
        <v>70.327416772806401</v>
      </c>
      <c r="AS15" s="157"/>
      <c r="AT15" s="158">
        <v>-3.9415261340474501</v>
      </c>
      <c r="AU15" s="152">
        <v>-1.3296982388777501</v>
      </c>
      <c r="AV15" s="152">
        <v>1.7867310352960799</v>
      </c>
      <c r="AW15" s="152">
        <v>0.48743294033568302</v>
      </c>
      <c r="AX15" s="152">
        <v>6.2809249873563804</v>
      </c>
      <c r="AY15" s="159">
        <v>0.76913352799566403</v>
      </c>
      <c r="AZ15" s="152"/>
      <c r="BA15" s="160">
        <v>0.25835045733561002</v>
      </c>
      <c r="BB15" s="161">
        <v>-5.3106459727848501</v>
      </c>
      <c r="BC15" s="162">
        <v>-2.6271209681287</v>
      </c>
      <c r="BD15" s="152"/>
      <c r="BE15" s="163">
        <v>-0.25612290440846502</v>
      </c>
    </row>
    <row r="16" spans="1:57">
      <c r="A16" s="20" t="s">
        <v>99</v>
      </c>
      <c r="B16" s="2" t="str">
        <f t="shared" si="0"/>
        <v>Alexandria, VA</v>
      </c>
      <c r="C16" s="2"/>
      <c r="D16" s="23" t="s">
        <v>92</v>
      </c>
      <c r="E16" s="26" t="s">
        <v>93</v>
      </c>
      <c r="F16" s="2"/>
      <c r="G16" s="158">
        <v>49.773650609402203</v>
      </c>
      <c r="H16" s="152">
        <v>56.9355774811375</v>
      </c>
      <c r="I16" s="152">
        <v>62.182240278583798</v>
      </c>
      <c r="J16" s="152">
        <v>63.076030179918703</v>
      </c>
      <c r="K16" s="152">
        <v>61.300058038305203</v>
      </c>
      <c r="L16" s="159">
        <v>58.653511317469501</v>
      </c>
      <c r="M16" s="152"/>
      <c r="N16" s="160">
        <v>64.515380150899503</v>
      </c>
      <c r="O16" s="161">
        <v>68.601276842716103</v>
      </c>
      <c r="P16" s="162">
        <v>66.558328496807803</v>
      </c>
      <c r="Q16" s="152"/>
      <c r="R16" s="163">
        <v>60.912030511566201</v>
      </c>
      <c r="S16" s="157"/>
      <c r="T16" s="158">
        <v>-14.343019881493801</v>
      </c>
      <c r="U16" s="152">
        <v>-12.597831590126001</v>
      </c>
      <c r="V16" s="152">
        <v>-10.9537154594807</v>
      </c>
      <c r="W16" s="152">
        <v>-12.524063863889699</v>
      </c>
      <c r="X16" s="152">
        <v>-11.203630166363199</v>
      </c>
      <c r="Y16" s="159">
        <v>-12.2538443883866</v>
      </c>
      <c r="Z16" s="152"/>
      <c r="AA16" s="160">
        <v>-7.5973264935502502</v>
      </c>
      <c r="AB16" s="161">
        <v>-1.92373598014583</v>
      </c>
      <c r="AC16" s="162">
        <v>-4.7579525451842404</v>
      </c>
      <c r="AD16" s="152"/>
      <c r="AE16" s="163">
        <v>-10.043507939373701</v>
      </c>
      <c r="AF16" s="29"/>
      <c r="AG16" s="158">
        <v>52.904817179338302</v>
      </c>
      <c r="AH16" s="152">
        <v>61.2159024956471</v>
      </c>
      <c r="AI16" s="152">
        <v>67.298316889146804</v>
      </c>
      <c r="AJ16" s="152">
        <v>67.063261752756802</v>
      </c>
      <c r="AK16" s="152">
        <v>61.871735345327899</v>
      </c>
      <c r="AL16" s="159">
        <v>62.070806732443401</v>
      </c>
      <c r="AM16" s="152"/>
      <c r="AN16" s="160">
        <v>67.486941381311595</v>
      </c>
      <c r="AO16" s="161">
        <v>71.2739408009286</v>
      </c>
      <c r="AP16" s="162">
        <v>69.380441091120105</v>
      </c>
      <c r="AQ16" s="152"/>
      <c r="AR16" s="163">
        <v>64.159273692065298</v>
      </c>
      <c r="AS16" s="157"/>
      <c r="AT16" s="158">
        <v>-2.82170210274497</v>
      </c>
      <c r="AU16" s="152">
        <v>-8.36665217715891</v>
      </c>
      <c r="AV16" s="152">
        <v>-9.3580947184329606</v>
      </c>
      <c r="AW16" s="152">
        <v>-9.3043236089708596</v>
      </c>
      <c r="AX16" s="152">
        <v>-9.2327725471514199</v>
      </c>
      <c r="AY16" s="159">
        <v>-8.0707770079038106</v>
      </c>
      <c r="AZ16" s="152"/>
      <c r="BA16" s="160">
        <v>-4.7864197695202799</v>
      </c>
      <c r="BB16" s="161">
        <v>-2.4325420839653802</v>
      </c>
      <c r="BC16" s="162">
        <v>-3.5917250785349801</v>
      </c>
      <c r="BD16" s="152"/>
      <c r="BE16" s="163">
        <v>-6.7319819294017398</v>
      </c>
    </row>
    <row r="17" spans="1:57">
      <c r="A17" s="20" t="s">
        <v>37</v>
      </c>
      <c r="B17" s="2" t="str">
        <f t="shared" si="0"/>
        <v>Fairfax/Tysons Corner, VA</v>
      </c>
      <c r="C17" s="2"/>
      <c r="D17" s="23" t="s">
        <v>92</v>
      </c>
      <c r="E17" s="26" t="s">
        <v>93</v>
      </c>
      <c r="F17" s="2"/>
      <c r="G17" s="158">
        <v>56.762389995368203</v>
      </c>
      <c r="H17" s="152">
        <v>74.386289949050393</v>
      </c>
      <c r="I17" s="152">
        <v>81.635016211208793</v>
      </c>
      <c r="J17" s="152">
        <v>81.391848077813805</v>
      </c>
      <c r="K17" s="152">
        <v>72.811486799444097</v>
      </c>
      <c r="L17" s="159">
        <v>73.397406206577102</v>
      </c>
      <c r="M17" s="152"/>
      <c r="N17" s="160">
        <v>71.375636868920694</v>
      </c>
      <c r="O17" s="161">
        <v>73.239925891616394</v>
      </c>
      <c r="P17" s="162">
        <v>72.307781380268594</v>
      </c>
      <c r="Q17" s="152"/>
      <c r="R17" s="163">
        <v>73.086084827631794</v>
      </c>
      <c r="S17" s="157"/>
      <c r="T17" s="158">
        <v>-5.6122543505591196</v>
      </c>
      <c r="U17" s="152">
        <v>2.7356923358979102</v>
      </c>
      <c r="V17" s="152">
        <v>4.68179957753431</v>
      </c>
      <c r="W17" s="152">
        <v>4.33932947420183</v>
      </c>
      <c r="X17" s="152">
        <v>3.9143828280444199</v>
      </c>
      <c r="Y17" s="159">
        <v>2.3381071014211701</v>
      </c>
      <c r="Z17" s="152"/>
      <c r="AA17" s="160">
        <v>-0.73135098523521502</v>
      </c>
      <c r="AB17" s="161">
        <v>-1.2685989756312599</v>
      </c>
      <c r="AC17" s="162">
        <v>-1.00416663534144</v>
      </c>
      <c r="AD17" s="152"/>
      <c r="AE17" s="163">
        <v>1.3706766793749601</v>
      </c>
      <c r="AF17" s="29"/>
      <c r="AG17" s="158">
        <v>58.218503937007803</v>
      </c>
      <c r="AH17" s="152">
        <v>74.261811023622002</v>
      </c>
      <c r="AI17" s="152">
        <v>83.838003705419098</v>
      </c>
      <c r="AJ17" s="152">
        <v>81.863710050949507</v>
      </c>
      <c r="AK17" s="152">
        <v>71.219314497452501</v>
      </c>
      <c r="AL17" s="159">
        <v>73.880268642890201</v>
      </c>
      <c r="AM17" s="152"/>
      <c r="AN17" s="160">
        <v>71.966188050023106</v>
      </c>
      <c r="AO17" s="161">
        <v>74.302339045854495</v>
      </c>
      <c r="AP17" s="162">
        <v>73.134263547938801</v>
      </c>
      <c r="AQ17" s="152"/>
      <c r="AR17" s="163">
        <v>73.667124330046903</v>
      </c>
      <c r="AS17" s="157"/>
      <c r="AT17" s="158">
        <v>-1.3063664507832899</v>
      </c>
      <c r="AU17" s="152">
        <v>-0.364143353253087</v>
      </c>
      <c r="AV17" s="152">
        <v>0.20958717758814299</v>
      </c>
      <c r="AW17" s="152">
        <v>-2.83536402640437</v>
      </c>
      <c r="AX17" s="152">
        <v>-3.2868573886431198</v>
      </c>
      <c r="AY17" s="159">
        <v>-1.5132816826722699</v>
      </c>
      <c r="AZ17" s="152"/>
      <c r="BA17" s="160">
        <v>-0.21602991039076</v>
      </c>
      <c r="BB17" s="161">
        <v>-1.83725486224117</v>
      </c>
      <c r="BC17" s="162">
        <v>-1.0462257359387399</v>
      </c>
      <c r="BD17" s="152"/>
      <c r="BE17" s="163">
        <v>-1.3812509105628601</v>
      </c>
    </row>
    <row r="18" spans="1:57">
      <c r="A18" s="20" t="s">
        <v>39</v>
      </c>
      <c r="B18" s="2" t="str">
        <f t="shared" si="0"/>
        <v>I-95 Fredericksburg, VA</v>
      </c>
      <c r="C18" s="2"/>
      <c r="D18" s="23" t="s">
        <v>92</v>
      </c>
      <c r="E18" s="26" t="s">
        <v>93</v>
      </c>
      <c r="F18" s="2"/>
      <c r="G18" s="158">
        <v>53.454947484798197</v>
      </c>
      <c r="H18" s="152">
        <v>59.668325041459298</v>
      </c>
      <c r="I18" s="152">
        <v>63.150912106135898</v>
      </c>
      <c r="J18" s="152">
        <v>64.754007739082297</v>
      </c>
      <c r="K18" s="152">
        <v>69.7180762852404</v>
      </c>
      <c r="L18" s="159">
        <v>62.149253731343201</v>
      </c>
      <c r="M18" s="152"/>
      <c r="N18" s="160">
        <v>79.336650082918695</v>
      </c>
      <c r="O18" s="161">
        <v>76.097291321171895</v>
      </c>
      <c r="P18" s="162">
        <v>77.716970702045302</v>
      </c>
      <c r="Q18" s="152"/>
      <c r="R18" s="163">
        <v>66.597172865829506</v>
      </c>
      <c r="S18" s="157"/>
      <c r="T18" s="158">
        <v>5.0437599173021699</v>
      </c>
      <c r="U18" s="152">
        <v>4.1882018479033398</v>
      </c>
      <c r="V18" s="152">
        <v>6.0905564461220303</v>
      </c>
      <c r="W18" s="152">
        <v>4.4364354789045599</v>
      </c>
      <c r="X18" s="152">
        <v>2.0194733532610498</v>
      </c>
      <c r="Y18" s="159">
        <v>4.2686016952376802</v>
      </c>
      <c r="Z18" s="152"/>
      <c r="AA18" s="160">
        <v>2.4455747222234701</v>
      </c>
      <c r="AB18" s="161">
        <v>4.1574827297947401</v>
      </c>
      <c r="AC18" s="162">
        <v>3.2766018989981802</v>
      </c>
      <c r="AD18" s="152"/>
      <c r="AE18" s="163">
        <v>3.93573789035504</v>
      </c>
      <c r="AF18" s="29"/>
      <c r="AG18" s="158">
        <v>53.225538971807602</v>
      </c>
      <c r="AH18" s="152">
        <v>60.685461580983898</v>
      </c>
      <c r="AI18" s="152">
        <v>64.502487562189003</v>
      </c>
      <c r="AJ18" s="152">
        <v>65.544499723604204</v>
      </c>
      <c r="AK18" s="152">
        <v>66.019900497512396</v>
      </c>
      <c r="AL18" s="159">
        <v>61.995577667219401</v>
      </c>
      <c r="AM18" s="152"/>
      <c r="AN18" s="160">
        <v>76.376451077943599</v>
      </c>
      <c r="AO18" s="161">
        <v>77.285793255942494</v>
      </c>
      <c r="AP18" s="162">
        <v>76.831122166943004</v>
      </c>
      <c r="AQ18" s="152"/>
      <c r="AR18" s="163">
        <v>66.234304667140407</v>
      </c>
      <c r="AS18" s="157"/>
      <c r="AT18" s="158">
        <v>-0.75778557498532895</v>
      </c>
      <c r="AU18" s="152">
        <v>-0.94910162401777198</v>
      </c>
      <c r="AV18" s="152">
        <v>0.66729601570332397</v>
      </c>
      <c r="AW18" s="152">
        <v>-0.99766270012224401</v>
      </c>
      <c r="AX18" s="152">
        <v>0.31812256923436799</v>
      </c>
      <c r="AY18" s="159">
        <v>-0.32524451613133398</v>
      </c>
      <c r="AZ18" s="152"/>
      <c r="BA18" s="160">
        <v>0.36506149944487298</v>
      </c>
      <c r="BB18" s="161">
        <v>1.7866923878771801</v>
      </c>
      <c r="BC18" s="162">
        <v>1.07508456818986</v>
      </c>
      <c r="BD18" s="152"/>
      <c r="BE18" s="163">
        <v>0.13454182047236499</v>
      </c>
    </row>
    <row r="19" spans="1:57">
      <c r="A19" s="20" t="s">
        <v>100</v>
      </c>
      <c r="B19" s="2" t="str">
        <f t="shared" si="0"/>
        <v>Dulles Airport Area, VA</v>
      </c>
      <c r="C19" s="2"/>
      <c r="D19" s="23" t="s">
        <v>92</v>
      </c>
      <c r="E19" s="26" t="s">
        <v>93</v>
      </c>
      <c r="F19" s="2"/>
      <c r="G19" s="158">
        <v>69.962082678257602</v>
      </c>
      <c r="H19" s="152">
        <v>80.246000184962497</v>
      </c>
      <c r="I19" s="152">
        <v>84.574123739942607</v>
      </c>
      <c r="J19" s="152">
        <v>86.340516045500706</v>
      </c>
      <c r="K19" s="152">
        <v>87.829464533431903</v>
      </c>
      <c r="L19" s="159">
        <v>81.790437436419097</v>
      </c>
      <c r="M19" s="152"/>
      <c r="N19" s="160">
        <v>80.828632201979005</v>
      </c>
      <c r="O19" s="161">
        <v>77.055396282252801</v>
      </c>
      <c r="P19" s="162">
        <v>78.942014242115903</v>
      </c>
      <c r="Q19" s="152"/>
      <c r="R19" s="163">
        <v>80.976602238046695</v>
      </c>
      <c r="S19" s="157"/>
      <c r="T19" s="158">
        <v>9.0816678019624995</v>
      </c>
      <c r="U19" s="152">
        <v>0.122317153853267</v>
      </c>
      <c r="V19" s="152">
        <v>-0.28349512522752301</v>
      </c>
      <c r="W19" s="152">
        <v>4.8598157663535</v>
      </c>
      <c r="X19" s="152">
        <v>16.2131080040127</v>
      </c>
      <c r="Y19" s="159">
        <v>5.6682819758555496</v>
      </c>
      <c r="Z19" s="152"/>
      <c r="AA19" s="160">
        <v>4.5102120806310504</v>
      </c>
      <c r="AB19" s="161">
        <v>-10.6276080303859</v>
      </c>
      <c r="AC19" s="162">
        <v>-3.46953651651256</v>
      </c>
      <c r="AD19" s="152"/>
      <c r="AE19" s="163">
        <v>2.9537137452425002</v>
      </c>
      <c r="AF19" s="29"/>
      <c r="AG19" s="158">
        <v>64.281420512346202</v>
      </c>
      <c r="AH19" s="152">
        <v>81.002034587995894</v>
      </c>
      <c r="AI19" s="152">
        <v>88.839822435956705</v>
      </c>
      <c r="AJ19" s="152">
        <v>89.833996115786505</v>
      </c>
      <c r="AK19" s="152">
        <v>82.331452880791602</v>
      </c>
      <c r="AL19" s="159">
        <v>81.257745306575401</v>
      </c>
      <c r="AM19" s="152"/>
      <c r="AN19" s="160">
        <v>77.929344307777598</v>
      </c>
      <c r="AO19" s="161">
        <v>76.7016554147785</v>
      </c>
      <c r="AP19" s="162">
        <v>77.315499861277999</v>
      </c>
      <c r="AQ19" s="152"/>
      <c r="AR19" s="163">
        <v>80.131389465061801</v>
      </c>
      <c r="AS19" s="157"/>
      <c r="AT19" s="158">
        <v>3.78148102471827</v>
      </c>
      <c r="AU19" s="152">
        <v>-1.6775234537902699</v>
      </c>
      <c r="AV19" s="152">
        <v>0.87649412410249705</v>
      </c>
      <c r="AW19" s="152">
        <v>0.66907459397205904</v>
      </c>
      <c r="AX19" s="152">
        <v>2.43942971879226</v>
      </c>
      <c r="AY19" s="159">
        <v>1.0671097046822799</v>
      </c>
      <c r="AZ19" s="152"/>
      <c r="BA19" s="160">
        <v>-2.6587196212428101</v>
      </c>
      <c r="BB19" s="161">
        <v>-6.3177070159858797</v>
      </c>
      <c r="BC19" s="162">
        <v>-4.5087345101824603</v>
      </c>
      <c r="BD19" s="152"/>
      <c r="BE19" s="163">
        <v>-0.53398692443420803</v>
      </c>
    </row>
    <row r="20" spans="1:57">
      <c r="A20" s="20" t="s">
        <v>46</v>
      </c>
      <c r="B20" s="2" t="str">
        <f t="shared" si="0"/>
        <v>Williamsburg, VA</v>
      </c>
      <c r="C20" s="2"/>
      <c r="D20" s="23" t="s">
        <v>92</v>
      </c>
      <c r="E20" s="26" t="s">
        <v>93</v>
      </c>
      <c r="F20" s="2"/>
      <c r="G20" s="158">
        <v>58.462995535110203</v>
      </c>
      <c r="H20" s="152">
        <v>62.089027195237399</v>
      </c>
      <c r="I20" s="152">
        <v>62.521986199431701</v>
      </c>
      <c r="J20" s="152">
        <v>62.359626572858801</v>
      </c>
      <c r="K20" s="152">
        <v>66.553916925991004</v>
      </c>
      <c r="L20" s="159">
        <v>62.397510485725803</v>
      </c>
      <c r="M20" s="152"/>
      <c r="N20" s="160">
        <v>83.263428494114393</v>
      </c>
      <c r="O20" s="161">
        <v>85.901772425923397</v>
      </c>
      <c r="P20" s="162">
        <v>84.582600460018895</v>
      </c>
      <c r="Q20" s="152"/>
      <c r="R20" s="163">
        <v>68.736107621238105</v>
      </c>
      <c r="S20" s="157"/>
      <c r="T20" s="158">
        <v>-1.70394236614382</v>
      </c>
      <c r="U20" s="152">
        <v>1.27245255585271</v>
      </c>
      <c r="V20" s="152">
        <v>4.4539633858863903</v>
      </c>
      <c r="W20" s="152">
        <v>6.0613417223156398</v>
      </c>
      <c r="X20" s="152">
        <v>3.3479522997097102</v>
      </c>
      <c r="Y20" s="159">
        <v>2.6831904775224502</v>
      </c>
      <c r="Z20" s="152"/>
      <c r="AA20" s="160">
        <v>1.87901884930084</v>
      </c>
      <c r="AB20" s="161">
        <v>4.3883475956823403</v>
      </c>
      <c r="AC20" s="162">
        <v>3.1379885906224101</v>
      </c>
      <c r="AD20" s="152"/>
      <c r="AE20" s="163">
        <v>2.8426319265839899</v>
      </c>
      <c r="AF20" s="29"/>
      <c r="AG20" s="158">
        <v>55.154918143688199</v>
      </c>
      <c r="AH20" s="152">
        <v>58.912867000405797</v>
      </c>
      <c r="AI20" s="152">
        <v>59.589365444459403</v>
      </c>
      <c r="AJ20" s="152">
        <v>60.739412799350497</v>
      </c>
      <c r="AK20" s="152">
        <v>64.710458665944998</v>
      </c>
      <c r="AL20" s="159">
        <v>59.821404410769802</v>
      </c>
      <c r="AM20" s="152"/>
      <c r="AN20" s="160">
        <v>80.215803003652994</v>
      </c>
      <c r="AO20" s="161">
        <v>83.0537139764578</v>
      </c>
      <c r="AP20" s="162">
        <v>81.634758490055404</v>
      </c>
      <c r="AQ20" s="152"/>
      <c r="AR20" s="163">
        <v>66.053791290565698</v>
      </c>
      <c r="AS20" s="157"/>
      <c r="AT20" s="158">
        <v>-0.90338653235854405</v>
      </c>
      <c r="AU20" s="152">
        <v>-2.1480941609650301</v>
      </c>
      <c r="AV20" s="152">
        <v>-0.97601914177913796</v>
      </c>
      <c r="AW20" s="152">
        <v>2.02244999165401</v>
      </c>
      <c r="AX20" s="152">
        <v>2.8421455526174602</v>
      </c>
      <c r="AY20" s="159">
        <v>0.20401655282921499</v>
      </c>
      <c r="AZ20" s="152"/>
      <c r="BA20" s="160">
        <v>3.5130031159377699</v>
      </c>
      <c r="BB20" s="161">
        <v>4.0810915738764804</v>
      </c>
      <c r="BC20" s="162">
        <v>3.80120743347321</v>
      </c>
      <c r="BD20" s="152"/>
      <c r="BE20" s="163">
        <v>1.4453907550332299</v>
      </c>
    </row>
    <row r="21" spans="1:57">
      <c r="A21" s="20" t="s">
        <v>101</v>
      </c>
      <c r="B21" s="2" t="str">
        <f t="shared" si="0"/>
        <v>Virginia Beach, VA</v>
      </c>
      <c r="C21" s="2"/>
      <c r="D21" s="23" t="s">
        <v>92</v>
      </c>
      <c r="E21" s="26" t="s">
        <v>93</v>
      </c>
      <c r="F21" s="2"/>
      <c r="G21" s="158">
        <v>72.656432634613793</v>
      </c>
      <c r="H21" s="152">
        <v>78.360476895503695</v>
      </c>
      <c r="I21" s="152">
        <v>82.030702096158294</v>
      </c>
      <c r="J21" s="152">
        <v>78.781267045897195</v>
      </c>
      <c r="K21" s="152">
        <v>80.441050416893901</v>
      </c>
      <c r="L21" s="159">
        <v>78.453985817813404</v>
      </c>
      <c r="M21" s="152"/>
      <c r="N21" s="160">
        <v>91.638743863476904</v>
      </c>
      <c r="O21" s="161">
        <v>92.184212576950003</v>
      </c>
      <c r="P21" s="162">
        <v>91.911478220213496</v>
      </c>
      <c r="Q21" s="152"/>
      <c r="R21" s="163">
        <v>82.2989836470706</v>
      </c>
      <c r="S21" s="157"/>
      <c r="T21" s="158">
        <v>4.1170898205264104</v>
      </c>
      <c r="U21" s="152">
        <v>5.7606857163629703</v>
      </c>
      <c r="V21" s="152">
        <v>12.464697222742799</v>
      </c>
      <c r="W21" s="152">
        <v>7.0037867781824401</v>
      </c>
      <c r="X21" s="152">
        <v>-0.81667947732513402</v>
      </c>
      <c r="Y21" s="159">
        <v>5.5787978093507302</v>
      </c>
      <c r="Z21" s="152"/>
      <c r="AA21" s="160">
        <v>1.6773301054815799</v>
      </c>
      <c r="AB21" s="161">
        <v>-0.47114252061248502</v>
      </c>
      <c r="AC21" s="162">
        <v>0.58843595428961204</v>
      </c>
      <c r="AD21" s="152"/>
      <c r="AE21" s="163">
        <v>3.9337765647654201</v>
      </c>
      <c r="AF21" s="29"/>
      <c r="AG21" s="158">
        <v>67.569936881477403</v>
      </c>
      <c r="AH21" s="152">
        <v>73.663601651990902</v>
      </c>
      <c r="AI21" s="152">
        <v>77.678641003662406</v>
      </c>
      <c r="AJ21" s="152">
        <v>78.578664380893002</v>
      </c>
      <c r="AK21" s="152">
        <v>81.120938206187105</v>
      </c>
      <c r="AL21" s="159">
        <v>75.722356424842204</v>
      </c>
      <c r="AM21" s="152"/>
      <c r="AN21" s="160">
        <v>89.963375672095296</v>
      </c>
      <c r="AO21" s="161">
        <v>91.704979350112893</v>
      </c>
      <c r="AP21" s="162">
        <v>90.834177511104102</v>
      </c>
      <c r="AQ21" s="152"/>
      <c r="AR21" s="163">
        <v>80.040019592345601</v>
      </c>
      <c r="AS21" s="157"/>
      <c r="AT21" s="158">
        <v>-0.228081808970405</v>
      </c>
      <c r="AU21" s="152">
        <v>-1.5055827888053299</v>
      </c>
      <c r="AV21" s="152">
        <v>-0.272327450507311</v>
      </c>
      <c r="AW21" s="152">
        <v>2.3576329524872701</v>
      </c>
      <c r="AX21" s="152">
        <v>3.1033266356676998</v>
      </c>
      <c r="AY21" s="159">
        <v>0.73408098997171201</v>
      </c>
      <c r="AZ21" s="152"/>
      <c r="BA21" s="160">
        <v>2.7263805442315099</v>
      </c>
      <c r="BB21" s="161">
        <v>-8.1181896677271798E-2</v>
      </c>
      <c r="BC21" s="162">
        <v>1.28969724851275</v>
      </c>
      <c r="BD21" s="152"/>
      <c r="BE21" s="163">
        <v>0.91362681256270095</v>
      </c>
    </row>
    <row r="22" spans="1:57">
      <c r="A22" s="33" t="s">
        <v>102</v>
      </c>
      <c r="B22" s="2" t="str">
        <f t="shared" si="0"/>
        <v>Norfolk/Portsmouth, VA</v>
      </c>
      <c r="C22" s="2"/>
      <c r="D22" s="23" t="s">
        <v>92</v>
      </c>
      <c r="E22" s="26" t="s">
        <v>93</v>
      </c>
      <c r="F22" s="2"/>
      <c r="G22" s="158">
        <v>64.110214110214102</v>
      </c>
      <c r="H22" s="152">
        <v>73.815373815373803</v>
      </c>
      <c r="I22" s="152">
        <v>79.378729378729304</v>
      </c>
      <c r="J22" s="152">
        <v>79.694629694629597</v>
      </c>
      <c r="K22" s="152">
        <v>74.5349245349245</v>
      </c>
      <c r="L22" s="159">
        <v>74.306774306774301</v>
      </c>
      <c r="M22" s="152"/>
      <c r="N22" s="160">
        <v>85.573885573885505</v>
      </c>
      <c r="O22" s="161">
        <v>88.908388908388901</v>
      </c>
      <c r="P22" s="162">
        <v>87.241137241137196</v>
      </c>
      <c r="Q22" s="152"/>
      <c r="R22" s="163">
        <v>78.002306573735098</v>
      </c>
      <c r="S22" s="157"/>
      <c r="T22" s="158">
        <v>-2.2927442355555598</v>
      </c>
      <c r="U22" s="152">
        <v>-0.69141852581343</v>
      </c>
      <c r="V22" s="152">
        <v>7.7336729288180903</v>
      </c>
      <c r="W22" s="152">
        <v>4.4343918080131299</v>
      </c>
      <c r="X22" s="152">
        <v>-4.8277173277173198</v>
      </c>
      <c r="Y22" s="159">
        <v>0.89217339086380398</v>
      </c>
      <c r="Z22" s="152"/>
      <c r="AA22" s="160">
        <v>0.799989206684804</v>
      </c>
      <c r="AB22" s="161">
        <v>6.2650066634130299</v>
      </c>
      <c r="AC22" s="162">
        <v>3.5125899821986399</v>
      </c>
      <c r="AD22" s="152"/>
      <c r="AE22" s="163">
        <v>1.7162106698113799</v>
      </c>
      <c r="AF22" s="29"/>
      <c r="AG22" s="158">
        <v>63.3116883116883</v>
      </c>
      <c r="AH22" s="152">
        <v>73.438048438048398</v>
      </c>
      <c r="AI22" s="152">
        <v>78.843453843453801</v>
      </c>
      <c r="AJ22" s="152">
        <v>80.067567567567494</v>
      </c>
      <c r="AK22" s="152">
        <v>78.733766233766204</v>
      </c>
      <c r="AL22" s="159">
        <v>74.878904878904805</v>
      </c>
      <c r="AM22" s="152"/>
      <c r="AN22" s="160">
        <v>85.161460161460099</v>
      </c>
      <c r="AO22" s="161">
        <v>86.153036153036098</v>
      </c>
      <c r="AP22" s="162">
        <v>85.657248157248105</v>
      </c>
      <c r="AQ22" s="152"/>
      <c r="AR22" s="163">
        <v>77.958431529860107</v>
      </c>
      <c r="AS22" s="157"/>
      <c r="AT22" s="158">
        <v>-6.3138146233631396</v>
      </c>
      <c r="AU22" s="152">
        <v>-2.9336137105996301</v>
      </c>
      <c r="AV22" s="152">
        <v>2.07007939826735</v>
      </c>
      <c r="AW22" s="152">
        <v>1.28660518778635</v>
      </c>
      <c r="AX22" s="152">
        <v>0.66923448769404204</v>
      </c>
      <c r="AY22" s="159">
        <v>-0.88590597700708096</v>
      </c>
      <c r="AZ22" s="152"/>
      <c r="BA22" s="160">
        <v>0.79118642708306397</v>
      </c>
      <c r="BB22" s="161">
        <v>-0.26571579888333602</v>
      </c>
      <c r="BC22" s="162">
        <v>0.256891505768991</v>
      </c>
      <c r="BD22" s="152"/>
      <c r="BE22" s="163">
        <v>-0.52969359428484397</v>
      </c>
    </row>
    <row r="23" spans="1:57">
      <c r="A23" s="34" t="s">
        <v>43</v>
      </c>
      <c r="B23" s="2" t="str">
        <f t="shared" si="0"/>
        <v>Newport News/Hampton, VA</v>
      </c>
      <c r="C23" s="2"/>
      <c r="D23" s="23" t="s">
        <v>92</v>
      </c>
      <c r="E23" s="26" t="s">
        <v>93</v>
      </c>
      <c r="F23" s="2"/>
      <c r="G23" s="158">
        <v>60.524814603536697</v>
      </c>
      <c r="H23" s="152">
        <v>72.746719908727798</v>
      </c>
      <c r="I23" s="152">
        <v>77.395892755276606</v>
      </c>
      <c r="J23" s="152">
        <v>72.903593839132895</v>
      </c>
      <c r="K23" s="152">
        <v>74.130062749572105</v>
      </c>
      <c r="L23" s="159">
        <v>71.540216771249206</v>
      </c>
      <c r="M23" s="152"/>
      <c r="N23" s="160">
        <v>86.423274386765499</v>
      </c>
      <c r="O23" s="161">
        <v>88.776383342840802</v>
      </c>
      <c r="P23" s="162">
        <v>87.599828864803101</v>
      </c>
      <c r="Q23" s="152"/>
      <c r="R23" s="163">
        <v>76.128677369407498</v>
      </c>
      <c r="S23" s="157"/>
      <c r="T23" s="158">
        <v>3.8722783278469501</v>
      </c>
      <c r="U23" s="152">
        <v>1.5695364477182401</v>
      </c>
      <c r="V23" s="152">
        <v>6.2352555120486901</v>
      </c>
      <c r="W23" s="152">
        <v>7.9278544186032596</v>
      </c>
      <c r="X23" s="152">
        <v>4.1592950858130804</v>
      </c>
      <c r="Y23" s="159">
        <v>4.7555291150801997</v>
      </c>
      <c r="Z23" s="152"/>
      <c r="AA23" s="160">
        <v>3.59947882652969</v>
      </c>
      <c r="AB23" s="161">
        <v>8.6308211615963106</v>
      </c>
      <c r="AC23" s="162">
        <v>6.0892907735641204</v>
      </c>
      <c r="AD23" s="152"/>
      <c r="AE23" s="163">
        <v>5.1903088984249299</v>
      </c>
      <c r="AF23" s="29"/>
      <c r="AG23" s="158">
        <v>61.729891614375298</v>
      </c>
      <c r="AH23" s="152">
        <v>71.798345693097502</v>
      </c>
      <c r="AI23" s="152">
        <v>75.620365088419803</v>
      </c>
      <c r="AJ23" s="152">
        <v>74.657729606388997</v>
      </c>
      <c r="AK23" s="152">
        <v>75.534797490017098</v>
      </c>
      <c r="AL23" s="159">
        <v>71.868225898459698</v>
      </c>
      <c r="AM23" s="152"/>
      <c r="AN23" s="160">
        <v>85.777952082144793</v>
      </c>
      <c r="AO23" s="161">
        <v>86.451796919566405</v>
      </c>
      <c r="AP23" s="162">
        <v>86.114874500855606</v>
      </c>
      <c r="AQ23" s="152"/>
      <c r="AR23" s="163">
        <v>75.938696927715696</v>
      </c>
      <c r="AS23" s="157"/>
      <c r="AT23" s="158">
        <v>3.4477813837537798</v>
      </c>
      <c r="AU23" s="152">
        <v>0.99845892333845199</v>
      </c>
      <c r="AV23" s="152">
        <v>-0.39402602878093201</v>
      </c>
      <c r="AW23" s="152">
        <v>4.4233261946110298</v>
      </c>
      <c r="AX23" s="152">
        <v>5.2647577046684999</v>
      </c>
      <c r="AY23" s="159">
        <v>2.6886088261821302</v>
      </c>
      <c r="AZ23" s="152"/>
      <c r="BA23" s="160">
        <v>4.1863132764058797</v>
      </c>
      <c r="BB23" s="161">
        <v>1.80796342083466</v>
      </c>
      <c r="BC23" s="162">
        <v>2.9787566930788101</v>
      </c>
      <c r="BD23" s="152"/>
      <c r="BE23" s="163">
        <v>2.78243794565457</v>
      </c>
    </row>
    <row r="24" spans="1:57">
      <c r="A24" s="35" t="s">
        <v>103</v>
      </c>
      <c r="B24" s="2" t="str">
        <f t="shared" si="0"/>
        <v>Chesapeake/Suffolk, VA</v>
      </c>
      <c r="C24" s="2"/>
      <c r="D24" s="24" t="s">
        <v>92</v>
      </c>
      <c r="E24" s="27" t="s">
        <v>93</v>
      </c>
      <c r="F24" s="2"/>
      <c r="G24" s="164">
        <v>66.259209645010003</v>
      </c>
      <c r="H24" s="165">
        <v>77.930341594105798</v>
      </c>
      <c r="I24" s="165">
        <v>82.602143335565898</v>
      </c>
      <c r="J24" s="165">
        <v>82.886805090421902</v>
      </c>
      <c r="K24" s="165">
        <v>81.396517079705205</v>
      </c>
      <c r="L24" s="166">
        <v>78.215003348961801</v>
      </c>
      <c r="M24" s="152"/>
      <c r="N24" s="167">
        <v>88.027461486939004</v>
      </c>
      <c r="O24" s="168">
        <v>89.986604152712601</v>
      </c>
      <c r="P24" s="169">
        <v>89.007032819825795</v>
      </c>
      <c r="Q24" s="152"/>
      <c r="R24" s="170">
        <v>81.2984403406372</v>
      </c>
      <c r="S24" s="157"/>
      <c r="T24" s="164">
        <v>7.7754696743310197</v>
      </c>
      <c r="U24" s="165">
        <v>7.0552649113454704</v>
      </c>
      <c r="V24" s="165">
        <v>7.7943140700889</v>
      </c>
      <c r="W24" s="165">
        <v>9.6670697612750196</v>
      </c>
      <c r="X24" s="165">
        <v>7.1588740816133702</v>
      </c>
      <c r="Y24" s="166">
        <v>7.9000390193141401</v>
      </c>
      <c r="Z24" s="152"/>
      <c r="AA24" s="167">
        <v>1.6844832233910501</v>
      </c>
      <c r="AB24" s="168">
        <v>5.9469737088528198</v>
      </c>
      <c r="AC24" s="169">
        <v>3.7954268218765299</v>
      </c>
      <c r="AD24" s="152"/>
      <c r="AE24" s="170">
        <v>6.5816294909864901</v>
      </c>
      <c r="AF24" s="30"/>
      <c r="AG24" s="164">
        <v>65.966175485599393</v>
      </c>
      <c r="AH24" s="165">
        <v>78.541527126590694</v>
      </c>
      <c r="AI24" s="165">
        <v>82.283991962491598</v>
      </c>
      <c r="AJ24" s="165">
        <v>83.276121902210306</v>
      </c>
      <c r="AK24" s="165">
        <v>81.672806430006602</v>
      </c>
      <c r="AL24" s="166">
        <v>78.348124581379693</v>
      </c>
      <c r="AM24" s="152"/>
      <c r="AN24" s="167">
        <v>87.604655056932302</v>
      </c>
      <c r="AO24" s="168">
        <v>86.553918285331505</v>
      </c>
      <c r="AP24" s="169">
        <v>87.079286671131896</v>
      </c>
      <c r="AQ24" s="152"/>
      <c r="AR24" s="170">
        <v>80.842742321308904</v>
      </c>
      <c r="AS24" s="38"/>
      <c r="AT24" s="164">
        <v>2.6267969898363601</v>
      </c>
      <c r="AU24" s="165">
        <v>0.848794974579133</v>
      </c>
      <c r="AV24" s="165">
        <v>0.51602610406781402</v>
      </c>
      <c r="AW24" s="165">
        <v>2.9772778014573</v>
      </c>
      <c r="AX24" s="165">
        <v>3.8149340161733298</v>
      </c>
      <c r="AY24" s="166">
        <v>2.1328785062597202</v>
      </c>
      <c r="AZ24" s="152"/>
      <c r="BA24" s="167">
        <v>1.52886281137252</v>
      </c>
      <c r="BB24" s="168">
        <v>-0.428105281328859</v>
      </c>
      <c r="BC24" s="169">
        <v>0.54676005711380904</v>
      </c>
      <c r="BD24" s="152"/>
      <c r="BE24" s="170">
        <v>1.6394371240919301</v>
      </c>
    </row>
    <row r="25" spans="1:57">
      <c r="A25" s="34" t="s">
        <v>59</v>
      </c>
      <c r="B25" s="2" t="s">
        <v>59</v>
      </c>
      <c r="C25" s="8"/>
      <c r="D25" s="22" t="s">
        <v>92</v>
      </c>
      <c r="E25" s="25" t="s">
        <v>93</v>
      </c>
      <c r="F25" s="2"/>
      <c r="G25" s="149">
        <v>43.224299065420503</v>
      </c>
      <c r="H25" s="150">
        <v>58.511348464619402</v>
      </c>
      <c r="I25" s="150">
        <v>70.160213618157499</v>
      </c>
      <c r="J25" s="150">
        <v>68.958611481975893</v>
      </c>
      <c r="K25" s="150">
        <v>56.8758344459279</v>
      </c>
      <c r="L25" s="151">
        <v>59.546061415220201</v>
      </c>
      <c r="M25" s="152"/>
      <c r="N25" s="153">
        <v>65.654205607476598</v>
      </c>
      <c r="O25" s="154">
        <v>74.132176234979895</v>
      </c>
      <c r="P25" s="155">
        <v>69.893190921228296</v>
      </c>
      <c r="Q25" s="152"/>
      <c r="R25" s="156">
        <v>62.502384131222499</v>
      </c>
      <c r="S25" s="157"/>
      <c r="T25" s="149">
        <v>13.001745200698</v>
      </c>
      <c r="U25" s="150">
        <v>20.979986197377499</v>
      </c>
      <c r="V25" s="150">
        <v>26.932367149758399</v>
      </c>
      <c r="W25" s="150">
        <v>24.009603841536599</v>
      </c>
      <c r="X25" s="150">
        <v>5.5108359133126896</v>
      </c>
      <c r="Y25" s="151">
        <v>18.428040361125799</v>
      </c>
      <c r="Z25" s="152"/>
      <c r="AA25" s="153">
        <v>10.072747621712301</v>
      </c>
      <c r="AB25" s="154">
        <v>13.6061381074168</v>
      </c>
      <c r="AC25" s="155">
        <v>11.918760021378899</v>
      </c>
      <c r="AD25" s="152"/>
      <c r="AE25" s="156">
        <v>16.267518183430902</v>
      </c>
      <c r="AG25" s="149">
        <v>42.8738317757009</v>
      </c>
      <c r="AH25" s="150">
        <v>63.726635514018596</v>
      </c>
      <c r="AI25" s="150">
        <v>73.756675567423201</v>
      </c>
      <c r="AJ25" s="150">
        <v>76.401869158878498</v>
      </c>
      <c r="AK25" s="150">
        <v>69.701268357810406</v>
      </c>
      <c r="AL25" s="151">
        <v>65.292056074766293</v>
      </c>
      <c r="AM25" s="152"/>
      <c r="AN25" s="153">
        <v>72.237983978638098</v>
      </c>
      <c r="AO25" s="154">
        <v>78.821762349799698</v>
      </c>
      <c r="AP25" s="155">
        <v>75.529873164218898</v>
      </c>
      <c r="AQ25" s="152"/>
      <c r="AR25" s="156">
        <v>68.217146671752801</v>
      </c>
      <c r="AS25" s="157"/>
      <c r="AT25" s="149">
        <v>4.2402109961452599</v>
      </c>
      <c r="AU25" s="150">
        <v>10.8257147003337</v>
      </c>
      <c r="AV25" s="150">
        <v>12.170050761421299</v>
      </c>
      <c r="AW25" s="150">
        <v>13.037037037037001</v>
      </c>
      <c r="AX25" s="150">
        <v>15.436705362078399</v>
      </c>
      <c r="AY25" s="151">
        <v>11.665144422879299</v>
      </c>
      <c r="AZ25" s="152"/>
      <c r="BA25" s="153">
        <v>15.4266666666666</v>
      </c>
      <c r="BB25" s="154">
        <v>15.307617187499901</v>
      </c>
      <c r="BC25" s="155">
        <v>15.3645169513127</v>
      </c>
      <c r="BD25" s="152"/>
      <c r="BE25" s="156">
        <v>12.8094937706986</v>
      </c>
    </row>
    <row r="26" spans="1:57">
      <c r="A26" s="34" t="s">
        <v>104</v>
      </c>
      <c r="B26" s="2" t="str">
        <f t="shared" si="0"/>
        <v>Richmond North/Glen Allen, VA</v>
      </c>
      <c r="C26" s="9"/>
      <c r="D26" s="23" t="s">
        <v>92</v>
      </c>
      <c r="E26" s="26" t="s">
        <v>93</v>
      </c>
      <c r="F26" s="2"/>
      <c r="G26" s="158">
        <v>52.528154447253499</v>
      </c>
      <c r="H26" s="152">
        <v>69.340381521489306</v>
      </c>
      <c r="I26" s="152">
        <v>74.017467248908204</v>
      </c>
      <c r="J26" s="152">
        <v>75.074695472305194</v>
      </c>
      <c r="K26" s="152">
        <v>66.122730406803001</v>
      </c>
      <c r="L26" s="159">
        <v>67.416685819351798</v>
      </c>
      <c r="M26" s="152"/>
      <c r="N26" s="160">
        <v>74.293265915881406</v>
      </c>
      <c r="O26" s="161">
        <v>74.61503102735</v>
      </c>
      <c r="P26" s="162">
        <v>74.454148471615696</v>
      </c>
      <c r="Q26" s="152"/>
      <c r="R26" s="163">
        <v>69.427389434284393</v>
      </c>
      <c r="S26" s="157"/>
      <c r="T26" s="158">
        <v>8.5556128400502196</v>
      </c>
      <c r="U26" s="152">
        <v>14.477428933345101</v>
      </c>
      <c r="V26" s="152">
        <v>11.032780203784499</v>
      </c>
      <c r="W26" s="152">
        <v>11.9816652634455</v>
      </c>
      <c r="X26" s="152">
        <v>7.6072515279853397</v>
      </c>
      <c r="Y26" s="159">
        <v>10.841743295992099</v>
      </c>
      <c r="Z26" s="152"/>
      <c r="AA26" s="160">
        <v>0.49480246845259801</v>
      </c>
      <c r="AB26" s="161">
        <v>4.84623344026304</v>
      </c>
      <c r="AC26" s="162">
        <v>2.6291112968216002</v>
      </c>
      <c r="AD26" s="152"/>
      <c r="AE26" s="163">
        <v>8.1890614269059299</v>
      </c>
      <c r="AG26" s="158">
        <v>52.959089864398898</v>
      </c>
      <c r="AH26" s="152">
        <v>67.027694782808496</v>
      </c>
      <c r="AI26" s="152">
        <v>73.816364054240395</v>
      </c>
      <c r="AJ26" s="152">
        <v>77.364398988738202</v>
      </c>
      <c r="AK26" s="152">
        <v>74.678234888531307</v>
      </c>
      <c r="AL26" s="159">
        <v>69.169156515743495</v>
      </c>
      <c r="AM26" s="152"/>
      <c r="AN26" s="160">
        <v>79.576534130084994</v>
      </c>
      <c r="AO26" s="161">
        <v>80.171225005745796</v>
      </c>
      <c r="AP26" s="162">
        <v>79.873879567915395</v>
      </c>
      <c r="AQ26" s="152"/>
      <c r="AR26" s="163">
        <v>72.227648816363995</v>
      </c>
      <c r="AS26" s="157"/>
      <c r="AT26" s="158">
        <v>6.23292530032061</v>
      </c>
      <c r="AU26" s="152">
        <v>1.6224397767206</v>
      </c>
      <c r="AV26" s="152">
        <v>0.95015881518322998</v>
      </c>
      <c r="AW26" s="152">
        <v>6.1507864005810102</v>
      </c>
      <c r="AX26" s="152">
        <v>14.491927502053599</v>
      </c>
      <c r="AY26" s="159">
        <v>5.7508185537213796</v>
      </c>
      <c r="AZ26" s="152"/>
      <c r="BA26" s="160">
        <v>12.009140496210399</v>
      </c>
      <c r="BB26" s="161">
        <v>10.554795979487301</v>
      </c>
      <c r="BC26" s="162">
        <v>11.2745096760409</v>
      </c>
      <c r="BD26" s="152"/>
      <c r="BE26" s="163">
        <v>7.4358821933770898</v>
      </c>
    </row>
    <row r="27" spans="1:57">
      <c r="A27" s="20" t="s">
        <v>62</v>
      </c>
      <c r="B27" s="2" t="str">
        <f t="shared" si="0"/>
        <v>Richmond West/Midlothian, VA</v>
      </c>
      <c r="C27" s="2"/>
      <c r="D27" s="23" t="s">
        <v>92</v>
      </c>
      <c r="E27" s="26" t="s">
        <v>93</v>
      </c>
      <c r="F27" s="2"/>
      <c r="G27" s="158">
        <v>54.988597491448097</v>
      </c>
      <c r="H27" s="152">
        <v>62.941847206385397</v>
      </c>
      <c r="I27" s="152">
        <v>64.908779931584903</v>
      </c>
      <c r="J27" s="152">
        <v>67.160775370581504</v>
      </c>
      <c r="K27" s="152">
        <v>65.849486887115106</v>
      </c>
      <c r="L27" s="159">
        <v>63.169897377422998</v>
      </c>
      <c r="M27" s="152"/>
      <c r="N27" s="160">
        <v>71.892816419612302</v>
      </c>
      <c r="O27" s="161">
        <v>70.952109464082</v>
      </c>
      <c r="P27" s="162">
        <v>71.422462941847201</v>
      </c>
      <c r="Q27" s="152"/>
      <c r="R27" s="163">
        <v>65.527773252972693</v>
      </c>
      <c r="S27" s="157"/>
      <c r="T27" s="158">
        <v>8.1904506386362907</v>
      </c>
      <c r="U27" s="152">
        <v>13.418043811608699</v>
      </c>
      <c r="V27" s="152">
        <v>12.1296778749268</v>
      </c>
      <c r="W27" s="152">
        <v>11.839091086525499</v>
      </c>
      <c r="X27" s="152">
        <v>6.0354873670556897</v>
      </c>
      <c r="Y27" s="159">
        <v>10.2976432283532</v>
      </c>
      <c r="Z27" s="152"/>
      <c r="AA27" s="160">
        <v>4.1185860889395602</v>
      </c>
      <c r="AB27" s="161">
        <v>0.84330572151207095</v>
      </c>
      <c r="AC27" s="162">
        <v>2.4655595799703298</v>
      </c>
      <c r="AD27" s="152"/>
      <c r="AE27" s="163">
        <v>7.7332159199547403</v>
      </c>
      <c r="AG27" s="158">
        <v>52.793614595210897</v>
      </c>
      <c r="AH27" s="152">
        <v>64.160490307867704</v>
      </c>
      <c r="AI27" s="152">
        <v>68.165621436715995</v>
      </c>
      <c r="AJ27" s="152">
        <v>70.788198403648806</v>
      </c>
      <c r="AK27" s="152">
        <v>71.173033067274801</v>
      </c>
      <c r="AL27" s="159">
        <v>65.416191562143595</v>
      </c>
      <c r="AM27" s="152"/>
      <c r="AN27" s="160">
        <v>76.033352337514202</v>
      </c>
      <c r="AO27" s="161">
        <v>75.791049030786695</v>
      </c>
      <c r="AP27" s="162">
        <v>75.912200684150505</v>
      </c>
      <c r="AQ27" s="152"/>
      <c r="AR27" s="163">
        <v>68.415051311288394</v>
      </c>
      <c r="AS27" s="157"/>
      <c r="AT27" s="158">
        <v>9.6620875105017507</v>
      </c>
      <c r="AU27" s="152">
        <v>7.8787035122592304</v>
      </c>
      <c r="AV27" s="152">
        <v>6.5647284601588503</v>
      </c>
      <c r="AW27" s="152">
        <v>4.2163709048897902</v>
      </c>
      <c r="AX27" s="152">
        <v>7.64844622406076</v>
      </c>
      <c r="AY27" s="159">
        <v>7.0208528281774596</v>
      </c>
      <c r="AZ27" s="152"/>
      <c r="BA27" s="160">
        <v>14.1394030388331</v>
      </c>
      <c r="BB27" s="161">
        <v>10.550582160159101</v>
      </c>
      <c r="BC27" s="162">
        <v>12.3191948192054</v>
      </c>
      <c r="BD27" s="152"/>
      <c r="BE27" s="163">
        <v>8.6456160997830196</v>
      </c>
    </row>
    <row r="28" spans="1:57">
      <c r="A28" s="20" t="s">
        <v>58</v>
      </c>
      <c r="B28" s="2" t="str">
        <f t="shared" si="0"/>
        <v>Petersburg/Chester, VA</v>
      </c>
      <c r="C28" s="2"/>
      <c r="D28" s="23" t="s">
        <v>92</v>
      </c>
      <c r="E28" s="26" t="s">
        <v>93</v>
      </c>
      <c r="F28" s="2"/>
      <c r="G28" s="158">
        <v>58.410958904109499</v>
      </c>
      <c r="H28" s="152">
        <v>67.598173515981699</v>
      </c>
      <c r="I28" s="152">
        <v>69.771689497716807</v>
      </c>
      <c r="J28" s="152">
        <v>70.703196347031906</v>
      </c>
      <c r="K28" s="152">
        <v>68.529680365296798</v>
      </c>
      <c r="L28" s="159">
        <v>67.002739726027301</v>
      </c>
      <c r="M28" s="152"/>
      <c r="N28" s="160">
        <v>75.013698630136901</v>
      </c>
      <c r="O28" s="161">
        <v>72.712328767123196</v>
      </c>
      <c r="P28" s="162">
        <v>73.863013698630098</v>
      </c>
      <c r="Q28" s="152"/>
      <c r="R28" s="163">
        <v>68.962818003913796</v>
      </c>
      <c r="S28" s="157"/>
      <c r="T28" s="158">
        <v>-6.0581174555811703</v>
      </c>
      <c r="U28" s="152">
        <v>-3.5478161031915798</v>
      </c>
      <c r="V28" s="152">
        <v>-3.4938806744095802E-2</v>
      </c>
      <c r="W28" s="152">
        <v>3.5545828717588401</v>
      </c>
      <c r="X28" s="152">
        <v>7.5535261288685902</v>
      </c>
      <c r="Y28" s="159">
        <v>0.28802150883736699</v>
      </c>
      <c r="Z28" s="152"/>
      <c r="AA28" s="160">
        <v>5.5267132556027203</v>
      </c>
      <c r="AB28" s="161">
        <v>2.9860176925086699</v>
      </c>
      <c r="AC28" s="162">
        <v>4.2606775846515799</v>
      </c>
      <c r="AD28" s="152"/>
      <c r="AE28" s="163">
        <v>1.4711915520405501</v>
      </c>
      <c r="AG28" s="158">
        <v>58.821917808219098</v>
      </c>
      <c r="AH28" s="152">
        <v>70.223744292237399</v>
      </c>
      <c r="AI28" s="152">
        <v>73.730593607305906</v>
      </c>
      <c r="AJ28" s="152">
        <v>74.630136986301295</v>
      </c>
      <c r="AK28" s="152">
        <v>72.890410958904098</v>
      </c>
      <c r="AL28" s="159">
        <v>70.059360730593596</v>
      </c>
      <c r="AM28" s="152"/>
      <c r="AN28" s="160">
        <v>78.260273972602704</v>
      </c>
      <c r="AO28" s="161">
        <v>76.506849315068393</v>
      </c>
      <c r="AP28" s="162">
        <v>77.383561643835606</v>
      </c>
      <c r="AQ28" s="152"/>
      <c r="AR28" s="163">
        <v>72.151989562948401</v>
      </c>
      <c r="AS28" s="157"/>
      <c r="AT28" s="158">
        <v>-2.15014680626504</v>
      </c>
      <c r="AU28" s="152">
        <v>-0.66049181356640896</v>
      </c>
      <c r="AV28" s="152">
        <v>1.4631347066718501</v>
      </c>
      <c r="AW28" s="152">
        <v>3.8558201070328599</v>
      </c>
      <c r="AX28" s="152">
        <v>6.0854980160670697</v>
      </c>
      <c r="AY28" s="159">
        <v>1.81833757220459</v>
      </c>
      <c r="AZ28" s="152"/>
      <c r="BA28" s="160">
        <v>7.4689661474378202</v>
      </c>
      <c r="BB28" s="161">
        <v>4.8602775846344102</v>
      </c>
      <c r="BC28" s="162">
        <v>6.16337393676422</v>
      </c>
      <c r="BD28" s="152"/>
      <c r="BE28" s="163">
        <v>3.1115153465080998</v>
      </c>
    </row>
    <row r="29" spans="1:57">
      <c r="A29" s="20" t="s">
        <v>105</v>
      </c>
      <c r="B29" s="41" t="s">
        <v>49</v>
      </c>
      <c r="C29" s="2"/>
      <c r="D29" s="23" t="s">
        <v>92</v>
      </c>
      <c r="E29" s="26" t="s">
        <v>93</v>
      </c>
      <c r="F29" s="2"/>
      <c r="G29" s="158">
        <v>48.2899022801302</v>
      </c>
      <c r="H29" s="152">
        <v>58.621742671009699</v>
      </c>
      <c r="I29" s="152">
        <v>61.8892508143322</v>
      </c>
      <c r="J29" s="152">
        <v>60.728827361563503</v>
      </c>
      <c r="K29" s="152">
        <v>59.609120521172599</v>
      </c>
      <c r="L29" s="159">
        <v>57.827768729641598</v>
      </c>
      <c r="M29" s="152"/>
      <c r="N29" s="160">
        <v>72.699511400651403</v>
      </c>
      <c r="O29" s="161">
        <v>74.460504885993402</v>
      </c>
      <c r="P29" s="162">
        <v>73.580008143322402</v>
      </c>
      <c r="Q29" s="152"/>
      <c r="R29" s="163">
        <v>62.328408562121901</v>
      </c>
      <c r="S29" s="157"/>
      <c r="T29" s="158">
        <v>1.48133326809355</v>
      </c>
      <c r="U29" s="152">
        <v>2.2773429497948801</v>
      </c>
      <c r="V29" s="152">
        <v>3.5151892783527998</v>
      </c>
      <c r="W29" s="152">
        <v>0.23890213244421499</v>
      </c>
      <c r="X29" s="152">
        <v>0.21495575344955301</v>
      </c>
      <c r="Y29" s="159">
        <v>1.53972229243726</v>
      </c>
      <c r="Z29" s="152"/>
      <c r="AA29" s="160">
        <v>4.1923481847767796</v>
      </c>
      <c r="AB29" s="161">
        <v>9.0787919743506595</v>
      </c>
      <c r="AC29" s="162">
        <v>6.6088207941347799</v>
      </c>
      <c r="AD29" s="152"/>
      <c r="AE29" s="163">
        <v>3.1947332465949998</v>
      </c>
      <c r="AG29" s="158">
        <v>47.208367263843598</v>
      </c>
      <c r="AH29" s="152">
        <v>57.725977198697002</v>
      </c>
      <c r="AI29" s="152">
        <v>59.349552117263798</v>
      </c>
      <c r="AJ29" s="152">
        <v>60.092630293159601</v>
      </c>
      <c r="AK29" s="152">
        <v>60.181697882736103</v>
      </c>
      <c r="AL29" s="159">
        <v>56.911644951139998</v>
      </c>
      <c r="AM29" s="152"/>
      <c r="AN29" s="160">
        <v>69.569421824104197</v>
      </c>
      <c r="AO29" s="161">
        <v>68.859425895765398</v>
      </c>
      <c r="AP29" s="162">
        <v>69.214423859934797</v>
      </c>
      <c r="AQ29" s="152"/>
      <c r="AR29" s="163">
        <v>60.426724639367102</v>
      </c>
      <c r="AS29" s="157"/>
      <c r="AT29" s="158">
        <v>1.0517028666274999</v>
      </c>
      <c r="AU29" s="152">
        <v>0.598005998192079</v>
      </c>
      <c r="AV29" s="152">
        <v>-1.21773292808755</v>
      </c>
      <c r="AW29" s="152">
        <v>-0.83209698598608794</v>
      </c>
      <c r="AX29" s="152">
        <v>1.36028332025714</v>
      </c>
      <c r="AY29" s="159">
        <v>0.14297966121296901</v>
      </c>
      <c r="AZ29" s="152"/>
      <c r="BA29" s="160">
        <v>2.4424250693109899</v>
      </c>
      <c r="BB29" s="161">
        <v>3.63704734271814</v>
      </c>
      <c r="BC29" s="162">
        <v>3.03321026207482</v>
      </c>
      <c r="BD29" s="152"/>
      <c r="BE29" s="163">
        <v>1.07083576625794</v>
      </c>
    </row>
    <row r="30" spans="1:57">
      <c r="A30" s="20" t="s">
        <v>54</v>
      </c>
      <c r="B30" s="2" t="str">
        <f t="shared" si="0"/>
        <v>Roanoke, VA</v>
      </c>
      <c r="C30" s="2"/>
      <c r="D30" s="23" t="s">
        <v>92</v>
      </c>
      <c r="E30" s="26" t="s">
        <v>93</v>
      </c>
      <c r="F30" s="2"/>
      <c r="G30" s="158">
        <v>51.217376072867403</v>
      </c>
      <c r="H30" s="152">
        <v>70.888071466106098</v>
      </c>
      <c r="I30" s="152">
        <v>72.411981082501299</v>
      </c>
      <c r="J30" s="152">
        <v>71.851462602907603</v>
      </c>
      <c r="K30" s="152">
        <v>65.860921352250799</v>
      </c>
      <c r="L30" s="159">
        <v>66.445962515326599</v>
      </c>
      <c r="M30" s="152"/>
      <c r="N30" s="160">
        <v>71.886495007882203</v>
      </c>
      <c r="O30" s="161">
        <v>71.220879313364804</v>
      </c>
      <c r="P30" s="162">
        <v>71.553687160623497</v>
      </c>
      <c r="Q30" s="152"/>
      <c r="R30" s="163">
        <v>67.905312413982898</v>
      </c>
      <c r="S30" s="157"/>
      <c r="T30" s="158">
        <v>1.76572981677136</v>
      </c>
      <c r="U30" s="152">
        <v>4.5751830141156402</v>
      </c>
      <c r="V30" s="152">
        <v>-1.1891332151066001</v>
      </c>
      <c r="W30" s="152">
        <v>-0.314515020642891</v>
      </c>
      <c r="X30" s="152">
        <v>-4.6992642129999798</v>
      </c>
      <c r="Y30" s="159">
        <v>-0.10666291007557099</v>
      </c>
      <c r="Z30" s="152"/>
      <c r="AA30" s="160">
        <v>-3.6939124637426102</v>
      </c>
      <c r="AB30" s="161">
        <v>-3.6661494041612901</v>
      </c>
      <c r="AC30" s="162">
        <v>-3.6800974997532299</v>
      </c>
      <c r="AD30" s="152"/>
      <c r="AE30" s="163">
        <v>-1.20942136432166</v>
      </c>
      <c r="AG30" s="158">
        <v>52.185146260290701</v>
      </c>
      <c r="AH30" s="152">
        <v>63.623226484498097</v>
      </c>
      <c r="AI30" s="152">
        <v>68.790506218251807</v>
      </c>
      <c r="AJ30" s="152">
        <v>70.6559817831494</v>
      </c>
      <c r="AK30" s="152">
        <v>68.146785776843501</v>
      </c>
      <c r="AL30" s="159">
        <v>64.680329304606701</v>
      </c>
      <c r="AM30" s="152"/>
      <c r="AN30" s="160">
        <v>70.025398493606502</v>
      </c>
      <c r="AO30" s="161">
        <v>68.895603433175594</v>
      </c>
      <c r="AP30" s="162">
        <v>69.460500963391098</v>
      </c>
      <c r="AQ30" s="152"/>
      <c r="AR30" s="163">
        <v>66.046092635687998</v>
      </c>
      <c r="AS30" s="157"/>
      <c r="AT30" s="158">
        <v>3.0808408048885298</v>
      </c>
      <c r="AU30" s="152">
        <v>-4.2262969612777299</v>
      </c>
      <c r="AV30" s="152">
        <v>-2.2772392370069801</v>
      </c>
      <c r="AW30" s="152">
        <v>2.2531181936582802E-2</v>
      </c>
      <c r="AX30" s="152">
        <v>3.5271486498181299</v>
      </c>
      <c r="AY30" s="159">
        <v>-0.15841936064041301</v>
      </c>
      <c r="AZ30" s="152"/>
      <c r="BA30" s="160">
        <v>0.63623870124484505</v>
      </c>
      <c r="BB30" s="161">
        <v>1.9424068634923499</v>
      </c>
      <c r="BC30" s="162">
        <v>1.2798010851602799</v>
      </c>
      <c r="BD30" s="152"/>
      <c r="BE30" s="163">
        <v>0.269519215464321</v>
      </c>
    </row>
    <row r="31" spans="1:57">
      <c r="A31" s="20" t="s">
        <v>55</v>
      </c>
      <c r="B31" s="2" t="str">
        <f t="shared" si="0"/>
        <v>Charlottesville, VA</v>
      </c>
      <c r="C31" s="2"/>
      <c r="D31" s="23" t="s">
        <v>92</v>
      </c>
      <c r="E31" s="26" t="s">
        <v>93</v>
      </c>
      <c r="F31" s="2"/>
      <c r="G31" s="158">
        <v>52.8746832976028</v>
      </c>
      <c r="H31" s="152">
        <v>65.874098616254102</v>
      </c>
      <c r="I31" s="152">
        <v>67.511206392516002</v>
      </c>
      <c r="J31" s="152">
        <v>63.808224517637797</v>
      </c>
      <c r="K31" s="152">
        <v>68.368739037224699</v>
      </c>
      <c r="L31" s="159">
        <v>63.687390372247101</v>
      </c>
      <c r="M31" s="152"/>
      <c r="N31" s="160">
        <v>73.611381796920597</v>
      </c>
      <c r="O31" s="161">
        <v>72.364061586435298</v>
      </c>
      <c r="P31" s="162">
        <v>72.987721691678004</v>
      </c>
      <c r="Q31" s="152"/>
      <c r="R31" s="163">
        <v>66.344627892084503</v>
      </c>
      <c r="S31" s="157"/>
      <c r="T31" s="158">
        <v>-0.55771262436362401</v>
      </c>
      <c r="U31" s="152">
        <v>-1.5181227896957901</v>
      </c>
      <c r="V31" s="152">
        <v>1.17455315732367</v>
      </c>
      <c r="W31" s="152">
        <v>-2.75059048964083</v>
      </c>
      <c r="X31" s="152">
        <v>2.4285753335470401</v>
      </c>
      <c r="Y31" s="159">
        <v>-0.223088416812837</v>
      </c>
      <c r="Z31" s="152"/>
      <c r="AA31" s="160">
        <v>7.4451846104121699</v>
      </c>
      <c r="AB31" s="161">
        <v>6.5701712709813904</v>
      </c>
      <c r="AC31" s="162">
        <v>7.0096276139129801</v>
      </c>
      <c r="AD31" s="152"/>
      <c r="AE31" s="163">
        <v>1.9426728285766399</v>
      </c>
      <c r="AG31" s="158">
        <v>54.112258818943602</v>
      </c>
      <c r="AH31" s="152">
        <v>71.745273825764897</v>
      </c>
      <c r="AI31" s="152">
        <v>71.940167608653198</v>
      </c>
      <c r="AJ31" s="152">
        <v>71.423699083999196</v>
      </c>
      <c r="AK31" s="152">
        <v>72.1253167023971</v>
      </c>
      <c r="AL31" s="159">
        <v>68.269343207951593</v>
      </c>
      <c r="AM31" s="152"/>
      <c r="AN31" s="160">
        <v>73.504190216332006</v>
      </c>
      <c r="AO31" s="161">
        <v>72.0912102903917</v>
      </c>
      <c r="AP31" s="162">
        <v>72.797700253361896</v>
      </c>
      <c r="AQ31" s="152"/>
      <c r="AR31" s="163">
        <v>69.563159506640304</v>
      </c>
      <c r="AS31" s="157"/>
      <c r="AT31" s="158">
        <v>-2.1189417130075898</v>
      </c>
      <c r="AU31" s="152">
        <v>2.76097121757366</v>
      </c>
      <c r="AV31" s="152">
        <v>4.5189452119537599</v>
      </c>
      <c r="AW31" s="152">
        <v>-2.81217206051253</v>
      </c>
      <c r="AX31" s="152">
        <v>2.4135916922256202</v>
      </c>
      <c r="AY31" s="159">
        <v>1.03588452152208</v>
      </c>
      <c r="AZ31" s="152"/>
      <c r="BA31" s="160">
        <v>7.1936107321509697</v>
      </c>
      <c r="BB31" s="161">
        <v>4.7538086957918901</v>
      </c>
      <c r="BC31" s="162">
        <v>5.9715056967931996</v>
      </c>
      <c r="BD31" s="152"/>
      <c r="BE31" s="163">
        <v>2.4627700147908298</v>
      </c>
    </row>
    <row r="32" spans="1:57">
      <c r="A32" s="20" t="s">
        <v>106</v>
      </c>
      <c r="B32" t="s">
        <v>56</v>
      </c>
      <c r="C32" s="2"/>
      <c r="D32" s="23" t="s">
        <v>92</v>
      </c>
      <c r="E32" s="26" t="s">
        <v>93</v>
      </c>
      <c r="F32" s="2"/>
      <c r="G32" s="158">
        <v>49.427507242378198</v>
      </c>
      <c r="H32" s="152">
        <v>62.615533176989899</v>
      </c>
      <c r="I32" s="152">
        <v>66.754035039315696</v>
      </c>
      <c r="J32" s="152">
        <v>70.354531659539205</v>
      </c>
      <c r="K32" s="152">
        <v>68.119740653883198</v>
      </c>
      <c r="L32" s="159">
        <v>63.454269554421202</v>
      </c>
      <c r="M32" s="152"/>
      <c r="N32" s="160">
        <v>83.101117395502797</v>
      </c>
      <c r="O32" s="161">
        <v>90.108980549041206</v>
      </c>
      <c r="P32" s="162">
        <v>86.605048972272002</v>
      </c>
      <c r="Q32" s="152"/>
      <c r="R32" s="163">
        <v>70.068777959521498</v>
      </c>
      <c r="S32" s="157"/>
      <c r="T32" s="158">
        <v>-0.76136904112353099</v>
      </c>
      <c r="U32" s="152">
        <v>3.9111956941609298</v>
      </c>
      <c r="V32" s="152">
        <v>2.88442705647063</v>
      </c>
      <c r="W32" s="152">
        <v>9.0333133507052903</v>
      </c>
      <c r="X32" s="152">
        <v>11.913379491455499</v>
      </c>
      <c r="Y32" s="159">
        <v>5.6367053668228397</v>
      </c>
      <c r="Z32" s="152"/>
      <c r="AA32" s="160">
        <v>34.070068506153</v>
      </c>
      <c r="AB32" s="161">
        <v>54.807919073525198</v>
      </c>
      <c r="AC32" s="162">
        <v>44.113201233919199</v>
      </c>
      <c r="AD32" s="152"/>
      <c r="AE32" s="163">
        <v>16.633487851871699</v>
      </c>
      <c r="AG32" s="158">
        <v>50.058628776382903</v>
      </c>
      <c r="AH32" s="152">
        <v>62.0947716926472</v>
      </c>
      <c r="AI32" s="152">
        <v>67.054076424334298</v>
      </c>
      <c r="AJ32" s="152">
        <v>69.923437715546896</v>
      </c>
      <c r="AK32" s="152">
        <v>69.137122361704996</v>
      </c>
      <c r="AL32" s="159">
        <v>63.653607394123298</v>
      </c>
      <c r="AM32" s="152"/>
      <c r="AN32" s="160">
        <v>75.2621051179473</v>
      </c>
      <c r="AO32" s="161">
        <v>74.827562422403005</v>
      </c>
      <c r="AP32" s="162">
        <v>75.044833770175103</v>
      </c>
      <c r="AQ32" s="152"/>
      <c r="AR32" s="163">
        <v>66.908243501566702</v>
      </c>
      <c r="AS32" s="157"/>
      <c r="AT32" s="158">
        <v>2.7603653746228298</v>
      </c>
      <c r="AU32" s="152">
        <v>-0.42333327657018899</v>
      </c>
      <c r="AV32" s="152">
        <v>0.69339540747334505</v>
      </c>
      <c r="AW32" s="152">
        <v>4.5470805990372103</v>
      </c>
      <c r="AX32" s="152">
        <v>8.9222427838210994</v>
      </c>
      <c r="AY32" s="159">
        <v>3.3266956275789701</v>
      </c>
      <c r="AZ32" s="152"/>
      <c r="BA32" s="160">
        <v>12.261001058560399</v>
      </c>
      <c r="BB32" s="161">
        <v>14.2802417922532</v>
      </c>
      <c r="BC32" s="162">
        <v>13.2586995626058</v>
      </c>
      <c r="BD32" s="152"/>
      <c r="BE32" s="163">
        <v>6.3143498068987096</v>
      </c>
    </row>
    <row r="33" spans="1:57">
      <c r="A33" s="20" t="s">
        <v>52</v>
      </c>
      <c r="B33" s="2" t="str">
        <f t="shared" si="0"/>
        <v>Staunton &amp; Harrisonburg, VA</v>
      </c>
      <c r="C33" s="2"/>
      <c r="D33" s="23" t="s">
        <v>92</v>
      </c>
      <c r="E33" s="26" t="s">
        <v>93</v>
      </c>
      <c r="F33" s="2"/>
      <c r="G33" s="158">
        <v>55.305410122163998</v>
      </c>
      <c r="H33" s="152">
        <v>66.317626527050606</v>
      </c>
      <c r="I33" s="152">
        <v>66.178010471204104</v>
      </c>
      <c r="J33" s="152">
        <v>66.719022687608998</v>
      </c>
      <c r="K33" s="152">
        <v>67.329842931937094</v>
      </c>
      <c r="L33" s="159">
        <v>64.369982547993004</v>
      </c>
      <c r="M33" s="152"/>
      <c r="N33" s="160">
        <v>74.554973821989506</v>
      </c>
      <c r="O33" s="161">
        <v>73.891797556718998</v>
      </c>
      <c r="P33" s="162">
        <v>74.223385689354203</v>
      </c>
      <c r="Q33" s="152"/>
      <c r="R33" s="163">
        <v>67.185240588381902</v>
      </c>
      <c r="S33" s="157"/>
      <c r="T33" s="158">
        <v>13.111657914789101</v>
      </c>
      <c r="U33" s="152">
        <v>12.9446491284769</v>
      </c>
      <c r="V33" s="152">
        <v>10.3900428597656</v>
      </c>
      <c r="W33" s="152">
        <v>8.7930163091686904</v>
      </c>
      <c r="X33" s="152">
        <v>14.5996416408275</v>
      </c>
      <c r="Y33" s="159">
        <v>11.8855868952368</v>
      </c>
      <c r="Z33" s="152"/>
      <c r="AA33" s="160">
        <v>13.1025968473124</v>
      </c>
      <c r="AB33" s="161">
        <v>11.6136198958518</v>
      </c>
      <c r="AC33" s="162">
        <v>12.3565012728757</v>
      </c>
      <c r="AD33" s="152"/>
      <c r="AE33" s="163">
        <v>11.9907545363456</v>
      </c>
      <c r="AG33" s="158">
        <v>54.358638743455401</v>
      </c>
      <c r="AH33" s="152">
        <v>66.531413612565402</v>
      </c>
      <c r="AI33" s="152">
        <v>70.283595113437997</v>
      </c>
      <c r="AJ33" s="152">
        <v>70.488656195462397</v>
      </c>
      <c r="AK33" s="152">
        <v>70.161431064572398</v>
      </c>
      <c r="AL33" s="159">
        <v>66.364746945898702</v>
      </c>
      <c r="AM33" s="152"/>
      <c r="AN33" s="160">
        <v>75.514834205933596</v>
      </c>
      <c r="AO33" s="161">
        <v>74.829842931937094</v>
      </c>
      <c r="AP33" s="162">
        <v>75.172338568935402</v>
      </c>
      <c r="AQ33" s="152"/>
      <c r="AR33" s="163">
        <v>68.881201695337793</v>
      </c>
      <c r="AS33" s="157"/>
      <c r="AT33" s="158">
        <v>8.8060101882243291</v>
      </c>
      <c r="AU33" s="152">
        <v>10.3291781560138</v>
      </c>
      <c r="AV33" s="152">
        <v>13.664970057429899</v>
      </c>
      <c r="AW33" s="152">
        <v>11.3053097400377</v>
      </c>
      <c r="AX33" s="152">
        <v>12.595609160464999</v>
      </c>
      <c r="AY33" s="159">
        <v>11.4440208846719</v>
      </c>
      <c r="AZ33" s="152"/>
      <c r="BA33" s="160">
        <v>7.1312030557712403</v>
      </c>
      <c r="BB33" s="161">
        <v>6.7264246295659902</v>
      </c>
      <c r="BC33" s="162">
        <v>6.9293528891239404</v>
      </c>
      <c r="BD33" s="152"/>
      <c r="BE33" s="163">
        <v>9.9831065372807792</v>
      </c>
    </row>
    <row r="34" spans="1:57">
      <c r="A34" s="20" t="s">
        <v>51</v>
      </c>
      <c r="B34" s="2" t="str">
        <f t="shared" si="0"/>
        <v>Blacksburg &amp; Wytheville, VA</v>
      </c>
      <c r="C34" s="2"/>
      <c r="D34" s="23" t="s">
        <v>92</v>
      </c>
      <c r="E34" s="26" t="s">
        <v>93</v>
      </c>
      <c r="F34" s="2"/>
      <c r="G34" s="158">
        <v>47.563352826510702</v>
      </c>
      <c r="H34" s="152">
        <v>57.231968810916101</v>
      </c>
      <c r="I34" s="152">
        <v>60.038986354775801</v>
      </c>
      <c r="J34" s="152">
        <v>61.500974658869303</v>
      </c>
      <c r="K34" s="152">
        <v>61.306042884990198</v>
      </c>
      <c r="L34" s="159">
        <v>57.528265107212398</v>
      </c>
      <c r="M34" s="152"/>
      <c r="N34" s="160">
        <v>77.524366471734794</v>
      </c>
      <c r="O34" s="161">
        <v>79.181286549707593</v>
      </c>
      <c r="P34" s="162">
        <v>78.352826510721201</v>
      </c>
      <c r="Q34" s="152"/>
      <c r="R34" s="163">
        <v>63.478139793929202</v>
      </c>
      <c r="S34" s="157"/>
      <c r="T34" s="158">
        <v>2.2303232829548598</v>
      </c>
      <c r="U34" s="152">
        <v>5.7942432190618103</v>
      </c>
      <c r="V34" s="152">
        <v>6.6285954845381498</v>
      </c>
      <c r="W34" s="152">
        <v>2.8771831311978202</v>
      </c>
      <c r="X34" s="152">
        <v>-3.79438884230809</v>
      </c>
      <c r="Y34" s="159">
        <v>2.6270315502541699</v>
      </c>
      <c r="Z34" s="152"/>
      <c r="AA34" s="160">
        <v>3.5254602973901199</v>
      </c>
      <c r="AB34" s="161">
        <v>17.268773799566901</v>
      </c>
      <c r="AC34" s="162">
        <v>10.041814817981001</v>
      </c>
      <c r="AD34" s="152"/>
      <c r="AE34" s="163">
        <v>5.2137784108661096</v>
      </c>
      <c r="AG34" s="158">
        <v>47.329434697855703</v>
      </c>
      <c r="AH34" s="152">
        <v>56.627680311890799</v>
      </c>
      <c r="AI34" s="152">
        <v>59.498050682261201</v>
      </c>
      <c r="AJ34" s="152">
        <v>60.448343079921997</v>
      </c>
      <c r="AK34" s="152">
        <v>59.4541910331384</v>
      </c>
      <c r="AL34" s="159">
        <v>56.6715399610136</v>
      </c>
      <c r="AM34" s="152"/>
      <c r="AN34" s="160">
        <v>73.567251461988306</v>
      </c>
      <c r="AO34" s="161">
        <v>68.533138401559398</v>
      </c>
      <c r="AP34" s="162">
        <v>71.050194931773802</v>
      </c>
      <c r="AQ34" s="152"/>
      <c r="AR34" s="163">
        <v>60.779727095516499</v>
      </c>
      <c r="AS34" s="157"/>
      <c r="AT34" s="158">
        <v>-0.12683089556965599</v>
      </c>
      <c r="AU34" s="152">
        <v>1.5492067829590701</v>
      </c>
      <c r="AV34" s="152">
        <v>2.7226328975567502</v>
      </c>
      <c r="AW34" s="152">
        <v>2.6318586042372498</v>
      </c>
      <c r="AX34" s="152">
        <v>-4.2005710845240802</v>
      </c>
      <c r="AY34" s="159">
        <v>0.47971625454139299</v>
      </c>
      <c r="AZ34" s="152"/>
      <c r="BA34" s="160">
        <v>-0.13503852809059</v>
      </c>
      <c r="BB34" s="161">
        <v>3.1791145761316502</v>
      </c>
      <c r="BC34" s="162">
        <v>1.4363358768546099</v>
      </c>
      <c r="BD34" s="152"/>
      <c r="BE34" s="163">
        <v>0.81623626699490603</v>
      </c>
    </row>
    <row r="35" spans="1:57">
      <c r="A35" s="20" t="s">
        <v>50</v>
      </c>
      <c r="B35" s="2" t="str">
        <f t="shared" si="0"/>
        <v>Lynchburg, VA</v>
      </c>
      <c r="C35" s="2"/>
      <c r="D35" s="23" t="s">
        <v>92</v>
      </c>
      <c r="E35" s="26" t="s">
        <v>93</v>
      </c>
      <c r="F35" s="2"/>
      <c r="G35" s="158">
        <v>43.094590510728302</v>
      </c>
      <c r="H35" s="152">
        <v>60.380779691749701</v>
      </c>
      <c r="I35" s="152">
        <v>69.930492595950398</v>
      </c>
      <c r="J35" s="152">
        <v>70.172257479601001</v>
      </c>
      <c r="K35" s="152">
        <v>69.809610154125096</v>
      </c>
      <c r="L35" s="159">
        <v>62.677546086430901</v>
      </c>
      <c r="M35" s="152"/>
      <c r="N35" s="160">
        <v>75.551526140828003</v>
      </c>
      <c r="O35" s="161">
        <v>70.806890299184005</v>
      </c>
      <c r="P35" s="162">
        <v>73.179208220006004</v>
      </c>
      <c r="Q35" s="152"/>
      <c r="R35" s="163">
        <v>65.678020981738101</v>
      </c>
      <c r="S35" s="157"/>
      <c r="T35" s="158">
        <v>7.6395619053573798</v>
      </c>
      <c r="U35" s="152">
        <v>4.4593758737851701</v>
      </c>
      <c r="V35" s="152">
        <v>4.4412377094158897</v>
      </c>
      <c r="W35" s="152">
        <v>2.7302117407868201</v>
      </c>
      <c r="X35" s="152">
        <v>11.7758870896419</v>
      </c>
      <c r="Y35" s="159">
        <v>6.0324855605137602</v>
      </c>
      <c r="Z35" s="152"/>
      <c r="AA35" s="160">
        <v>10.5567347831528</v>
      </c>
      <c r="AB35" s="161">
        <v>10.660674707730401</v>
      </c>
      <c r="AC35" s="162">
        <v>10.606995594946699</v>
      </c>
      <c r="AD35" s="152"/>
      <c r="AE35" s="163">
        <v>7.4471600882415503</v>
      </c>
      <c r="AG35" s="158">
        <v>42.981263221516997</v>
      </c>
      <c r="AH35" s="152">
        <v>59.663040193411902</v>
      </c>
      <c r="AI35" s="152">
        <v>64.777878513145893</v>
      </c>
      <c r="AJ35" s="152">
        <v>64.928981565427605</v>
      </c>
      <c r="AK35" s="152">
        <v>61.551828346932602</v>
      </c>
      <c r="AL35" s="159">
        <v>58.780598368086999</v>
      </c>
      <c r="AM35" s="152"/>
      <c r="AN35" s="160">
        <v>68.079480205500104</v>
      </c>
      <c r="AO35" s="161">
        <v>67.233303112722794</v>
      </c>
      <c r="AP35" s="162">
        <v>67.656391659111506</v>
      </c>
      <c r="AQ35" s="152"/>
      <c r="AR35" s="163">
        <v>61.316539308379703</v>
      </c>
      <c r="AS35" s="157"/>
      <c r="AT35" s="158">
        <v>6.4389216306911097</v>
      </c>
      <c r="AU35" s="152">
        <v>3.8512471852936998</v>
      </c>
      <c r="AV35" s="152">
        <v>2.5124156759925702</v>
      </c>
      <c r="AW35" s="152">
        <v>3.3158388615113799</v>
      </c>
      <c r="AX35" s="152">
        <v>7.34922379061996</v>
      </c>
      <c r="AY35" s="159">
        <v>4.5155707262552296</v>
      </c>
      <c r="AZ35" s="152"/>
      <c r="BA35" s="160">
        <v>8.5233001051197199</v>
      </c>
      <c r="BB35" s="161">
        <v>4.5241413608270697</v>
      </c>
      <c r="BC35" s="162">
        <v>6.4986876145787402</v>
      </c>
      <c r="BD35" s="152"/>
      <c r="BE35" s="163">
        <v>5.1327412808445798</v>
      </c>
    </row>
    <row r="36" spans="1:57">
      <c r="A36" s="20" t="s">
        <v>24</v>
      </c>
      <c r="B36" s="2" t="str">
        <f t="shared" si="0"/>
        <v>Central Virginia</v>
      </c>
      <c r="C36" s="2"/>
      <c r="D36" s="23" t="s">
        <v>92</v>
      </c>
      <c r="E36" s="26" t="s">
        <v>93</v>
      </c>
      <c r="F36" s="2"/>
      <c r="G36" s="158">
        <v>53.622231558729901</v>
      </c>
      <c r="H36" s="152">
        <v>66.829722105515799</v>
      </c>
      <c r="I36" s="152">
        <v>70.809075085529003</v>
      </c>
      <c r="J36" s="152">
        <v>70.806074065182102</v>
      </c>
      <c r="K36" s="152">
        <v>67.348898625532598</v>
      </c>
      <c r="L36" s="159">
        <v>65.883200288097896</v>
      </c>
      <c r="M36" s="152"/>
      <c r="N36" s="160">
        <v>73.588019926775104</v>
      </c>
      <c r="O36" s="161">
        <v>72.837764840045594</v>
      </c>
      <c r="P36" s="162">
        <v>73.212892383410306</v>
      </c>
      <c r="Q36" s="152"/>
      <c r="R36" s="163">
        <v>67.977398029615699</v>
      </c>
      <c r="S36" s="157"/>
      <c r="T36" s="158">
        <v>7.70100688251779</v>
      </c>
      <c r="U36" s="152">
        <v>8.9907548432238702</v>
      </c>
      <c r="V36" s="152">
        <v>8.4330015488848193</v>
      </c>
      <c r="W36" s="152">
        <v>8.1312435719237399</v>
      </c>
      <c r="X36" s="152">
        <v>6.8134198856081296</v>
      </c>
      <c r="Y36" s="159">
        <v>8.0271828840807</v>
      </c>
      <c r="Z36" s="152"/>
      <c r="AA36" s="160">
        <v>4.8587847430728504</v>
      </c>
      <c r="AB36" s="161">
        <v>4.9812598304329301</v>
      </c>
      <c r="AC36" s="162">
        <v>4.9196727775760101</v>
      </c>
      <c r="AD36" s="152"/>
      <c r="AE36" s="163">
        <v>7.0555583804364304</v>
      </c>
      <c r="AG36" s="158">
        <v>52.786447392113303</v>
      </c>
      <c r="AH36" s="152">
        <v>67.793049636876503</v>
      </c>
      <c r="AI36" s="152">
        <v>72.435628113558593</v>
      </c>
      <c r="AJ36" s="152">
        <v>74.162715323209795</v>
      </c>
      <c r="AK36" s="152">
        <v>72.006482203949304</v>
      </c>
      <c r="AL36" s="159">
        <v>67.836864533941494</v>
      </c>
      <c r="AM36" s="152"/>
      <c r="AN36" s="160">
        <v>75.998589520436894</v>
      </c>
      <c r="AO36" s="161">
        <v>75.797521157193401</v>
      </c>
      <c r="AP36" s="162">
        <v>75.898055338815098</v>
      </c>
      <c r="AQ36" s="152"/>
      <c r="AR36" s="163">
        <v>70.140061906762497</v>
      </c>
      <c r="AS36" s="157"/>
      <c r="AT36" s="158">
        <v>4.4658202021162703</v>
      </c>
      <c r="AU36" s="152">
        <v>4.4317189363431204</v>
      </c>
      <c r="AV36" s="152">
        <v>4.3398471259028399</v>
      </c>
      <c r="AW36" s="152">
        <v>5.0220088303569002</v>
      </c>
      <c r="AX36" s="152">
        <v>9.0208630840284201</v>
      </c>
      <c r="AY36" s="159">
        <v>5.4898089809789896</v>
      </c>
      <c r="AZ36" s="152"/>
      <c r="BA36" s="160">
        <v>10.523653270571501</v>
      </c>
      <c r="BB36" s="161">
        <v>8.5695140437932409</v>
      </c>
      <c r="BC36" s="162">
        <v>9.5391630963230103</v>
      </c>
      <c r="BD36" s="152"/>
      <c r="BE36" s="163">
        <v>6.7099552572239203</v>
      </c>
    </row>
    <row r="37" spans="1:57">
      <c r="A37" s="20" t="s">
        <v>25</v>
      </c>
      <c r="B37" s="2" t="str">
        <f t="shared" si="0"/>
        <v>Chesapeake Bay</v>
      </c>
      <c r="C37" s="2"/>
      <c r="D37" s="23" t="s">
        <v>92</v>
      </c>
      <c r="E37" s="26" t="s">
        <v>93</v>
      </c>
      <c r="F37" s="2"/>
      <c r="G37" s="158">
        <v>48.3971853010164</v>
      </c>
      <c r="H37" s="152">
        <v>63.643471462079702</v>
      </c>
      <c r="I37" s="152">
        <v>66.614542611415104</v>
      </c>
      <c r="J37" s="152">
        <v>68.725566849100801</v>
      </c>
      <c r="K37" s="152">
        <v>62.001563721657497</v>
      </c>
      <c r="L37" s="159">
        <v>61.876465989053898</v>
      </c>
      <c r="M37" s="152"/>
      <c r="N37" s="160">
        <v>76.544175136825601</v>
      </c>
      <c r="O37" s="161">
        <v>79.984362783424501</v>
      </c>
      <c r="P37" s="162">
        <v>78.264268960124994</v>
      </c>
      <c r="Q37" s="152"/>
      <c r="R37" s="163">
        <v>66.558695409359899</v>
      </c>
      <c r="S37" s="157"/>
      <c r="T37" s="158">
        <v>7.0934256055363303</v>
      </c>
      <c r="U37" s="152">
        <v>7.3878627968337698</v>
      </c>
      <c r="V37" s="152">
        <v>6.900878293601</v>
      </c>
      <c r="W37" s="152">
        <v>1.38408304498269</v>
      </c>
      <c r="X37" s="152">
        <v>7.1621621621621596</v>
      </c>
      <c r="Y37" s="159">
        <v>5.8021390374331503</v>
      </c>
      <c r="Z37" s="152"/>
      <c r="AA37" s="160">
        <v>1.03199174406604</v>
      </c>
      <c r="AB37" s="161">
        <v>13.414634146341401</v>
      </c>
      <c r="AC37" s="162">
        <v>7.0016034206306701</v>
      </c>
      <c r="AD37" s="152"/>
      <c r="AE37" s="163">
        <v>6.2021030119408298</v>
      </c>
      <c r="AG37" s="158">
        <v>49.472243940578501</v>
      </c>
      <c r="AH37" s="152">
        <v>64.738076622361206</v>
      </c>
      <c r="AI37" s="152">
        <v>66.145426114151604</v>
      </c>
      <c r="AJ37" s="152">
        <v>66.810007818608199</v>
      </c>
      <c r="AK37" s="152">
        <v>63.545738858483098</v>
      </c>
      <c r="AL37" s="159">
        <v>62.142298670836503</v>
      </c>
      <c r="AM37" s="152"/>
      <c r="AN37" s="160">
        <v>72.967161845191498</v>
      </c>
      <c r="AO37" s="161">
        <v>76.485535574667693</v>
      </c>
      <c r="AP37" s="162">
        <v>74.726348709929596</v>
      </c>
      <c r="AQ37" s="152"/>
      <c r="AR37" s="163">
        <v>65.7377415391488</v>
      </c>
      <c r="AS37" s="157"/>
      <c r="AT37" s="158">
        <v>9.6620450606585706</v>
      </c>
      <c r="AU37" s="152">
        <v>6.0858424087123604</v>
      </c>
      <c r="AV37" s="152">
        <v>2.26654578422484</v>
      </c>
      <c r="AW37" s="152">
        <v>1.21409535090316</v>
      </c>
      <c r="AX37" s="152">
        <v>7.5066137566137501</v>
      </c>
      <c r="AY37" s="159">
        <v>4.9933949801849398</v>
      </c>
      <c r="AZ37" s="152"/>
      <c r="BA37" s="160">
        <v>9.8587404355503203</v>
      </c>
      <c r="BB37" s="161">
        <v>13.1251806880601</v>
      </c>
      <c r="BC37" s="162">
        <v>11.5064897185358</v>
      </c>
      <c r="BD37" s="152"/>
      <c r="BE37" s="163">
        <v>7.02368504796108</v>
      </c>
    </row>
    <row r="38" spans="1:57">
      <c r="A38" s="20" t="s">
        <v>26</v>
      </c>
      <c r="B38" s="2" t="str">
        <f t="shared" si="0"/>
        <v>Coastal Virginia - Eastern Shore</v>
      </c>
      <c r="C38" s="2"/>
      <c r="D38" s="23" t="s">
        <v>92</v>
      </c>
      <c r="E38" s="26" t="s">
        <v>93</v>
      </c>
      <c r="F38" s="2"/>
      <c r="G38" s="158">
        <v>55.737704918032698</v>
      </c>
      <c r="H38" s="152">
        <v>64.890710382513603</v>
      </c>
      <c r="I38" s="152">
        <v>70.901639344262193</v>
      </c>
      <c r="J38" s="152">
        <v>72.199453551912498</v>
      </c>
      <c r="K38" s="152">
        <v>69.193989071038203</v>
      </c>
      <c r="L38" s="159">
        <v>66.584699453551906</v>
      </c>
      <c r="M38" s="152"/>
      <c r="N38" s="160">
        <v>79.0300546448087</v>
      </c>
      <c r="O38" s="161">
        <v>79.098360655737693</v>
      </c>
      <c r="P38" s="162">
        <v>79.064207650273204</v>
      </c>
      <c r="Q38" s="152"/>
      <c r="R38" s="163">
        <v>70.150273224043701</v>
      </c>
      <c r="S38" s="157"/>
      <c r="T38" s="158">
        <v>9.8250336473755002</v>
      </c>
      <c r="U38" s="152">
        <v>5.2048726467331097</v>
      </c>
      <c r="V38" s="152">
        <v>11.853448275862</v>
      </c>
      <c r="W38" s="152">
        <v>9.6473029045643095</v>
      </c>
      <c r="X38" s="152">
        <v>6.8565400843881799</v>
      </c>
      <c r="Y38" s="159">
        <v>8.6491306286223804</v>
      </c>
      <c r="Z38" s="152"/>
      <c r="AA38" s="160">
        <v>-0.60137457044673504</v>
      </c>
      <c r="AB38" s="161">
        <v>2.1164021164021101</v>
      </c>
      <c r="AC38" s="162">
        <v>0.73977371627502098</v>
      </c>
      <c r="AD38" s="152"/>
      <c r="AE38" s="163">
        <v>5.9699292452830104</v>
      </c>
      <c r="AG38" s="158">
        <v>52.9200819672131</v>
      </c>
      <c r="AH38" s="152">
        <v>65.078551912568301</v>
      </c>
      <c r="AI38" s="152">
        <v>68.630464480874295</v>
      </c>
      <c r="AJ38" s="152">
        <v>69.842896174863299</v>
      </c>
      <c r="AK38" s="152">
        <v>68.989071038251296</v>
      </c>
      <c r="AL38" s="159">
        <v>65.092213114754003</v>
      </c>
      <c r="AM38" s="152"/>
      <c r="AN38" s="160">
        <v>78.603142076502706</v>
      </c>
      <c r="AO38" s="161">
        <v>78.244535519125606</v>
      </c>
      <c r="AP38" s="162">
        <v>78.423838797814199</v>
      </c>
      <c r="AQ38" s="152"/>
      <c r="AR38" s="163">
        <v>68.901249024199799</v>
      </c>
      <c r="AS38" s="157"/>
      <c r="AT38" s="158">
        <v>3.714859437751</v>
      </c>
      <c r="AU38" s="152">
        <v>4.1256830601092798</v>
      </c>
      <c r="AV38" s="152">
        <v>2.4993624075490901</v>
      </c>
      <c r="AW38" s="152">
        <v>3.9918637172641702</v>
      </c>
      <c r="AX38" s="152">
        <v>6.3157894736842097</v>
      </c>
      <c r="AY38" s="159">
        <v>4.1361599825155704</v>
      </c>
      <c r="AZ38" s="152"/>
      <c r="BA38" s="160">
        <v>2.6538804638715399</v>
      </c>
      <c r="BB38" s="161">
        <v>3.1285167679495798</v>
      </c>
      <c r="BC38" s="162">
        <v>2.8901086591239999</v>
      </c>
      <c r="BD38" s="152"/>
      <c r="BE38" s="163">
        <v>3.7276433214587299</v>
      </c>
    </row>
    <row r="39" spans="1:57">
      <c r="A39" s="20" t="s">
        <v>27</v>
      </c>
      <c r="B39" s="2" t="str">
        <f t="shared" si="0"/>
        <v>Coastal Virginia - Hampton Roads</v>
      </c>
      <c r="C39" s="2"/>
      <c r="D39" s="23" t="s">
        <v>92</v>
      </c>
      <c r="E39" s="26" t="s">
        <v>93</v>
      </c>
      <c r="F39" s="2"/>
      <c r="G39" s="158">
        <v>65.565154972184402</v>
      </c>
      <c r="H39" s="152">
        <v>73.527828338503298</v>
      </c>
      <c r="I39" s="152">
        <v>77.170764221806294</v>
      </c>
      <c r="J39" s="152">
        <v>75.373650883174804</v>
      </c>
      <c r="K39" s="152">
        <v>75.896633937498294</v>
      </c>
      <c r="L39" s="159">
        <v>73.506806470633407</v>
      </c>
      <c r="M39" s="152"/>
      <c r="N39" s="160">
        <v>87.609916168892696</v>
      </c>
      <c r="O39" s="161">
        <v>89.463429640833596</v>
      </c>
      <c r="P39" s="162">
        <v>88.536672904863195</v>
      </c>
      <c r="Q39" s="152"/>
      <c r="R39" s="163">
        <v>77.801054023270495</v>
      </c>
      <c r="S39" s="157"/>
      <c r="T39" s="158">
        <v>2.73938056260757</v>
      </c>
      <c r="U39" s="152">
        <v>3.7693903705527401</v>
      </c>
      <c r="V39" s="152">
        <v>8.8714099374754092</v>
      </c>
      <c r="W39" s="152">
        <v>7.3766066164747901</v>
      </c>
      <c r="X39" s="152">
        <v>1.51871534498931</v>
      </c>
      <c r="Y39" s="159">
        <v>4.8561086058999603</v>
      </c>
      <c r="Z39" s="152"/>
      <c r="AA39" s="160">
        <v>2.0625679749353698</v>
      </c>
      <c r="AB39" s="161">
        <v>3.9373676865677401</v>
      </c>
      <c r="AC39" s="162">
        <v>3.0012489262495698</v>
      </c>
      <c r="AD39" s="152"/>
      <c r="AE39" s="163">
        <v>4.2461032000066901</v>
      </c>
      <c r="AG39" s="158">
        <v>63.255954059527703</v>
      </c>
      <c r="AH39" s="152">
        <v>71.180813700105105</v>
      </c>
      <c r="AI39" s="152">
        <v>74.703258389519803</v>
      </c>
      <c r="AJ39" s="152">
        <v>75.387110005896304</v>
      </c>
      <c r="AK39" s="152">
        <v>76.646499346271099</v>
      </c>
      <c r="AL39" s="159">
        <v>72.234727100263996</v>
      </c>
      <c r="AM39" s="152"/>
      <c r="AN39" s="160">
        <v>86.168508216473896</v>
      </c>
      <c r="AO39" s="161">
        <v>87.374701976568304</v>
      </c>
      <c r="AP39" s="162">
        <v>86.7716050965211</v>
      </c>
      <c r="AQ39" s="152"/>
      <c r="AR39" s="163">
        <v>76.388120813480299</v>
      </c>
      <c r="AS39" s="157"/>
      <c r="AT39" s="158">
        <v>-4.9237512185970798E-2</v>
      </c>
      <c r="AU39" s="152">
        <v>-0.77392163158351901</v>
      </c>
      <c r="AV39" s="152">
        <v>0.38530710806627899</v>
      </c>
      <c r="AW39" s="152">
        <v>2.95583344844602</v>
      </c>
      <c r="AX39" s="152">
        <v>3.3904348210747299</v>
      </c>
      <c r="AY39" s="159">
        <v>1.2271004546392299</v>
      </c>
      <c r="AZ39" s="152"/>
      <c r="BA39" s="160">
        <v>2.7329933788072398</v>
      </c>
      <c r="BB39" s="161">
        <v>0.96059319453816305</v>
      </c>
      <c r="BC39" s="162">
        <v>1.8329235873075</v>
      </c>
      <c r="BD39" s="152"/>
      <c r="BE39" s="163">
        <v>1.42300745993972</v>
      </c>
    </row>
    <row r="40" spans="1:57">
      <c r="A40" s="19" t="s">
        <v>28</v>
      </c>
      <c r="B40" s="2" t="str">
        <f t="shared" si="0"/>
        <v>Northern Virginia</v>
      </c>
      <c r="C40" s="2"/>
      <c r="D40" s="23" t="s">
        <v>92</v>
      </c>
      <c r="E40" s="26" t="s">
        <v>93</v>
      </c>
      <c r="F40" s="2"/>
      <c r="G40" s="158">
        <v>59.415737100506</v>
      </c>
      <c r="H40" s="152">
        <v>67.997216004213598</v>
      </c>
      <c r="I40" s="152">
        <v>72.483587592407901</v>
      </c>
      <c r="J40" s="152">
        <v>72.857922160982596</v>
      </c>
      <c r="K40" s="152">
        <v>73.557683264046901</v>
      </c>
      <c r="L40" s="159">
        <v>69.262429224431401</v>
      </c>
      <c r="M40" s="152"/>
      <c r="N40" s="160">
        <v>73.7650375939849</v>
      </c>
      <c r="O40" s="161">
        <v>72.5</v>
      </c>
      <c r="P40" s="162">
        <v>73.1325187969924</v>
      </c>
      <c r="Q40" s="152"/>
      <c r="R40" s="163">
        <v>70.368748404776895</v>
      </c>
      <c r="S40" s="157"/>
      <c r="T40" s="158">
        <v>-3.7854622525264099</v>
      </c>
      <c r="U40" s="152">
        <v>-4.9120442597140004</v>
      </c>
      <c r="V40" s="152">
        <v>-4.3458159036051001</v>
      </c>
      <c r="W40" s="152">
        <v>-4.1324000797485496</v>
      </c>
      <c r="X40" s="152">
        <v>2.73305219587527</v>
      </c>
      <c r="Y40" s="159">
        <v>-2.8956535189646</v>
      </c>
      <c r="Z40" s="152"/>
      <c r="AA40" s="160">
        <v>-1.6758159009885101</v>
      </c>
      <c r="AB40" s="161">
        <v>-5.7598250585191497</v>
      </c>
      <c r="AC40" s="162">
        <v>-3.7434719475234601</v>
      </c>
      <c r="AD40" s="152"/>
      <c r="AE40" s="163">
        <v>-3.1481608649087902</v>
      </c>
      <c r="AG40" s="158">
        <v>57.5755723180527</v>
      </c>
      <c r="AH40" s="152">
        <v>70.110607400161697</v>
      </c>
      <c r="AI40" s="152">
        <v>76.347322285133799</v>
      </c>
      <c r="AJ40" s="152">
        <v>76.889543086096893</v>
      </c>
      <c r="AK40" s="152">
        <v>71.580670040066906</v>
      </c>
      <c r="AL40" s="159">
        <v>70.500743025902395</v>
      </c>
      <c r="AM40" s="152"/>
      <c r="AN40" s="160">
        <v>74.043529572180105</v>
      </c>
      <c r="AO40" s="161">
        <v>74.871522406586294</v>
      </c>
      <c r="AP40" s="162">
        <v>74.4575259893832</v>
      </c>
      <c r="AQ40" s="152"/>
      <c r="AR40" s="163">
        <v>71.631400537153993</v>
      </c>
      <c r="AS40" s="157"/>
      <c r="AT40" s="158">
        <v>-2.1897559850946502</v>
      </c>
      <c r="AU40" s="152">
        <v>-5.03773926428061</v>
      </c>
      <c r="AV40" s="152">
        <v>-4.2834875140570601</v>
      </c>
      <c r="AW40" s="152">
        <v>-4.6701759564974399</v>
      </c>
      <c r="AX40" s="152">
        <v>-2.53988752626088</v>
      </c>
      <c r="AY40" s="159">
        <v>-3.8349073561024798</v>
      </c>
      <c r="AZ40" s="152"/>
      <c r="BA40" s="160">
        <v>-2.97950504317759</v>
      </c>
      <c r="BB40" s="161">
        <v>-4.2391649196435601</v>
      </c>
      <c r="BC40" s="162">
        <v>-3.6169520614191999</v>
      </c>
      <c r="BD40" s="152"/>
      <c r="BE40" s="163">
        <v>-3.7700814065283601</v>
      </c>
    </row>
    <row r="41" spans="1:57">
      <c r="A41" s="21" t="s">
        <v>29</v>
      </c>
      <c r="B41" s="2" t="str">
        <f t="shared" si="0"/>
        <v>Shenandoah Valley</v>
      </c>
      <c r="C41" s="2"/>
      <c r="D41" s="24" t="s">
        <v>92</v>
      </c>
      <c r="E41" s="27" t="s">
        <v>93</v>
      </c>
      <c r="F41" s="2"/>
      <c r="G41" s="164">
        <v>50.125965054855698</v>
      </c>
      <c r="H41" s="165">
        <v>59.2604632263307</v>
      </c>
      <c r="I41" s="165">
        <v>61.519707436001603</v>
      </c>
      <c r="J41" s="165">
        <v>62.9256399837464</v>
      </c>
      <c r="K41" s="165">
        <v>64.136529865908102</v>
      </c>
      <c r="L41" s="166">
        <v>59.593661113368498</v>
      </c>
      <c r="M41" s="152"/>
      <c r="N41" s="167">
        <v>72.840308817553804</v>
      </c>
      <c r="O41" s="168">
        <v>72.474603819585496</v>
      </c>
      <c r="P41" s="169">
        <v>72.657456318569601</v>
      </c>
      <c r="Q41" s="152"/>
      <c r="R41" s="170">
        <v>63.326174029140297</v>
      </c>
      <c r="S41" s="157"/>
      <c r="T41" s="164">
        <v>6.50433490629836</v>
      </c>
      <c r="U41" s="165">
        <v>6.2182378588999896</v>
      </c>
      <c r="V41" s="165">
        <v>6.5208930806997403</v>
      </c>
      <c r="W41" s="165">
        <v>4.4979252260939697</v>
      </c>
      <c r="X41" s="165">
        <v>6.0893863818929397</v>
      </c>
      <c r="Y41" s="166">
        <v>5.90647940184492</v>
      </c>
      <c r="Z41" s="152"/>
      <c r="AA41" s="167">
        <v>8.2597873511353903</v>
      </c>
      <c r="AB41" s="168">
        <v>4.8981333200351402</v>
      </c>
      <c r="AC41" s="169">
        <v>6.5566816307159401</v>
      </c>
      <c r="AD41" s="152"/>
      <c r="AE41" s="170">
        <v>6.0625461968615104</v>
      </c>
      <c r="AG41" s="164">
        <v>50.7476635514018</v>
      </c>
      <c r="AH41" s="165">
        <v>60.2112962210483</v>
      </c>
      <c r="AI41" s="165">
        <v>63.787078423405099</v>
      </c>
      <c r="AJ41" s="165">
        <v>64.3620479479886</v>
      </c>
      <c r="AK41" s="165">
        <v>64.8943518894758</v>
      </c>
      <c r="AL41" s="166">
        <v>60.8004876066639</v>
      </c>
      <c r="AM41" s="152"/>
      <c r="AN41" s="167">
        <v>71.834620073140897</v>
      </c>
      <c r="AO41" s="168">
        <v>72.137342543681399</v>
      </c>
      <c r="AP41" s="169">
        <v>71.985981308411198</v>
      </c>
      <c r="AQ41" s="152"/>
      <c r="AR41" s="170">
        <v>63.996342950020299</v>
      </c>
      <c r="AS41" s="38"/>
      <c r="AT41" s="164">
        <v>4.6095917765696699</v>
      </c>
      <c r="AU41" s="165">
        <v>3.7080578564622799</v>
      </c>
      <c r="AV41" s="165">
        <v>6.9780839774904599</v>
      </c>
      <c r="AW41" s="165">
        <v>5.5874408078859803</v>
      </c>
      <c r="AX41" s="165">
        <v>6.6151579325782803</v>
      </c>
      <c r="AY41" s="166">
        <v>5.54409134759252</v>
      </c>
      <c r="AZ41" s="152"/>
      <c r="BA41" s="167">
        <v>4.1496966520299399</v>
      </c>
      <c r="BB41" s="168">
        <v>3.5120719309297099</v>
      </c>
      <c r="BC41" s="169">
        <v>3.8292350394909498</v>
      </c>
      <c r="BD41" s="152"/>
      <c r="BE41" s="170">
        <v>4.9733539780654699</v>
      </c>
    </row>
    <row r="42" spans="1:57">
      <c r="A42" s="18" t="s">
        <v>30</v>
      </c>
      <c r="B42" s="2" t="str">
        <f t="shared" si="0"/>
        <v>Southern Virginia</v>
      </c>
      <c r="C42" s="8"/>
      <c r="D42" s="22" t="s">
        <v>92</v>
      </c>
      <c r="E42" s="25" t="s">
        <v>93</v>
      </c>
      <c r="F42" s="2"/>
      <c r="G42" s="149">
        <v>48.989562513879598</v>
      </c>
      <c r="H42" s="150">
        <v>62.713746391294599</v>
      </c>
      <c r="I42" s="150">
        <v>65.711747723739705</v>
      </c>
      <c r="J42" s="150">
        <v>66.799911170330802</v>
      </c>
      <c r="K42" s="150">
        <v>65.267599378192301</v>
      </c>
      <c r="L42" s="151">
        <v>61.8965134354874</v>
      </c>
      <c r="M42" s="152"/>
      <c r="N42" s="153">
        <v>75.927159671330202</v>
      </c>
      <c r="O42" s="154">
        <v>76.548967355096593</v>
      </c>
      <c r="P42" s="155">
        <v>76.238063513213405</v>
      </c>
      <c r="Q42" s="152"/>
      <c r="R42" s="156">
        <v>65.994099171980494</v>
      </c>
      <c r="S42" s="157"/>
      <c r="T42" s="149">
        <v>-1.4426223457784999</v>
      </c>
      <c r="U42" s="150">
        <v>-5.2399739810969201</v>
      </c>
      <c r="V42" s="150">
        <v>-6.8227098000482496</v>
      </c>
      <c r="W42" s="150">
        <v>-6.0612470307657</v>
      </c>
      <c r="X42" s="150">
        <v>-3.0654440744240201</v>
      </c>
      <c r="Y42" s="151">
        <v>-4.7315981257722699</v>
      </c>
      <c r="Z42" s="152"/>
      <c r="AA42" s="153">
        <v>6.0392092296093303</v>
      </c>
      <c r="AB42" s="154">
        <v>7.4358201251866296</v>
      </c>
      <c r="AC42" s="155">
        <v>6.7357938655503</v>
      </c>
      <c r="AD42" s="152"/>
      <c r="AE42" s="156">
        <v>-1.22906337484746</v>
      </c>
      <c r="AF42" s="28"/>
      <c r="AG42" s="149">
        <v>47.7626027093049</v>
      </c>
      <c r="AH42" s="150">
        <v>62.708194536975299</v>
      </c>
      <c r="AI42" s="150">
        <v>66.722185209860001</v>
      </c>
      <c r="AJ42" s="150">
        <v>68.054630246502299</v>
      </c>
      <c r="AK42" s="150">
        <v>65.039973351099206</v>
      </c>
      <c r="AL42" s="151">
        <v>62.057517210748301</v>
      </c>
      <c r="AM42" s="152"/>
      <c r="AN42" s="153">
        <v>72.324006218076804</v>
      </c>
      <c r="AO42" s="154">
        <v>71.213635354208293</v>
      </c>
      <c r="AP42" s="155">
        <v>71.768820786142498</v>
      </c>
      <c r="AQ42" s="152"/>
      <c r="AR42" s="156">
        <v>64.832175375146704</v>
      </c>
      <c r="AS42" s="157"/>
      <c r="AT42" s="149">
        <v>-3.9110244833105701</v>
      </c>
      <c r="AU42" s="150">
        <v>-4.3751930134912804</v>
      </c>
      <c r="AV42" s="150">
        <v>-3.3639594904099699</v>
      </c>
      <c r="AW42" s="150">
        <v>-1.1485326468905901</v>
      </c>
      <c r="AX42" s="150">
        <v>1.63576655323516</v>
      </c>
      <c r="AY42" s="151">
        <v>-2.16912174516301</v>
      </c>
      <c r="AZ42" s="152"/>
      <c r="BA42" s="153">
        <v>2.6386646112324401</v>
      </c>
      <c r="BB42" s="154">
        <v>1.6894437815957</v>
      </c>
      <c r="BC42" s="155">
        <v>2.1655208785612601</v>
      </c>
      <c r="BD42" s="152"/>
      <c r="BE42" s="156">
        <v>-0.83845469901536096</v>
      </c>
    </row>
    <row r="43" spans="1:57">
      <c r="A43" s="19" t="s">
        <v>31</v>
      </c>
      <c r="B43" s="2" t="str">
        <f t="shared" si="0"/>
        <v>Southwest Virginia - Blue Ridge Highlands</v>
      </c>
      <c r="C43" s="9"/>
      <c r="D43" s="23" t="s">
        <v>92</v>
      </c>
      <c r="E43" s="26" t="s">
        <v>93</v>
      </c>
      <c r="F43" s="2"/>
      <c r="G43" s="158">
        <v>48.540637629097397</v>
      </c>
      <c r="H43" s="152">
        <v>58.430624158060098</v>
      </c>
      <c r="I43" s="152">
        <v>60.372698697799699</v>
      </c>
      <c r="J43" s="152">
        <v>62.505612932195703</v>
      </c>
      <c r="K43" s="152">
        <v>64.189492590929504</v>
      </c>
      <c r="L43" s="159">
        <v>58.807813201616497</v>
      </c>
      <c r="M43" s="152"/>
      <c r="N43" s="160">
        <v>80.377189043556299</v>
      </c>
      <c r="O43" s="161">
        <v>82.633587786259497</v>
      </c>
      <c r="P43" s="162">
        <v>81.505388414907898</v>
      </c>
      <c r="Q43" s="152"/>
      <c r="R43" s="163">
        <v>65.292834691128306</v>
      </c>
      <c r="S43" s="157"/>
      <c r="T43" s="158">
        <v>1.2435484610699801</v>
      </c>
      <c r="U43" s="152">
        <v>7.4736721265032102</v>
      </c>
      <c r="V43" s="152">
        <v>3.7644680495947198</v>
      </c>
      <c r="W43" s="152">
        <v>4.2670568308531696</v>
      </c>
      <c r="X43" s="152">
        <v>1.3315379033730499</v>
      </c>
      <c r="Y43" s="159">
        <v>3.6419377405818198</v>
      </c>
      <c r="Z43" s="152"/>
      <c r="AA43" s="160">
        <v>9.4022850870628094</v>
      </c>
      <c r="AB43" s="161">
        <v>21.926013417868099</v>
      </c>
      <c r="AC43" s="162">
        <v>15.4116299955096</v>
      </c>
      <c r="AD43" s="152"/>
      <c r="AE43" s="163">
        <v>7.6035630176992797</v>
      </c>
      <c r="AF43" s="29"/>
      <c r="AG43" s="158">
        <v>49.059833857207003</v>
      </c>
      <c r="AH43" s="152">
        <v>57.510103277952403</v>
      </c>
      <c r="AI43" s="152">
        <v>59.9012123933542</v>
      </c>
      <c r="AJ43" s="152">
        <v>61.610350246968999</v>
      </c>
      <c r="AK43" s="152">
        <v>61.770318814548702</v>
      </c>
      <c r="AL43" s="159">
        <v>57.970363718006197</v>
      </c>
      <c r="AM43" s="152"/>
      <c r="AN43" s="160">
        <v>74.581836551414398</v>
      </c>
      <c r="AO43" s="161">
        <v>71.110237988325096</v>
      </c>
      <c r="AP43" s="162">
        <v>72.846037269869697</v>
      </c>
      <c r="AQ43" s="152"/>
      <c r="AR43" s="163">
        <v>62.220556161395798</v>
      </c>
      <c r="AS43" s="157"/>
      <c r="AT43" s="158">
        <v>2.1626610778762498</v>
      </c>
      <c r="AU43" s="152">
        <v>1.64980211024558</v>
      </c>
      <c r="AV43" s="152">
        <v>1.7393706046506701</v>
      </c>
      <c r="AW43" s="152">
        <v>3.05261879492069</v>
      </c>
      <c r="AX43" s="152">
        <v>-0.14083639841929799</v>
      </c>
      <c r="AY43" s="159">
        <v>1.66564556520633</v>
      </c>
      <c r="AZ43" s="152"/>
      <c r="BA43" s="160">
        <v>2.9712794213519702</v>
      </c>
      <c r="BB43" s="161">
        <v>5.8131945180686602</v>
      </c>
      <c r="BC43" s="162">
        <v>4.3390535052055501</v>
      </c>
      <c r="BD43" s="152"/>
      <c r="BE43" s="163">
        <v>2.5554080101883798</v>
      </c>
    </row>
    <row r="44" spans="1:57">
      <c r="A44" s="20" t="s">
        <v>32</v>
      </c>
      <c r="B44" s="2" t="str">
        <f t="shared" si="0"/>
        <v>Southwest Virginia - Heart of Appalachia</v>
      </c>
      <c r="C44" s="2"/>
      <c r="D44" s="23" t="s">
        <v>92</v>
      </c>
      <c r="E44" s="26" t="s">
        <v>93</v>
      </c>
      <c r="F44" s="2"/>
      <c r="G44" s="158">
        <v>39.341085271317802</v>
      </c>
      <c r="H44" s="152">
        <v>52.5193798449612</v>
      </c>
      <c r="I44" s="152">
        <v>56.007751937984402</v>
      </c>
      <c r="J44" s="152">
        <v>57.170542635658897</v>
      </c>
      <c r="K44" s="152">
        <v>56.395348837209298</v>
      </c>
      <c r="L44" s="159">
        <v>52.286821705426298</v>
      </c>
      <c r="M44" s="152"/>
      <c r="N44" s="160">
        <v>70.930232558139494</v>
      </c>
      <c r="O44" s="161">
        <v>80.490956072351395</v>
      </c>
      <c r="P44" s="162">
        <v>75.710594315245402</v>
      </c>
      <c r="Q44" s="152"/>
      <c r="R44" s="163">
        <v>58.979328165374604</v>
      </c>
      <c r="S44" s="157"/>
      <c r="T44" s="158">
        <v>-13.6170212765957</v>
      </c>
      <c r="U44" s="152">
        <v>-0.36764705882352899</v>
      </c>
      <c r="V44" s="152">
        <v>-1.3651877133105801</v>
      </c>
      <c r="W44" s="152">
        <v>-3.8043478260869499</v>
      </c>
      <c r="X44" s="152">
        <v>-3.7486218302094798</v>
      </c>
      <c r="Y44" s="159">
        <v>-4.2583392476933897</v>
      </c>
      <c r="Z44" s="152"/>
      <c r="AA44" s="160">
        <v>11.5853658536585</v>
      </c>
      <c r="AB44" s="161">
        <v>30.3347280334728</v>
      </c>
      <c r="AC44" s="162">
        <v>20.824742268041199</v>
      </c>
      <c r="AD44" s="152"/>
      <c r="AE44" s="163">
        <v>3.6322360953461899</v>
      </c>
      <c r="AF44" s="29"/>
      <c r="AG44" s="158">
        <v>42.458010335917301</v>
      </c>
      <c r="AH44" s="152">
        <v>54.764211886304899</v>
      </c>
      <c r="AI44" s="152">
        <v>56.023901808785503</v>
      </c>
      <c r="AJ44" s="152">
        <v>56.233850129198899</v>
      </c>
      <c r="AK44" s="152">
        <v>58.4140826873385</v>
      </c>
      <c r="AL44" s="159">
        <v>53.578811369508998</v>
      </c>
      <c r="AM44" s="152"/>
      <c r="AN44" s="160">
        <v>64.680232558139494</v>
      </c>
      <c r="AO44" s="161">
        <v>65.310077519379803</v>
      </c>
      <c r="AP44" s="162">
        <v>64.995155038759606</v>
      </c>
      <c r="AQ44" s="152"/>
      <c r="AR44" s="163">
        <v>56.840623846437701</v>
      </c>
      <c r="AS44" s="157"/>
      <c r="AT44" s="158">
        <v>-8.9681440443213205</v>
      </c>
      <c r="AU44" s="152">
        <v>-1.6246011024078899</v>
      </c>
      <c r="AV44" s="152">
        <v>-3.10055865921787</v>
      </c>
      <c r="AW44" s="152">
        <v>-4.0242557883131198</v>
      </c>
      <c r="AX44" s="152">
        <v>-0.60456169277273897</v>
      </c>
      <c r="AY44" s="159">
        <v>-3.4571062740076801</v>
      </c>
      <c r="AZ44" s="152"/>
      <c r="BA44" s="160">
        <v>2.1162672106068299</v>
      </c>
      <c r="BB44" s="161">
        <v>8.1283422459893</v>
      </c>
      <c r="BC44" s="162">
        <v>5.0509005481597402</v>
      </c>
      <c r="BD44" s="152"/>
      <c r="BE44" s="163">
        <v>-0.83319916277572004</v>
      </c>
    </row>
    <row r="45" spans="1:57">
      <c r="A45" s="21" t="s">
        <v>33</v>
      </c>
      <c r="B45" s="2" t="str">
        <f t="shared" si="0"/>
        <v>Virginia Mountains</v>
      </c>
      <c r="C45" s="2"/>
      <c r="D45" s="24" t="s">
        <v>92</v>
      </c>
      <c r="E45" s="27" t="s">
        <v>93</v>
      </c>
      <c r="F45" s="2"/>
      <c r="G45" s="158">
        <v>51.758182309981002</v>
      </c>
      <c r="H45" s="152">
        <v>69.272383013253901</v>
      </c>
      <c r="I45" s="152">
        <v>70.151474168244505</v>
      </c>
      <c r="J45" s="152">
        <v>67.5682986205031</v>
      </c>
      <c r="K45" s="152">
        <v>63.713822017852301</v>
      </c>
      <c r="L45" s="159">
        <v>64.492832025967004</v>
      </c>
      <c r="M45" s="152"/>
      <c r="N45" s="160">
        <v>71.530971057614195</v>
      </c>
      <c r="O45" s="161">
        <v>70.570733026778399</v>
      </c>
      <c r="P45" s="162">
        <v>71.050852042196297</v>
      </c>
      <c r="Q45" s="152"/>
      <c r="R45" s="163">
        <v>66.366552030603899</v>
      </c>
      <c r="S45" s="157"/>
      <c r="T45" s="158">
        <v>2.6136056261833902</v>
      </c>
      <c r="U45" s="152">
        <v>4.9861449223093697</v>
      </c>
      <c r="V45" s="152">
        <v>0.71265166776243505</v>
      </c>
      <c r="W45" s="152">
        <v>0.78245915880499295</v>
      </c>
      <c r="X45" s="152">
        <v>-2.4326734062449802</v>
      </c>
      <c r="Y45" s="159">
        <v>1.2691050842373801</v>
      </c>
      <c r="Z45" s="152"/>
      <c r="AA45" s="160">
        <v>-9.9449512005336693E-2</v>
      </c>
      <c r="AB45" s="161">
        <v>-2.4679772705198699</v>
      </c>
      <c r="AC45" s="162">
        <v>-1.2899185386990299</v>
      </c>
      <c r="AD45" s="152"/>
      <c r="AE45" s="163">
        <v>0.47294996000547601</v>
      </c>
      <c r="AF45" s="30"/>
      <c r="AG45" s="158">
        <v>51.294968893697501</v>
      </c>
      <c r="AH45" s="152">
        <v>62.084122261292897</v>
      </c>
      <c r="AI45" s="152">
        <v>65.630916959697004</v>
      </c>
      <c r="AJ45" s="152">
        <v>66.851501217203094</v>
      </c>
      <c r="AK45" s="152">
        <v>65.756018393291797</v>
      </c>
      <c r="AL45" s="159">
        <v>62.323505545036497</v>
      </c>
      <c r="AM45" s="152"/>
      <c r="AN45" s="160">
        <v>70.016229375169004</v>
      </c>
      <c r="AO45" s="161">
        <v>68.616445766837899</v>
      </c>
      <c r="AP45" s="162">
        <v>69.316337571003501</v>
      </c>
      <c r="AQ45" s="152"/>
      <c r="AR45" s="163">
        <v>64.321457552455598</v>
      </c>
      <c r="AS45" s="157"/>
      <c r="AT45" s="158">
        <v>5.6665292334465098</v>
      </c>
      <c r="AU45" s="152">
        <v>-1.9172909352779699</v>
      </c>
      <c r="AV45" s="152">
        <v>-1.6874811529357601</v>
      </c>
      <c r="AW45" s="152">
        <v>3.6276296393619997E-2</v>
      </c>
      <c r="AX45" s="152">
        <v>3.2840076128689502</v>
      </c>
      <c r="AY45" s="159">
        <v>0.81716628620364495</v>
      </c>
      <c r="AZ45" s="152"/>
      <c r="BA45" s="160">
        <v>2.7569605330801399</v>
      </c>
      <c r="BB45" s="161">
        <v>2.4400437661596701</v>
      </c>
      <c r="BC45" s="162">
        <v>2.5998574046501401</v>
      </c>
      <c r="BD45" s="152"/>
      <c r="BE45" s="163">
        <v>1.3595278237485</v>
      </c>
    </row>
    <row r="46" spans="1:57">
      <c r="A46" s="20" t="s">
        <v>107</v>
      </c>
      <c r="B46" s="2" t="s">
        <v>17</v>
      </c>
      <c r="D46" s="24" t="s">
        <v>92</v>
      </c>
      <c r="E46" s="27" t="s">
        <v>93</v>
      </c>
      <c r="G46" s="158">
        <v>52.290076335877799</v>
      </c>
      <c r="H46" s="152">
        <v>68.459403192227597</v>
      </c>
      <c r="I46" s="152">
        <v>74.149895905620994</v>
      </c>
      <c r="J46" s="152">
        <v>70.437196391394806</v>
      </c>
      <c r="K46" s="152">
        <v>68.147120055516993</v>
      </c>
      <c r="L46" s="159">
        <v>66.696738376127598</v>
      </c>
      <c r="M46" s="152"/>
      <c r="N46" s="160">
        <v>72.338240328654507</v>
      </c>
      <c r="O46" s="161">
        <v>75.727490585415893</v>
      </c>
      <c r="P46" s="162">
        <v>74.0328654570352</v>
      </c>
      <c r="Q46" s="152"/>
      <c r="R46" s="163">
        <v>68.812956745012798</v>
      </c>
      <c r="S46" s="157"/>
      <c r="T46" s="158">
        <v>-3.7462926046579401</v>
      </c>
      <c r="U46" s="152">
        <v>1.6166796227723701</v>
      </c>
      <c r="V46" s="152">
        <v>7.8476090423980702</v>
      </c>
      <c r="W46" s="152">
        <v>4.1245511872793603</v>
      </c>
      <c r="X46" s="152">
        <v>-2.7828954089271E-2</v>
      </c>
      <c r="Y46" s="159">
        <v>2.2131582919763599</v>
      </c>
      <c r="Z46" s="152"/>
      <c r="AA46" s="160">
        <v>-1.2015526702213</v>
      </c>
      <c r="AB46" s="161">
        <v>2.1720111073072301</v>
      </c>
      <c r="AC46" s="162">
        <v>0.49552896704175903</v>
      </c>
      <c r="AD46" s="152"/>
      <c r="AE46" s="163">
        <v>1.70863702430114</v>
      </c>
      <c r="AG46" s="158">
        <v>50.312283136710597</v>
      </c>
      <c r="AH46" s="152">
        <v>67.704718945176893</v>
      </c>
      <c r="AI46" s="152">
        <v>75.346981263011699</v>
      </c>
      <c r="AJ46" s="152">
        <v>72.892088827203295</v>
      </c>
      <c r="AK46" s="152">
        <v>68.736988202636994</v>
      </c>
      <c r="AL46" s="159">
        <v>66.9986120749479</v>
      </c>
      <c r="AM46" s="152"/>
      <c r="AN46" s="160">
        <v>73.035359211550002</v>
      </c>
      <c r="AO46" s="161">
        <v>75.464684014869803</v>
      </c>
      <c r="AP46" s="162">
        <v>74.250021613209896</v>
      </c>
      <c r="AQ46" s="152"/>
      <c r="AR46" s="163">
        <v>69.075445068957805</v>
      </c>
      <c r="AS46" s="157"/>
      <c r="AT46" s="158">
        <v>1.1847587091814</v>
      </c>
      <c r="AU46" s="152">
        <v>6.0667503735256298</v>
      </c>
      <c r="AV46" s="152">
        <v>10.240615542389101</v>
      </c>
      <c r="AW46" s="152">
        <v>4.6488508249466598</v>
      </c>
      <c r="AX46" s="152">
        <v>7.7277092763671797</v>
      </c>
      <c r="AY46" s="159">
        <v>6.2244837045202797</v>
      </c>
      <c r="AZ46" s="152"/>
      <c r="BA46" s="160">
        <v>9.1799757513926199</v>
      </c>
      <c r="BB46" s="161">
        <v>6.0634343114767004</v>
      </c>
      <c r="BC46" s="162">
        <v>7.5736620940854102</v>
      </c>
      <c r="BD46" s="152"/>
      <c r="BE46" s="163">
        <v>6.6429773529985798</v>
      </c>
    </row>
    <row r="47" spans="1:57">
      <c r="A47" s="20" t="s">
        <v>108</v>
      </c>
      <c r="B47" s="2" t="s">
        <v>18</v>
      </c>
      <c r="D47" s="24" t="s">
        <v>92</v>
      </c>
      <c r="E47" s="27" t="s">
        <v>93</v>
      </c>
      <c r="G47" s="158">
        <v>57.327415105914604</v>
      </c>
      <c r="H47" s="152">
        <v>71.155858684277007</v>
      </c>
      <c r="I47" s="152">
        <v>76.9838692216087</v>
      </c>
      <c r="J47" s="152">
        <v>74.151059146187407</v>
      </c>
      <c r="K47" s="152">
        <v>73.555627729060603</v>
      </c>
      <c r="L47" s="159">
        <v>70.6347659774096</v>
      </c>
      <c r="M47" s="152"/>
      <c r="N47" s="160">
        <v>76.789000757821796</v>
      </c>
      <c r="O47" s="161">
        <v>77.420518927501703</v>
      </c>
      <c r="P47" s="162">
        <v>77.104759842661707</v>
      </c>
      <c r="Q47" s="152"/>
      <c r="R47" s="163">
        <v>72.483335653195894</v>
      </c>
      <c r="S47" s="157"/>
      <c r="T47" s="158">
        <v>-3.1363142633887202</v>
      </c>
      <c r="U47" s="152">
        <v>-2.90141979512283</v>
      </c>
      <c r="V47" s="152">
        <v>-0.791923580475422</v>
      </c>
      <c r="W47" s="152">
        <v>-1.50572940195926</v>
      </c>
      <c r="X47" s="152">
        <v>3.3449002141889799</v>
      </c>
      <c r="Y47" s="159">
        <v>-0.93956959805331497</v>
      </c>
      <c r="Z47" s="152"/>
      <c r="AA47" s="160">
        <v>2.2094531042098802</v>
      </c>
      <c r="AB47" s="161">
        <v>-0.13286892099488401</v>
      </c>
      <c r="AC47" s="162">
        <v>1.01992159939658</v>
      </c>
      <c r="AD47" s="152"/>
      <c r="AE47" s="163">
        <v>-0.352025902518593</v>
      </c>
      <c r="AG47" s="158">
        <v>56.889863231207798</v>
      </c>
      <c r="AH47" s="152">
        <v>72.987261376348698</v>
      </c>
      <c r="AI47" s="152">
        <v>80.0277867994659</v>
      </c>
      <c r="AJ47" s="152">
        <v>79.359279708418995</v>
      </c>
      <c r="AK47" s="152">
        <v>74.629208617516497</v>
      </c>
      <c r="AL47" s="159">
        <v>72.778679946591595</v>
      </c>
      <c r="AM47" s="152"/>
      <c r="AN47" s="160">
        <v>78.040308902601794</v>
      </c>
      <c r="AO47" s="161">
        <v>78.731370213994396</v>
      </c>
      <c r="AP47" s="162">
        <v>78.385839558298102</v>
      </c>
      <c r="AQ47" s="152"/>
      <c r="AR47" s="163">
        <v>74.380725549936301</v>
      </c>
      <c r="AS47" s="157"/>
      <c r="AT47" s="158">
        <v>0.367938909119438</v>
      </c>
      <c r="AU47" s="152">
        <v>-3.7896391716449598</v>
      </c>
      <c r="AV47" s="152">
        <v>-3.29647545637923</v>
      </c>
      <c r="AW47" s="152">
        <v>-3.60320958607806</v>
      </c>
      <c r="AX47" s="152">
        <v>-3.3861227317524202E-2</v>
      </c>
      <c r="AY47" s="159">
        <v>-2.2526132757802602</v>
      </c>
      <c r="AZ47" s="152"/>
      <c r="BA47" s="160">
        <v>1.42900730491617</v>
      </c>
      <c r="BB47" s="161">
        <v>0.32226216225747301</v>
      </c>
      <c r="BC47" s="162">
        <v>0.87015992721825897</v>
      </c>
      <c r="BD47" s="152"/>
      <c r="BE47" s="163">
        <v>-1.33287273158686</v>
      </c>
    </row>
    <row r="48" spans="1:57">
      <c r="A48" s="20" t="s">
        <v>109</v>
      </c>
      <c r="B48" s="2" t="s">
        <v>19</v>
      </c>
      <c r="D48" s="24" t="s">
        <v>92</v>
      </c>
      <c r="E48" s="27" t="s">
        <v>93</v>
      </c>
      <c r="G48" s="158">
        <v>61.953499378808402</v>
      </c>
      <c r="H48" s="152">
        <v>75.811986037981399</v>
      </c>
      <c r="I48" s="152">
        <v>79.083594628172506</v>
      </c>
      <c r="J48" s="152">
        <v>77.645980003549596</v>
      </c>
      <c r="K48" s="152">
        <v>76.007217653670907</v>
      </c>
      <c r="L48" s="159">
        <v>74.100455540436599</v>
      </c>
      <c r="M48" s="152"/>
      <c r="N48" s="160">
        <v>81.491451221676598</v>
      </c>
      <c r="O48" s="161">
        <v>80.089333254451802</v>
      </c>
      <c r="P48" s="162">
        <v>80.7903922380642</v>
      </c>
      <c r="Q48" s="152"/>
      <c r="R48" s="163">
        <v>76.011866025472997</v>
      </c>
      <c r="S48" s="157"/>
      <c r="T48" s="158">
        <v>2.5134970973114998</v>
      </c>
      <c r="U48" s="152">
        <v>2.2181652299291601</v>
      </c>
      <c r="V48" s="152">
        <v>1.5452254581248299</v>
      </c>
      <c r="W48" s="152">
        <v>1.0399072177983499</v>
      </c>
      <c r="X48" s="152">
        <v>3.4124345426106699</v>
      </c>
      <c r="Y48" s="159">
        <v>2.1152840497077201</v>
      </c>
      <c r="Z48" s="152"/>
      <c r="AA48" s="160">
        <v>-0.76811769375160799</v>
      </c>
      <c r="AB48" s="161">
        <v>-2.4288046997241599</v>
      </c>
      <c r="AC48" s="162">
        <v>-1.5982625755529301</v>
      </c>
      <c r="AD48" s="152"/>
      <c r="AE48" s="163">
        <v>0.95827089591116899</v>
      </c>
      <c r="AG48" s="158">
        <v>60.1564810980299</v>
      </c>
      <c r="AH48" s="152">
        <v>74.7840620008282</v>
      </c>
      <c r="AI48" s="152">
        <v>80.814796190025405</v>
      </c>
      <c r="AJ48" s="152">
        <v>81.447819913624798</v>
      </c>
      <c r="AK48" s="152">
        <v>77.286576347393904</v>
      </c>
      <c r="AL48" s="159">
        <v>74.897947109980393</v>
      </c>
      <c r="AM48" s="152"/>
      <c r="AN48" s="160">
        <v>81.974353665029795</v>
      </c>
      <c r="AO48" s="161">
        <v>81.628261255398399</v>
      </c>
      <c r="AP48" s="162">
        <v>81.801307460214105</v>
      </c>
      <c r="AQ48" s="152"/>
      <c r="AR48" s="163">
        <v>76.870335781475802</v>
      </c>
      <c r="AS48" s="157"/>
      <c r="AT48" s="158">
        <v>-0.294257031536937</v>
      </c>
      <c r="AU48" s="152">
        <v>-2.3261702971927498</v>
      </c>
      <c r="AV48" s="152">
        <v>-1.9896369765292701</v>
      </c>
      <c r="AW48" s="152">
        <v>-1.04969227845059</v>
      </c>
      <c r="AX48" s="152">
        <v>0.79811708908451295</v>
      </c>
      <c r="AY48" s="159">
        <v>-1.0179183154770599</v>
      </c>
      <c r="AZ48" s="152"/>
      <c r="BA48" s="160">
        <v>1.21714204640568E-2</v>
      </c>
      <c r="BB48" s="161">
        <v>-1.6866607434526</v>
      </c>
      <c r="BC48" s="162">
        <v>-0.84272386206323602</v>
      </c>
      <c r="BD48" s="152"/>
      <c r="BE48" s="163">
        <v>-0.964717396743065</v>
      </c>
    </row>
    <row r="49" spans="1:57">
      <c r="A49" s="20" t="s">
        <v>110</v>
      </c>
      <c r="B49" s="2" t="s">
        <v>20</v>
      </c>
      <c r="D49" s="24" t="s">
        <v>92</v>
      </c>
      <c r="E49" s="27" t="s">
        <v>93</v>
      </c>
      <c r="G49" s="158">
        <v>57.811355758433798</v>
      </c>
      <c r="H49" s="152">
        <v>69.584533515598295</v>
      </c>
      <c r="I49" s="152">
        <v>74.002831616462402</v>
      </c>
      <c r="J49" s="152">
        <v>74.852316555192104</v>
      </c>
      <c r="K49" s="152">
        <v>74.041888395254603</v>
      </c>
      <c r="L49" s="159">
        <v>70.058585168188202</v>
      </c>
      <c r="M49" s="152"/>
      <c r="N49" s="160">
        <v>81.228335693013705</v>
      </c>
      <c r="O49" s="161">
        <v>80.654689254503694</v>
      </c>
      <c r="P49" s="162">
        <v>80.941512473758706</v>
      </c>
      <c r="Q49" s="152"/>
      <c r="R49" s="163">
        <v>73.167992969779803</v>
      </c>
      <c r="S49" s="157"/>
      <c r="T49" s="158">
        <v>8.0132610060799095E-2</v>
      </c>
      <c r="U49" s="152">
        <v>0.69660923609549097</v>
      </c>
      <c r="V49" s="152">
        <v>2.1875186399443201</v>
      </c>
      <c r="W49" s="152">
        <v>2.6341297072719598</v>
      </c>
      <c r="X49" s="152">
        <v>1.64432991386894</v>
      </c>
      <c r="Y49" s="159">
        <v>1.5157993295571699</v>
      </c>
      <c r="Z49" s="152"/>
      <c r="AA49" s="160">
        <v>1.1478726778212101</v>
      </c>
      <c r="AB49" s="161">
        <v>1.14140102769968</v>
      </c>
      <c r="AC49" s="162">
        <v>1.14464821566577</v>
      </c>
      <c r="AD49" s="152"/>
      <c r="AE49" s="163">
        <v>1.3980081591328599</v>
      </c>
      <c r="AG49" s="158">
        <v>56.943562954645301</v>
      </c>
      <c r="AH49" s="152">
        <v>70.667138602743705</v>
      </c>
      <c r="AI49" s="152">
        <v>75.244104867451</v>
      </c>
      <c r="AJ49" s="152">
        <v>76.819801786847606</v>
      </c>
      <c r="AK49" s="152">
        <v>75.201996777815694</v>
      </c>
      <c r="AL49" s="159">
        <v>70.975320997900596</v>
      </c>
      <c r="AM49" s="152"/>
      <c r="AN49" s="160">
        <v>81.448030073719593</v>
      </c>
      <c r="AO49" s="161">
        <v>81.540789923350999</v>
      </c>
      <c r="AP49" s="162">
        <v>81.494409998535303</v>
      </c>
      <c r="AQ49" s="152"/>
      <c r="AR49" s="163">
        <v>73.980774998081998</v>
      </c>
      <c r="AS49" s="157"/>
      <c r="AT49" s="158">
        <v>0.56620058756570701</v>
      </c>
      <c r="AU49" s="152">
        <v>-0.36523701579169798</v>
      </c>
      <c r="AV49" s="152">
        <v>0.18737833676087801</v>
      </c>
      <c r="AW49" s="152">
        <v>1.4251929634872</v>
      </c>
      <c r="AX49" s="152">
        <v>3.53910182441407</v>
      </c>
      <c r="AY49" s="159">
        <v>1.0974113938136201</v>
      </c>
      <c r="AZ49" s="152"/>
      <c r="BA49" s="160">
        <v>2.8747843183674</v>
      </c>
      <c r="BB49" s="161">
        <v>1.9974911515373599</v>
      </c>
      <c r="BC49" s="162">
        <v>2.4340097494496602</v>
      </c>
      <c r="BD49" s="152"/>
      <c r="BE49" s="163">
        <v>1.5142651703491901</v>
      </c>
    </row>
    <row r="50" spans="1:57">
      <c r="A50" s="20" t="s">
        <v>111</v>
      </c>
      <c r="B50" s="2" t="s">
        <v>21</v>
      </c>
      <c r="D50" s="24" t="s">
        <v>92</v>
      </c>
      <c r="E50" s="27" t="s">
        <v>93</v>
      </c>
      <c r="G50" s="158">
        <v>56.394393008566198</v>
      </c>
      <c r="H50" s="152">
        <v>62.862334515877798</v>
      </c>
      <c r="I50" s="152">
        <v>65.804274465691705</v>
      </c>
      <c r="J50" s="152">
        <v>67.591070346975798</v>
      </c>
      <c r="K50" s="152">
        <v>67.591070346975798</v>
      </c>
      <c r="L50" s="159">
        <v>64.048628536817503</v>
      </c>
      <c r="M50" s="152"/>
      <c r="N50" s="160">
        <v>75.244440598771305</v>
      </c>
      <c r="O50" s="161">
        <v>75.279051657004402</v>
      </c>
      <c r="P50" s="162">
        <v>75.261746127887804</v>
      </c>
      <c r="Q50" s="152"/>
      <c r="R50" s="163">
        <v>67.252376419980394</v>
      </c>
      <c r="S50" s="157"/>
      <c r="T50" s="158">
        <v>3.3381913946348298</v>
      </c>
      <c r="U50" s="152">
        <v>2.1210822741072102</v>
      </c>
      <c r="V50" s="152">
        <v>3.6812018845213399</v>
      </c>
      <c r="W50" s="152">
        <v>2.95432113659212</v>
      </c>
      <c r="X50" s="152">
        <v>4.95528020948327</v>
      </c>
      <c r="Y50" s="159">
        <v>3.4143740563873801</v>
      </c>
      <c r="Z50" s="152"/>
      <c r="AA50" s="160">
        <v>5.0009996172276896</v>
      </c>
      <c r="AB50" s="161">
        <v>4.6999962916723304</v>
      </c>
      <c r="AC50" s="162">
        <v>4.85024731947221</v>
      </c>
      <c r="AD50" s="152"/>
      <c r="AE50" s="163">
        <v>3.84704689027182</v>
      </c>
      <c r="AG50" s="158">
        <v>54.441031409535299</v>
      </c>
      <c r="AH50" s="152">
        <v>62.185255689192601</v>
      </c>
      <c r="AI50" s="152">
        <v>65.764255429609705</v>
      </c>
      <c r="AJ50" s="152">
        <v>67.098944362723799</v>
      </c>
      <c r="AK50" s="152">
        <v>67.104352340572802</v>
      </c>
      <c r="AL50" s="159">
        <v>63.318767846326899</v>
      </c>
      <c r="AM50" s="152"/>
      <c r="AN50" s="160">
        <v>73.991952928960799</v>
      </c>
      <c r="AO50" s="161">
        <v>73.809163277667196</v>
      </c>
      <c r="AP50" s="162">
        <v>73.900558103313998</v>
      </c>
      <c r="AQ50" s="152"/>
      <c r="AR50" s="163">
        <v>66.342136491180298</v>
      </c>
      <c r="AS50" s="157"/>
      <c r="AT50" s="158">
        <v>-0.52810138622053604</v>
      </c>
      <c r="AU50" s="152">
        <v>-1.6559300927750999</v>
      </c>
      <c r="AV50" s="152">
        <v>0.35944911858536699</v>
      </c>
      <c r="AW50" s="152">
        <v>1.1537562098883301</v>
      </c>
      <c r="AX50" s="152">
        <v>3.07821022006982</v>
      </c>
      <c r="AY50" s="159">
        <v>0.52841286928150299</v>
      </c>
      <c r="AZ50" s="152"/>
      <c r="BA50" s="160">
        <v>2.9540520565422801</v>
      </c>
      <c r="BB50" s="161">
        <v>1.3735431192305401</v>
      </c>
      <c r="BC50" s="162">
        <v>2.1586621142689202</v>
      </c>
      <c r="BD50" s="152"/>
      <c r="BE50" s="163">
        <v>1.03653400121377</v>
      </c>
    </row>
    <row r="51" spans="1:57">
      <c r="A51" s="21" t="s">
        <v>112</v>
      </c>
      <c r="B51" s="2" t="s">
        <v>22</v>
      </c>
      <c r="D51" s="24" t="s">
        <v>92</v>
      </c>
      <c r="E51" s="27" t="s">
        <v>93</v>
      </c>
      <c r="G51" s="158">
        <v>53.8400818593772</v>
      </c>
      <c r="H51" s="152">
        <v>57.327876041514301</v>
      </c>
      <c r="I51" s="152">
        <v>59.067387808799801</v>
      </c>
      <c r="J51" s="152">
        <v>60.210495541587399</v>
      </c>
      <c r="K51" s="152">
        <v>61.265896798713598</v>
      </c>
      <c r="L51" s="159">
        <v>58.342347609998498</v>
      </c>
      <c r="M51" s="152"/>
      <c r="N51" s="160">
        <v>70.8551381376991</v>
      </c>
      <c r="O51" s="161">
        <v>72.401695658529405</v>
      </c>
      <c r="P51" s="162">
        <v>71.628416898114295</v>
      </c>
      <c r="Q51" s="152"/>
      <c r="R51" s="163">
        <v>62.138367406603003</v>
      </c>
      <c r="S51" s="157"/>
      <c r="T51" s="158">
        <v>3.7143320985295301</v>
      </c>
      <c r="U51" s="152">
        <v>6.9490558241955496</v>
      </c>
      <c r="V51" s="152">
        <v>7.42249095474829</v>
      </c>
      <c r="W51" s="152">
        <v>5.8705571225297497</v>
      </c>
      <c r="X51" s="152">
        <v>2.1396497934161798</v>
      </c>
      <c r="Y51" s="159">
        <v>5.1844826912619997</v>
      </c>
      <c r="Z51" s="152"/>
      <c r="AA51" s="160">
        <v>5.0103193949024796</v>
      </c>
      <c r="AB51" s="161">
        <v>7.5583637520986198</v>
      </c>
      <c r="AC51" s="162">
        <v>6.2828237305497696</v>
      </c>
      <c r="AD51" s="152"/>
      <c r="AE51" s="163">
        <v>5.5605812725485002</v>
      </c>
      <c r="AG51" s="158">
        <v>52.419967840958897</v>
      </c>
      <c r="AH51" s="152">
        <v>56.403303610583201</v>
      </c>
      <c r="AI51" s="152">
        <v>57.866539979535098</v>
      </c>
      <c r="AJ51" s="152">
        <v>59.6791404765385</v>
      </c>
      <c r="AK51" s="152">
        <v>60.583248063148602</v>
      </c>
      <c r="AL51" s="159">
        <v>57.390439994152899</v>
      </c>
      <c r="AM51" s="152"/>
      <c r="AN51" s="160">
        <v>67.986405496272397</v>
      </c>
      <c r="AO51" s="161">
        <v>68.935097208010504</v>
      </c>
      <c r="AP51" s="162">
        <v>68.460751352141401</v>
      </c>
      <c r="AQ51" s="152"/>
      <c r="AR51" s="163">
        <v>60.553386096435297</v>
      </c>
      <c r="AS51" s="157"/>
      <c r="AT51" s="158">
        <v>1.7446698369817699</v>
      </c>
      <c r="AU51" s="152">
        <v>2.1631302481129899</v>
      </c>
      <c r="AV51" s="152">
        <v>2.6604038782778598</v>
      </c>
      <c r="AW51" s="152">
        <v>3.9510741524179198</v>
      </c>
      <c r="AX51" s="152">
        <v>3.6775376768826602</v>
      </c>
      <c r="AY51" s="159">
        <v>2.8727366692270899</v>
      </c>
      <c r="AZ51" s="152"/>
      <c r="BA51" s="160">
        <v>3.9370549252990599</v>
      </c>
      <c r="BB51" s="161">
        <v>3.4809161525288301</v>
      </c>
      <c r="BC51" s="162">
        <v>3.7069037862313201</v>
      </c>
      <c r="BD51" s="152"/>
      <c r="BE51" s="163">
        <v>3.1442605307745901</v>
      </c>
    </row>
    <row r="52" spans="1:57">
      <c r="A52" s="33" t="s">
        <v>48</v>
      </c>
      <c r="B52" t="s">
        <v>48</v>
      </c>
      <c r="D52" s="24" t="s">
        <v>92</v>
      </c>
      <c r="E52" s="27" t="s">
        <v>93</v>
      </c>
      <c r="G52" s="158">
        <v>52.093284630514098</v>
      </c>
      <c r="H52" s="152">
        <v>67.266085979207602</v>
      </c>
      <c r="I52" s="152">
        <v>69.626299522337703</v>
      </c>
      <c r="J52" s="152">
        <v>70.356841809496999</v>
      </c>
      <c r="K52" s="152">
        <v>67.940432705816207</v>
      </c>
      <c r="L52" s="159">
        <v>65.456588929474506</v>
      </c>
      <c r="M52" s="152"/>
      <c r="N52" s="160">
        <v>76.032593425119401</v>
      </c>
      <c r="O52" s="161">
        <v>78.477100309075496</v>
      </c>
      <c r="P52" s="162">
        <v>77.254846867097399</v>
      </c>
      <c r="Q52" s="152"/>
      <c r="R52" s="163">
        <v>68.827519768795398</v>
      </c>
      <c r="S52" s="157"/>
      <c r="T52" s="158">
        <v>-2.0634456465375499</v>
      </c>
      <c r="U52" s="152">
        <v>-6.8537150383794101</v>
      </c>
      <c r="V52" s="152">
        <v>-8.0323789211904693</v>
      </c>
      <c r="W52" s="152">
        <v>-7.7642350074391402</v>
      </c>
      <c r="X52" s="152">
        <v>-3.9990993412498699</v>
      </c>
      <c r="Y52" s="159">
        <v>-5.9974111950049496</v>
      </c>
      <c r="Z52" s="152"/>
      <c r="AA52" s="160">
        <v>5.06667028213257</v>
      </c>
      <c r="AB52" s="161">
        <v>8.8521616813148505</v>
      </c>
      <c r="AC52" s="162">
        <v>6.9558663440291202</v>
      </c>
      <c r="AD52" s="152"/>
      <c r="AE52" s="163">
        <v>-2.1988912494000301</v>
      </c>
      <c r="AG52" s="158">
        <v>50.505760044956403</v>
      </c>
      <c r="AH52" s="152">
        <v>67.076425962348907</v>
      </c>
      <c r="AI52" s="152">
        <v>71.368361899409905</v>
      </c>
      <c r="AJ52" s="152">
        <v>72.407979769598199</v>
      </c>
      <c r="AK52" s="152">
        <v>68.481314976116806</v>
      </c>
      <c r="AL52" s="159">
        <v>65.967968530486004</v>
      </c>
      <c r="AM52" s="152"/>
      <c r="AN52" s="160">
        <v>73.784771003090697</v>
      </c>
      <c r="AO52" s="161">
        <v>73.721550997471098</v>
      </c>
      <c r="AP52" s="162">
        <v>73.753161000280897</v>
      </c>
      <c r="AQ52" s="152"/>
      <c r="AR52" s="163">
        <v>68.192309236141696</v>
      </c>
      <c r="AS52" s="157"/>
      <c r="AT52" s="158">
        <v>-3.5053142376159099</v>
      </c>
      <c r="AU52" s="152">
        <v>-5.6213947281138097</v>
      </c>
      <c r="AV52" s="152">
        <v>-4.4201982544487599</v>
      </c>
      <c r="AW52" s="152">
        <v>-2.6846126045897698</v>
      </c>
      <c r="AX52" s="152">
        <v>-1.05689753151666</v>
      </c>
      <c r="AY52" s="159">
        <v>-3.4707228462615101</v>
      </c>
      <c r="AZ52" s="152"/>
      <c r="BA52" s="160">
        <v>2.96702762960197</v>
      </c>
      <c r="BB52" s="161">
        <v>2.7277652741607898</v>
      </c>
      <c r="BC52" s="162">
        <v>2.84730857086091</v>
      </c>
      <c r="BD52" s="152"/>
      <c r="BE52" s="163">
        <v>-1.60284448584516</v>
      </c>
    </row>
    <row r="53" spans="1:57">
      <c r="A53" s="144" t="s">
        <v>53</v>
      </c>
      <c r="B53" t="s">
        <v>53</v>
      </c>
      <c r="D53" s="24" t="s">
        <v>92</v>
      </c>
      <c r="E53" s="27" t="s">
        <v>93</v>
      </c>
      <c r="G53" s="158">
        <v>45.6121673003802</v>
      </c>
      <c r="H53" s="152">
        <v>53.110266159695797</v>
      </c>
      <c r="I53" s="152">
        <v>57.460076045627297</v>
      </c>
      <c r="J53" s="152">
        <v>59.619771863117798</v>
      </c>
      <c r="K53" s="152">
        <v>61.353612167300298</v>
      </c>
      <c r="L53" s="159">
        <v>55.431178707224298</v>
      </c>
      <c r="M53" s="152"/>
      <c r="N53" s="160">
        <v>71.346007604562701</v>
      </c>
      <c r="O53" s="161">
        <v>71.239543726235695</v>
      </c>
      <c r="P53" s="162">
        <v>71.292775665399205</v>
      </c>
      <c r="Q53" s="152"/>
      <c r="R53" s="163">
        <v>59.963063552417097</v>
      </c>
      <c r="S53" s="157"/>
      <c r="T53" s="158">
        <v>0.244303695900317</v>
      </c>
      <c r="U53" s="152">
        <v>-0.33914891218950999</v>
      </c>
      <c r="V53" s="152">
        <v>2.8325141426319198</v>
      </c>
      <c r="W53" s="152">
        <v>0.59181262611760899</v>
      </c>
      <c r="X53" s="152">
        <v>-0.90077562046829196</v>
      </c>
      <c r="Y53" s="159">
        <v>0.43412660261182401</v>
      </c>
      <c r="Z53" s="152"/>
      <c r="AA53" s="160">
        <v>4.2309409693912503</v>
      </c>
      <c r="AB53" s="161">
        <v>-0.44672068416768901</v>
      </c>
      <c r="AC53" s="162">
        <v>1.8401700719974701</v>
      </c>
      <c r="AD53" s="152"/>
      <c r="AE53" s="163">
        <v>0.84173325452877001</v>
      </c>
      <c r="AG53" s="158">
        <v>47.600760456273697</v>
      </c>
      <c r="AH53" s="152">
        <v>54.703422053231897</v>
      </c>
      <c r="AI53" s="152">
        <v>58.125475285171099</v>
      </c>
      <c r="AJ53" s="152">
        <v>59.022813688212899</v>
      </c>
      <c r="AK53" s="152">
        <v>60.304182509505701</v>
      </c>
      <c r="AL53" s="159">
        <v>55.951330798478999</v>
      </c>
      <c r="AM53" s="152"/>
      <c r="AN53" s="160">
        <v>68.627376425855502</v>
      </c>
      <c r="AO53" s="161">
        <v>69.790874524714795</v>
      </c>
      <c r="AP53" s="162">
        <v>69.209125475285106</v>
      </c>
      <c r="AQ53" s="152"/>
      <c r="AR53" s="163">
        <v>59.739272134709303</v>
      </c>
      <c r="AS53" s="157"/>
      <c r="AT53" s="158">
        <v>0.69061761381152997</v>
      </c>
      <c r="AU53" s="152">
        <v>-2.5600010489052001</v>
      </c>
      <c r="AV53" s="152">
        <v>0.668193902326777</v>
      </c>
      <c r="AW53" s="152">
        <v>0.16039631663360601</v>
      </c>
      <c r="AX53" s="152">
        <v>1.1257152636123799</v>
      </c>
      <c r="AY53" s="159">
        <v>9.3185683077873296E-3</v>
      </c>
      <c r="AZ53" s="152"/>
      <c r="BA53" s="160">
        <v>1.4042806538624</v>
      </c>
      <c r="BB53" s="161">
        <v>0.66842575230308898</v>
      </c>
      <c r="BC53" s="162">
        <v>1.0319208413136101</v>
      </c>
      <c r="BD53" s="152"/>
      <c r="BE53" s="163">
        <v>0.33161865602957702</v>
      </c>
    </row>
    <row r="54" spans="1:57">
      <c r="A54" s="145" t="s">
        <v>60</v>
      </c>
      <c r="B54" t="s">
        <v>60</v>
      </c>
      <c r="D54" s="24" t="s">
        <v>92</v>
      </c>
      <c r="E54" s="27" t="s">
        <v>93</v>
      </c>
      <c r="G54" s="164">
        <v>70.621468926553604</v>
      </c>
      <c r="H54" s="165">
        <v>82.097457627118601</v>
      </c>
      <c r="I54" s="165">
        <v>77.860169491525397</v>
      </c>
      <c r="J54" s="165">
        <v>77.966101694915196</v>
      </c>
      <c r="K54" s="165">
        <v>78.460451977401107</v>
      </c>
      <c r="L54" s="166">
        <v>77.401129943502795</v>
      </c>
      <c r="M54" s="152"/>
      <c r="N54" s="167">
        <v>80.190677966101603</v>
      </c>
      <c r="O54" s="168">
        <v>72.104519774011194</v>
      </c>
      <c r="P54" s="169">
        <v>76.147598870056399</v>
      </c>
      <c r="Q54" s="152"/>
      <c r="R54" s="170">
        <v>77.042978208232398</v>
      </c>
      <c r="S54" s="157"/>
      <c r="T54" s="164">
        <v>51.5504916997686</v>
      </c>
      <c r="U54" s="165">
        <v>39.2463800096086</v>
      </c>
      <c r="V54" s="165">
        <v>18.540956273192201</v>
      </c>
      <c r="W54" s="165">
        <v>19.980131376206302</v>
      </c>
      <c r="X54" s="165">
        <v>14.7746100645025</v>
      </c>
      <c r="Y54" s="166">
        <v>27.126394321309501</v>
      </c>
      <c r="Z54" s="152"/>
      <c r="AA54" s="167">
        <v>3.85620452267875</v>
      </c>
      <c r="AB54" s="168">
        <v>-3.12998116760828</v>
      </c>
      <c r="AC54" s="169">
        <v>0.42712123228916998</v>
      </c>
      <c r="AD54" s="152"/>
      <c r="AE54" s="170">
        <v>18.342523067017201</v>
      </c>
      <c r="AG54" s="164">
        <v>60.946327683615799</v>
      </c>
      <c r="AH54" s="165">
        <v>79.316737288135499</v>
      </c>
      <c r="AI54" s="165">
        <v>81.709039548022503</v>
      </c>
      <c r="AJ54" s="165">
        <v>83.836511299435003</v>
      </c>
      <c r="AK54" s="165">
        <v>81.170550847457605</v>
      </c>
      <c r="AL54" s="166">
        <v>77.3958333333333</v>
      </c>
      <c r="AM54" s="152"/>
      <c r="AN54" s="167">
        <v>83.739406779660996</v>
      </c>
      <c r="AO54" s="168">
        <v>78.813559322033797</v>
      </c>
      <c r="AP54" s="169">
        <v>81.276483050847403</v>
      </c>
      <c r="AQ54" s="152"/>
      <c r="AR54" s="170">
        <v>78.504590395480193</v>
      </c>
      <c r="AS54" s="157"/>
      <c r="AT54" s="164">
        <v>22.895690540707999</v>
      </c>
      <c r="AU54" s="165">
        <v>24.099705103297499</v>
      </c>
      <c r="AV54" s="165">
        <v>16.523407929645</v>
      </c>
      <c r="AW54" s="165">
        <v>17.698182279877901</v>
      </c>
      <c r="AX54" s="165">
        <v>15.628788030648501</v>
      </c>
      <c r="AY54" s="166">
        <v>19.0594669878604</v>
      </c>
      <c r="AZ54" s="152"/>
      <c r="BA54" s="167">
        <v>16.5159073946955</v>
      </c>
      <c r="BB54" s="168">
        <v>17.3662865947611</v>
      </c>
      <c r="BC54" s="169">
        <v>16.926668091699</v>
      </c>
      <c r="BD54" s="152"/>
      <c r="BE54" s="170">
        <v>18.427428474457699</v>
      </c>
    </row>
  </sheetData>
  <sheetProtection formatCells="0" formatColumns="0" formatRows="0"/>
  <mergeCells count="47">
    <mergeCell ref="AV5:AV6"/>
    <mergeCell ref="AW5:AW6"/>
    <mergeCell ref="AX5:AX6"/>
    <mergeCell ref="AY5:AY6"/>
    <mergeCell ref="BA5:BA6"/>
    <mergeCell ref="AG4:AR4"/>
    <mergeCell ref="AT4:BE4"/>
    <mergeCell ref="AG5:AG6"/>
    <mergeCell ref="AH5:AH6"/>
    <mergeCell ref="AI5:AI6"/>
    <mergeCell ref="AJ5:AJ6"/>
    <mergeCell ref="AK5:AK6"/>
    <mergeCell ref="AL5:AL6"/>
    <mergeCell ref="AN5:AN6"/>
    <mergeCell ref="AO5:AO6"/>
    <mergeCell ref="AP5:AP6"/>
    <mergeCell ref="AR5:AR6"/>
    <mergeCell ref="BB5:BB6"/>
    <mergeCell ref="BC5:BC6"/>
    <mergeCell ref="BE5:BE6"/>
    <mergeCell ref="AU5:AU6"/>
    <mergeCell ref="Y5:Y6"/>
    <mergeCell ref="AT5:AT6"/>
    <mergeCell ref="AB5:AB6"/>
    <mergeCell ref="AC5:AC6"/>
    <mergeCell ref="AE5:AE6"/>
    <mergeCell ref="T5:T6"/>
    <mergeCell ref="U5:U6"/>
    <mergeCell ref="V5:V6"/>
    <mergeCell ref="W5:W6"/>
    <mergeCell ref="X5:X6"/>
    <mergeCell ref="D4:E4"/>
    <mergeCell ref="G4:R4"/>
    <mergeCell ref="T4:AE4"/>
    <mergeCell ref="D5:D6"/>
    <mergeCell ref="E5:E6"/>
    <mergeCell ref="G5:G6"/>
    <mergeCell ref="H5:H6"/>
    <mergeCell ref="I5:I6"/>
    <mergeCell ref="J5:J6"/>
    <mergeCell ref="K5:K6"/>
    <mergeCell ref="AA5:AA6"/>
    <mergeCell ref="L5:L6"/>
    <mergeCell ref="N5:N6"/>
    <mergeCell ref="O5:O6"/>
    <mergeCell ref="P5:P6"/>
    <mergeCell ref="R5:R6"/>
  </mergeCells>
  <phoneticPr fontId="29" type="noConversion"/>
  <pageMargins left="0.7" right="0.7" top="0.75" bottom="0.75" header="0.3" footer="0.3"/>
  <pageSetup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tabColor rgb="FFFFC000"/>
  </sheetPr>
  <dimension ref="A1:BL52"/>
  <sheetViews>
    <sheetView topLeftCell="AE20" zoomScale="62" zoomScaleNormal="80" workbookViewId="0">
      <selection activeCell="S15" sqref="S15"/>
    </sheetView>
  </sheetViews>
  <sheetFormatPr defaultRowHeight="12.75"/>
  <cols>
    <col min="1" max="1" width="38" bestFit="1" customWidth="1"/>
    <col min="2" max="2" width="22.5703125" customWidth="1"/>
    <col min="3" max="3" width="5.5703125" customWidth="1"/>
    <col min="4" max="4" width="8.42578125" customWidth="1"/>
    <col min="5" max="5" width="5.85546875" customWidth="1"/>
    <col min="33" max="33" width="10.42578125" customWidth="1"/>
  </cols>
  <sheetData>
    <row r="1" spans="1:57">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c r="C2" s="2"/>
      <c r="D2" s="216" t="s">
        <v>80</v>
      </c>
      <c r="E2" s="217"/>
      <c r="G2" s="218" t="s">
        <v>113</v>
      </c>
      <c r="H2" s="219"/>
      <c r="I2" s="219"/>
      <c r="J2" s="219"/>
      <c r="K2" s="219"/>
      <c r="L2" s="219"/>
      <c r="M2" s="219"/>
      <c r="N2" s="219"/>
      <c r="O2" s="219"/>
      <c r="P2" s="219"/>
      <c r="Q2" s="219"/>
      <c r="R2" s="219"/>
      <c r="T2" s="218" t="s">
        <v>114</v>
      </c>
      <c r="U2" s="219"/>
      <c r="V2" s="219"/>
      <c r="W2" s="219"/>
      <c r="X2" s="219"/>
      <c r="Y2" s="219"/>
      <c r="Z2" s="219"/>
      <c r="AA2" s="219"/>
      <c r="AB2" s="219"/>
      <c r="AC2" s="219"/>
      <c r="AD2" s="219"/>
      <c r="AE2" s="219"/>
      <c r="AF2" s="3"/>
      <c r="AG2" s="218" t="s">
        <v>115</v>
      </c>
      <c r="AH2" s="219"/>
      <c r="AI2" s="219"/>
      <c r="AJ2" s="219"/>
      <c r="AK2" s="219"/>
      <c r="AL2" s="219"/>
      <c r="AM2" s="219"/>
      <c r="AN2" s="219"/>
      <c r="AO2" s="219"/>
      <c r="AP2" s="219"/>
      <c r="AQ2" s="219"/>
      <c r="AR2" s="219"/>
      <c r="AT2" s="218" t="s">
        <v>116</v>
      </c>
      <c r="AU2" s="219"/>
      <c r="AV2" s="219"/>
      <c r="AW2" s="219"/>
      <c r="AX2" s="219"/>
      <c r="AY2" s="219"/>
      <c r="AZ2" s="219"/>
      <c r="BA2" s="219"/>
      <c r="BB2" s="219"/>
      <c r="BC2" s="219"/>
      <c r="BD2" s="219"/>
      <c r="BE2" s="219"/>
    </row>
    <row r="3" spans="1:57">
      <c r="A3" s="31"/>
      <c r="B3" s="31"/>
      <c r="C3" s="2"/>
      <c r="D3" s="220" t="s">
        <v>85</v>
      </c>
      <c r="E3" s="222" t="s">
        <v>86</v>
      </c>
      <c r="F3" s="4"/>
      <c r="G3" s="224" t="s">
        <v>65</v>
      </c>
      <c r="H3" s="226" t="s">
        <v>66</v>
      </c>
      <c r="I3" s="226" t="s">
        <v>87</v>
      </c>
      <c r="J3" s="226" t="s">
        <v>68</v>
      </c>
      <c r="K3" s="226" t="s">
        <v>88</v>
      </c>
      <c r="L3" s="228" t="s">
        <v>89</v>
      </c>
      <c r="M3" s="4"/>
      <c r="N3" s="224" t="s">
        <v>70</v>
      </c>
      <c r="O3" s="226" t="s">
        <v>71</v>
      </c>
      <c r="P3" s="228" t="s">
        <v>90</v>
      </c>
      <c r="Q3" s="2"/>
      <c r="R3" s="230" t="s">
        <v>91</v>
      </c>
      <c r="S3" s="2"/>
      <c r="T3" s="224" t="s">
        <v>65</v>
      </c>
      <c r="U3" s="226" t="s">
        <v>66</v>
      </c>
      <c r="V3" s="226" t="s">
        <v>87</v>
      </c>
      <c r="W3" s="226" t="s">
        <v>68</v>
      </c>
      <c r="X3" s="226" t="s">
        <v>88</v>
      </c>
      <c r="Y3" s="228" t="s">
        <v>89</v>
      </c>
      <c r="Z3" s="2"/>
      <c r="AA3" s="224" t="s">
        <v>70</v>
      </c>
      <c r="AB3" s="226" t="s">
        <v>71</v>
      </c>
      <c r="AC3" s="228" t="s">
        <v>90</v>
      </c>
      <c r="AD3" s="1"/>
      <c r="AE3" s="232" t="s">
        <v>91</v>
      </c>
      <c r="AF3" s="36"/>
      <c r="AG3" s="224" t="s">
        <v>65</v>
      </c>
      <c r="AH3" s="226" t="s">
        <v>66</v>
      </c>
      <c r="AI3" s="226" t="s">
        <v>87</v>
      </c>
      <c r="AJ3" s="226" t="s">
        <v>68</v>
      </c>
      <c r="AK3" s="226" t="s">
        <v>88</v>
      </c>
      <c r="AL3" s="228" t="s">
        <v>89</v>
      </c>
      <c r="AM3" s="4"/>
      <c r="AN3" s="224" t="s">
        <v>70</v>
      </c>
      <c r="AO3" s="226" t="s">
        <v>71</v>
      </c>
      <c r="AP3" s="228" t="s">
        <v>90</v>
      </c>
      <c r="AQ3" s="2"/>
      <c r="AR3" s="230" t="s">
        <v>91</v>
      </c>
      <c r="AS3" s="2"/>
      <c r="AT3" s="224" t="s">
        <v>65</v>
      </c>
      <c r="AU3" s="226" t="s">
        <v>66</v>
      </c>
      <c r="AV3" s="226" t="s">
        <v>87</v>
      </c>
      <c r="AW3" s="226" t="s">
        <v>68</v>
      </c>
      <c r="AX3" s="226" t="s">
        <v>88</v>
      </c>
      <c r="AY3" s="228" t="s">
        <v>89</v>
      </c>
      <c r="AZ3" s="2"/>
      <c r="BA3" s="224" t="s">
        <v>70</v>
      </c>
      <c r="BB3" s="226" t="s">
        <v>71</v>
      </c>
      <c r="BC3" s="228" t="s">
        <v>90</v>
      </c>
      <c r="BD3" s="1"/>
      <c r="BE3" s="232" t="s">
        <v>91</v>
      </c>
    </row>
    <row r="4" spans="1:57">
      <c r="A4" s="31"/>
      <c r="B4" s="31"/>
      <c r="C4" s="2"/>
      <c r="D4" s="221"/>
      <c r="E4" s="223"/>
      <c r="F4" s="4"/>
      <c r="G4" s="225"/>
      <c r="H4" s="227"/>
      <c r="I4" s="227"/>
      <c r="J4" s="227"/>
      <c r="K4" s="227"/>
      <c r="L4" s="229"/>
      <c r="M4" s="4"/>
      <c r="N4" s="225"/>
      <c r="O4" s="227"/>
      <c r="P4" s="229"/>
      <c r="Q4" s="2"/>
      <c r="R4" s="231"/>
      <c r="S4" s="2"/>
      <c r="T4" s="225"/>
      <c r="U4" s="227"/>
      <c r="V4" s="227"/>
      <c r="W4" s="227"/>
      <c r="X4" s="227"/>
      <c r="Y4" s="229"/>
      <c r="Z4" s="2"/>
      <c r="AA4" s="225"/>
      <c r="AB4" s="227"/>
      <c r="AC4" s="229"/>
      <c r="AD4" s="1"/>
      <c r="AE4" s="233"/>
      <c r="AF4" s="37"/>
      <c r="AG4" s="225"/>
      <c r="AH4" s="227"/>
      <c r="AI4" s="227"/>
      <c r="AJ4" s="227"/>
      <c r="AK4" s="227"/>
      <c r="AL4" s="229"/>
      <c r="AM4" s="4"/>
      <c r="AN4" s="225"/>
      <c r="AO4" s="227"/>
      <c r="AP4" s="229"/>
      <c r="AQ4" s="2"/>
      <c r="AR4" s="231"/>
      <c r="AS4" s="2"/>
      <c r="AT4" s="225"/>
      <c r="AU4" s="227"/>
      <c r="AV4" s="227"/>
      <c r="AW4" s="227"/>
      <c r="AX4" s="227"/>
      <c r="AY4" s="229"/>
      <c r="AZ4" s="2"/>
      <c r="BA4" s="225"/>
      <c r="BB4" s="227"/>
      <c r="BC4" s="229"/>
      <c r="BD4" s="1"/>
      <c r="BE4" s="233"/>
    </row>
    <row r="5" spans="1:57" ht="14.25">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c r="A6" s="18" t="s">
        <v>13</v>
      </c>
      <c r="B6" s="2" t="str">
        <f>TRIM(A6)</f>
        <v>United States</v>
      </c>
      <c r="C6" s="8"/>
      <c r="D6" s="22" t="s">
        <v>92</v>
      </c>
      <c r="E6" s="25" t="s">
        <v>93</v>
      </c>
      <c r="F6" s="2"/>
      <c r="G6" s="171">
        <v>148.21746618063</v>
      </c>
      <c r="H6" s="172">
        <v>152.55928193439999</v>
      </c>
      <c r="I6" s="172">
        <v>157.717019639151</v>
      </c>
      <c r="J6" s="172">
        <v>156.73644037632599</v>
      </c>
      <c r="K6" s="172">
        <v>155.668084028892</v>
      </c>
      <c r="L6" s="173">
        <v>154.40069327489999</v>
      </c>
      <c r="M6" s="174"/>
      <c r="N6" s="175">
        <v>173.862569968343</v>
      </c>
      <c r="O6" s="176">
        <v>177.12833061087599</v>
      </c>
      <c r="P6" s="177">
        <v>175.517025685123</v>
      </c>
      <c r="Q6" s="174"/>
      <c r="R6" s="178">
        <v>160.99597143066501</v>
      </c>
      <c r="S6" s="157"/>
      <c r="T6" s="149">
        <v>-0.27373938497125699</v>
      </c>
      <c r="U6" s="150">
        <v>0.30054998549047202</v>
      </c>
      <c r="V6" s="150">
        <v>1.1522216022324601</v>
      </c>
      <c r="W6" s="150">
        <v>1.1893634791796499</v>
      </c>
      <c r="X6" s="150">
        <v>0.42999135842243202</v>
      </c>
      <c r="Y6" s="151">
        <v>0.59207019406198702</v>
      </c>
      <c r="Z6" s="152"/>
      <c r="AA6" s="153">
        <v>0.55472599607744399</v>
      </c>
      <c r="AB6" s="154">
        <v>0.23179020715538501</v>
      </c>
      <c r="AC6" s="155">
        <v>0.38612590625624499</v>
      </c>
      <c r="AD6" s="152"/>
      <c r="AE6" s="156">
        <v>0.47569329551112799</v>
      </c>
      <c r="AF6" s="28"/>
      <c r="AG6" s="171">
        <v>147.968535952043</v>
      </c>
      <c r="AH6" s="172">
        <v>153.204685656923</v>
      </c>
      <c r="AI6" s="172">
        <v>159.03303677360299</v>
      </c>
      <c r="AJ6" s="172">
        <v>158.59109624895899</v>
      </c>
      <c r="AK6" s="172">
        <v>157.192397220272</v>
      </c>
      <c r="AL6" s="173">
        <v>155.52953596883799</v>
      </c>
      <c r="AM6" s="174"/>
      <c r="AN6" s="175">
        <v>176.59066319693599</v>
      </c>
      <c r="AO6" s="176">
        <v>179.31702889701299</v>
      </c>
      <c r="AP6" s="177">
        <v>177.97064269139199</v>
      </c>
      <c r="AQ6" s="174"/>
      <c r="AR6" s="178">
        <v>162.60726763150501</v>
      </c>
      <c r="AS6" s="157"/>
      <c r="AT6" s="149">
        <v>-1.1514480759905901</v>
      </c>
      <c r="AU6" s="150">
        <v>-0.81130266770753201</v>
      </c>
      <c r="AV6" s="150">
        <v>-0.22335299151250601</v>
      </c>
      <c r="AW6" s="150">
        <v>-0.52134206057416699</v>
      </c>
      <c r="AX6" s="150">
        <v>-0.65569216732188795</v>
      </c>
      <c r="AY6" s="151">
        <v>-0.64191156113665504</v>
      </c>
      <c r="AZ6" s="152"/>
      <c r="BA6" s="153">
        <v>0.864015793034836</v>
      </c>
      <c r="BB6" s="154">
        <v>0.46043188525888001</v>
      </c>
      <c r="BC6" s="155">
        <v>0.65683110840102499</v>
      </c>
      <c r="BD6" s="152"/>
      <c r="BE6" s="156">
        <v>-0.16467732500068599</v>
      </c>
    </row>
    <row r="7" spans="1:57">
      <c r="A7" s="19" t="s">
        <v>94</v>
      </c>
      <c r="B7" s="2" t="str">
        <f>TRIM(A7)</f>
        <v>Virginia</v>
      </c>
      <c r="C7" s="9"/>
      <c r="D7" s="23" t="s">
        <v>92</v>
      </c>
      <c r="E7" s="26" t="s">
        <v>93</v>
      </c>
      <c r="F7" s="2"/>
      <c r="G7" s="179">
        <v>124.210079216013</v>
      </c>
      <c r="H7" s="174">
        <v>133.005051231755</v>
      </c>
      <c r="I7" s="174">
        <v>135.43232526760599</v>
      </c>
      <c r="J7" s="174">
        <v>133.44695347639299</v>
      </c>
      <c r="K7" s="174">
        <v>131.376337950292</v>
      </c>
      <c r="L7" s="180">
        <v>131.77464828328399</v>
      </c>
      <c r="M7" s="174"/>
      <c r="N7" s="181">
        <v>148.166380741388</v>
      </c>
      <c r="O7" s="182">
        <v>149.375119454214</v>
      </c>
      <c r="P7" s="183">
        <v>148.77099492557301</v>
      </c>
      <c r="Q7" s="174"/>
      <c r="R7" s="184">
        <v>137.111902813581</v>
      </c>
      <c r="S7" s="157"/>
      <c r="T7" s="158">
        <v>-1.1963241002346401</v>
      </c>
      <c r="U7" s="152">
        <v>1.1268711542524299</v>
      </c>
      <c r="V7" s="152">
        <v>1.42772791681454</v>
      </c>
      <c r="W7" s="152">
        <v>1.4616993055027701</v>
      </c>
      <c r="X7" s="152">
        <v>1.6616589819680501</v>
      </c>
      <c r="Y7" s="159">
        <v>0.99999198822528601</v>
      </c>
      <c r="Z7" s="152"/>
      <c r="AA7" s="160">
        <v>2.1448204759236602</v>
      </c>
      <c r="AB7" s="161">
        <v>2.5679886023712801</v>
      </c>
      <c r="AC7" s="162">
        <v>2.3566270035722598</v>
      </c>
      <c r="AD7" s="152"/>
      <c r="AE7" s="163">
        <v>1.45404021436774</v>
      </c>
      <c r="AF7" s="29"/>
      <c r="AG7" s="179">
        <v>123.571688439149</v>
      </c>
      <c r="AH7" s="174">
        <v>131.93630510292999</v>
      </c>
      <c r="AI7" s="174">
        <v>137.41824031901399</v>
      </c>
      <c r="AJ7" s="174">
        <v>136.82324798025499</v>
      </c>
      <c r="AK7" s="174">
        <v>132.67296925042601</v>
      </c>
      <c r="AL7" s="180">
        <v>132.92322344609099</v>
      </c>
      <c r="AM7" s="174"/>
      <c r="AN7" s="181">
        <v>149.03148659957199</v>
      </c>
      <c r="AO7" s="182">
        <v>149.57545375632</v>
      </c>
      <c r="AP7" s="183">
        <v>149.303974430598</v>
      </c>
      <c r="AQ7" s="174"/>
      <c r="AR7" s="184">
        <v>138.02938255872101</v>
      </c>
      <c r="AS7" s="157"/>
      <c r="AT7" s="158">
        <v>-0.54674322985393597</v>
      </c>
      <c r="AU7" s="152">
        <v>-0.74608152622147805</v>
      </c>
      <c r="AV7" s="152">
        <v>-0.240040645539254</v>
      </c>
      <c r="AW7" s="152">
        <v>-0.100499574799299</v>
      </c>
      <c r="AX7" s="152">
        <v>0.33551930096074301</v>
      </c>
      <c r="AY7" s="159">
        <v>-0.245516769395422</v>
      </c>
      <c r="AZ7" s="152"/>
      <c r="BA7" s="160">
        <v>1.5992777794335</v>
      </c>
      <c r="BB7" s="161">
        <v>0.76707256878893904</v>
      </c>
      <c r="BC7" s="162">
        <v>1.1765238342111599</v>
      </c>
      <c r="BD7" s="152"/>
      <c r="BE7" s="163">
        <v>0.26002665996118901</v>
      </c>
    </row>
    <row r="8" spans="1:57">
      <c r="A8" s="20" t="s">
        <v>41</v>
      </c>
      <c r="B8" s="2" t="str">
        <f t="shared" ref="B8:B43" si="0">TRIM(A8)</f>
        <v>Norfolk/Virginia Beach, VA</v>
      </c>
      <c r="C8" s="2"/>
      <c r="D8" s="23" t="s">
        <v>92</v>
      </c>
      <c r="E8" s="26" t="s">
        <v>93</v>
      </c>
      <c r="F8" s="2"/>
      <c r="G8" s="179">
        <v>146.56393169928199</v>
      </c>
      <c r="H8" s="174">
        <v>148.376732157589</v>
      </c>
      <c r="I8" s="174">
        <v>150.34529371316299</v>
      </c>
      <c r="J8" s="174">
        <v>148.583858236136</v>
      </c>
      <c r="K8" s="174">
        <v>150.362842794774</v>
      </c>
      <c r="L8" s="180">
        <v>148.91973190005999</v>
      </c>
      <c r="M8" s="174"/>
      <c r="N8" s="181">
        <v>190.366271633389</v>
      </c>
      <c r="O8" s="182">
        <v>194.33734783032901</v>
      </c>
      <c r="P8" s="183">
        <v>192.37303265217301</v>
      </c>
      <c r="Q8" s="174"/>
      <c r="R8" s="184">
        <v>163.05537516807601</v>
      </c>
      <c r="S8" s="157"/>
      <c r="T8" s="158">
        <v>-2.1212421678651898</v>
      </c>
      <c r="U8" s="152">
        <v>0.35602865801293898</v>
      </c>
      <c r="V8" s="152">
        <v>4.73811456167617</v>
      </c>
      <c r="W8" s="152">
        <v>3.36078041705751</v>
      </c>
      <c r="X8" s="152">
        <v>-0.53590741060957203</v>
      </c>
      <c r="Y8" s="159">
        <v>1.1610358541641601</v>
      </c>
      <c r="Z8" s="152"/>
      <c r="AA8" s="160">
        <v>1.2777869479971899</v>
      </c>
      <c r="AB8" s="161">
        <v>1.7029156695702199</v>
      </c>
      <c r="AC8" s="162">
        <v>1.5023294862377501</v>
      </c>
      <c r="AD8" s="152"/>
      <c r="AE8" s="163">
        <v>1.1924853213455</v>
      </c>
      <c r="AF8" s="29"/>
      <c r="AG8" s="179">
        <v>144.08236466957001</v>
      </c>
      <c r="AH8" s="174">
        <v>146.12459322888401</v>
      </c>
      <c r="AI8" s="174">
        <v>151.24206872093299</v>
      </c>
      <c r="AJ8" s="174">
        <v>150.52697520000001</v>
      </c>
      <c r="AK8" s="174">
        <v>152.973768875248</v>
      </c>
      <c r="AL8" s="180">
        <v>149.19808534124101</v>
      </c>
      <c r="AM8" s="174"/>
      <c r="AN8" s="181">
        <v>194.09579934694</v>
      </c>
      <c r="AO8" s="182">
        <v>197.48896981966101</v>
      </c>
      <c r="AP8" s="183">
        <v>195.80428355583899</v>
      </c>
      <c r="AQ8" s="174"/>
      <c r="AR8" s="184">
        <v>164.332153672527</v>
      </c>
      <c r="AS8" s="157"/>
      <c r="AT8" s="158">
        <v>-1.0464579324452301</v>
      </c>
      <c r="AU8" s="152">
        <v>-1.86633448671085</v>
      </c>
      <c r="AV8" s="152">
        <v>0.70447412337304005</v>
      </c>
      <c r="AW8" s="152">
        <v>0.22516350449436201</v>
      </c>
      <c r="AX8" s="152">
        <v>2.2823499264703001E-3</v>
      </c>
      <c r="AY8" s="159">
        <v>-0.33191651888602303</v>
      </c>
      <c r="AZ8" s="152"/>
      <c r="BA8" s="160">
        <v>1.92921252011813</v>
      </c>
      <c r="BB8" s="161">
        <v>1.0965308139780801</v>
      </c>
      <c r="BC8" s="162">
        <v>1.49345196558011</v>
      </c>
      <c r="BD8" s="152"/>
      <c r="BE8" s="163">
        <v>0.40709785897959999</v>
      </c>
    </row>
    <row r="9" spans="1:57" ht="14.25">
      <c r="A9" s="20" t="s">
        <v>95</v>
      </c>
      <c r="B9" s="40" t="s">
        <v>57</v>
      </c>
      <c r="C9" s="2"/>
      <c r="D9" s="23" t="s">
        <v>92</v>
      </c>
      <c r="E9" s="26" t="s">
        <v>93</v>
      </c>
      <c r="F9" s="2"/>
      <c r="G9" s="179">
        <v>99.486042484414597</v>
      </c>
      <c r="H9" s="174">
        <v>110.167766593845</v>
      </c>
      <c r="I9" s="174">
        <v>113.055089605224</v>
      </c>
      <c r="J9" s="174">
        <v>111.9348942468</v>
      </c>
      <c r="K9" s="174">
        <v>105.215482626095</v>
      </c>
      <c r="L9" s="180">
        <v>108.412717480765</v>
      </c>
      <c r="M9" s="174"/>
      <c r="N9" s="181">
        <v>113.309437906762</v>
      </c>
      <c r="O9" s="182">
        <v>113.719539190758</v>
      </c>
      <c r="P9" s="183">
        <v>113.51385959546199</v>
      </c>
      <c r="Q9" s="174"/>
      <c r="R9" s="184">
        <v>109.970104149549</v>
      </c>
      <c r="S9" s="157"/>
      <c r="T9" s="158">
        <v>0.59299903001007703</v>
      </c>
      <c r="U9" s="152">
        <v>4.6138329796043296</v>
      </c>
      <c r="V9" s="152">
        <v>3.5293856049449901</v>
      </c>
      <c r="W9" s="152">
        <v>4.1119914476431898</v>
      </c>
      <c r="X9" s="152">
        <v>0.263517339561888</v>
      </c>
      <c r="Y9" s="159">
        <v>2.7943861443535001</v>
      </c>
      <c r="Z9" s="152"/>
      <c r="AA9" s="160">
        <v>-2.5467754168518799</v>
      </c>
      <c r="AB9" s="161">
        <v>-2.0525060559738701</v>
      </c>
      <c r="AC9" s="162">
        <v>-2.3006119517842301</v>
      </c>
      <c r="AD9" s="152"/>
      <c r="AE9" s="163">
        <v>0.99464919443954403</v>
      </c>
      <c r="AF9" s="29"/>
      <c r="AG9" s="179">
        <v>101.38548259268001</v>
      </c>
      <c r="AH9" s="174">
        <v>109.516109419445</v>
      </c>
      <c r="AI9" s="174">
        <v>115.652569101164</v>
      </c>
      <c r="AJ9" s="174">
        <v>117.86936386673899</v>
      </c>
      <c r="AK9" s="174">
        <v>113.69070600212901</v>
      </c>
      <c r="AL9" s="180">
        <v>112.289786176227</v>
      </c>
      <c r="AM9" s="174"/>
      <c r="AN9" s="181">
        <v>121.50247671283</v>
      </c>
      <c r="AO9" s="182">
        <v>122.267249759739</v>
      </c>
      <c r="AP9" s="183">
        <v>121.884915148655</v>
      </c>
      <c r="AQ9" s="174"/>
      <c r="AR9" s="184">
        <v>115.276549419045</v>
      </c>
      <c r="AS9" s="157"/>
      <c r="AT9" s="158">
        <v>1.19118616425854</v>
      </c>
      <c r="AU9" s="152">
        <v>0.20530177511970801</v>
      </c>
      <c r="AV9" s="152">
        <v>1.51442610446004</v>
      </c>
      <c r="AW9" s="152">
        <v>3.61106475926587</v>
      </c>
      <c r="AX9" s="152">
        <v>4.2505416409716696</v>
      </c>
      <c r="AY9" s="159">
        <v>2.2628884299446801</v>
      </c>
      <c r="AZ9" s="152"/>
      <c r="BA9" s="160">
        <v>3.2827953011902502</v>
      </c>
      <c r="BB9" s="161">
        <v>3.0044008932630701</v>
      </c>
      <c r="BC9" s="162">
        <v>3.13936405875869</v>
      </c>
      <c r="BD9" s="152"/>
      <c r="BE9" s="163">
        <v>2.6107403677770198</v>
      </c>
    </row>
    <row r="10" spans="1:57">
      <c r="A10" s="20" t="s">
        <v>96</v>
      </c>
      <c r="B10" s="2" t="str">
        <f t="shared" si="0"/>
        <v>Virginia Area</v>
      </c>
      <c r="C10" s="2"/>
      <c r="D10" s="23" t="s">
        <v>92</v>
      </c>
      <c r="E10" s="26" t="s">
        <v>93</v>
      </c>
      <c r="F10" s="2"/>
      <c r="G10" s="179">
        <v>112.850994207193</v>
      </c>
      <c r="H10" s="174">
        <v>117.287003164784</v>
      </c>
      <c r="I10" s="174">
        <v>115.16750961538401</v>
      </c>
      <c r="J10" s="174">
        <v>114.400444849652</v>
      </c>
      <c r="K10" s="174">
        <v>119.443236872165</v>
      </c>
      <c r="L10" s="180">
        <v>115.959154794021</v>
      </c>
      <c r="M10" s="174"/>
      <c r="N10" s="181">
        <v>140.23089541439199</v>
      </c>
      <c r="O10" s="182">
        <v>140.46637217705501</v>
      </c>
      <c r="P10" s="183">
        <v>140.34870651862701</v>
      </c>
      <c r="Q10" s="174"/>
      <c r="R10" s="184">
        <v>123.913569417625</v>
      </c>
      <c r="S10" s="157"/>
      <c r="T10" s="158">
        <v>1.52983365140967</v>
      </c>
      <c r="U10" s="152">
        <v>1.4790165794749901</v>
      </c>
      <c r="V10" s="152">
        <v>-5.48112144348437E-2</v>
      </c>
      <c r="W10" s="152">
        <v>2.31426091972653</v>
      </c>
      <c r="X10" s="152">
        <v>6.45182504260457</v>
      </c>
      <c r="Y10" s="159">
        <v>2.37718841243285</v>
      </c>
      <c r="Z10" s="152"/>
      <c r="AA10" s="160">
        <v>3.8594934456073702</v>
      </c>
      <c r="AB10" s="161">
        <v>4.4728395700721197</v>
      </c>
      <c r="AC10" s="162">
        <v>4.1636767997864199</v>
      </c>
      <c r="AD10" s="152"/>
      <c r="AE10" s="163">
        <v>3.17334995748491</v>
      </c>
      <c r="AF10" s="29"/>
      <c r="AG10" s="179">
        <v>111.015597747439</v>
      </c>
      <c r="AH10" s="174">
        <v>114.980159616775</v>
      </c>
      <c r="AI10" s="174">
        <v>115.18971937830899</v>
      </c>
      <c r="AJ10" s="174">
        <v>115.33122963038601</v>
      </c>
      <c r="AK10" s="174">
        <v>118.62315180394801</v>
      </c>
      <c r="AL10" s="180">
        <v>115.225735999213</v>
      </c>
      <c r="AM10" s="174"/>
      <c r="AN10" s="181">
        <v>139.248448314808</v>
      </c>
      <c r="AO10" s="182">
        <v>138.758357658177</v>
      </c>
      <c r="AP10" s="183">
        <v>139.00516392477999</v>
      </c>
      <c r="AQ10" s="174"/>
      <c r="AR10" s="184">
        <v>122.762991784119</v>
      </c>
      <c r="AS10" s="157"/>
      <c r="AT10" s="158">
        <v>1.23559679347337</v>
      </c>
      <c r="AU10" s="152">
        <v>1.0263579128784599</v>
      </c>
      <c r="AV10" s="152">
        <v>-7.5691847362027304E-2</v>
      </c>
      <c r="AW10" s="152">
        <v>0.29927435258713098</v>
      </c>
      <c r="AX10" s="152">
        <v>2.09324644686974</v>
      </c>
      <c r="AY10" s="159">
        <v>0.90053097982738495</v>
      </c>
      <c r="AZ10" s="152"/>
      <c r="BA10" s="160">
        <v>2.5733569136387699</v>
      </c>
      <c r="BB10" s="161">
        <v>2.19307404738798</v>
      </c>
      <c r="BC10" s="162">
        <v>2.3845711615712299</v>
      </c>
      <c r="BD10" s="152"/>
      <c r="BE10" s="163">
        <v>1.4883756577475999</v>
      </c>
    </row>
    <row r="11" spans="1:57">
      <c r="A11" s="33" t="s">
        <v>97</v>
      </c>
      <c r="B11" s="2" t="str">
        <f t="shared" si="0"/>
        <v>Washington, DC</v>
      </c>
      <c r="C11" s="2"/>
      <c r="D11" s="23" t="s">
        <v>92</v>
      </c>
      <c r="E11" s="26" t="s">
        <v>93</v>
      </c>
      <c r="F11" s="2"/>
      <c r="G11" s="179">
        <v>145.536968228897</v>
      </c>
      <c r="H11" s="174">
        <v>159.37529833158001</v>
      </c>
      <c r="I11" s="174">
        <v>164.93737695812899</v>
      </c>
      <c r="J11" s="174">
        <v>160.07260302021999</v>
      </c>
      <c r="K11" s="174">
        <v>147.43660388805699</v>
      </c>
      <c r="L11" s="180">
        <v>155.80683029251401</v>
      </c>
      <c r="M11" s="174"/>
      <c r="N11" s="181">
        <v>145.07059914390101</v>
      </c>
      <c r="O11" s="182">
        <v>145.487184037091</v>
      </c>
      <c r="P11" s="183">
        <v>145.28178806561499</v>
      </c>
      <c r="Q11" s="174"/>
      <c r="R11" s="184">
        <v>152.629127769376</v>
      </c>
      <c r="S11" s="157"/>
      <c r="T11" s="158">
        <v>-4.1418175954152998</v>
      </c>
      <c r="U11" s="152">
        <v>-5.5184474617544002</v>
      </c>
      <c r="V11" s="152">
        <v>-4.9800867053499296</v>
      </c>
      <c r="W11" s="152">
        <v>-4.1807022626374097</v>
      </c>
      <c r="X11" s="152">
        <v>-9.7874705174628307</v>
      </c>
      <c r="Y11" s="159">
        <v>-5.7936796770574297</v>
      </c>
      <c r="Z11" s="152"/>
      <c r="AA11" s="160">
        <v>-7.2458820028155397</v>
      </c>
      <c r="AB11" s="161">
        <v>-6.63759661513153</v>
      </c>
      <c r="AC11" s="162">
        <v>-6.9376881290445702</v>
      </c>
      <c r="AD11" s="152"/>
      <c r="AE11" s="163">
        <v>-6.1548864400930201</v>
      </c>
      <c r="AF11" s="29"/>
      <c r="AG11" s="179">
        <v>148.52644995571299</v>
      </c>
      <c r="AH11" s="174">
        <v>166.605410773426</v>
      </c>
      <c r="AI11" s="174">
        <v>178.974209350102</v>
      </c>
      <c r="AJ11" s="174">
        <v>174.319335885839</v>
      </c>
      <c r="AK11" s="174">
        <v>158.451422034796</v>
      </c>
      <c r="AL11" s="180">
        <v>166.35056811436701</v>
      </c>
      <c r="AM11" s="174"/>
      <c r="AN11" s="181">
        <v>154.05468635853001</v>
      </c>
      <c r="AO11" s="182">
        <v>154.99104883369199</v>
      </c>
      <c r="AP11" s="183">
        <v>154.53099752479201</v>
      </c>
      <c r="AQ11" s="174"/>
      <c r="AR11" s="184">
        <v>162.79640234331899</v>
      </c>
      <c r="AS11" s="157"/>
      <c r="AT11" s="158">
        <v>-2.8105248548624302</v>
      </c>
      <c r="AU11" s="152">
        <v>-4.2329126390936196</v>
      </c>
      <c r="AV11" s="152">
        <v>-4.3366862288860597</v>
      </c>
      <c r="AW11" s="152">
        <v>-3.6020097602502301</v>
      </c>
      <c r="AX11" s="152">
        <v>-3.9098047170303398</v>
      </c>
      <c r="AY11" s="159">
        <v>-3.8793728741610498</v>
      </c>
      <c r="AZ11" s="152"/>
      <c r="BA11" s="160">
        <v>-0.560350502522038</v>
      </c>
      <c r="BB11" s="161">
        <v>-1.53262514277546</v>
      </c>
      <c r="BC11" s="162">
        <v>-1.0622390122460399</v>
      </c>
      <c r="BD11" s="152"/>
      <c r="BE11" s="163">
        <v>-3.1260588061646599</v>
      </c>
    </row>
    <row r="12" spans="1:57">
      <c r="A12" s="20" t="s">
        <v>98</v>
      </c>
      <c r="B12" s="2" t="str">
        <f t="shared" si="0"/>
        <v>Arlington, VA</v>
      </c>
      <c r="C12" s="2"/>
      <c r="D12" s="23" t="s">
        <v>92</v>
      </c>
      <c r="E12" s="26" t="s">
        <v>93</v>
      </c>
      <c r="F12" s="2"/>
      <c r="G12" s="179">
        <v>147.14916626115101</v>
      </c>
      <c r="H12" s="174">
        <v>172.50237437790901</v>
      </c>
      <c r="I12" s="174">
        <v>176.91047011829701</v>
      </c>
      <c r="J12" s="174">
        <v>171.20130798359099</v>
      </c>
      <c r="K12" s="174">
        <v>156.43115008156599</v>
      </c>
      <c r="L12" s="180">
        <v>164.70790502193401</v>
      </c>
      <c r="M12" s="174"/>
      <c r="N12" s="181">
        <v>135.529365735461</v>
      </c>
      <c r="O12" s="182">
        <v>130.53670053070499</v>
      </c>
      <c r="P12" s="183">
        <v>133.110246859158</v>
      </c>
      <c r="Q12" s="174"/>
      <c r="R12" s="184">
        <v>155.400518308518</v>
      </c>
      <c r="S12" s="157"/>
      <c r="T12" s="158">
        <v>-1.18159461796681</v>
      </c>
      <c r="U12" s="152">
        <v>1.5244065283441299</v>
      </c>
      <c r="V12" s="152">
        <v>1.8368398507186601</v>
      </c>
      <c r="W12" s="152">
        <v>0.15381550690423201</v>
      </c>
      <c r="X12" s="152">
        <v>-1.27406736146003</v>
      </c>
      <c r="Y12" s="159">
        <v>-0.20510642227829401</v>
      </c>
      <c r="Z12" s="152"/>
      <c r="AA12" s="160">
        <v>-3.5612515611775901</v>
      </c>
      <c r="AB12" s="161">
        <v>-6.7710396645098196</v>
      </c>
      <c r="AC12" s="162">
        <v>-5.1079896478892897</v>
      </c>
      <c r="AD12" s="152"/>
      <c r="AE12" s="163">
        <v>-1.6345656525166199</v>
      </c>
      <c r="AF12" s="29"/>
      <c r="AG12" s="179">
        <v>151.87155956078499</v>
      </c>
      <c r="AH12" s="174">
        <v>176.081366267428</v>
      </c>
      <c r="AI12" s="174">
        <v>181.41653450051399</v>
      </c>
      <c r="AJ12" s="174">
        <v>180.20984311639901</v>
      </c>
      <c r="AK12" s="174">
        <v>160.39366980443901</v>
      </c>
      <c r="AL12" s="180">
        <v>170.837337294788</v>
      </c>
      <c r="AM12" s="174"/>
      <c r="AN12" s="181">
        <v>140.05191952259099</v>
      </c>
      <c r="AO12" s="182">
        <v>135.42868248970601</v>
      </c>
      <c r="AP12" s="183">
        <v>137.75705416637999</v>
      </c>
      <c r="AQ12" s="174"/>
      <c r="AR12" s="184">
        <v>161.03784133169799</v>
      </c>
      <c r="AS12" s="157"/>
      <c r="AT12" s="158">
        <v>-0.45170243352985501</v>
      </c>
      <c r="AU12" s="152">
        <v>-1.18278233492946E-2</v>
      </c>
      <c r="AV12" s="152">
        <v>-2.0645563416056998</v>
      </c>
      <c r="AW12" s="152">
        <v>-1.61915601606702</v>
      </c>
      <c r="AX12" s="152">
        <v>-3.7695044337286001</v>
      </c>
      <c r="AY12" s="159">
        <v>-1.8470029385281801</v>
      </c>
      <c r="AZ12" s="152"/>
      <c r="BA12" s="160">
        <v>-4.3955279948372503</v>
      </c>
      <c r="BB12" s="161">
        <v>-5.7876710449009101</v>
      </c>
      <c r="BC12" s="162">
        <v>-5.0741218691281</v>
      </c>
      <c r="BD12" s="152"/>
      <c r="BE12" s="163">
        <v>-2.7965417953959801</v>
      </c>
    </row>
    <row r="13" spans="1:57">
      <c r="A13" s="20" t="s">
        <v>38</v>
      </c>
      <c r="B13" s="2" t="str">
        <f t="shared" si="0"/>
        <v>Suburban Virginia Area</v>
      </c>
      <c r="C13" s="2"/>
      <c r="D13" s="23" t="s">
        <v>92</v>
      </c>
      <c r="E13" s="26" t="s">
        <v>93</v>
      </c>
      <c r="F13" s="2"/>
      <c r="G13" s="179">
        <v>131.79217175887601</v>
      </c>
      <c r="H13" s="174">
        <v>142.367869080779</v>
      </c>
      <c r="I13" s="174">
        <v>141.04930406147</v>
      </c>
      <c r="J13" s="174">
        <v>136.43648278905499</v>
      </c>
      <c r="K13" s="174">
        <v>134.50650024003801</v>
      </c>
      <c r="L13" s="180">
        <v>137.458032462017</v>
      </c>
      <c r="M13" s="174"/>
      <c r="N13" s="181">
        <v>153.253164116828</v>
      </c>
      <c r="O13" s="182">
        <v>157.48500352858099</v>
      </c>
      <c r="P13" s="183">
        <v>155.35352014010499</v>
      </c>
      <c r="Q13" s="174"/>
      <c r="R13" s="184">
        <v>142.60857018044899</v>
      </c>
      <c r="S13" s="157"/>
      <c r="T13" s="158">
        <v>-5.0740035761193703</v>
      </c>
      <c r="U13" s="152">
        <v>0.96997165123732998</v>
      </c>
      <c r="V13" s="152">
        <v>-1.5788486495659899</v>
      </c>
      <c r="W13" s="152">
        <v>-7.9285819790154299</v>
      </c>
      <c r="X13" s="152">
        <v>-11.144662557107299</v>
      </c>
      <c r="Y13" s="159">
        <v>-4.8893088259320896</v>
      </c>
      <c r="Z13" s="152"/>
      <c r="AA13" s="160">
        <v>-3.5833564096916799</v>
      </c>
      <c r="AB13" s="161">
        <v>-1.72011361025932</v>
      </c>
      <c r="AC13" s="162">
        <v>-2.6695787384270302</v>
      </c>
      <c r="AD13" s="152"/>
      <c r="AE13" s="163">
        <v>-4.2918797018330697</v>
      </c>
      <c r="AF13" s="29"/>
      <c r="AG13" s="179">
        <v>129.12908116955501</v>
      </c>
      <c r="AH13" s="174">
        <v>139.68068662487499</v>
      </c>
      <c r="AI13" s="174">
        <v>145.76143158350001</v>
      </c>
      <c r="AJ13" s="174">
        <v>141.78317618664499</v>
      </c>
      <c r="AK13" s="174">
        <v>142.88077712353501</v>
      </c>
      <c r="AL13" s="180">
        <v>140.444126053888</v>
      </c>
      <c r="AM13" s="174"/>
      <c r="AN13" s="181">
        <v>155.69055820015799</v>
      </c>
      <c r="AO13" s="182">
        <v>155.14023716517801</v>
      </c>
      <c r="AP13" s="183">
        <v>155.41327784963099</v>
      </c>
      <c r="AQ13" s="174"/>
      <c r="AR13" s="184">
        <v>144.86705892615299</v>
      </c>
      <c r="AS13" s="157"/>
      <c r="AT13" s="158">
        <v>-5.1852181723002602</v>
      </c>
      <c r="AU13" s="152">
        <v>-1.7369785125517101</v>
      </c>
      <c r="AV13" s="152">
        <v>0.27932018782533002</v>
      </c>
      <c r="AW13" s="152">
        <v>-2.8756385624828802</v>
      </c>
      <c r="AX13" s="152">
        <v>-1.72131321255791</v>
      </c>
      <c r="AY13" s="159">
        <v>-2.00389138683482</v>
      </c>
      <c r="AZ13" s="152"/>
      <c r="BA13" s="160">
        <v>-1.0214320019386001</v>
      </c>
      <c r="BB13" s="161">
        <v>-6.28961732886075</v>
      </c>
      <c r="BC13" s="162">
        <v>-3.8133860549763399</v>
      </c>
      <c r="BD13" s="152"/>
      <c r="BE13" s="163">
        <v>-2.6666544267071202</v>
      </c>
    </row>
    <row r="14" spans="1:57">
      <c r="A14" s="20" t="s">
        <v>99</v>
      </c>
      <c r="B14" s="2" t="str">
        <f t="shared" si="0"/>
        <v>Alexandria, VA</v>
      </c>
      <c r="C14" s="2"/>
      <c r="D14" s="23" t="s">
        <v>92</v>
      </c>
      <c r="E14" s="26" t="s">
        <v>93</v>
      </c>
      <c r="F14" s="2"/>
      <c r="G14" s="179">
        <v>120.42940298507401</v>
      </c>
      <c r="H14" s="174">
        <v>131.25047706422001</v>
      </c>
      <c r="I14" s="174">
        <v>135.48712338995699</v>
      </c>
      <c r="J14" s="174">
        <v>133.86228928965701</v>
      </c>
      <c r="K14" s="174">
        <v>135.53272864987599</v>
      </c>
      <c r="L14" s="180">
        <v>131.76906431822599</v>
      </c>
      <c r="M14" s="174"/>
      <c r="N14" s="181">
        <v>124.09823677581799</v>
      </c>
      <c r="O14" s="182">
        <v>123.174170896785</v>
      </c>
      <c r="P14" s="183">
        <v>123.62202214858701</v>
      </c>
      <c r="Q14" s="174"/>
      <c r="R14" s="184">
        <v>129.22556720115401</v>
      </c>
      <c r="S14" s="157"/>
      <c r="T14" s="158">
        <v>-7.9727478062452102</v>
      </c>
      <c r="U14" s="152">
        <v>-7.55656195453005</v>
      </c>
      <c r="V14" s="152">
        <v>-9.6025164347495799</v>
      </c>
      <c r="W14" s="152">
        <v>-9.2556260397561196</v>
      </c>
      <c r="X14" s="152">
        <v>-2.0888950908934398</v>
      </c>
      <c r="Y14" s="159">
        <v>-7.30758360410353</v>
      </c>
      <c r="Z14" s="152"/>
      <c r="AA14" s="160">
        <v>-6.7561164676573604</v>
      </c>
      <c r="AB14" s="161">
        <v>-6.0540493935511801</v>
      </c>
      <c r="AC14" s="162">
        <v>-6.4178098492050397</v>
      </c>
      <c r="AD14" s="152"/>
      <c r="AE14" s="163">
        <v>-7.1599907082071397</v>
      </c>
      <c r="AF14" s="29"/>
      <c r="AG14" s="179">
        <v>125.417212988865</v>
      </c>
      <c r="AH14" s="174">
        <v>137.51390898317101</v>
      </c>
      <c r="AI14" s="174">
        <v>145.14485835022199</v>
      </c>
      <c r="AJ14" s="174">
        <v>141.57492167892599</v>
      </c>
      <c r="AK14" s="174">
        <v>133.24840673514299</v>
      </c>
      <c r="AL14" s="180">
        <v>137.13372152821901</v>
      </c>
      <c r="AM14" s="174"/>
      <c r="AN14" s="181">
        <v>127.557238562091</v>
      </c>
      <c r="AO14" s="182">
        <v>126.688653556451</v>
      </c>
      <c r="AP14" s="183">
        <v>127.11109354413701</v>
      </c>
      <c r="AQ14" s="174"/>
      <c r="AR14" s="184">
        <v>134.03707821535801</v>
      </c>
      <c r="AS14" s="157"/>
      <c r="AT14" s="158">
        <v>-4.44726749388479</v>
      </c>
      <c r="AU14" s="152">
        <v>-6.2234500153514301</v>
      </c>
      <c r="AV14" s="152">
        <v>-6.0683450192857897</v>
      </c>
      <c r="AW14" s="152">
        <v>-6.7826585851398802</v>
      </c>
      <c r="AX14" s="152">
        <v>-4.8187604971084301</v>
      </c>
      <c r="AY14" s="159">
        <v>-5.8776943548355201</v>
      </c>
      <c r="AZ14" s="152"/>
      <c r="BA14" s="160">
        <v>-5.7866967315908999</v>
      </c>
      <c r="BB14" s="161">
        <v>-6.4032776592360303</v>
      </c>
      <c r="BC14" s="162">
        <v>-6.1035126335559298</v>
      </c>
      <c r="BD14" s="152"/>
      <c r="BE14" s="163">
        <v>-6.0124933984181403</v>
      </c>
    </row>
    <row r="15" spans="1:57">
      <c r="A15" s="20" t="s">
        <v>37</v>
      </c>
      <c r="B15" s="2" t="str">
        <f t="shared" si="0"/>
        <v>Fairfax/Tysons Corner, VA</v>
      </c>
      <c r="C15" s="2"/>
      <c r="D15" s="23" t="s">
        <v>92</v>
      </c>
      <c r="E15" s="26" t="s">
        <v>93</v>
      </c>
      <c r="F15" s="2"/>
      <c r="G15" s="179">
        <v>135.47072827417301</v>
      </c>
      <c r="H15" s="174">
        <v>168.749934620174</v>
      </c>
      <c r="I15" s="174">
        <v>180.58281134751701</v>
      </c>
      <c r="J15" s="174">
        <v>177.27499502062801</v>
      </c>
      <c r="K15" s="174">
        <v>144.65315521628401</v>
      </c>
      <c r="L15" s="180">
        <v>163.34461521471599</v>
      </c>
      <c r="M15" s="174"/>
      <c r="N15" s="181">
        <v>126.724983776768</v>
      </c>
      <c r="O15" s="182">
        <v>126.252151778656</v>
      </c>
      <c r="P15" s="183">
        <v>126.48552005765001</v>
      </c>
      <c r="Q15" s="174"/>
      <c r="R15" s="184">
        <v>152.925593001674</v>
      </c>
      <c r="S15" s="157"/>
      <c r="T15" s="158">
        <v>1.19486371207949</v>
      </c>
      <c r="U15" s="152">
        <v>8.9982773974078594</v>
      </c>
      <c r="V15" s="152">
        <v>4.1450889009095198</v>
      </c>
      <c r="W15" s="152">
        <v>6.8406336280732702</v>
      </c>
      <c r="X15" s="152">
        <v>2.8707545144382798</v>
      </c>
      <c r="Y15" s="159">
        <v>5.3927988123131501</v>
      </c>
      <c r="Z15" s="152"/>
      <c r="AA15" s="160">
        <v>-3.51617264312967</v>
      </c>
      <c r="AB15" s="161">
        <v>-3.6193753212094899</v>
      </c>
      <c r="AC15" s="162">
        <v>-3.5680213925040598</v>
      </c>
      <c r="AD15" s="152"/>
      <c r="AE15" s="163">
        <v>3.2642897284346999</v>
      </c>
      <c r="AF15" s="29"/>
      <c r="AG15" s="179">
        <v>134.49993535875799</v>
      </c>
      <c r="AH15" s="174">
        <v>161.488424355825</v>
      </c>
      <c r="AI15" s="174">
        <v>179.39536618210599</v>
      </c>
      <c r="AJ15" s="174">
        <v>174.80054952438201</v>
      </c>
      <c r="AK15" s="174">
        <v>145.15466547435099</v>
      </c>
      <c r="AL15" s="180">
        <v>161.10010320831299</v>
      </c>
      <c r="AM15" s="174"/>
      <c r="AN15" s="181">
        <v>131.55507240547001</v>
      </c>
      <c r="AO15" s="182">
        <v>129.73122530876199</v>
      </c>
      <c r="AP15" s="183">
        <v>130.628583925426</v>
      </c>
      <c r="AQ15" s="174"/>
      <c r="AR15" s="184">
        <v>152.45692954141001</v>
      </c>
      <c r="AS15" s="157"/>
      <c r="AT15" s="158">
        <v>0.21906169339560999</v>
      </c>
      <c r="AU15" s="152">
        <v>2.67776894140823</v>
      </c>
      <c r="AV15" s="152">
        <v>2.5195869275910798</v>
      </c>
      <c r="AW15" s="152">
        <v>1.0850601571722001</v>
      </c>
      <c r="AX15" s="152">
        <v>0.30156589532189099</v>
      </c>
      <c r="AY15" s="159">
        <v>1.54573775763003</v>
      </c>
      <c r="AZ15" s="152"/>
      <c r="BA15" s="160">
        <v>-8.5954889853905904E-3</v>
      </c>
      <c r="BB15" s="161">
        <v>-0.71721691178528701</v>
      </c>
      <c r="BC15" s="162">
        <v>-0.36455864155130502</v>
      </c>
      <c r="BD15" s="152"/>
      <c r="BE15" s="163">
        <v>1.0570403616817601</v>
      </c>
    </row>
    <row r="16" spans="1:57">
      <c r="A16" s="20" t="s">
        <v>39</v>
      </c>
      <c r="B16" s="2" t="str">
        <f t="shared" si="0"/>
        <v>I-95 Fredericksburg, VA</v>
      </c>
      <c r="C16" s="2"/>
      <c r="D16" s="23" t="s">
        <v>92</v>
      </c>
      <c r="E16" s="26" t="s">
        <v>93</v>
      </c>
      <c r="F16" s="2"/>
      <c r="G16" s="179">
        <v>93.693408479834503</v>
      </c>
      <c r="H16" s="174">
        <v>97.660440985732805</v>
      </c>
      <c r="I16" s="174">
        <v>99.471789215686201</v>
      </c>
      <c r="J16" s="174">
        <v>98.518611917363799</v>
      </c>
      <c r="K16" s="174">
        <v>102.078786869647</v>
      </c>
      <c r="L16" s="180">
        <v>98.516249688689598</v>
      </c>
      <c r="M16" s="174"/>
      <c r="N16" s="181">
        <v>115.65589186176101</v>
      </c>
      <c r="O16" s="182">
        <v>111.541426703472</v>
      </c>
      <c r="P16" s="183">
        <v>113.64153353723501</v>
      </c>
      <c r="Q16" s="174"/>
      <c r="R16" s="184">
        <v>103.559326234406</v>
      </c>
      <c r="S16" s="157"/>
      <c r="T16" s="158">
        <v>0.68107513622711602</v>
      </c>
      <c r="U16" s="152">
        <v>2.0057702190408402</v>
      </c>
      <c r="V16" s="152">
        <v>2.2877490556415498</v>
      </c>
      <c r="W16" s="152">
        <v>2.0181438639845002</v>
      </c>
      <c r="X16" s="152">
        <v>0.62176749967299805</v>
      </c>
      <c r="Y16" s="159">
        <v>1.4953161346283499</v>
      </c>
      <c r="Z16" s="152"/>
      <c r="AA16" s="160">
        <v>1.49293294079645</v>
      </c>
      <c r="AB16" s="161">
        <v>0.46101978597254301</v>
      </c>
      <c r="AC16" s="162">
        <v>0.98356342957714005</v>
      </c>
      <c r="AD16" s="152"/>
      <c r="AE16" s="163">
        <v>1.274860838081</v>
      </c>
      <c r="AF16" s="29"/>
      <c r="AG16" s="179">
        <v>95.260491249935001</v>
      </c>
      <c r="AH16" s="174">
        <v>98.998622699945301</v>
      </c>
      <c r="AI16" s="174">
        <v>101.003767836482</v>
      </c>
      <c r="AJ16" s="174">
        <v>100.86044825841201</v>
      </c>
      <c r="AK16" s="174">
        <v>101.509049652516</v>
      </c>
      <c r="AL16" s="180">
        <v>99.702361123495294</v>
      </c>
      <c r="AM16" s="174"/>
      <c r="AN16" s="181">
        <v>114.695832157203</v>
      </c>
      <c r="AO16" s="182">
        <v>114.012657177598</v>
      </c>
      <c r="AP16" s="183">
        <v>114.35222322151201</v>
      </c>
      <c r="AQ16" s="174"/>
      <c r="AR16" s="184">
        <v>104.557701570836</v>
      </c>
      <c r="AS16" s="157"/>
      <c r="AT16" s="158">
        <v>0.83006555963661899</v>
      </c>
      <c r="AU16" s="152">
        <v>2.0685650417211598</v>
      </c>
      <c r="AV16" s="152">
        <v>2.0173332331987699</v>
      </c>
      <c r="AW16" s="152">
        <v>1.9352496981988301</v>
      </c>
      <c r="AX16" s="152">
        <v>1.08479913371704</v>
      </c>
      <c r="AY16" s="159">
        <v>1.61836721198788</v>
      </c>
      <c r="AZ16" s="152"/>
      <c r="BA16" s="160">
        <v>0.89518641286787004</v>
      </c>
      <c r="BB16" s="161">
        <v>0.69272437832435996</v>
      </c>
      <c r="BC16" s="162">
        <v>0.79215159145462599</v>
      </c>
      <c r="BD16" s="152"/>
      <c r="BE16" s="163">
        <v>1.3637917744304899</v>
      </c>
    </row>
    <row r="17" spans="1:57">
      <c r="A17" s="20" t="s">
        <v>100</v>
      </c>
      <c r="B17" s="2" t="str">
        <f t="shared" si="0"/>
        <v>Dulles Airport Area, VA</v>
      </c>
      <c r="C17" s="2"/>
      <c r="D17" s="23" t="s">
        <v>92</v>
      </c>
      <c r="E17" s="26" t="s">
        <v>93</v>
      </c>
      <c r="F17" s="2"/>
      <c r="G17" s="179">
        <v>118.635095836087</v>
      </c>
      <c r="H17" s="174">
        <v>140.79726864123501</v>
      </c>
      <c r="I17" s="174">
        <v>149.33381410606799</v>
      </c>
      <c r="J17" s="174">
        <v>146.381829477292</v>
      </c>
      <c r="K17" s="174">
        <v>137.235295356428</v>
      </c>
      <c r="L17" s="180">
        <v>139.18531184984101</v>
      </c>
      <c r="M17" s="174"/>
      <c r="N17" s="181">
        <v>125.352657894736</v>
      </c>
      <c r="O17" s="182">
        <v>121.311857897263</v>
      </c>
      <c r="P17" s="183">
        <v>123.380542994376</v>
      </c>
      <c r="Q17" s="174"/>
      <c r="R17" s="184">
        <v>134.78312210402601</v>
      </c>
      <c r="S17" s="157"/>
      <c r="T17" s="158">
        <v>5.77666985490694</v>
      </c>
      <c r="U17" s="152">
        <v>8.1027173481558492</v>
      </c>
      <c r="V17" s="152">
        <v>7.5193431555276504</v>
      </c>
      <c r="W17" s="152">
        <v>5.5598349308981101</v>
      </c>
      <c r="X17" s="152">
        <v>13.0809748884109</v>
      </c>
      <c r="Y17" s="159">
        <v>7.72899806849603</v>
      </c>
      <c r="Z17" s="152"/>
      <c r="AA17" s="160">
        <v>13.271033844183901</v>
      </c>
      <c r="AB17" s="161">
        <v>6.9028662747163096</v>
      </c>
      <c r="AC17" s="162">
        <v>10.015152729120601</v>
      </c>
      <c r="AD17" s="152"/>
      <c r="AE17" s="163">
        <v>8.5785474158850903</v>
      </c>
      <c r="AF17" s="29"/>
      <c r="AG17" s="179">
        <v>117.48276229183899</v>
      </c>
      <c r="AH17" s="174">
        <v>141.84751733980301</v>
      </c>
      <c r="AI17" s="174">
        <v>153.526632921275</v>
      </c>
      <c r="AJ17" s="174">
        <v>153.49486887144499</v>
      </c>
      <c r="AK17" s="174">
        <v>133.78598230834001</v>
      </c>
      <c r="AL17" s="180">
        <v>141.48811709004801</v>
      </c>
      <c r="AM17" s="174"/>
      <c r="AN17" s="181">
        <v>123.38510650922601</v>
      </c>
      <c r="AO17" s="182">
        <v>121.133656066314</v>
      </c>
      <c r="AP17" s="183">
        <v>122.268318954561</v>
      </c>
      <c r="AQ17" s="174"/>
      <c r="AR17" s="184">
        <v>136.18971794121401</v>
      </c>
      <c r="AS17" s="157"/>
      <c r="AT17" s="158">
        <v>4.5955662405795801</v>
      </c>
      <c r="AU17" s="152">
        <v>5.9860784510887699</v>
      </c>
      <c r="AV17" s="152">
        <v>6.1027222225980999</v>
      </c>
      <c r="AW17" s="152">
        <v>6.4993394094391697</v>
      </c>
      <c r="AX17" s="152">
        <v>6.2327061426680199</v>
      </c>
      <c r="AY17" s="159">
        <v>5.8999463992352101</v>
      </c>
      <c r="AZ17" s="152"/>
      <c r="BA17" s="160">
        <v>7.0855166790341402</v>
      </c>
      <c r="BB17" s="161">
        <v>6.2972170682813102</v>
      </c>
      <c r="BC17" s="162">
        <v>6.70793913465356</v>
      </c>
      <c r="BD17" s="152"/>
      <c r="BE17" s="163">
        <v>6.27951348727807</v>
      </c>
    </row>
    <row r="18" spans="1:57">
      <c r="A18" s="20" t="s">
        <v>46</v>
      </c>
      <c r="B18" s="2" t="str">
        <f t="shared" si="0"/>
        <v>Williamsburg, VA</v>
      </c>
      <c r="C18" s="2"/>
      <c r="D18" s="23" t="s">
        <v>92</v>
      </c>
      <c r="E18" s="26" t="s">
        <v>93</v>
      </c>
      <c r="F18" s="2"/>
      <c r="G18" s="179">
        <v>134.99833603332499</v>
      </c>
      <c r="H18" s="174">
        <v>137.7522161691</v>
      </c>
      <c r="I18" s="174">
        <v>137.54384548798899</v>
      </c>
      <c r="J18" s="174">
        <v>135.86930570622599</v>
      </c>
      <c r="K18" s="174">
        <v>136.66783695873099</v>
      </c>
      <c r="L18" s="180">
        <v>136.58673663211701</v>
      </c>
      <c r="M18" s="174"/>
      <c r="N18" s="181">
        <v>177.232586935326</v>
      </c>
      <c r="O18" s="182">
        <v>186.43990707197901</v>
      </c>
      <c r="P18" s="183">
        <v>181.908046868751</v>
      </c>
      <c r="Q18" s="174"/>
      <c r="R18" s="184">
        <v>152.52094567234599</v>
      </c>
      <c r="S18" s="157"/>
      <c r="T18" s="158">
        <v>0.52792542923950803</v>
      </c>
      <c r="U18" s="152">
        <v>1.3148464404267599</v>
      </c>
      <c r="V18" s="152">
        <v>4.1364973424449296</v>
      </c>
      <c r="W18" s="152">
        <v>6.3424766471004999</v>
      </c>
      <c r="X18" s="152">
        <v>1.32446973383216</v>
      </c>
      <c r="Y18" s="159">
        <v>2.65412222775453</v>
      </c>
      <c r="Z18" s="152"/>
      <c r="AA18" s="160">
        <v>3.0834996843407998</v>
      </c>
      <c r="AB18" s="161">
        <v>6.1835553849528697</v>
      </c>
      <c r="AC18" s="162">
        <v>4.6873620504066302</v>
      </c>
      <c r="AD18" s="152"/>
      <c r="AE18" s="163">
        <v>3.5258082564669002</v>
      </c>
      <c r="AF18" s="29"/>
      <c r="AG18" s="179">
        <v>131.10197657303999</v>
      </c>
      <c r="AH18" s="174">
        <v>132.89585979215701</v>
      </c>
      <c r="AI18" s="174">
        <v>139.74674916274</v>
      </c>
      <c r="AJ18" s="174">
        <v>131.65788828868901</v>
      </c>
      <c r="AK18" s="174">
        <v>136.00266164863299</v>
      </c>
      <c r="AL18" s="180">
        <v>134.35068213687899</v>
      </c>
      <c r="AM18" s="174"/>
      <c r="AN18" s="181">
        <v>176.650854733291</v>
      </c>
      <c r="AO18" s="182">
        <v>181.13935122586901</v>
      </c>
      <c r="AP18" s="183">
        <v>178.93411195591301</v>
      </c>
      <c r="AQ18" s="174"/>
      <c r="AR18" s="184">
        <v>150.09351170837601</v>
      </c>
      <c r="AS18" s="157"/>
      <c r="AT18" s="158">
        <v>-1.5356917074904599</v>
      </c>
      <c r="AU18" s="152">
        <v>-1.90402152856387</v>
      </c>
      <c r="AV18" s="152">
        <v>3.0703714570458902</v>
      </c>
      <c r="AW18" s="152">
        <v>-2.6962574734095401</v>
      </c>
      <c r="AX18" s="152">
        <v>-1.1579253653742601</v>
      </c>
      <c r="AY18" s="159">
        <v>-0.83083415775853597</v>
      </c>
      <c r="AZ18" s="152"/>
      <c r="BA18" s="160">
        <v>2.6220308667979801</v>
      </c>
      <c r="BB18" s="161">
        <v>2.15822696752628</v>
      </c>
      <c r="BC18" s="162">
        <v>2.38681290094513</v>
      </c>
      <c r="BD18" s="152"/>
      <c r="BE18" s="163">
        <v>0.71099599727274398</v>
      </c>
    </row>
    <row r="19" spans="1:57">
      <c r="A19" s="20" t="s">
        <v>101</v>
      </c>
      <c r="B19" s="2" t="str">
        <f t="shared" si="0"/>
        <v>Virginia Beach, VA</v>
      </c>
      <c r="C19" s="2"/>
      <c r="D19" s="23" t="s">
        <v>92</v>
      </c>
      <c r="E19" s="26" t="s">
        <v>93</v>
      </c>
      <c r="F19" s="2"/>
      <c r="G19" s="179">
        <v>208.758154761904</v>
      </c>
      <c r="H19" s="174">
        <v>207.337044769291</v>
      </c>
      <c r="I19" s="174">
        <v>207.86126176498499</v>
      </c>
      <c r="J19" s="174">
        <v>209.04714352126601</v>
      </c>
      <c r="K19" s="174">
        <v>215.35059072943901</v>
      </c>
      <c r="L19" s="180">
        <v>209.69663545689301</v>
      </c>
      <c r="M19" s="174"/>
      <c r="N19" s="181">
        <v>271.233332593537</v>
      </c>
      <c r="O19" s="182">
        <v>275.26711000845302</v>
      </c>
      <c r="P19" s="183">
        <v>273.256206133955</v>
      </c>
      <c r="Q19" s="174"/>
      <c r="R19" s="184">
        <v>229.97758057081001</v>
      </c>
      <c r="S19" s="157"/>
      <c r="T19" s="158">
        <v>-2.2394551396495599</v>
      </c>
      <c r="U19" s="152">
        <v>0.17764693434945</v>
      </c>
      <c r="V19" s="152">
        <v>5.1591008693656297</v>
      </c>
      <c r="W19" s="152">
        <v>5.7422336747206604</v>
      </c>
      <c r="X19" s="152">
        <v>1.11914575405005</v>
      </c>
      <c r="Y19" s="159">
        <v>1.86964802696244</v>
      </c>
      <c r="Z19" s="152"/>
      <c r="AA19" s="160">
        <v>2.6102675206119201</v>
      </c>
      <c r="AB19" s="161">
        <v>2.1855319535403499</v>
      </c>
      <c r="AC19" s="162">
        <v>2.3849257332387701</v>
      </c>
      <c r="AD19" s="152"/>
      <c r="AE19" s="163">
        <v>1.77221390816567</v>
      </c>
      <c r="AF19" s="29"/>
      <c r="AG19" s="179">
        <v>206.27041489981201</v>
      </c>
      <c r="AH19" s="174">
        <v>205.37662158781299</v>
      </c>
      <c r="AI19" s="174">
        <v>211.779491896975</v>
      </c>
      <c r="AJ19" s="174">
        <v>212.33648543732599</v>
      </c>
      <c r="AK19" s="174">
        <v>219.303118882831</v>
      </c>
      <c r="AL19" s="180">
        <v>211.27814726497101</v>
      </c>
      <c r="AM19" s="174"/>
      <c r="AN19" s="181">
        <v>276.32499328497101</v>
      </c>
      <c r="AO19" s="182">
        <v>281.72274836427698</v>
      </c>
      <c r="AP19" s="183">
        <v>279.04974420829097</v>
      </c>
      <c r="AQ19" s="174"/>
      <c r="AR19" s="184">
        <v>233.25278765937699</v>
      </c>
      <c r="AS19" s="157"/>
      <c r="AT19" s="158">
        <v>-2.47447568482561E-2</v>
      </c>
      <c r="AU19" s="152">
        <v>-1.6560548010453899</v>
      </c>
      <c r="AV19" s="152">
        <v>1.8063494200153001</v>
      </c>
      <c r="AW19" s="152">
        <v>2.4348679073291799</v>
      </c>
      <c r="AX19" s="152">
        <v>2.2126297411935898</v>
      </c>
      <c r="AY19" s="159">
        <v>1.04389318890287</v>
      </c>
      <c r="AZ19" s="152"/>
      <c r="BA19" s="160">
        <v>3.0568948392533599</v>
      </c>
      <c r="BB19" s="161">
        <v>2.4616333765429301</v>
      </c>
      <c r="BC19" s="162">
        <v>2.7347874917676802</v>
      </c>
      <c r="BD19" s="152"/>
      <c r="BE19" s="163">
        <v>1.7266381917859701</v>
      </c>
    </row>
    <row r="20" spans="1:57">
      <c r="A20" s="33" t="s">
        <v>102</v>
      </c>
      <c r="B20" s="2" t="str">
        <f t="shared" si="0"/>
        <v>Norfolk/Portsmouth, VA</v>
      </c>
      <c r="C20" s="2"/>
      <c r="D20" s="23" t="s">
        <v>92</v>
      </c>
      <c r="E20" s="26" t="s">
        <v>93</v>
      </c>
      <c r="F20" s="2"/>
      <c r="G20" s="179">
        <v>116.117176047084</v>
      </c>
      <c r="H20" s="174">
        <v>127.860439158345</v>
      </c>
      <c r="I20" s="174">
        <v>134.59145219986701</v>
      </c>
      <c r="J20" s="174">
        <v>132.364909513323</v>
      </c>
      <c r="K20" s="174">
        <v>127.966804073463</v>
      </c>
      <c r="L20" s="180">
        <v>128.25971943788301</v>
      </c>
      <c r="M20" s="174"/>
      <c r="N20" s="181">
        <v>155.74803705906399</v>
      </c>
      <c r="O20" s="182">
        <v>161.10055744176799</v>
      </c>
      <c r="P20" s="183">
        <v>158.47544283846301</v>
      </c>
      <c r="Q20" s="174"/>
      <c r="R20" s="184">
        <v>137.91530962972399</v>
      </c>
      <c r="S20" s="157"/>
      <c r="T20" s="158">
        <v>-4.5274658401995396</v>
      </c>
      <c r="U20" s="152">
        <v>0.430875726868715</v>
      </c>
      <c r="V20" s="152">
        <v>4.4812709470613701</v>
      </c>
      <c r="W20" s="152">
        <v>-1.34851221476609</v>
      </c>
      <c r="X20" s="152">
        <v>-2.5125077156227</v>
      </c>
      <c r="Y20" s="159">
        <v>-0.46762718918799501</v>
      </c>
      <c r="Z20" s="152"/>
      <c r="AA20" s="160">
        <v>0.61624083604785995</v>
      </c>
      <c r="AB20" s="161">
        <v>3.2755603435974399</v>
      </c>
      <c r="AC20" s="162">
        <v>1.9867964173099799</v>
      </c>
      <c r="AD20" s="152"/>
      <c r="AE20" s="163">
        <v>0.52928361195281204</v>
      </c>
      <c r="AF20" s="29"/>
      <c r="AG20" s="179">
        <v>119.02998022176</v>
      </c>
      <c r="AH20" s="174">
        <v>127.954203387501</v>
      </c>
      <c r="AI20" s="174">
        <v>132.72117380077901</v>
      </c>
      <c r="AJ20" s="174">
        <v>134.288564244616</v>
      </c>
      <c r="AK20" s="174">
        <v>129.48984176650799</v>
      </c>
      <c r="AL20" s="180">
        <v>129.12655022148701</v>
      </c>
      <c r="AM20" s="174"/>
      <c r="AN20" s="181">
        <v>159.61858759402301</v>
      </c>
      <c r="AO20" s="182">
        <v>161.78713665716</v>
      </c>
      <c r="AP20" s="183">
        <v>160.70913795523199</v>
      </c>
      <c r="AQ20" s="174"/>
      <c r="AR20" s="184">
        <v>139.04127566048601</v>
      </c>
      <c r="AS20" s="157"/>
      <c r="AT20" s="158">
        <v>-3.0294016189209798</v>
      </c>
      <c r="AU20" s="152">
        <v>-1.9248155035574701</v>
      </c>
      <c r="AV20" s="152">
        <v>-2.01176055739935</v>
      </c>
      <c r="AW20" s="152">
        <v>-2.7313791698810599</v>
      </c>
      <c r="AX20" s="152">
        <v>-4.4558663317810199</v>
      </c>
      <c r="AY20" s="159">
        <v>-2.7228270331333402</v>
      </c>
      <c r="AZ20" s="152"/>
      <c r="BA20" s="160">
        <v>0.52065602804822098</v>
      </c>
      <c r="BB20" s="161">
        <v>-0.24035806317816</v>
      </c>
      <c r="BC20" s="162">
        <v>0.12836876104675601</v>
      </c>
      <c r="BD20" s="152"/>
      <c r="BE20" s="163">
        <v>-1.6592416969427</v>
      </c>
    </row>
    <row r="21" spans="1:57">
      <c r="A21" s="34" t="s">
        <v>43</v>
      </c>
      <c r="B21" s="2" t="str">
        <f t="shared" si="0"/>
        <v>Newport News/Hampton, VA</v>
      </c>
      <c r="C21" s="2"/>
      <c r="D21" s="23" t="s">
        <v>92</v>
      </c>
      <c r="E21" s="26" t="s">
        <v>93</v>
      </c>
      <c r="F21" s="2"/>
      <c r="G21" s="179">
        <v>87.517791517436294</v>
      </c>
      <c r="H21" s="174">
        <v>94.489599588315997</v>
      </c>
      <c r="I21" s="174">
        <v>96.361081518334203</v>
      </c>
      <c r="J21" s="174">
        <v>90.527387010954598</v>
      </c>
      <c r="K21" s="174">
        <v>91.289338014620995</v>
      </c>
      <c r="L21" s="180">
        <v>92.244100370783798</v>
      </c>
      <c r="M21" s="174"/>
      <c r="N21" s="181">
        <v>116.425289026402</v>
      </c>
      <c r="O21" s="182">
        <v>118.950396353413</v>
      </c>
      <c r="P21" s="183">
        <v>117.70480006512</v>
      </c>
      <c r="Q21" s="174"/>
      <c r="R21" s="184">
        <v>100.61471336473301</v>
      </c>
      <c r="S21" s="157"/>
      <c r="T21" s="158">
        <v>-2.5750147857514301</v>
      </c>
      <c r="U21" s="152">
        <v>-1.9693833789476101</v>
      </c>
      <c r="V21" s="152">
        <v>0.90383900568277198</v>
      </c>
      <c r="W21" s="152">
        <v>-1.05183811577544</v>
      </c>
      <c r="X21" s="152">
        <v>-3.4733217151918701</v>
      </c>
      <c r="Y21" s="159">
        <v>-1.5875233510664599</v>
      </c>
      <c r="Z21" s="152"/>
      <c r="AA21" s="160">
        <v>-6.6762631610835701</v>
      </c>
      <c r="AB21" s="161">
        <v>-1.74199240433602</v>
      </c>
      <c r="AC21" s="162">
        <v>-4.2472109347643201</v>
      </c>
      <c r="AD21" s="152"/>
      <c r="AE21" s="163">
        <v>-2.5510626540180001</v>
      </c>
      <c r="AF21" s="29"/>
      <c r="AG21" s="179">
        <v>88.737318349312602</v>
      </c>
      <c r="AH21" s="174">
        <v>94.735919237262806</v>
      </c>
      <c r="AI21" s="174">
        <v>97.232318821310699</v>
      </c>
      <c r="AJ21" s="174">
        <v>96.219055229226299</v>
      </c>
      <c r="AK21" s="174">
        <v>95.212367284999502</v>
      </c>
      <c r="AL21" s="180">
        <v>94.639079885502198</v>
      </c>
      <c r="AM21" s="174"/>
      <c r="AN21" s="181">
        <v>124.763096379733</v>
      </c>
      <c r="AO21" s="182">
        <v>125.263506268558</v>
      </c>
      <c r="AP21" s="183">
        <v>125.014280245099</v>
      </c>
      <c r="AQ21" s="174"/>
      <c r="AR21" s="184">
        <v>104.48068962272301</v>
      </c>
      <c r="AS21" s="157"/>
      <c r="AT21" s="158">
        <v>-1.1608330905617801</v>
      </c>
      <c r="AU21" s="152">
        <v>-1.52878720893477</v>
      </c>
      <c r="AV21" s="152">
        <v>-1.9304232385760001</v>
      </c>
      <c r="AW21" s="152">
        <v>0.77897637346743898</v>
      </c>
      <c r="AX21" s="152">
        <v>-1.58264476688072</v>
      </c>
      <c r="AY21" s="159">
        <v>-1.11798720344953</v>
      </c>
      <c r="AZ21" s="152"/>
      <c r="BA21" s="160">
        <v>-0.85038834964506405</v>
      </c>
      <c r="BB21" s="161">
        <v>-1.790144233528</v>
      </c>
      <c r="BC21" s="162">
        <v>-1.33298595102432</v>
      </c>
      <c r="BD21" s="152"/>
      <c r="BE21" s="163">
        <v>-1.1835595726380299</v>
      </c>
    </row>
    <row r="22" spans="1:57">
      <c r="A22" s="35" t="s">
        <v>103</v>
      </c>
      <c r="B22" s="2" t="str">
        <f t="shared" si="0"/>
        <v>Chesapeake/Suffolk, VA</v>
      </c>
      <c r="C22" s="2"/>
      <c r="D22" s="24" t="s">
        <v>92</v>
      </c>
      <c r="E22" s="27" t="s">
        <v>93</v>
      </c>
      <c r="F22" s="2"/>
      <c r="G22" s="185">
        <v>104.07968109679</v>
      </c>
      <c r="H22" s="186">
        <v>109.060185496347</v>
      </c>
      <c r="I22" s="186">
        <v>113.433037745793</v>
      </c>
      <c r="J22" s="186">
        <v>111.766178525252</v>
      </c>
      <c r="K22" s="186">
        <v>108.94693373791399</v>
      </c>
      <c r="L22" s="187">
        <v>109.689925292228</v>
      </c>
      <c r="M22" s="174"/>
      <c r="N22" s="188">
        <v>142.18459484496799</v>
      </c>
      <c r="O22" s="189">
        <v>144.17045498697399</v>
      </c>
      <c r="P22" s="190">
        <v>143.18845265732199</v>
      </c>
      <c r="Q22" s="174"/>
      <c r="R22" s="191">
        <v>120.16844128170401</v>
      </c>
      <c r="S22" s="157"/>
      <c r="T22" s="164">
        <v>-3.6340541949007301</v>
      </c>
      <c r="U22" s="165">
        <v>-1.14060539506269</v>
      </c>
      <c r="V22" s="165">
        <v>2.1632171853987399</v>
      </c>
      <c r="W22" s="165">
        <v>1.2506504906709</v>
      </c>
      <c r="X22" s="165">
        <v>0.59960332676041095</v>
      </c>
      <c r="Y22" s="166">
        <v>2.0762701617305399E-2</v>
      </c>
      <c r="Z22" s="152"/>
      <c r="AA22" s="167">
        <v>2.7938125133372198</v>
      </c>
      <c r="AB22" s="168">
        <v>4.3357352000312002</v>
      </c>
      <c r="AC22" s="169">
        <v>3.5717830588970298</v>
      </c>
      <c r="AD22" s="152"/>
      <c r="AE22" s="170">
        <v>1.11089336732046</v>
      </c>
      <c r="AF22" s="30"/>
      <c r="AG22" s="185">
        <v>104.38289301307201</v>
      </c>
      <c r="AH22" s="186">
        <v>110.355965360835</v>
      </c>
      <c r="AI22" s="186">
        <v>113.951221652421</v>
      </c>
      <c r="AJ22" s="186">
        <v>114.294450917408</v>
      </c>
      <c r="AK22" s="186">
        <v>112.369253997949</v>
      </c>
      <c r="AL22" s="187">
        <v>111.36230479701599</v>
      </c>
      <c r="AM22" s="174"/>
      <c r="AN22" s="188">
        <v>144.095362890046</v>
      </c>
      <c r="AO22" s="189">
        <v>143.73543334784199</v>
      </c>
      <c r="AP22" s="190">
        <v>143.91648388577701</v>
      </c>
      <c r="AQ22" s="174"/>
      <c r="AR22" s="191">
        <v>121.38103149605701</v>
      </c>
      <c r="AS22" s="157"/>
      <c r="AT22" s="164">
        <v>-0.743516451386664</v>
      </c>
      <c r="AU22" s="165">
        <v>-1.0805589575591199</v>
      </c>
      <c r="AV22" s="165">
        <v>-4.7534057298976799E-2</v>
      </c>
      <c r="AW22" s="165">
        <v>-0.94158584095645703</v>
      </c>
      <c r="AX22" s="165">
        <v>-0.15211416381374401</v>
      </c>
      <c r="AY22" s="166">
        <v>-0.58460752149603301</v>
      </c>
      <c r="AZ22" s="152"/>
      <c r="BA22" s="167">
        <v>0.60662921445296603</v>
      </c>
      <c r="BB22" s="168">
        <v>-0.48324519757863499</v>
      </c>
      <c r="BC22" s="169">
        <v>5.8608051332066202E-2</v>
      </c>
      <c r="BD22" s="152"/>
      <c r="BE22" s="170">
        <v>-0.43783503303377402</v>
      </c>
    </row>
    <row r="23" spans="1:57">
      <c r="A23" s="34" t="s">
        <v>59</v>
      </c>
      <c r="B23" s="2" t="s">
        <v>59</v>
      </c>
      <c r="C23" s="8"/>
      <c r="D23" s="22" t="s">
        <v>92</v>
      </c>
      <c r="E23" s="25" t="s">
        <v>93</v>
      </c>
      <c r="F23" s="2"/>
      <c r="G23" s="171">
        <v>147.52920463320399</v>
      </c>
      <c r="H23" s="172">
        <v>166.06788933257201</v>
      </c>
      <c r="I23" s="172">
        <v>165.78844433872499</v>
      </c>
      <c r="J23" s="172">
        <v>162.622512100677</v>
      </c>
      <c r="K23" s="172">
        <v>152.762746478873</v>
      </c>
      <c r="L23" s="173">
        <v>159.97090470852001</v>
      </c>
      <c r="M23" s="174"/>
      <c r="N23" s="175">
        <v>158.02200305033</v>
      </c>
      <c r="O23" s="176">
        <v>162.070040522287</v>
      </c>
      <c r="P23" s="177">
        <v>160.16877745940701</v>
      </c>
      <c r="Q23" s="174"/>
      <c r="R23" s="178">
        <v>160.03412496185501</v>
      </c>
      <c r="S23" s="157"/>
      <c r="T23" s="149">
        <v>-2.4441470749294099</v>
      </c>
      <c r="U23" s="150">
        <v>3.8790325383834001</v>
      </c>
      <c r="V23" s="150">
        <v>-0.53611218380367598</v>
      </c>
      <c r="W23" s="150">
        <v>-0.64015298242295404</v>
      </c>
      <c r="X23" s="150">
        <v>-3.8752823256825502</v>
      </c>
      <c r="Y23" s="151">
        <v>-0.44685406584385401</v>
      </c>
      <c r="Z23" s="152"/>
      <c r="AA23" s="153">
        <v>-5.1697786126649898</v>
      </c>
      <c r="AB23" s="154">
        <v>-6.0876345215208003</v>
      </c>
      <c r="AC23" s="155">
        <v>-5.6385379842970504</v>
      </c>
      <c r="AD23" s="152"/>
      <c r="AE23" s="156">
        <v>-2.23520068675891</v>
      </c>
      <c r="AF23" s="28"/>
      <c r="AG23" s="171">
        <v>153.161887894122</v>
      </c>
      <c r="AH23" s="172">
        <v>163.379859892627</v>
      </c>
      <c r="AI23" s="172">
        <v>179.45553230003301</v>
      </c>
      <c r="AJ23" s="172">
        <v>181.331273481869</v>
      </c>
      <c r="AK23" s="172">
        <v>163.99382856458701</v>
      </c>
      <c r="AL23" s="173">
        <v>170.00216777854399</v>
      </c>
      <c r="AM23" s="174"/>
      <c r="AN23" s="175">
        <v>167.719495206191</v>
      </c>
      <c r="AO23" s="176">
        <v>172.04426318018201</v>
      </c>
      <c r="AP23" s="177">
        <v>169.97612439926999</v>
      </c>
      <c r="AQ23" s="174"/>
      <c r="AR23" s="178">
        <v>169.99392915807499</v>
      </c>
      <c r="AS23" s="157"/>
      <c r="AT23" s="149">
        <v>0.79590167669117595</v>
      </c>
      <c r="AU23" s="150">
        <v>-0.95340035143339097</v>
      </c>
      <c r="AV23" s="150">
        <v>5.0810262045056502</v>
      </c>
      <c r="AW23" s="150">
        <v>7.1995320888085397</v>
      </c>
      <c r="AX23" s="150">
        <v>2.3393994058588201</v>
      </c>
      <c r="AY23" s="151">
        <v>3.3870258100566599</v>
      </c>
      <c r="AZ23" s="152"/>
      <c r="BA23" s="153">
        <v>-0.48855889520874102</v>
      </c>
      <c r="BB23" s="154">
        <v>-2.0486704883487499</v>
      </c>
      <c r="BC23" s="155">
        <v>-1.3197054639493599</v>
      </c>
      <c r="BD23" s="152"/>
      <c r="BE23" s="156">
        <v>1.8838458993082701</v>
      </c>
    </row>
    <row r="24" spans="1:57">
      <c r="A24" s="34" t="s">
        <v>104</v>
      </c>
      <c r="B24" s="2" t="str">
        <f t="shared" si="0"/>
        <v>Richmond North/Glen Allen, VA</v>
      </c>
      <c r="C24" s="9"/>
      <c r="D24" s="23" t="s">
        <v>92</v>
      </c>
      <c r="E24" s="26" t="s">
        <v>93</v>
      </c>
      <c r="F24" s="2"/>
      <c r="G24" s="179">
        <v>95.024467293808698</v>
      </c>
      <c r="H24" s="174">
        <v>109.62318362611801</v>
      </c>
      <c r="I24" s="174">
        <v>114.997160378823</v>
      </c>
      <c r="J24" s="174">
        <v>114.000537272309</v>
      </c>
      <c r="K24" s="174">
        <v>103.974350017379</v>
      </c>
      <c r="L24" s="180">
        <v>108.395109944431</v>
      </c>
      <c r="M24" s="174"/>
      <c r="N24" s="181">
        <v>114.265760247486</v>
      </c>
      <c r="O24" s="182">
        <v>114.10876328353601</v>
      </c>
      <c r="P24" s="183">
        <v>114.187092143849</v>
      </c>
      <c r="Q24" s="174"/>
      <c r="R24" s="184">
        <v>110.169778439857</v>
      </c>
      <c r="S24" s="157"/>
      <c r="T24" s="158">
        <v>1.2900521049574101</v>
      </c>
      <c r="U24" s="152">
        <v>7.0425778695905503</v>
      </c>
      <c r="V24" s="152">
        <v>5.6640199816278098</v>
      </c>
      <c r="W24" s="152">
        <v>6.8614783598823603</v>
      </c>
      <c r="X24" s="152">
        <v>2.9997105384856901</v>
      </c>
      <c r="Y24" s="159">
        <v>5.1398843153455998</v>
      </c>
      <c r="Z24" s="152"/>
      <c r="AA24" s="160">
        <v>-1.78007386803182</v>
      </c>
      <c r="AB24" s="161">
        <v>1.8016703137634</v>
      </c>
      <c r="AC24" s="162">
        <v>-5.8016049770821497E-2</v>
      </c>
      <c r="AD24" s="152"/>
      <c r="AE24" s="163">
        <v>3.25200140076665</v>
      </c>
      <c r="AF24" s="29"/>
      <c r="AG24" s="179">
        <v>100.303847238797</v>
      </c>
      <c r="AH24" s="174">
        <v>108.10224722472201</v>
      </c>
      <c r="AI24" s="174">
        <v>114.093458394956</v>
      </c>
      <c r="AJ24" s="174">
        <v>117.63575439117599</v>
      </c>
      <c r="AK24" s="174">
        <v>115.571936600754</v>
      </c>
      <c r="AL24" s="180">
        <v>111.932366300609</v>
      </c>
      <c r="AM24" s="174"/>
      <c r="AN24" s="181">
        <v>126.792733311671</v>
      </c>
      <c r="AO24" s="182">
        <v>126.55442306314001</v>
      </c>
      <c r="AP24" s="183">
        <v>126.673134610196</v>
      </c>
      <c r="AQ24" s="174"/>
      <c r="AR24" s="184">
        <v>116.589871808713</v>
      </c>
      <c r="AS24" s="157"/>
      <c r="AT24" s="158">
        <v>3.2805819285483202</v>
      </c>
      <c r="AU24" s="152">
        <v>0.79862735517716599</v>
      </c>
      <c r="AV24" s="152">
        <v>0.69155519452974401</v>
      </c>
      <c r="AW24" s="152">
        <v>4.6129221336334503</v>
      </c>
      <c r="AX24" s="152">
        <v>9.6272475937805808</v>
      </c>
      <c r="AY24" s="159">
        <v>3.7817374883666299</v>
      </c>
      <c r="AZ24" s="152"/>
      <c r="BA24" s="160">
        <v>7.4737869703101998</v>
      </c>
      <c r="BB24" s="161">
        <v>7.6527762334003597</v>
      </c>
      <c r="BC24" s="162">
        <v>7.5647020534783103</v>
      </c>
      <c r="BD24" s="152"/>
      <c r="BE24" s="163">
        <v>5.1523678526147201</v>
      </c>
    </row>
    <row r="25" spans="1:57">
      <c r="A25" s="34" t="s">
        <v>62</v>
      </c>
      <c r="B25" s="2" t="str">
        <f t="shared" si="0"/>
        <v>Richmond West/Midlothian, VA</v>
      </c>
      <c r="C25" s="2"/>
      <c r="D25" s="23" t="s">
        <v>92</v>
      </c>
      <c r="E25" s="26" t="s">
        <v>93</v>
      </c>
      <c r="F25" s="2"/>
      <c r="G25" s="179">
        <v>86.935590461378894</v>
      </c>
      <c r="H25" s="174">
        <v>92.101049954710106</v>
      </c>
      <c r="I25" s="174">
        <v>90.078150988142198</v>
      </c>
      <c r="J25" s="174">
        <v>92.639045500848795</v>
      </c>
      <c r="K25" s="174">
        <v>89.774933333333294</v>
      </c>
      <c r="L25" s="180">
        <v>90.415479178700295</v>
      </c>
      <c r="M25" s="174"/>
      <c r="N25" s="181">
        <v>102.24143148295001</v>
      </c>
      <c r="O25" s="182">
        <v>100.79089714744801</v>
      </c>
      <c r="P25" s="183">
        <v>101.520940570744</v>
      </c>
      <c r="Q25" s="174"/>
      <c r="R25" s="184">
        <v>93.873901093779097</v>
      </c>
      <c r="S25" s="157"/>
      <c r="T25" s="158">
        <v>-9.5942916337998799E-2</v>
      </c>
      <c r="U25" s="152">
        <v>2.8741556836220599</v>
      </c>
      <c r="V25" s="152">
        <v>1.16542154070069</v>
      </c>
      <c r="W25" s="152">
        <v>5.1784482823183202</v>
      </c>
      <c r="X25" s="152">
        <v>-3.8392624105857398</v>
      </c>
      <c r="Y25" s="159">
        <v>1.01058414697678</v>
      </c>
      <c r="Z25" s="152"/>
      <c r="AA25" s="160">
        <v>-1.54165494656636</v>
      </c>
      <c r="AB25" s="161">
        <v>-3.9489415104188001</v>
      </c>
      <c r="AC25" s="162">
        <v>-2.7518012965622298</v>
      </c>
      <c r="AD25" s="152"/>
      <c r="AE25" s="163">
        <v>-0.54033953372261401</v>
      </c>
      <c r="AF25" s="29"/>
      <c r="AG25" s="179">
        <v>87.603178442224603</v>
      </c>
      <c r="AH25" s="174">
        <v>92.221102843496595</v>
      </c>
      <c r="AI25" s="174">
        <v>95.332058714061603</v>
      </c>
      <c r="AJ25" s="174">
        <v>98.393448414376294</v>
      </c>
      <c r="AK25" s="174">
        <v>97.718848613197096</v>
      </c>
      <c r="AL25" s="180">
        <v>94.656230185637</v>
      </c>
      <c r="AM25" s="174"/>
      <c r="AN25" s="181">
        <v>108.832849854719</v>
      </c>
      <c r="AO25" s="182">
        <v>107.79164344146599</v>
      </c>
      <c r="AP25" s="183">
        <v>108.313077501877</v>
      </c>
      <c r="AQ25" s="174"/>
      <c r="AR25" s="184">
        <v>98.985775947916594</v>
      </c>
      <c r="AS25" s="157"/>
      <c r="AT25" s="158">
        <v>4.4266130114421903E-2</v>
      </c>
      <c r="AU25" s="152">
        <v>-1.88327773998422</v>
      </c>
      <c r="AV25" s="152">
        <v>-0.395071702487926</v>
      </c>
      <c r="AW25" s="152">
        <v>-0.85377380522824498</v>
      </c>
      <c r="AX25" s="152">
        <v>-2.1120549573150198</v>
      </c>
      <c r="AY25" s="159">
        <v>-1.1607513964921601</v>
      </c>
      <c r="AZ25" s="152"/>
      <c r="BA25" s="160">
        <v>2.7785346170911702</v>
      </c>
      <c r="BB25" s="161">
        <v>1.60146485069883</v>
      </c>
      <c r="BC25" s="162">
        <v>2.1888231789853201</v>
      </c>
      <c r="BD25" s="152"/>
      <c r="BE25" s="163">
        <v>8.3216412610340004E-2</v>
      </c>
    </row>
    <row r="26" spans="1:57">
      <c r="A26" s="34" t="s">
        <v>58</v>
      </c>
      <c r="B26" s="2" t="str">
        <f t="shared" si="0"/>
        <v>Petersburg/Chester, VA</v>
      </c>
      <c r="C26" s="2"/>
      <c r="D26" s="23" t="s">
        <v>92</v>
      </c>
      <c r="E26" s="26" t="s">
        <v>93</v>
      </c>
      <c r="F26" s="2"/>
      <c r="G26" s="179">
        <v>90.623472795497094</v>
      </c>
      <c r="H26" s="174">
        <v>95.0537747365576</v>
      </c>
      <c r="I26" s="174">
        <v>96.181134712041796</v>
      </c>
      <c r="J26" s="174">
        <v>95.715995195039994</v>
      </c>
      <c r="K26" s="174">
        <v>94.609525986140696</v>
      </c>
      <c r="L26" s="180">
        <v>94.565008167048305</v>
      </c>
      <c r="M26" s="174"/>
      <c r="N26" s="181">
        <v>100.009025468711</v>
      </c>
      <c r="O26" s="182">
        <v>100.09580987189101</v>
      </c>
      <c r="P26" s="183">
        <v>100.05174167903</v>
      </c>
      <c r="Q26" s="174"/>
      <c r="R26" s="184">
        <v>96.244035811577703</v>
      </c>
      <c r="S26" s="157"/>
      <c r="T26" s="158">
        <v>-3.1584617764629699</v>
      </c>
      <c r="U26" s="152">
        <v>-1.58623426032441</v>
      </c>
      <c r="V26" s="152">
        <v>0.76947415051459001</v>
      </c>
      <c r="W26" s="152">
        <v>1.9784673594139901</v>
      </c>
      <c r="X26" s="152">
        <v>3.1313969355949398</v>
      </c>
      <c r="Y26" s="159">
        <v>0.27467827325470201</v>
      </c>
      <c r="Z26" s="152"/>
      <c r="AA26" s="160">
        <v>2.8275429803701301E-2</v>
      </c>
      <c r="AB26" s="161">
        <v>-1.1368663757965201</v>
      </c>
      <c r="AC26" s="162">
        <v>-0.55650895045018201</v>
      </c>
      <c r="AD26" s="152"/>
      <c r="AE26" s="163">
        <v>6.2435948818791297E-2</v>
      </c>
      <c r="AF26" s="29"/>
      <c r="AG26" s="179">
        <v>90.930955860891103</v>
      </c>
      <c r="AH26" s="174">
        <v>96.058792548280096</v>
      </c>
      <c r="AI26" s="174">
        <v>98.323980522697696</v>
      </c>
      <c r="AJ26" s="174">
        <v>98.827992841409596</v>
      </c>
      <c r="AK26" s="174">
        <v>97.083534448411896</v>
      </c>
      <c r="AL26" s="180">
        <v>96.477706223033294</v>
      </c>
      <c r="AM26" s="174"/>
      <c r="AN26" s="181">
        <v>102.47168007468299</v>
      </c>
      <c r="AO26" s="182">
        <v>102.142630367054</v>
      </c>
      <c r="AP26" s="183">
        <v>102.309019195137</v>
      </c>
      <c r="AQ26" s="174"/>
      <c r="AR26" s="184">
        <v>98.264599892413798</v>
      </c>
      <c r="AS26" s="157"/>
      <c r="AT26" s="158">
        <v>-0.56634106674009299</v>
      </c>
      <c r="AU26" s="152">
        <v>-0.31482356056559202</v>
      </c>
      <c r="AV26" s="152">
        <v>0.39197589053461102</v>
      </c>
      <c r="AW26" s="152">
        <v>1.65799506208935</v>
      </c>
      <c r="AX26" s="152">
        <v>1.9081755653683901</v>
      </c>
      <c r="AY26" s="159">
        <v>0.71126748360159597</v>
      </c>
      <c r="AZ26" s="152"/>
      <c r="BA26" s="160">
        <v>0.61391612015547603</v>
      </c>
      <c r="BB26" s="161">
        <v>-0.34376196839940498</v>
      </c>
      <c r="BC26" s="162">
        <v>0.13507764075968801</v>
      </c>
      <c r="BD26" s="152"/>
      <c r="BE26" s="163">
        <v>0.58450154473154503</v>
      </c>
    </row>
    <row r="27" spans="1:57">
      <c r="A27" s="34" t="s">
        <v>105</v>
      </c>
      <c r="B27" s="2" t="s">
        <v>49</v>
      </c>
      <c r="C27" s="2"/>
      <c r="D27" s="23" t="s">
        <v>92</v>
      </c>
      <c r="E27" s="26" t="s">
        <v>93</v>
      </c>
      <c r="F27" s="2"/>
      <c r="G27" s="179">
        <v>142.68981028667699</v>
      </c>
      <c r="H27" s="174">
        <v>139.77163396422901</v>
      </c>
      <c r="I27" s="174">
        <v>130.51656578947299</v>
      </c>
      <c r="J27" s="174">
        <v>127.69173315454201</v>
      </c>
      <c r="K27" s="174">
        <v>142.30136270491801</v>
      </c>
      <c r="L27" s="180">
        <v>136.262336912515</v>
      </c>
      <c r="M27" s="174"/>
      <c r="N27" s="181">
        <v>167.846318958274</v>
      </c>
      <c r="O27" s="182">
        <v>169.031157894736</v>
      </c>
      <c r="P27" s="183">
        <v>168.445827626755</v>
      </c>
      <c r="Q27" s="174"/>
      <c r="R27" s="184">
        <v>147.11756357612799</v>
      </c>
      <c r="S27" s="157"/>
      <c r="T27" s="158">
        <v>13.2608614893643</v>
      </c>
      <c r="U27" s="152">
        <v>9.1283367378311198</v>
      </c>
      <c r="V27" s="152">
        <v>4.7970557842799799</v>
      </c>
      <c r="W27" s="152">
        <v>7.9592651194902899</v>
      </c>
      <c r="X27" s="152">
        <v>17.246619574847099</v>
      </c>
      <c r="Y27" s="159">
        <v>10.3342966936686</v>
      </c>
      <c r="Z27" s="152"/>
      <c r="AA27" s="160">
        <v>9.7860000578457207</v>
      </c>
      <c r="AB27" s="161">
        <v>14.355294747094399</v>
      </c>
      <c r="AC27" s="162">
        <v>12.0161317868772</v>
      </c>
      <c r="AD27" s="152"/>
      <c r="AE27" s="163">
        <v>11.2213556416714</v>
      </c>
      <c r="AF27" s="29"/>
      <c r="AG27" s="179">
        <v>131.061613929168</v>
      </c>
      <c r="AH27" s="174">
        <v>129.51137674131499</v>
      </c>
      <c r="AI27" s="174">
        <v>125.91029414286901</v>
      </c>
      <c r="AJ27" s="174">
        <v>126.42096976369901</v>
      </c>
      <c r="AK27" s="174">
        <v>137.29582011924299</v>
      </c>
      <c r="AL27" s="180">
        <v>130.01121069576101</v>
      </c>
      <c r="AM27" s="174"/>
      <c r="AN27" s="181">
        <v>163.75538298339299</v>
      </c>
      <c r="AO27" s="182">
        <v>162.944946598174</v>
      </c>
      <c r="AP27" s="183">
        <v>163.352243138408</v>
      </c>
      <c r="AQ27" s="174"/>
      <c r="AR27" s="184">
        <v>140.922562373283</v>
      </c>
      <c r="AS27" s="157"/>
      <c r="AT27" s="158">
        <v>10.323563230963</v>
      </c>
      <c r="AU27" s="152">
        <v>6.6584606134712301</v>
      </c>
      <c r="AV27" s="152">
        <v>1.6421939759953901</v>
      </c>
      <c r="AW27" s="152">
        <v>3.1519078882356202</v>
      </c>
      <c r="AX27" s="152">
        <v>7.2022208394700096</v>
      </c>
      <c r="AY27" s="159">
        <v>5.5782839876852197</v>
      </c>
      <c r="AZ27" s="152"/>
      <c r="BA27" s="160">
        <v>7.6296558700102599</v>
      </c>
      <c r="BB27" s="161">
        <v>8.2832494249042306</v>
      </c>
      <c r="BC27" s="162">
        <v>7.9495303965634196</v>
      </c>
      <c r="BD27" s="152"/>
      <c r="BE27" s="163">
        <v>6.6069300057261398</v>
      </c>
    </row>
    <row r="28" spans="1:57">
      <c r="A28" s="34" t="s">
        <v>54</v>
      </c>
      <c r="B28" s="2" t="str">
        <f t="shared" si="0"/>
        <v>Roanoke, VA</v>
      </c>
      <c r="C28" s="2"/>
      <c r="D28" s="23" t="s">
        <v>92</v>
      </c>
      <c r="E28" s="26" t="s">
        <v>93</v>
      </c>
      <c r="F28" s="2"/>
      <c r="G28" s="179">
        <v>96.335882352941098</v>
      </c>
      <c r="H28" s="174">
        <v>113.219322955275</v>
      </c>
      <c r="I28" s="174">
        <v>113.653200290275</v>
      </c>
      <c r="J28" s="174">
        <v>111.996784495368</v>
      </c>
      <c r="K28" s="174">
        <v>105.641545212765</v>
      </c>
      <c r="L28" s="180">
        <v>108.944486212896</v>
      </c>
      <c r="M28" s="174"/>
      <c r="N28" s="181">
        <v>111.279868421052</v>
      </c>
      <c r="O28" s="182">
        <v>114.056077225774</v>
      </c>
      <c r="P28" s="183">
        <v>112.66151652386699</v>
      </c>
      <c r="Q28" s="174"/>
      <c r="R28" s="184">
        <v>110.063553819508</v>
      </c>
      <c r="S28" s="157"/>
      <c r="T28" s="158">
        <v>0.85530518875619799</v>
      </c>
      <c r="U28" s="152">
        <v>-0.33804550509764397</v>
      </c>
      <c r="V28" s="152">
        <v>-1.8557527385266599</v>
      </c>
      <c r="W28" s="152">
        <v>-0.91628386502546</v>
      </c>
      <c r="X28" s="152">
        <v>-7.5701575091734002E-2</v>
      </c>
      <c r="Y28" s="159">
        <v>-0.58904809380777801</v>
      </c>
      <c r="Z28" s="152"/>
      <c r="AA28" s="160">
        <v>3.9384034027525501</v>
      </c>
      <c r="AB28" s="161">
        <v>4.8995278214416897</v>
      </c>
      <c r="AC28" s="162">
        <v>4.4205558674129204</v>
      </c>
      <c r="AD28" s="152"/>
      <c r="AE28" s="163">
        <v>0.91478890834356297</v>
      </c>
      <c r="AF28" s="29"/>
      <c r="AG28" s="179">
        <v>97.751447511957707</v>
      </c>
      <c r="AH28" s="174">
        <v>107.368933168146</v>
      </c>
      <c r="AI28" s="174">
        <v>111.684393659685</v>
      </c>
      <c r="AJ28" s="174">
        <v>111.69439355438401</v>
      </c>
      <c r="AK28" s="174">
        <v>107.69053399306</v>
      </c>
      <c r="AL28" s="180">
        <v>107.747745490981</v>
      </c>
      <c r="AM28" s="174"/>
      <c r="AN28" s="181">
        <v>114.983992870989</v>
      </c>
      <c r="AO28" s="182">
        <v>115.996231487955</v>
      </c>
      <c r="AP28" s="183">
        <v>115.48599609128701</v>
      </c>
      <c r="AQ28" s="174"/>
      <c r="AR28" s="184">
        <v>110.07297340304601</v>
      </c>
      <c r="AS28" s="157"/>
      <c r="AT28" s="158">
        <v>2.2182678256954702</v>
      </c>
      <c r="AU28" s="152">
        <v>-0.77466360090993702</v>
      </c>
      <c r="AV28" s="152">
        <v>-0.35309295043161099</v>
      </c>
      <c r="AW28" s="152">
        <v>2.2358822939696199</v>
      </c>
      <c r="AX28" s="152">
        <v>3.3693819347216198</v>
      </c>
      <c r="AY28" s="159">
        <v>1.1785762950107701</v>
      </c>
      <c r="AZ28" s="152"/>
      <c r="BA28" s="160">
        <v>4.1500404993516096</v>
      </c>
      <c r="BB28" s="161">
        <v>5.9140581987930299</v>
      </c>
      <c r="BC28" s="162">
        <v>5.0186166249282698</v>
      </c>
      <c r="BD28" s="152"/>
      <c r="BE28" s="163">
        <v>2.3684950899106298</v>
      </c>
    </row>
    <row r="29" spans="1:57">
      <c r="A29" s="34" t="s">
        <v>55</v>
      </c>
      <c r="B29" s="2" t="str">
        <f t="shared" si="0"/>
        <v>Charlottesville, VA</v>
      </c>
      <c r="C29" s="2"/>
      <c r="D29" s="23" t="s">
        <v>92</v>
      </c>
      <c r="E29" s="26" t="s">
        <v>93</v>
      </c>
      <c r="F29" s="2"/>
      <c r="G29" s="179">
        <v>142.067604128271</v>
      </c>
      <c r="H29" s="174">
        <v>142.765115384615</v>
      </c>
      <c r="I29" s="174">
        <v>139.58855658198601</v>
      </c>
      <c r="J29" s="174">
        <v>142.378824068417</v>
      </c>
      <c r="K29" s="174">
        <v>154.072172177879</v>
      </c>
      <c r="L29" s="180">
        <v>144.326073199094</v>
      </c>
      <c r="M29" s="174"/>
      <c r="N29" s="181">
        <v>198.685872385491</v>
      </c>
      <c r="O29" s="182">
        <v>197.440395906275</v>
      </c>
      <c r="P29" s="183">
        <v>198.06845527369799</v>
      </c>
      <c r="Q29" s="174"/>
      <c r="R29" s="184">
        <v>161.218533719417</v>
      </c>
      <c r="S29" s="157"/>
      <c r="T29" s="158">
        <v>-10.558735838171399</v>
      </c>
      <c r="U29" s="152">
        <v>-5.0065363366950599</v>
      </c>
      <c r="V29" s="152">
        <v>-6.8914740462558202</v>
      </c>
      <c r="W29" s="152">
        <v>2.05726777184988</v>
      </c>
      <c r="X29" s="152">
        <v>5.2282195566327099</v>
      </c>
      <c r="Y29" s="159">
        <v>-2.8829252871305102</v>
      </c>
      <c r="Z29" s="152"/>
      <c r="AA29" s="160">
        <v>0.28532758998244301</v>
      </c>
      <c r="AB29" s="161">
        <v>-0.49274449495678901</v>
      </c>
      <c r="AC29" s="162">
        <v>-0.10098253976683901</v>
      </c>
      <c r="AD29" s="152"/>
      <c r="AE29" s="163">
        <v>-1.38335960750646</v>
      </c>
      <c r="AF29" s="29"/>
      <c r="AG29" s="179">
        <v>143.405125157572</v>
      </c>
      <c r="AH29" s="174">
        <v>143.749599320882</v>
      </c>
      <c r="AI29" s="174">
        <v>143.408375888926</v>
      </c>
      <c r="AJ29" s="174">
        <v>144.263564363189</v>
      </c>
      <c r="AK29" s="174">
        <v>151.719128555022</v>
      </c>
      <c r="AL29" s="180">
        <v>145.41455208541399</v>
      </c>
      <c r="AM29" s="174"/>
      <c r="AN29" s="181">
        <v>192.90412302797199</v>
      </c>
      <c r="AO29" s="182">
        <v>192.78065693430599</v>
      </c>
      <c r="AP29" s="183">
        <v>192.84298909042201</v>
      </c>
      <c r="AQ29" s="174"/>
      <c r="AR29" s="184">
        <v>159.595626275765</v>
      </c>
      <c r="AS29" s="157"/>
      <c r="AT29" s="158">
        <v>-6.0458204415102497</v>
      </c>
      <c r="AU29" s="152">
        <v>-2.8621101564155702</v>
      </c>
      <c r="AV29" s="152">
        <v>-4.0719697719270904</v>
      </c>
      <c r="AW29" s="152">
        <v>-4.1373242092082698</v>
      </c>
      <c r="AX29" s="152">
        <v>-2.7858242212217799</v>
      </c>
      <c r="AY29" s="159">
        <v>-3.87909422050957</v>
      </c>
      <c r="AZ29" s="152"/>
      <c r="BA29" s="160">
        <v>-2.9314769922956501</v>
      </c>
      <c r="BB29" s="161">
        <v>-3.8048238232545102</v>
      </c>
      <c r="BC29" s="162">
        <v>-3.3704167594790699</v>
      </c>
      <c r="BD29" s="152"/>
      <c r="BE29" s="163">
        <v>-3.4173357461969101</v>
      </c>
    </row>
    <row r="30" spans="1:57">
      <c r="A30" s="20" t="s">
        <v>106</v>
      </c>
      <c r="B30" t="s">
        <v>56</v>
      </c>
      <c r="C30" s="2"/>
      <c r="D30" s="23" t="s">
        <v>92</v>
      </c>
      <c r="E30" s="26" t="s">
        <v>93</v>
      </c>
      <c r="F30" s="2"/>
      <c r="G30" s="179">
        <v>107.53006419201699</v>
      </c>
      <c r="H30" s="174">
        <v>114.02640229125301</v>
      </c>
      <c r="I30" s="174">
        <v>117.420700557966</v>
      </c>
      <c r="J30" s="174">
        <v>123.537137254901</v>
      </c>
      <c r="K30" s="174">
        <v>131.15275010125501</v>
      </c>
      <c r="L30" s="180">
        <v>119.514609765641</v>
      </c>
      <c r="M30" s="174"/>
      <c r="N30" s="181">
        <v>207.14697875165999</v>
      </c>
      <c r="O30" s="182">
        <v>228.71195652173901</v>
      </c>
      <c r="P30" s="183">
        <v>218.365713603058</v>
      </c>
      <c r="Q30" s="174"/>
      <c r="R30" s="184">
        <v>154.42318689354499</v>
      </c>
      <c r="S30" s="157"/>
      <c r="T30" s="158">
        <v>12.2962103461693</v>
      </c>
      <c r="U30" s="152">
        <v>10.224544798115501</v>
      </c>
      <c r="V30" s="152">
        <v>8.4056893901017506</v>
      </c>
      <c r="W30" s="152">
        <v>19.212617162304401</v>
      </c>
      <c r="X30" s="152">
        <v>28.468864809325101</v>
      </c>
      <c r="Y30" s="159">
        <v>16.047775953297499</v>
      </c>
      <c r="Z30" s="152"/>
      <c r="AA30" s="160">
        <v>92.1804630632097</v>
      </c>
      <c r="AB30" s="161">
        <v>116.286608524339</v>
      </c>
      <c r="AC30" s="162">
        <v>104.465359709754</v>
      </c>
      <c r="AD30" s="152"/>
      <c r="AE30" s="163">
        <v>48.374528870155601</v>
      </c>
      <c r="AF30" s="29"/>
      <c r="AG30" s="179">
        <v>106.90548260420201</v>
      </c>
      <c r="AH30" s="174">
        <v>110.993955567897</v>
      </c>
      <c r="AI30" s="174">
        <v>115.48026539114301</v>
      </c>
      <c r="AJ30" s="174">
        <v>117.48213316892701</v>
      </c>
      <c r="AK30" s="174">
        <v>117.691516935202</v>
      </c>
      <c r="AL30" s="180">
        <v>114.176454895161</v>
      </c>
      <c r="AM30" s="174"/>
      <c r="AN30" s="181">
        <v>147.731119002886</v>
      </c>
      <c r="AO30" s="182">
        <v>155.95857399640499</v>
      </c>
      <c r="AP30" s="183">
        <v>151.83293635110201</v>
      </c>
      <c r="AQ30" s="174"/>
      <c r="AR30" s="184">
        <v>126.243831449504</v>
      </c>
      <c r="AS30" s="157"/>
      <c r="AT30" s="158">
        <v>11.4566125943069</v>
      </c>
      <c r="AU30" s="152">
        <v>5.9500842497685804</v>
      </c>
      <c r="AV30" s="152">
        <v>5.8449425689165402</v>
      </c>
      <c r="AW30" s="152">
        <v>9.6832351656080107</v>
      </c>
      <c r="AX30" s="152">
        <v>11.5789060034847</v>
      </c>
      <c r="AY30" s="159">
        <v>8.7820693011413695</v>
      </c>
      <c r="AZ30" s="152"/>
      <c r="BA30" s="160">
        <v>31.265966093558301</v>
      </c>
      <c r="BB30" s="161">
        <v>39.283257592877199</v>
      </c>
      <c r="BC30" s="162">
        <v>35.249742481328802</v>
      </c>
      <c r="BD30" s="152"/>
      <c r="BE30" s="163">
        <v>17.813679724894499</v>
      </c>
    </row>
    <row r="31" spans="1:57">
      <c r="A31" s="20" t="s">
        <v>52</v>
      </c>
      <c r="B31" s="2" t="str">
        <f t="shared" si="0"/>
        <v>Staunton &amp; Harrisonburg, VA</v>
      </c>
      <c r="C31" s="2"/>
      <c r="D31" s="23" t="s">
        <v>92</v>
      </c>
      <c r="E31" s="26" t="s">
        <v>93</v>
      </c>
      <c r="F31" s="2"/>
      <c r="G31" s="179">
        <v>93.618172925213003</v>
      </c>
      <c r="H31" s="174">
        <v>97.849086842105194</v>
      </c>
      <c r="I31" s="174">
        <v>98.442558016877598</v>
      </c>
      <c r="J31" s="174">
        <v>98.707554276745995</v>
      </c>
      <c r="K31" s="174">
        <v>100.730676516329</v>
      </c>
      <c r="L31" s="180">
        <v>98.024868777789806</v>
      </c>
      <c r="M31" s="174"/>
      <c r="N31" s="181">
        <v>112.351371722846</v>
      </c>
      <c r="O31" s="182">
        <v>111.28053849787401</v>
      </c>
      <c r="P31" s="183">
        <v>111.818347049141</v>
      </c>
      <c r="Q31" s="174"/>
      <c r="R31" s="184">
        <v>102.378710479441</v>
      </c>
      <c r="S31" s="157"/>
      <c r="T31" s="158">
        <v>0.41558606219848299</v>
      </c>
      <c r="U31" s="152">
        <v>3.6819789743137998</v>
      </c>
      <c r="V31" s="152">
        <v>5.4201685554246799</v>
      </c>
      <c r="W31" s="152">
        <v>6.2955622472126596</v>
      </c>
      <c r="X31" s="152">
        <v>4.8305364586815704</v>
      </c>
      <c r="Y31" s="159">
        <v>4.2732497974227002</v>
      </c>
      <c r="Z31" s="152"/>
      <c r="AA31" s="160">
        <v>0.116701940378173</v>
      </c>
      <c r="AB31" s="161">
        <v>-2.1437386098957401</v>
      </c>
      <c r="AC31" s="162">
        <v>-1.0203108360325699</v>
      </c>
      <c r="AD31" s="152"/>
      <c r="AE31" s="163">
        <v>2.3476847203754998</v>
      </c>
      <c r="AF31" s="29"/>
      <c r="AG31" s="179">
        <v>95.142304358295206</v>
      </c>
      <c r="AH31" s="174">
        <v>98.705601678798601</v>
      </c>
      <c r="AI31" s="174">
        <v>100.308179899435</v>
      </c>
      <c r="AJ31" s="174">
        <v>99.499582817529003</v>
      </c>
      <c r="AK31" s="174">
        <v>101.30765934954201</v>
      </c>
      <c r="AL31" s="180">
        <v>99.180160017882002</v>
      </c>
      <c r="AM31" s="174"/>
      <c r="AN31" s="181">
        <v>114.99119308989999</v>
      </c>
      <c r="AO31" s="182">
        <v>113.93931374263801</v>
      </c>
      <c r="AP31" s="183">
        <v>114.467649670623</v>
      </c>
      <c r="AQ31" s="174"/>
      <c r="AR31" s="184">
        <v>103.94694406992799</v>
      </c>
      <c r="AS31" s="157"/>
      <c r="AT31" s="158">
        <v>0.73509451564026296</v>
      </c>
      <c r="AU31" s="152">
        <v>2.4680290835184802</v>
      </c>
      <c r="AV31" s="152">
        <v>4.4230804918073598</v>
      </c>
      <c r="AW31" s="152">
        <v>3.4505585876814999</v>
      </c>
      <c r="AX31" s="152">
        <v>3.29200031473786</v>
      </c>
      <c r="AY31" s="159">
        <v>2.9977789424632699</v>
      </c>
      <c r="AZ31" s="152"/>
      <c r="BA31" s="160">
        <v>1.33814420684583</v>
      </c>
      <c r="BB31" s="161">
        <v>-5.7001988346844397E-3</v>
      </c>
      <c r="BC31" s="162">
        <v>0.66748941993591004</v>
      </c>
      <c r="BD31" s="152"/>
      <c r="BE31" s="163">
        <v>2.0167211311578201</v>
      </c>
    </row>
    <row r="32" spans="1:57">
      <c r="A32" s="20" t="s">
        <v>51</v>
      </c>
      <c r="B32" s="2" t="str">
        <f t="shared" si="0"/>
        <v>Blacksburg &amp; Wytheville, VA</v>
      </c>
      <c r="C32" s="2"/>
      <c r="D32" s="23" t="s">
        <v>92</v>
      </c>
      <c r="E32" s="26" t="s">
        <v>93</v>
      </c>
      <c r="F32" s="2"/>
      <c r="G32" s="179">
        <v>95.326852459016294</v>
      </c>
      <c r="H32" s="174">
        <v>96.632656675749303</v>
      </c>
      <c r="I32" s="174">
        <v>98.094594155844106</v>
      </c>
      <c r="J32" s="174">
        <v>95.749118858954006</v>
      </c>
      <c r="K32" s="174">
        <v>96.151825119236804</v>
      </c>
      <c r="L32" s="180">
        <v>96.430489970181597</v>
      </c>
      <c r="M32" s="174"/>
      <c r="N32" s="181">
        <v>126.123869751068</v>
      </c>
      <c r="O32" s="182">
        <v>124.218675529295</v>
      </c>
      <c r="P32" s="183">
        <v>125.16120039805899</v>
      </c>
      <c r="Q32" s="174"/>
      <c r="R32" s="184">
        <v>106.56280763325201</v>
      </c>
      <c r="S32" s="157"/>
      <c r="T32" s="158">
        <v>2.1783637553747099</v>
      </c>
      <c r="U32" s="152">
        <v>0.74112593005351901</v>
      </c>
      <c r="V32" s="152">
        <v>2.1855133976236401</v>
      </c>
      <c r="W32" s="152">
        <v>-0.682760297504304</v>
      </c>
      <c r="X32" s="152">
        <v>-3.6501067790364599</v>
      </c>
      <c r="Y32" s="159">
        <v>-3.9935922287401303E-2</v>
      </c>
      <c r="Z32" s="152"/>
      <c r="AA32" s="160">
        <v>0.31045083739877999</v>
      </c>
      <c r="AB32" s="161">
        <v>3.2804890199655601</v>
      </c>
      <c r="AC32" s="162">
        <v>1.6376739120513999</v>
      </c>
      <c r="AD32" s="152"/>
      <c r="AE32" s="163">
        <v>1.1435034974290501</v>
      </c>
      <c r="AF32" s="29"/>
      <c r="AG32" s="179">
        <v>94.181051276771001</v>
      </c>
      <c r="AH32" s="174">
        <v>96.630280550774501</v>
      </c>
      <c r="AI32" s="174">
        <v>98.110023752969099</v>
      </c>
      <c r="AJ32" s="174">
        <v>96.770169300225703</v>
      </c>
      <c r="AK32" s="174">
        <v>96.344421311475401</v>
      </c>
      <c r="AL32" s="180">
        <v>96.501756470891706</v>
      </c>
      <c r="AM32" s="174"/>
      <c r="AN32" s="181">
        <v>121.87475291467899</v>
      </c>
      <c r="AO32" s="182">
        <v>117.561698784043</v>
      </c>
      <c r="AP32" s="183">
        <v>119.794623958297</v>
      </c>
      <c r="AQ32" s="174"/>
      <c r="AR32" s="184">
        <v>104.281431205901</v>
      </c>
      <c r="AS32" s="157"/>
      <c r="AT32" s="158">
        <v>5.4685917223285099E-2</v>
      </c>
      <c r="AU32" s="152">
        <v>-1.57528941739168</v>
      </c>
      <c r="AV32" s="152">
        <v>1.1079137735998299</v>
      </c>
      <c r="AW32" s="152">
        <v>-0.61767988029518905</v>
      </c>
      <c r="AX32" s="152">
        <v>-3.6113629804985399</v>
      </c>
      <c r="AY32" s="159">
        <v>-1.00601016049423</v>
      </c>
      <c r="AZ32" s="152"/>
      <c r="BA32" s="160">
        <v>-0.29082945997753101</v>
      </c>
      <c r="BB32" s="161">
        <v>-0.10762233259751799</v>
      </c>
      <c r="BC32" s="162">
        <v>-0.23495184204046099</v>
      </c>
      <c r="BD32" s="152"/>
      <c r="BE32" s="163">
        <v>-0.647230433791249</v>
      </c>
    </row>
    <row r="33" spans="1:64">
      <c r="A33" s="20" t="s">
        <v>50</v>
      </c>
      <c r="B33" s="2" t="str">
        <f t="shared" si="0"/>
        <v>Lynchburg, VA</v>
      </c>
      <c r="C33" s="2"/>
      <c r="D33" s="23" t="s">
        <v>92</v>
      </c>
      <c r="E33" s="26" t="s">
        <v>93</v>
      </c>
      <c r="F33" s="2"/>
      <c r="G33" s="179">
        <v>102.107945301542</v>
      </c>
      <c r="H33" s="174">
        <v>108.216966966966</v>
      </c>
      <c r="I33" s="174">
        <v>110.677013828867</v>
      </c>
      <c r="J33" s="174">
        <v>113.03916020671799</v>
      </c>
      <c r="K33" s="174">
        <v>114.055082251082</v>
      </c>
      <c r="L33" s="180">
        <v>110.306095467695</v>
      </c>
      <c r="M33" s="174"/>
      <c r="N33" s="181">
        <v>125.483076</v>
      </c>
      <c r="O33" s="182">
        <v>123.66780623132701</v>
      </c>
      <c r="P33" s="183">
        <v>124.604864753252</v>
      </c>
      <c r="Q33" s="174"/>
      <c r="R33" s="184">
        <v>114.85805363833499</v>
      </c>
      <c r="S33" s="157"/>
      <c r="T33" s="158">
        <v>3.5343285882947302</v>
      </c>
      <c r="U33" s="152">
        <v>3.1527404801710102</v>
      </c>
      <c r="V33" s="152">
        <v>0.50769809520242004</v>
      </c>
      <c r="W33" s="152">
        <v>2.99065272955735</v>
      </c>
      <c r="X33" s="152">
        <v>6.0275580170887597</v>
      </c>
      <c r="Y33" s="159">
        <v>3.16649034972518</v>
      </c>
      <c r="Z33" s="152"/>
      <c r="AA33" s="160">
        <v>-0.59376759914113797</v>
      </c>
      <c r="AB33" s="161">
        <v>-1.4013308681313099</v>
      </c>
      <c r="AC33" s="162">
        <v>-0.98331491589130005</v>
      </c>
      <c r="AD33" s="152"/>
      <c r="AE33" s="163">
        <v>1.84973187329266</v>
      </c>
      <c r="AF33" s="29"/>
      <c r="AG33" s="179">
        <v>101.14707154157099</v>
      </c>
      <c r="AH33" s="174">
        <v>108.22948841332099</v>
      </c>
      <c r="AI33" s="174">
        <v>109.528069745742</v>
      </c>
      <c r="AJ33" s="174">
        <v>110.61873283686199</v>
      </c>
      <c r="AK33" s="174">
        <v>112.39515527187901</v>
      </c>
      <c r="AL33" s="180">
        <v>108.880192025911</v>
      </c>
      <c r="AM33" s="174"/>
      <c r="AN33" s="181">
        <v>129.69889357452001</v>
      </c>
      <c r="AO33" s="182">
        <v>128.81424991572001</v>
      </c>
      <c r="AP33" s="183">
        <v>129.25933780011101</v>
      </c>
      <c r="AQ33" s="174"/>
      <c r="AR33" s="184">
        <v>115.30483691538601</v>
      </c>
      <c r="AS33" s="157"/>
      <c r="AT33" s="158">
        <v>1.8673772423912001</v>
      </c>
      <c r="AU33" s="152">
        <v>2.6805201898944602</v>
      </c>
      <c r="AV33" s="152">
        <v>2.8625886570369898</v>
      </c>
      <c r="AW33" s="152">
        <v>2.6343365328592099</v>
      </c>
      <c r="AX33" s="152">
        <v>5.6596108635224098</v>
      </c>
      <c r="AY33" s="159">
        <v>3.20683840176364</v>
      </c>
      <c r="AZ33" s="152"/>
      <c r="BA33" s="160">
        <v>3.5916485089514598</v>
      </c>
      <c r="BB33" s="161">
        <v>0.92265495849857104</v>
      </c>
      <c r="BC33" s="162">
        <v>2.2341663727643399</v>
      </c>
      <c r="BD33" s="152"/>
      <c r="BE33" s="163">
        <v>2.93872246770822</v>
      </c>
    </row>
    <row r="34" spans="1:64">
      <c r="A34" s="20" t="s">
        <v>24</v>
      </c>
      <c r="B34" s="2" t="str">
        <f t="shared" si="0"/>
        <v>Central Virginia</v>
      </c>
      <c r="C34" s="2"/>
      <c r="D34" s="23" t="s">
        <v>92</v>
      </c>
      <c r="E34" s="26" t="s">
        <v>93</v>
      </c>
      <c r="F34" s="2"/>
      <c r="G34" s="179">
        <v>107.875964293709</v>
      </c>
      <c r="H34" s="174">
        <v>115.968717499663</v>
      </c>
      <c r="I34" s="174">
        <v>116.471260436533</v>
      </c>
      <c r="J34" s="174">
        <v>116.113430533186</v>
      </c>
      <c r="K34" s="174">
        <v>114.98394661794801</v>
      </c>
      <c r="L34" s="180">
        <v>114.589174440638</v>
      </c>
      <c r="M34" s="174"/>
      <c r="N34" s="181">
        <v>129.70425064230599</v>
      </c>
      <c r="O34" s="182">
        <v>129.50195995220599</v>
      </c>
      <c r="P34" s="183">
        <v>129.603623544843</v>
      </c>
      <c r="Q34" s="174"/>
      <c r="R34" s="184">
        <v>119.20941284056499</v>
      </c>
      <c r="S34" s="157"/>
      <c r="T34" s="158">
        <v>-0.59273696096398298</v>
      </c>
      <c r="U34" s="152">
        <v>3.0679123035150502</v>
      </c>
      <c r="V34" s="152">
        <v>0.93517816384126495</v>
      </c>
      <c r="W34" s="152">
        <v>3.2464186645778099</v>
      </c>
      <c r="X34" s="152">
        <v>2.9081913757227098</v>
      </c>
      <c r="Y34" s="159">
        <v>2.03243405127039</v>
      </c>
      <c r="Z34" s="152"/>
      <c r="AA34" s="160">
        <v>0.15159612347169199</v>
      </c>
      <c r="AB34" s="161">
        <v>0.25880070835602098</v>
      </c>
      <c r="AC34" s="162">
        <v>0.204776339637119</v>
      </c>
      <c r="AD34" s="152"/>
      <c r="AE34" s="163">
        <v>1.32604728809254</v>
      </c>
      <c r="AF34" s="29"/>
      <c r="AG34" s="179">
        <v>109.146990107734</v>
      </c>
      <c r="AH34" s="174">
        <v>115.665545152722</v>
      </c>
      <c r="AI34" s="174">
        <v>119.427400256867</v>
      </c>
      <c r="AJ34" s="174">
        <v>121.23397116843699</v>
      </c>
      <c r="AK34" s="174">
        <v>120.199870384262</v>
      </c>
      <c r="AL34" s="180">
        <v>117.634596586535</v>
      </c>
      <c r="AM34" s="174"/>
      <c r="AN34" s="181">
        <v>134.41120615615401</v>
      </c>
      <c r="AO34" s="182">
        <v>134.68714497817399</v>
      </c>
      <c r="AP34" s="183">
        <v>134.548992813578</v>
      </c>
      <c r="AQ34" s="174"/>
      <c r="AR34" s="184">
        <v>122.864009791906</v>
      </c>
      <c r="AS34" s="157"/>
      <c r="AT34" s="158">
        <v>0.31617939495109099</v>
      </c>
      <c r="AU34" s="152">
        <v>0.59307468821299003</v>
      </c>
      <c r="AV34" s="152">
        <v>1.0241652992958501</v>
      </c>
      <c r="AW34" s="152">
        <v>2.2038988593132398</v>
      </c>
      <c r="AX34" s="152">
        <v>3.4338311010209099</v>
      </c>
      <c r="AY34" s="159">
        <v>1.61876718285256</v>
      </c>
      <c r="AZ34" s="152"/>
      <c r="BA34" s="160">
        <v>2.8117047304955598</v>
      </c>
      <c r="BB34" s="161">
        <v>2.1402135841215202</v>
      </c>
      <c r="BC34" s="162">
        <v>2.4710279022552601</v>
      </c>
      <c r="BD34" s="152"/>
      <c r="BE34" s="163">
        <v>2.0116930884330202</v>
      </c>
    </row>
    <row r="35" spans="1:64">
      <c r="A35" s="20" t="s">
        <v>25</v>
      </c>
      <c r="B35" s="2" t="str">
        <f t="shared" si="0"/>
        <v>Chesapeake Bay</v>
      </c>
      <c r="C35" s="2"/>
      <c r="D35" s="23" t="s">
        <v>92</v>
      </c>
      <c r="E35" s="26" t="s">
        <v>93</v>
      </c>
      <c r="F35" s="2"/>
      <c r="G35" s="179">
        <v>120.96702746365099</v>
      </c>
      <c r="H35" s="174">
        <v>120.583587223587</v>
      </c>
      <c r="I35" s="174">
        <v>125.715046948356</v>
      </c>
      <c r="J35" s="174">
        <v>117.435529010238</v>
      </c>
      <c r="K35" s="174">
        <v>121.149470365699</v>
      </c>
      <c r="L35" s="180">
        <v>121.16254991154899</v>
      </c>
      <c r="M35" s="174"/>
      <c r="N35" s="181">
        <v>144.17968335035701</v>
      </c>
      <c r="O35" s="182">
        <v>151.701280547409</v>
      </c>
      <c r="P35" s="183">
        <v>148.02313686313599</v>
      </c>
      <c r="Q35" s="174"/>
      <c r="R35" s="184">
        <v>130.18669743245499</v>
      </c>
      <c r="S35" s="157"/>
      <c r="T35" s="158">
        <v>1.5749466861330299</v>
      </c>
      <c r="U35" s="152">
        <v>-2.6112311759197202</v>
      </c>
      <c r="V35" s="152">
        <v>2.2537825549627999</v>
      </c>
      <c r="W35" s="152">
        <v>-3.6741800046611601</v>
      </c>
      <c r="X35" s="152">
        <v>-10.979912308492199</v>
      </c>
      <c r="Y35" s="159">
        <v>-2.9834046659523801</v>
      </c>
      <c r="Z35" s="152"/>
      <c r="AA35" s="160">
        <v>-12.0315321357623</v>
      </c>
      <c r="AB35" s="161">
        <v>20.921609786382799</v>
      </c>
      <c r="AC35" s="162">
        <v>1.8285180701039701</v>
      </c>
      <c r="AD35" s="152"/>
      <c r="AE35" s="163">
        <v>-1.1614021519297699</v>
      </c>
      <c r="AF35" s="29"/>
      <c r="AG35" s="179">
        <v>117.92808771236599</v>
      </c>
      <c r="AH35" s="174">
        <v>118.07637077294601</v>
      </c>
      <c r="AI35" s="174">
        <v>122.684341016548</v>
      </c>
      <c r="AJ35" s="174">
        <v>119.14318607372699</v>
      </c>
      <c r="AK35" s="174">
        <v>120.56775146108799</v>
      </c>
      <c r="AL35" s="180">
        <v>119.77264154504201</v>
      </c>
      <c r="AM35" s="174"/>
      <c r="AN35" s="181">
        <v>139.94430216983599</v>
      </c>
      <c r="AO35" s="182">
        <v>141.582085356503</v>
      </c>
      <c r="AP35" s="183">
        <v>140.782471880721</v>
      </c>
      <c r="AQ35" s="174"/>
      <c r="AR35" s="184">
        <v>126.59624033642</v>
      </c>
      <c r="AS35" s="157"/>
      <c r="AT35" s="158">
        <v>0.85445532368398502</v>
      </c>
      <c r="AU35" s="152">
        <v>-3.3557867558880599</v>
      </c>
      <c r="AV35" s="152">
        <v>-1.8818161614570099</v>
      </c>
      <c r="AW35" s="152">
        <v>-2.8550152484104001</v>
      </c>
      <c r="AX35" s="152">
        <v>-4.2720070867853499</v>
      </c>
      <c r="AY35" s="159">
        <v>-2.5125660328527202</v>
      </c>
      <c r="AZ35" s="152"/>
      <c r="BA35" s="160">
        <v>-10.947270320167201</v>
      </c>
      <c r="BB35" s="161">
        <v>-4.6152408424187001</v>
      </c>
      <c r="BC35" s="162">
        <v>-7.83554891997849</v>
      </c>
      <c r="BD35" s="152"/>
      <c r="BE35" s="163">
        <v>-4.2226027458948003</v>
      </c>
    </row>
    <row r="36" spans="1:64">
      <c r="A36" s="20" t="s">
        <v>26</v>
      </c>
      <c r="B36" s="2" t="str">
        <f t="shared" si="0"/>
        <v>Coastal Virginia - Eastern Shore</v>
      </c>
      <c r="C36" s="2"/>
      <c r="D36" s="23" t="s">
        <v>92</v>
      </c>
      <c r="E36" s="26" t="s">
        <v>93</v>
      </c>
      <c r="F36" s="2"/>
      <c r="G36" s="179">
        <v>169.11490196078401</v>
      </c>
      <c r="H36" s="174">
        <v>179.4786</v>
      </c>
      <c r="I36" s="174">
        <v>159.910134874759</v>
      </c>
      <c r="J36" s="174">
        <v>174.84734153263901</v>
      </c>
      <c r="K36" s="174">
        <v>188.70554787759099</v>
      </c>
      <c r="L36" s="180">
        <v>174.48943578169801</v>
      </c>
      <c r="M36" s="174"/>
      <c r="N36" s="181">
        <v>194.177372515125</v>
      </c>
      <c r="O36" s="182">
        <v>184.97666666666601</v>
      </c>
      <c r="P36" s="183">
        <v>189.57503239740799</v>
      </c>
      <c r="Q36" s="174"/>
      <c r="R36" s="184">
        <v>179.34729586868801</v>
      </c>
      <c r="S36" s="157"/>
      <c r="T36" s="158">
        <v>9.3469773479483393</v>
      </c>
      <c r="U36" s="152">
        <v>16.660650746165501</v>
      </c>
      <c r="V36" s="152">
        <v>6.0267779209591499</v>
      </c>
      <c r="W36" s="152">
        <v>17.869397198192299</v>
      </c>
      <c r="X36" s="152">
        <v>28.253245379656601</v>
      </c>
      <c r="Y36" s="159">
        <v>15.744833132999799</v>
      </c>
      <c r="Z36" s="152"/>
      <c r="AA36" s="160">
        <v>0.54057501430041999</v>
      </c>
      <c r="AB36" s="161">
        <v>-3.7039961478575898</v>
      </c>
      <c r="AC36" s="162">
        <v>-1.58047794198181</v>
      </c>
      <c r="AD36" s="152"/>
      <c r="AE36" s="163">
        <v>8.7381097401232601</v>
      </c>
      <c r="AF36" s="29"/>
      <c r="AG36" s="179">
        <v>156.00625363020299</v>
      </c>
      <c r="AH36" s="174">
        <v>160.25352138546299</v>
      </c>
      <c r="AI36" s="174">
        <v>154.33316745459001</v>
      </c>
      <c r="AJ36" s="174">
        <v>159.47379217603901</v>
      </c>
      <c r="AK36" s="174">
        <v>163.45741089108901</v>
      </c>
      <c r="AL36" s="180">
        <v>158.826292040505</v>
      </c>
      <c r="AM36" s="174"/>
      <c r="AN36" s="181">
        <v>186.37175537692801</v>
      </c>
      <c r="AO36" s="182">
        <v>184.511259275425</v>
      </c>
      <c r="AP36" s="183">
        <v>185.443634186173</v>
      </c>
      <c r="AQ36" s="174"/>
      <c r="AR36" s="184">
        <v>167.48229995751299</v>
      </c>
      <c r="AS36" s="157"/>
      <c r="AT36" s="158">
        <v>3.72455711803567</v>
      </c>
      <c r="AU36" s="152">
        <v>3.5355594586939998</v>
      </c>
      <c r="AV36" s="152">
        <v>-4.9856295299841902</v>
      </c>
      <c r="AW36" s="152">
        <v>-5.6775694855293199E-2</v>
      </c>
      <c r="AX36" s="152">
        <v>3.59664439981101</v>
      </c>
      <c r="AY36" s="159">
        <v>0.93396831271738201</v>
      </c>
      <c r="AZ36" s="152"/>
      <c r="BA36" s="160">
        <v>-0.137581346403328</v>
      </c>
      <c r="BB36" s="161">
        <v>-1.7012777579004299</v>
      </c>
      <c r="BC36" s="162">
        <v>-0.91923264420551398</v>
      </c>
      <c r="BD36" s="152"/>
      <c r="BE36" s="163">
        <v>0.21140438097462899</v>
      </c>
    </row>
    <row r="37" spans="1:64">
      <c r="A37" s="20" t="s">
        <v>27</v>
      </c>
      <c r="B37" s="2" t="str">
        <f t="shared" si="0"/>
        <v>Coastal Virginia - Hampton Roads</v>
      </c>
      <c r="C37" s="2"/>
      <c r="D37" s="23" t="s">
        <v>92</v>
      </c>
      <c r="E37" s="26" t="s">
        <v>93</v>
      </c>
      <c r="F37" s="2"/>
      <c r="G37" s="179">
        <v>146.18632179863101</v>
      </c>
      <c r="H37" s="174">
        <v>148.002194832816</v>
      </c>
      <c r="I37" s="174">
        <v>149.89833266892501</v>
      </c>
      <c r="J37" s="174">
        <v>148.35804258358499</v>
      </c>
      <c r="K37" s="174">
        <v>150.107526431346</v>
      </c>
      <c r="L37" s="180">
        <v>148.58412063000401</v>
      </c>
      <c r="M37" s="174"/>
      <c r="N37" s="181">
        <v>189.83532773453501</v>
      </c>
      <c r="O37" s="182">
        <v>193.926843281657</v>
      </c>
      <c r="P37" s="183">
        <v>191.90249945708001</v>
      </c>
      <c r="Q37" s="174"/>
      <c r="R37" s="184">
        <v>162.66863468825699</v>
      </c>
      <c r="S37" s="157"/>
      <c r="T37" s="158">
        <v>-2.1225419649972199</v>
      </c>
      <c r="U37" s="152">
        <v>0.326524800595895</v>
      </c>
      <c r="V37" s="152">
        <v>4.6394810490982898</v>
      </c>
      <c r="W37" s="152">
        <v>3.4628090097959401</v>
      </c>
      <c r="X37" s="152">
        <v>-0.53511346993396103</v>
      </c>
      <c r="Y37" s="159">
        <v>1.1540909663354899</v>
      </c>
      <c r="Z37" s="152"/>
      <c r="AA37" s="160">
        <v>1.23972507472996</v>
      </c>
      <c r="AB37" s="161">
        <v>1.77245645763993</v>
      </c>
      <c r="AC37" s="162">
        <v>1.51844491027852</v>
      </c>
      <c r="AD37" s="152"/>
      <c r="AE37" s="163">
        <v>1.18969828248698</v>
      </c>
      <c r="AF37" s="29"/>
      <c r="AG37" s="179">
        <v>143.75771685056199</v>
      </c>
      <c r="AH37" s="174">
        <v>145.777505357367</v>
      </c>
      <c r="AI37" s="174">
        <v>150.83084292798401</v>
      </c>
      <c r="AJ37" s="174">
        <v>150.19283018065801</v>
      </c>
      <c r="AK37" s="174">
        <v>152.67499406304799</v>
      </c>
      <c r="AL37" s="180">
        <v>148.85431929331401</v>
      </c>
      <c r="AM37" s="174"/>
      <c r="AN37" s="181">
        <v>193.69114335016701</v>
      </c>
      <c r="AO37" s="182">
        <v>197.08617205436801</v>
      </c>
      <c r="AP37" s="183">
        <v>195.40045609655201</v>
      </c>
      <c r="AQ37" s="174"/>
      <c r="AR37" s="184">
        <v>163.96094267344901</v>
      </c>
      <c r="AS37" s="157"/>
      <c r="AT37" s="158">
        <v>-1.0607204893204001</v>
      </c>
      <c r="AU37" s="152">
        <v>-1.8893211152612699</v>
      </c>
      <c r="AV37" s="152">
        <v>0.62801051005591102</v>
      </c>
      <c r="AW37" s="152">
        <v>0.19804460901186099</v>
      </c>
      <c r="AX37" s="152">
        <v>-2.7643088823695601E-2</v>
      </c>
      <c r="AY37" s="159">
        <v>-0.36641769308255601</v>
      </c>
      <c r="AZ37" s="152"/>
      <c r="BA37" s="160">
        <v>1.9247774166068601</v>
      </c>
      <c r="BB37" s="161">
        <v>1.12203714897725</v>
      </c>
      <c r="BC37" s="162">
        <v>1.5043820714854601</v>
      </c>
      <c r="BD37" s="152"/>
      <c r="BE37" s="163">
        <v>0.38366289157919597</v>
      </c>
    </row>
    <row r="38" spans="1:64">
      <c r="A38" s="19" t="s">
        <v>28</v>
      </c>
      <c r="B38" s="2" t="str">
        <f t="shared" si="0"/>
        <v>Northern Virginia</v>
      </c>
      <c r="C38" s="2"/>
      <c r="D38" s="23" t="s">
        <v>92</v>
      </c>
      <c r="E38" s="26" t="s">
        <v>93</v>
      </c>
      <c r="F38" s="2"/>
      <c r="G38" s="179">
        <v>124.342234850883</v>
      </c>
      <c r="H38" s="174">
        <v>143.19737080889601</v>
      </c>
      <c r="I38" s="174">
        <v>148.92206368567199</v>
      </c>
      <c r="J38" s="174">
        <v>145.42267349994799</v>
      </c>
      <c r="K38" s="174">
        <v>135.43144358633299</v>
      </c>
      <c r="L38" s="180">
        <v>139.97929653509101</v>
      </c>
      <c r="M38" s="174"/>
      <c r="N38" s="181">
        <v>128.12833040287401</v>
      </c>
      <c r="O38" s="182">
        <v>125.853540057039</v>
      </c>
      <c r="P38" s="183">
        <v>127.00077249302799</v>
      </c>
      <c r="Q38" s="174"/>
      <c r="R38" s="184">
        <v>136.12348821759599</v>
      </c>
      <c r="S38" s="157"/>
      <c r="T38" s="158">
        <v>-1.8636128038017501</v>
      </c>
      <c r="U38" s="152">
        <v>1.75808042978152</v>
      </c>
      <c r="V38" s="152">
        <v>0.26460970665857902</v>
      </c>
      <c r="W38" s="152">
        <v>-0.70268654398089703</v>
      </c>
      <c r="X38" s="152">
        <v>0.83627240678771797</v>
      </c>
      <c r="Y38" s="159">
        <v>6.5946292549819499E-2</v>
      </c>
      <c r="Z38" s="152"/>
      <c r="AA38" s="160">
        <v>-0.49383932986617002</v>
      </c>
      <c r="AB38" s="161">
        <v>-2.1303689930451699</v>
      </c>
      <c r="AC38" s="162">
        <v>-1.30309046619692</v>
      </c>
      <c r="AD38" s="152"/>
      <c r="AE38" s="163">
        <v>-0.303558942981564</v>
      </c>
      <c r="AF38" s="29"/>
      <c r="AG38" s="179">
        <v>125.294209554769</v>
      </c>
      <c r="AH38" s="174">
        <v>143.90490227117201</v>
      </c>
      <c r="AI38" s="174">
        <v>153.03721166875999</v>
      </c>
      <c r="AJ38" s="174">
        <v>150.96587757872999</v>
      </c>
      <c r="AK38" s="174">
        <v>136.11910920295301</v>
      </c>
      <c r="AL38" s="180">
        <v>142.802244289453</v>
      </c>
      <c r="AM38" s="174"/>
      <c r="AN38" s="181">
        <v>130.136529102477</v>
      </c>
      <c r="AO38" s="182">
        <v>128.19569364288799</v>
      </c>
      <c r="AP38" s="183">
        <v>129.16071568624301</v>
      </c>
      <c r="AQ38" s="174"/>
      <c r="AR38" s="184">
        <v>138.75035994729399</v>
      </c>
      <c r="AS38" s="157"/>
      <c r="AT38" s="158">
        <v>-1.09856047385152</v>
      </c>
      <c r="AU38" s="152">
        <v>-5.6423159976994701E-2</v>
      </c>
      <c r="AV38" s="152">
        <v>-0.30925811471443099</v>
      </c>
      <c r="AW38" s="152">
        <v>-0.72356517223336703</v>
      </c>
      <c r="AX38" s="152">
        <v>-1.0145733132574499</v>
      </c>
      <c r="AY38" s="159">
        <v>-0.66756938097662999</v>
      </c>
      <c r="AZ38" s="152"/>
      <c r="BA38" s="160">
        <v>-0.83382513282302895</v>
      </c>
      <c r="BB38" s="161">
        <v>-2.378500059951</v>
      </c>
      <c r="BC38" s="162">
        <v>-1.6109331592160601</v>
      </c>
      <c r="BD38" s="152"/>
      <c r="BE38" s="163">
        <v>-0.93472221895934804</v>
      </c>
    </row>
    <row r="39" spans="1:64">
      <c r="A39" s="21" t="s">
        <v>29</v>
      </c>
      <c r="B39" s="2" t="str">
        <f t="shared" si="0"/>
        <v>Shenandoah Valley</v>
      </c>
      <c r="C39" s="2"/>
      <c r="D39" s="24" t="s">
        <v>92</v>
      </c>
      <c r="E39" s="27" t="s">
        <v>93</v>
      </c>
      <c r="F39" s="2"/>
      <c r="G39" s="185">
        <v>93.135181582360502</v>
      </c>
      <c r="H39" s="186">
        <v>98.196023038946706</v>
      </c>
      <c r="I39" s="186">
        <v>97.310260237780696</v>
      </c>
      <c r="J39" s="186">
        <v>97.6589642257522</v>
      </c>
      <c r="K39" s="186">
        <v>99.203622655854005</v>
      </c>
      <c r="L39" s="187">
        <v>97.265245329333098</v>
      </c>
      <c r="M39" s="174"/>
      <c r="N39" s="188">
        <v>113.693909405333</v>
      </c>
      <c r="O39" s="189">
        <v>113.12007400762501</v>
      </c>
      <c r="P39" s="190">
        <v>113.407713774397</v>
      </c>
      <c r="Q39" s="174"/>
      <c r="R39" s="191">
        <v>102.556989513438</v>
      </c>
      <c r="S39" s="157"/>
      <c r="T39" s="164">
        <v>-1.3689533465924599</v>
      </c>
      <c r="U39" s="165">
        <v>1.8012611427556</v>
      </c>
      <c r="V39" s="165">
        <v>1.06669263140585</v>
      </c>
      <c r="W39" s="165">
        <v>2.2686272217473</v>
      </c>
      <c r="X39" s="165">
        <v>2.30128699550934</v>
      </c>
      <c r="Y39" s="166">
        <v>1.32874035553739</v>
      </c>
      <c r="Z39" s="152"/>
      <c r="AA39" s="167">
        <v>-0.27410882512426499</v>
      </c>
      <c r="AB39" s="168">
        <v>-3.1937450819570499</v>
      </c>
      <c r="AC39" s="169">
        <v>-1.7673447015063299</v>
      </c>
      <c r="AD39" s="152"/>
      <c r="AE39" s="170">
        <v>0.155365009480673</v>
      </c>
      <c r="AF39" s="30"/>
      <c r="AG39" s="185">
        <v>94.989473536712296</v>
      </c>
      <c r="AH39" s="186">
        <v>98.924982453772401</v>
      </c>
      <c r="AI39" s="186">
        <v>99.430692126385495</v>
      </c>
      <c r="AJ39" s="186">
        <v>98.717086082262597</v>
      </c>
      <c r="AK39" s="186">
        <v>99.926498544190807</v>
      </c>
      <c r="AL39" s="187">
        <v>98.543906435875101</v>
      </c>
      <c r="AM39" s="174"/>
      <c r="AN39" s="188">
        <v>113.979811352773</v>
      </c>
      <c r="AO39" s="189">
        <v>113.98954233087299</v>
      </c>
      <c r="AP39" s="190">
        <v>113.98468707223699</v>
      </c>
      <c r="AQ39" s="174"/>
      <c r="AR39" s="191">
        <v>103.506331720281</v>
      </c>
      <c r="AS39" s="157"/>
      <c r="AT39" s="164">
        <v>-0.97639594411931097</v>
      </c>
      <c r="AU39" s="165">
        <v>0.146797510824247</v>
      </c>
      <c r="AV39" s="165">
        <v>0.108756942583474</v>
      </c>
      <c r="AW39" s="165">
        <v>0.12916971796298801</v>
      </c>
      <c r="AX39" s="165">
        <v>0.406489236531408</v>
      </c>
      <c r="AY39" s="166">
        <v>1.5084573671252601E-2</v>
      </c>
      <c r="AZ39" s="152"/>
      <c r="BA39" s="167">
        <v>-1.31964316847623</v>
      </c>
      <c r="BB39" s="168">
        <v>-2.2999181603596601</v>
      </c>
      <c r="BC39" s="169">
        <v>-1.8147964861921699</v>
      </c>
      <c r="BD39" s="152"/>
      <c r="BE39" s="170">
        <v>-0.71226671319324197</v>
      </c>
    </row>
    <row r="40" spans="1:64">
      <c r="A40" s="18" t="s">
        <v>30</v>
      </c>
      <c r="B40" s="2" t="str">
        <f t="shared" si="0"/>
        <v>Southern Virginia</v>
      </c>
      <c r="C40" s="8"/>
      <c r="D40" s="22" t="s">
        <v>92</v>
      </c>
      <c r="E40" s="25" t="s">
        <v>93</v>
      </c>
      <c r="F40" s="2"/>
      <c r="G40" s="171">
        <v>98.953277425203893</v>
      </c>
      <c r="H40" s="172">
        <v>106.817875354107</v>
      </c>
      <c r="I40" s="172">
        <v>108.125309226089</v>
      </c>
      <c r="J40" s="172">
        <v>112.094471409574</v>
      </c>
      <c r="K40" s="172">
        <v>114.92799591697801</v>
      </c>
      <c r="L40" s="173">
        <v>108.699838547646</v>
      </c>
      <c r="M40" s="174"/>
      <c r="N40" s="175">
        <v>129.85796139221901</v>
      </c>
      <c r="O40" s="176">
        <v>131.798114302291</v>
      </c>
      <c r="P40" s="177">
        <v>130.831993882901</v>
      </c>
      <c r="Q40" s="174"/>
      <c r="R40" s="178">
        <v>116.00487549274099</v>
      </c>
      <c r="S40" s="157"/>
      <c r="T40" s="149">
        <v>4.7002117386337599</v>
      </c>
      <c r="U40" s="150">
        <v>-0.82893143962711202</v>
      </c>
      <c r="V40" s="150">
        <v>-2.0534376860539001</v>
      </c>
      <c r="W40" s="150">
        <v>2.5261027491669501</v>
      </c>
      <c r="X40" s="150">
        <v>10.0719910543291</v>
      </c>
      <c r="Y40" s="151">
        <v>2.60086565924713</v>
      </c>
      <c r="Z40" s="152"/>
      <c r="AA40" s="153">
        <v>12.778026796383999</v>
      </c>
      <c r="AB40" s="154">
        <v>14.3979390774411</v>
      </c>
      <c r="AC40" s="155">
        <v>13.5917274780521</v>
      </c>
      <c r="AD40" s="152"/>
      <c r="AE40" s="156">
        <v>6.6569767087835698</v>
      </c>
      <c r="AF40" s="28"/>
      <c r="AG40" s="171">
        <v>100.69998023945099</v>
      </c>
      <c r="AH40" s="172">
        <v>108.55988313413</v>
      </c>
      <c r="AI40" s="172">
        <v>111.914521551006</v>
      </c>
      <c r="AJ40" s="172">
        <v>115.168069831946</v>
      </c>
      <c r="AK40" s="172">
        <v>115.531151515151</v>
      </c>
      <c r="AL40" s="173">
        <v>110.98198518492001</v>
      </c>
      <c r="AM40" s="174"/>
      <c r="AN40" s="175">
        <v>129.42224687188099</v>
      </c>
      <c r="AO40" s="176">
        <v>130.68753566695199</v>
      </c>
      <c r="AP40" s="177">
        <v>130.049997292488</v>
      </c>
      <c r="AQ40" s="174"/>
      <c r="AR40" s="178">
        <v>117.012891623747</v>
      </c>
      <c r="AS40" s="157"/>
      <c r="AT40" s="149">
        <v>3.9440441666036499</v>
      </c>
      <c r="AU40" s="150">
        <v>1.3371839223787301</v>
      </c>
      <c r="AV40" s="150">
        <v>-0.186349247725109</v>
      </c>
      <c r="AW40" s="150">
        <v>1.42417831186162</v>
      </c>
      <c r="AX40" s="150">
        <v>4.0977811665647002</v>
      </c>
      <c r="AY40" s="151">
        <v>2.02316599218475</v>
      </c>
      <c r="AZ40" s="152"/>
      <c r="BA40" s="153">
        <v>7.9433523621087998</v>
      </c>
      <c r="BB40" s="154">
        <v>8.8318445823323906</v>
      </c>
      <c r="BC40" s="155">
        <v>8.3841165054008702</v>
      </c>
      <c r="BD40" s="152"/>
      <c r="BE40" s="156">
        <v>4.2690555756599897</v>
      </c>
      <c r="BF40" s="39"/>
      <c r="BG40" s="39"/>
      <c r="BH40" s="39"/>
      <c r="BI40" s="39"/>
      <c r="BJ40" s="39"/>
      <c r="BK40" s="39"/>
      <c r="BL40" s="39"/>
    </row>
    <row r="41" spans="1:64">
      <c r="A41" s="19" t="s">
        <v>31</v>
      </c>
      <c r="B41" s="2" t="str">
        <f t="shared" si="0"/>
        <v>Southwest Virginia - Blue Ridge Highlands</v>
      </c>
      <c r="C41" s="9"/>
      <c r="D41" s="23" t="s">
        <v>92</v>
      </c>
      <c r="E41" s="26" t="s">
        <v>93</v>
      </c>
      <c r="F41" s="2"/>
      <c r="G41" s="179">
        <v>107.119054116558</v>
      </c>
      <c r="H41" s="174">
        <v>110.16658789625301</v>
      </c>
      <c r="I41" s="174">
        <v>112.053728151729</v>
      </c>
      <c r="J41" s="174">
        <v>111.112681393678</v>
      </c>
      <c r="K41" s="174">
        <v>118.81517138859699</v>
      </c>
      <c r="L41" s="180">
        <v>112.140090482189</v>
      </c>
      <c r="M41" s="174"/>
      <c r="N41" s="181">
        <v>165.955209497206</v>
      </c>
      <c r="O41" s="182">
        <v>169.62903681565001</v>
      </c>
      <c r="P41" s="183">
        <v>167.81754975552599</v>
      </c>
      <c r="Q41" s="174"/>
      <c r="R41" s="184">
        <v>131.997937564474</v>
      </c>
      <c r="S41" s="157"/>
      <c r="T41" s="158">
        <v>5.3293459070916898</v>
      </c>
      <c r="U41" s="152">
        <v>4.3655716610615203</v>
      </c>
      <c r="V41" s="152">
        <v>5.0662565550840801</v>
      </c>
      <c r="W41" s="152">
        <v>6.2880209776251803</v>
      </c>
      <c r="X41" s="152">
        <v>11.4471914627999</v>
      </c>
      <c r="Y41" s="159">
        <v>6.6517982159609002</v>
      </c>
      <c r="Z41" s="152"/>
      <c r="AA41" s="160">
        <v>26.220895396729599</v>
      </c>
      <c r="AB41" s="161">
        <v>32.233769874101696</v>
      </c>
      <c r="AC41" s="162">
        <v>29.1457053603811</v>
      </c>
      <c r="AD41" s="152"/>
      <c r="AE41" s="163">
        <v>16.468177342703001</v>
      </c>
      <c r="AF41" s="29"/>
      <c r="AG41" s="179">
        <v>106.999100737944</v>
      </c>
      <c r="AH41" s="174">
        <v>108.23446564512901</v>
      </c>
      <c r="AI41" s="174">
        <v>110.451944808845</v>
      </c>
      <c r="AJ41" s="174">
        <v>109.765581925021</v>
      </c>
      <c r="AK41" s="174">
        <v>111.305515220354</v>
      </c>
      <c r="AL41" s="180">
        <v>109.46355993415899</v>
      </c>
      <c r="AM41" s="174"/>
      <c r="AN41" s="181">
        <v>142.423727939793</v>
      </c>
      <c r="AO41" s="182">
        <v>142.36295879706299</v>
      </c>
      <c r="AP41" s="183">
        <v>142.39406738196499</v>
      </c>
      <c r="AQ41" s="174"/>
      <c r="AR41" s="184">
        <v>120.479014452971</v>
      </c>
      <c r="AS41" s="157"/>
      <c r="AT41" s="158">
        <v>4.3905313206705596</v>
      </c>
      <c r="AU41" s="152">
        <v>1.39318259986057</v>
      </c>
      <c r="AV41" s="152">
        <v>3.4096524669761701</v>
      </c>
      <c r="AW41" s="152">
        <v>3.91741803974003</v>
      </c>
      <c r="AX41" s="152">
        <v>3.4586721684963999</v>
      </c>
      <c r="AY41" s="159">
        <v>3.2767414445248302</v>
      </c>
      <c r="AZ41" s="152"/>
      <c r="BA41" s="160">
        <v>10.2533932160426</v>
      </c>
      <c r="BB41" s="161">
        <v>12.3114019798656</v>
      </c>
      <c r="BC41" s="162">
        <v>11.233843867405399</v>
      </c>
      <c r="BD41" s="152"/>
      <c r="BE41" s="163">
        <v>6.4127484521635498</v>
      </c>
      <c r="BF41" s="39"/>
      <c r="BG41" s="39"/>
      <c r="BH41" s="39"/>
      <c r="BI41" s="39"/>
      <c r="BJ41" s="39"/>
      <c r="BK41" s="39"/>
      <c r="BL41" s="39"/>
    </row>
    <row r="42" spans="1:64">
      <c r="A42" s="20" t="s">
        <v>32</v>
      </c>
      <c r="B42" s="2" t="str">
        <f t="shared" si="0"/>
        <v>Southwest Virginia - Heart of Appalachia</v>
      </c>
      <c r="C42" s="2"/>
      <c r="D42" s="23" t="s">
        <v>92</v>
      </c>
      <c r="E42" s="26" t="s">
        <v>93</v>
      </c>
      <c r="F42" s="2"/>
      <c r="G42" s="179">
        <v>81.9988341543513</v>
      </c>
      <c r="H42" s="174">
        <v>93.238536285362798</v>
      </c>
      <c r="I42" s="174">
        <v>89.675859284890393</v>
      </c>
      <c r="J42" s="174">
        <v>90.498903954802202</v>
      </c>
      <c r="K42" s="174">
        <v>91.534902634593294</v>
      </c>
      <c r="L42" s="180">
        <v>89.817319001729601</v>
      </c>
      <c r="M42" s="174"/>
      <c r="N42" s="181">
        <v>111.089080145719</v>
      </c>
      <c r="O42" s="182">
        <v>126.010449438202</v>
      </c>
      <c r="P42" s="183">
        <v>119.02083191126199</v>
      </c>
      <c r="Q42" s="174"/>
      <c r="R42" s="184">
        <v>100.528167735878</v>
      </c>
      <c r="S42" s="157"/>
      <c r="T42" s="158">
        <v>-4.17338535193245</v>
      </c>
      <c r="U42" s="152">
        <v>2.8523718406488299</v>
      </c>
      <c r="V42" s="152">
        <v>-2.0864243224750799E-2</v>
      </c>
      <c r="W42" s="152">
        <v>0.74381640544236005</v>
      </c>
      <c r="X42" s="152">
        <v>3.6623973605059899</v>
      </c>
      <c r="Y42" s="159">
        <v>1.0065884845841599</v>
      </c>
      <c r="Z42" s="152"/>
      <c r="AA42" s="160">
        <v>12.671310535188301</v>
      </c>
      <c r="AB42" s="161">
        <v>30.945577309563401</v>
      </c>
      <c r="AC42" s="162">
        <v>22.159726072700799</v>
      </c>
      <c r="AD42" s="152"/>
      <c r="AE42" s="163">
        <v>9.74840979548852</v>
      </c>
      <c r="AF42" s="29"/>
      <c r="AG42" s="179">
        <v>86.442852795739796</v>
      </c>
      <c r="AH42" s="174">
        <v>90.794028310232903</v>
      </c>
      <c r="AI42" s="174">
        <v>90.553926203516795</v>
      </c>
      <c r="AJ42" s="174">
        <v>90.930916140149293</v>
      </c>
      <c r="AK42" s="174">
        <v>93.801128006635295</v>
      </c>
      <c r="AL42" s="180">
        <v>90.738636966481707</v>
      </c>
      <c r="AM42" s="174"/>
      <c r="AN42" s="181">
        <v>103.656199750312</v>
      </c>
      <c r="AO42" s="182">
        <v>108.100417903066</v>
      </c>
      <c r="AP42" s="183">
        <v>105.88907566157199</v>
      </c>
      <c r="AQ42" s="174"/>
      <c r="AR42" s="184">
        <v>95.688341924747306</v>
      </c>
      <c r="AS42" s="157"/>
      <c r="AT42" s="158">
        <v>-1.71457735883493</v>
      </c>
      <c r="AU42" s="152">
        <v>-5.3266178643230397E-2</v>
      </c>
      <c r="AV42" s="152">
        <v>-0.80217784914650603</v>
      </c>
      <c r="AW42" s="152">
        <v>-0.68832548779030001</v>
      </c>
      <c r="AX42" s="152">
        <v>3.53788600388468</v>
      </c>
      <c r="AY42" s="159">
        <v>0.21007161203049601</v>
      </c>
      <c r="AZ42" s="152"/>
      <c r="BA42" s="160">
        <v>6.3663503530793903</v>
      </c>
      <c r="BB42" s="161">
        <v>11.325432332495099</v>
      </c>
      <c r="BC42" s="162">
        <v>8.8478739809351801</v>
      </c>
      <c r="BD42" s="152"/>
      <c r="BE42" s="163">
        <v>3.3072544342130898</v>
      </c>
      <c r="BF42" s="39"/>
      <c r="BG42" s="39"/>
      <c r="BH42" s="39"/>
      <c r="BI42" s="39"/>
      <c r="BJ42" s="39"/>
      <c r="BK42" s="39"/>
      <c r="BL42" s="39"/>
    </row>
    <row r="43" spans="1:64">
      <c r="A43" s="21" t="s">
        <v>33</v>
      </c>
      <c r="B43" s="2" t="str">
        <f t="shared" si="0"/>
        <v>Virginia Mountains</v>
      </c>
      <c r="C43" s="2"/>
      <c r="D43" s="24" t="s">
        <v>92</v>
      </c>
      <c r="E43" s="27" t="s">
        <v>93</v>
      </c>
      <c r="F43" s="2"/>
      <c r="G43" s="179">
        <v>132.2483877711</v>
      </c>
      <c r="H43" s="174">
        <v>136.225478328777</v>
      </c>
      <c r="I43" s="174">
        <v>134.90905725853</v>
      </c>
      <c r="J43" s="174">
        <v>127.710544435548</v>
      </c>
      <c r="K43" s="174">
        <v>132.60246869029899</v>
      </c>
      <c r="L43" s="180">
        <v>132.80069076877899</v>
      </c>
      <c r="M43" s="174"/>
      <c r="N43" s="181">
        <v>154.973006239364</v>
      </c>
      <c r="O43" s="182">
        <v>157.80746262935901</v>
      </c>
      <c r="P43" s="183">
        <v>156.3806576568</v>
      </c>
      <c r="Q43" s="174"/>
      <c r="R43" s="184">
        <v>140.013346142649</v>
      </c>
      <c r="S43" s="157"/>
      <c r="T43" s="158">
        <v>5.0573381492881699</v>
      </c>
      <c r="U43" s="152">
        <v>6.1107108680912403E-2</v>
      </c>
      <c r="V43" s="152">
        <v>0.97427996832276897</v>
      </c>
      <c r="W43" s="152">
        <v>2.0217010996370099</v>
      </c>
      <c r="X43" s="152">
        <v>8.3095817102877891</v>
      </c>
      <c r="Y43" s="159">
        <v>3.07217375495286</v>
      </c>
      <c r="Z43" s="152"/>
      <c r="AA43" s="160">
        <v>12.847653165701001</v>
      </c>
      <c r="AB43" s="161">
        <v>11.215357903418299</v>
      </c>
      <c r="AC43" s="162">
        <v>12.001712474493401</v>
      </c>
      <c r="AD43" s="152"/>
      <c r="AE43" s="163">
        <v>5.9114544600105798</v>
      </c>
      <c r="AF43" s="30"/>
      <c r="AG43" s="179">
        <v>123.52760332212701</v>
      </c>
      <c r="AH43" s="174">
        <v>127.664683585666</v>
      </c>
      <c r="AI43" s="174">
        <v>127.857777548812</v>
      </c>
      <c r="AJ43" s="174">
        <v>127.368233866073</v>
      </c>
      <c r="AK43" s="174">
        <v>133.81970948169399</v>
      </c>
      <c r="AL43" s="180">
        <v>128.25955839590199</v>
      </c>
      <c r="AM43" s="174"/>
      <c r="AN43" s="181">
        <v>154.972192389414</v>
      </c>
      <c r="AO43" s="182">
        <v>155.26322459840301</v>
      </c>
      <c r="AP43" s="183">
        <v>155.11623920784299</v>
      </c>
      <c r="AQ43" s="174"/>
      <c r="AR43" s="184">
        <v>136.52876845441</v>
      </c>
      <c r="AS43" s="157"/>
      <c r="AT43" s="158">
        <v>5.7566589697903803</v>
      </c>
      <c r="AU43" s="152">
        <v>2.4976703921715999</v>
      </c>
      <c r="AV43" s="152">
        <v>0.402903832829202</v>
      </c>
      <c r="AW43" s="152">
        <v>2.1558143783725998</v>
      </c>
      <c r="AX43" s="152">
        <v>3.975779538751</v>
      </c>
      <c r="AY43" s="159">
        <v>2.75458009087086</v>
      </c>
      <c r="AZ43" s="152"/>
      <c r="BA43" s="160">
        <v>7.6259081414460699</v>
      </c>
      <c r="BB43" s="161">
        <v>8.2886627319232904</v>
      </c>
      <c r="BC43" s="162">
        <v>7.9535886105758404</v>
      </c>
      <c r="BD43" s="152"/>
      <c r="BE43" s="163">
        <v>4.5717737146176196</v>
      </c>
      <c r="BF43" s="39"/>
      <c r="BG43" s="39"/>
      <c r="BH43" s="39"/>
      <c r="BI43" s="39"/>
      <c r="BJ43" s="39"/>
      <c r="BK43" s="39"/>
      <c r="BL43" s="39"/>
    </row>
    <row r="44" spans="1:64">
      <c r="A44" s="20" t="s">
        <v>107</v>
      </c>
      <c r="B44" s="2" t="s">
        <v>17</v>
      </c>
      <c r="D44" s="24" t="s">
        <v>92</v>
      </c>
      <c r="E44" s="27" t="s">
        <v>93</v>
      </c>
      <c r="G44" s="179">
        <v>284.514406104844</v>
      </c>
      <c r="H44" s="174">
        <v>285.754161175874</v>
      </c>
      <c r="I44" s="174">
        <v>286.76509592887197</v>
      </c>
      <c r="J44" s="174">
        <v>280.77506896551699</v>
      </c>
      <c r="K44" s="174">
        <v>293.608508146639</v>
      </c>
      <c r="L44" s="180">
        <v>286.33791280823999</v>
      </c>
      <c r="M44" s="174"/>
      <c r="N44" s="181">
        <v>351.44398958826298</v>
      </c>
      <c r="O44" s="182">
        <v>362.28155515370702</v>
      </c>
      <c r="P44" s="183">
        <v>356.98680924855398</v>
      </c>
      <c r="Q44" s="174"/>
      <c r="R44" s="184">
        <v>308.26360720436202</v>
      </c>
      <c r="S44" s="157"/>
      <c r="T44" s="158">
        <v>-1.7000968403890999</v>
      </c>
      <c r="U44" s="152">
        <v>2.8283411744973699</v>
      </c>
      <c r="V44" s="152">
        <v>4.4565531949352</v>
      </c>
      <c r="W44" s="152">
        <v>-1.7995145986758001</v>
      </c>
      <c r="X44" s="152">
        <v>-1.2927634563358299</v>
      </c>
      <c r="Y44" s="159">
        <v>0.51961452639238603</v>
      </c>
      <c r="Z44" s="152"/>
      <c r="AA44" s="160">
        <v>2.62104653745835</v>
      </c>
      <c r="AB44" s="161">
        <v>6.7000972899702296</v>
      </c>
      <c r="AC44" s="162">
        <v>4.6909198543344397</v>
      </c>
      <c r="AD44" s="152"/>
      <c r="AE44" s="163">
        <v>1.96574338534632</v>
      </c>
      <c r="AG44" s="179">
        <v>286.366631034482</v>
      </c>
      <c r="AH44" s="174">
        <v>280.41657783472101</v>
      </c>
      <c r="AI44" s="174">
        <v>288.538802670964</v>
      </c>
      <c r="AJ44" s="174">
        <v>284.47078067356802</v>
      </c>
      <c r="AK44" s="174">
        <v>291.87932231196299</v>
      </c>
      <c r="AL44" s="180">
        <v>286.37126754363197</v>
      </c>
      <c r="AM44" s="174"/>
      <c r="AN44" s="181">
        <v>345.26499644886297</v>
      </c>
      <c r="AO44" s="182">
        <v>342.605660442204</v>
      </c>
      <c r="AP44" s="183">
        <v>343.91357629388102</v>
      </c>
      <c r="AQ44" s="174"/>
      <c r="AR44" s="184">
        <v>304.08619249036599</v>
      </c>
      <c r="AS44" s="157"/>
      <c r="AT44" s="158">
        <v>-0.76496059421490303</v>
      </c>
      <c r="AU44" s="152">
        <v>-1.6327594220075301</v>
      </c>
      <c r="AV44" s="152">
        <v>5.7856142790865803E-2</v>
      </c>
      <c r="AW44" s="152">
        <v>-1.8123018532677999</v>
      </c>
      <c r="AX44" s="152">
        <v>-0.56969917720867902</v>
      </c>
      <c r="AY44" s="159">
        <v>-0.93762015780475405</v>
      </c>
      <c r="AZ44" s="152"/>
      <c r="BA44" s="160">
        <v>-0.72848653402050101</v>
      </c>
      <c r="BB44" s="161">
        <v>-2.8750143084595701</v>
      </c>
      <c r="BC44" s="162">
        <v>-1.83692018483728</v>
      </c>
      <c r="BD44" s="152"/>
      <c r="BE44" s="163">
        <v>-1.18578945132251</v>
      </c>
    </row>
    <row r="45" spans="1:64">
      <c r="A45" s="20" t="s">
        <v>108</v>
      </c>
      <c r="B45" s="2" t="s">
        <v>18</v>
      </c>
      <c r="D45" s="24" t="s">
        <v>92</v>
      </c>
      <c r="E45" s="27" t="s">
        <v>93</v>
      </c>
      <c r="G45" s="179">
        <v>182.35799446053099</v>
      </c>
      <c r="H45" s="174">
        <v>197.57397961253599</v>
      </c>
      <c r="I45" s="174">
        <v>199.787764965077</v>
      </c>
      <c r="J45" s="174">
        <v>199.24975715398</v>
      </c>
      <c r="K45" s="174">
        <v>191.73539027621001</v>
      </c>
      <c r="L45" s="180">
        <v>194.72250061307</v>
      </c>
      <c r="M45" s="174"/>
      <c r="N45" s="181">
        <v>207.10656421824299</v>
      </c>
      <c r="O45" s="182">
        <v>209.35692598116901</v>
      </c>
      <c r="P45" s="183">
        <v>208.23635293567</v>
      </c>
      <c r="Q45" s="174"/>
      <c r="R45" s="184">
        <v>198.829779020063</v>
      </c>
      <c r="S45" s="157"/>
      <c r="T45" s="158">
        <v>1.5290452759528099</v>
      </c>
      <c r="U45" s="152">
        <v>3.4746369191922399</v>
      </c>
      <c r="V45" s="152">
        <v>3.49493518857162</v>
      </c>
      <c r="W45" s="152">
        <v>4.4169799487846602</v>
      </c>
      <c r="X45" s="152">
        <v>3.4719151073984298</v>
      </c>
      <c r="Y45" s="159">
        <v>3.3745062609956999</v>
      </c>
      <c r="Z45" s="152"/>
      <c r="AA45" s="160">
        <v>6.8154829157729404</v>
      </c>
      <c r="AB45" s="161">
        <v>7.7422709859653702</v>
      </c>
      <c r="AC45" s="162">
        <v>7.2799290760842501</v>
      </c>
      <c r="AD45" s="152"/>
      <c r="AE45" s="163">
        <v>4.5995036441628203</v>
      </c>
      <c r="AG45" s="179">
        <v>178.94760113544399</v>
      </c>
      <c r="AH45" s="174">
        <v>193.659331784133</v>
      </c>
      <c r="AI45" s="174">
        <v>202.93912441097501</v>
      </c>
      <c r="AJ45" s="174">
        <v>200.822458591485</v>
      </c>
      <c r="AK45" s="174">
        <v>190.35331556296899</v>
      </c>
      <c r="AL45" s="180">
        <v>194.28431737381999</v>
      </c>
      <c r="AM45" s="174"/>
      <c r="AN45" s="181">
        <v>205.38473382426</v>
      </c>
      <c r="AO45" s="182">
        <v>206.42476114083999</v>
      </c>
      <c r="AP45" s="183">
        <v>205.90703974172999</v>
      </c>
      <c r="AQ45" s="174"/>
      <c r="AR45" s="184">
        <v>197.78390621805201</v>
      </c>
      <c r="AS45" s="157"/>
      <c r="AT45" s="158">
        <v>1.4809328620957001</v>
      </c>
      <c r="AU45" s="152">
        <v>1.01371325768122</v>
      </c>
      <c r="AV45" s="152">
        <v>2.0247627436565101</v>
      </c>
      <c r="AW45" s="152">
        <v>1.7906987715614699</v>
      </c>
      <c r="AX45" s="152">
        <v>1.12928553400097</v>
      </c>
      <c r="AY45" s="159">
        <v>1.45029158190081</v>
      </c>
      <c r="AZ45" s="152"/>
      <c r="BA45" s="160">
        <v>4.3172192228366697</v>
      </c>
      <c r="BB45" s="161">
        <v>3.7237462970085602</v>
      </c>
      <c r="BC45" s="162">
        <v>4.01451038722091</v>
      </c>
      <c r="BD45" s="152"/>
      <c r="BE45" s="163">
        <v>2.2628181523697002</v>
      </c>
    </row>
    <row r="46" spans="1:64">
      <c r="A46" s="20" t="s">
        <v>109</v>
      </c>
      <c r="B46" s="2" t="s">
        <v>19</v>
      </c>
      <c r="D46" s="24" t="s">
        <v>92</v>
      </c>
      <c r="E46" s="27" t="s">
        <v>93</v>
      </c>
      <c r="G46" s="179">
        <v>144.90596495416301</v>
      </c>
      <c r="H46" s="174">
        <v>153.349535292051</v>
      </c>
      <c r="I46" s="174">
        <v>155.86129717598601</v>
      </c>
      <c r="J46" s="174">
        <v>152.90141186330899</v>
      </c>
      <c r="K46" s="174">
        <v>151.386747616267</v>
      </c>
      <c r="L46" s="180">
        <v>151.97720746974099</v>
      </c>
      <c r="M46" s="174"/>
      <c r="N46" s="181">
        <v>163.405835783513</v>
      </c>
      <c r="O46" s="182">
        <v>160.944333148661</v>
      </c>
      <c r="P46" s="183">
        <v>162.18576431605101</v>
      </c>
      <c r="Q46" s="174"/>
      <c r="R46" s="184">
        <v>155.07729980653301</v>
      </c>
      <c r="S46" s="157"/>
      <c r="T46" s="158">
        <v>-1.82254434561102</v>
      </c>
      <c r="U46" s="152">
        <v>1.4298977930510699</v>
      </c>
      <c r="V46" s="152">
        <v>0.54880352429180101</v>
      </c>
      <c r="W46" s="152">
        <v>0.42963977104579598</v>
      </c>
      <c r="X46" s="152">
        <v>0.76090284440725997</v>
      </c>
      <c r="Y46" s="159">
        <v>0.35262541236658301</v>
      </c>
      <c r="Z46" s="152"/>
      <c r="AA46" s="160">
        <v>6.1920940427592198E-2</v>
      </c>
      <c r="AB46" s="161">
        <v>-0.85539229382180104</v>
      </c>
      <c r="AC46" s="162">
        <v>-0.38887867051253899</v>
      </c>
      <c r="AD46" s="152"/>
      <c r="AE46" s="163">
        <v>5.7957685801935797E-2</v>
      </c>
      <c r="AG46" s="179">
        <v>144.447684336046</v>
      </c>
      <c r="AH46" s="174">
        <v>151.89698583944701</v>
      </c>
      <c r="AI46" s="174">
        <v>158.14485207858601</v>
      </c>
      <c r="AJ46" s="174">
        <v>158.283664799295</v>
      </c>
      <c r="AK46" s="174">
        <v>153.253466462539</v>
      </c>
      <c r="AL46" s="180">
        <v>153.717636789099</v>
      </c>
      <c r="AM46" s="174"/>
      <c r="AN46" s="181">
        <v>165.955206722658</v>
      </c>
      <c r="AO46" s="182">
        <v>165.390142959386</v>
      </c>
      <c r="AP46" s="183">
        <v>165.673272521809</v>
      </c>
      <c r="AQ46" s="174"/>
      <c r="AR46" s="184">
        <v>157.352650866511</v>
      </c>
      <c r="AS46" s="157"/>
      <c r="AT46" s="158">
        <v>-1.38679006572458</v>
      </c>
      <c r="AU46" s="152">
        <v>-1.0066266091515801</v>
      </c>
      <c r="AV46" s="152">
        <v>-0.74886521715558296</v>
      </c>
      <c r="AW46" s="152">
        <v>-3.5422069288396098E-3</v>
      </c>
      <c r="AX46" s="152">
        <v>-5.5751901291891601E-2</v>
      </c>
      <c r="AY46" s="159">
        <v>-0.60301892062137596</v>
      </c>
      <c r="AZ46" s="152"/>
      <c r="BA46" s="160">
        <v>0.68957701552345996</v>
      </c>
      <c r="BB46" s="161">
        <v>-0.13237905853379101</v>
      </c>
      <c r="BC46" s="162">
        <v>0.27642936797225098</v>
      </c>
      <c r="BD46" s="152"/>
      <c r="BE46" s="163">
        <v>-0.32067825957919799</v>
      </c>
    </row>
    <row r="47" spans="1:64">
      <c r="A47" s="20" t="s">
        <v>110</v>
      </c>
      <c r="B47" s="2" t="s">
        <v>20</v>
      </c>
      <c r="D47" s="24" t="s">
        <v>92</v>
      </c>
      <c r="E47" s="27" t="s">
        <v>93</v>
      </c>
      <c r="G47" s="179">
        <v>120.602026348013</v>
      </c>
      <c r="H47" s="174">
        <v>126.799102294253</v>
      </c>
      <c r="I47" s="174">
        <v>128.59736376830699</v>
      </c>
      <c r="J47" s="174">
        <v>128.23433635533499</v>
      </c>
      <c r="K47" s="174">
        <v>127.471766780957</v>
      </c>
      <c r="L47" s="180">
        <v>126.605124702963</v>
      </c>
      <c r="M47" s="174"/>
      <c r="N47" s="181">
        <v>149.335800276475</v>
      </c>
      <c r="O47" s="182">
        <v>149.306881147665</v>
      </c>
      <c r="P47" s="183">
        <v>149.32139195078099</v>
      </c>
      <c r="Q47" s="174"/>
      <c r="R47" s="184">
        <v>133.785036317189</v>
      </c>
      <c r="S47" s="157"/>
      <c r="T47" s="158">
        <v>-1.15691096604926</v>
      </c>
      <c r="U47" s="152">
        <v>1.9612800397419501</v>
      </c>
      <c r="V47" s="152">
        <v>2.5692001918264</v>
      </c>
      <c r="W47" s="152">
        <v>2.7146804522915402</v>
      </c>
      <c r="X47" s="152">
        <v>2.1159523647748202</v>
      </c>
      <c r="Y47" s="159">
        <v>1.78705247996975</v>
      </c>
      <c r="Z47" s="152"/>
      <c r="AA47" s="160">
        <v>1.19906555530251</v>
      </c>
      <c r="AB47" s="161">
        <v>1.35155301736294</v>
      </c>
      <c r="AC47" s="162">
        <v>1.27497708188046</v>
      </c>
      <c r="AD47" s="152"/>
      <c r="AE47" s="163">
        <v>1.5914900938380401</v>
      </c>
      <c r="AG47" s="179">
        <v>120.099157646554</v>
      </c>
      <c r="AH47" s="174">
        <v>125.01237819306</v>
      </c>
      <c r="AI47" s="174">
        <v>128.14223710035799</v>
      </c>
      <c r="AJ47" s="174">
        <v>129.530300842071</v>
      </c>
      <c r="AK47" s="174">
        <v>128.94621152488401</v>
      </c>
      <c r="AL47" s="180">
        <v>126.699232676715</v>
      </c>
      <c r="AM47" s="174"/>
      <c r="AN47" s="181">
        <v>150.340719070311</v>
      </c>
      <c r="AO47" s="182">
        <v>149.76380231409399</v>
      </c>
      <c r="AP47" s="183">
        <v>150.052096525385</v>
      </c>
      <c r="AQ47" s="174"/>
      <c r="AR47" s="184">
        <v>134.049126179154</v>
      </c>
      <c r="AS47" s="157"/>
      <c r="AT47" s="158">
        <v>-1.5194663026523201</v>
      </c>
      <c r="AU47" s="152">
        <v>-0.87263756638013401</v>
      </c>
      <c r="AV47" s="152">
        <v>-0.53014646493953299</v>
      </c>
      <c r="AW47" s="152">
        <v>0.45011827778150398</v>
      </c>
      <c r="AX47" s="152">
        <v>0.86437350231629195</v>
      </c>
      <c r="AY47" s="159">
        <v>-0.23037575294342999</v>
      </c>
      <c r="AZ47" s="152"/>
      <c r="BA47" s="160">
        <v>0.85870051857080698</v>
      </c>
      <c r="BB47" s="161">
        <v>3.2595016656614701E-3</v>
      </c>
      <c r="BC47" s="162">
        <v>0.42873242464674499</v>
      </c>
      <c r="BD47" s="152"/>
      <c r="BE47" s="163">
        <v>4.8073816997195699E-2</v>
      </c>
    </row>
    <row r="48" spans="1:64">
      <c r="A48" s="20" t="s">
        <v>111</v>
      </c>
      <c r="B48" s="2" t="s">
        <v>21</v>
      </c>
      <c r="D48" s="24" t="s">
        <v>92</v>
      </c>
      <c r="E48" s="27" t="s">
        <v>93</v>
      </c>
      <c r="G48" s="179">
        <v>87.418008438818504</v>
      </c>
      <c r="H48" s="174">
        <v>87.164655196145901</v>
      </c>
      <c r="I48" s="174">
        <v>89.751627876397094</v>
      </c>
      <c r="J48" s="174">
        <v>90.382777315496298</v>
      </c>
      <c r="K48" s="174">
        <v>90.589276067336598</v>
      </c>
      <c r="L48" s="180">
        <v>89.142876075708202</v>
      </c>
      <c r="M48" s="174"/>
      <c r="N48" s="181">
        <v>110.38211419043201</v>
      </c>
      <c r="O48" s="182">
        <v>113.59238678160899</v>
      </c>
      <c r="P48" s="183">
        <v>111.987619567716</v>
      </c>
      <c r="Q48" s="174"/>
      <c r="R48" s="184">
        <v>96.447281942414904</v>
      </c>
      <c r="S48" s="157"/>
      <c r="T48" s="158">
        <v>0.51765211535931599</v>
      </c>
      <c r="U48" s="152">
        <v>-1.4695730803118101</v>
      </c>
      <c r="V48" s="152">
        <v>0.42911690801865299</v>
      </c>
      <c r="W48" s="152">
        <v>1.5274601514771999</v>
      </c>
      <c r="X48" s="152">
        <v>1.4276393428318399</v>
      </c>
      <c r="Y48" s="159">
        <v>0.51942291295810095</v>
      </c>
      <c r="Z48" s="152"/>
      <c r="AA48" s="160">
        <v>2.0402301794254898</v>
      </c>
      <c r="AB48" s="161">
        <v>5.2006165186579301</v>
      </c>
      <c r="AC48" s="162">
        <v>3.6194743078519198</v>
      </c>
      <c r="AD48" s="152"/>
      <c r="AE48" s="163">
        <v>1.6797433073427099</v>
      </c>
      <c r="AG48" s="179">
        <v>87.326363889220005</v>
      </c>
      <c r="AH48" s="174">
        <v>88.5106012801335</v>
      </c>
      <c r="AI48" s="174">
        <v>90.764630692564495</v>
      </c>
      <c r="AJ48" s="174">
        <v>91.626070893176603</v>
      </c>
      <c r="AK48" s="174">
        <v>91.887299087714695</v>
      </c>
      <c r="AL48" s="180">
        <v>90.151186908544204</v>
      </c>
      <c r="AM48" s="174"/>
      <c r="AN48" s="181">
        <v>110.403912585879</v>
      </c>
      <c r="AO48" s="182">
        <v>111.55361644759</v>
      </c>
      <c r="AP48" s="183">
        <v>110.97805358175199</v>
      </c>
      <c r="AQ48" s="174"/>
      <c r="AR48" s="184">
        <v>96.779670067845004</v>
      </c>
      <c r="AS48" s="157"/>
      <c r="AT48" s="158">
        <v>0.117565154116202</v>
      </c>
      <c r="AU48" s="152">
        <v>-1.21795613319471</v>
      </c>
      <c r="AV48" s="152">
        <v>-0.30701014594430798</v>
      </c>
      <c r="AW48" s="152">
        <v>0.41234953404330799</v>
      </c>
      <c r="AX48" s="152">
        <v>0.97524305609321804</v>
      </c>
      <c r="AY48" s="159">
        <v>2.8847207419008401E-2</v>
      </c>
      <c r="AZ48" s="152"/>
      <c r="BA48" s="160">
        <v>2.14848486676284</v>
      </c>
      <c r="BB48" s="161">
        <v>2.1260374005946301</v>
      </c>
      <c r="BC48" s="162">
        <v>2.1330366142037001</v>
      </c>
      <c r="BD48" s="152"/>
      <c r="BE48" s="163">
        <v>0.84717919410561304</v>
      </c>
    </row>
    <row r="49" spans="1:57">
      <c r="A49" s="21" t="s">
        <v>112</v>
      </c>
      <c r="B49" s="2" t="s">
        <v>22</v>
      </c>
      <c r="D49" s="24" t="s">
        <v>92</v>
      </c>
      <c r="E49" s="27" t="s">
        <v>93</v>
      </c>
      <c r="G49" s="179">
        <v>68.077538249348294</v>
      </c>
      <c r="H49" s="174">
        <v>69.106577525625895</v>
      </c>
      <c r="I49" s="174">
        <v>69.086592254009105</v>
      </c>
      <c r="J49" s="174">
        <v>68.906004360281599</v>
      </c>
      <c r="K49" s="174">
        <v>68.986554514220202</v>
      </c>
      <c r="L49" s="180">
        <v>68.845998488674994</v>
      </c>
      <c r="M49" s="174"/>
      <c r="N49" s="181">
        <v>86.880890592507001</v>
      </c>
      <c r="O49" s="182">
        <v>90.979764583080893</v>
      </c>
      <c r="P49" s="183">
        <v>88.952452690761405</v>
      </c>
      <c r="Q49" s="174"/>
      <c r="R49" s="184">
        <v>75.468056159724597</v>
      </c>
      <c r="S49" s="157"/>
      <c r="T49" s="158">
        <v>-1.89900333237573</v>
      </c>
      <c r="U49" s="152">
        <v>0.95976422108505299</v>
      </c>
      <c r="V49" s="152">
        <v>0.77291055603278203</v>
      </c>
      <c r="W49" s="152">
        <v>7.9243017867945006E-2</v>
      </c>
      <c r="X49" s="152">
        <v>-1.0453844374424299</v>
      </c>
      <c r="Y49" s="159">
        <v>-0.227887261770198</v>
      </c>
      <c r="Z49" s="152"/>
      <c r="AA49" s="160">
        <v>2.8678270621278199</v>
      </c>
      <c r="AB49" s="161">
        <v>4.0749958326757598</v>
      </c>
      <c r="AC49" s="162">
        <v>3.5096700363392599</v>
      </c>
      <c r="AD49" s="152"/>
      <c r="AE49" s="163">
        <v>1.2627415983088801</v>
      </c>
      <c r="AG49" s="179">
        <v>67.995984059062096</v>
      </c>
      <c r="AH49" s="174">
        <v>68.797893918699998</v>
      </c>
      <c r="AI49" s="174">
        <v>69.094928867164299</v>
      </c>
      <c r="AJ49" s="174">
        <v>69.317764469156003</v>
      </c>
      <c r="AK49" s="174">
        <v>70.009399013149903</v>
      </c>
      <c r="AL49" s="180">
        <v>69.075203648168099</v>
      </c>
      <c r="AM49" s="174"/>
      <c r="AN49" s="181">
        <v>85.165973618292995</v>
      </c>
      <c r="AO49" s="182">
        <v>87.844246547281998</v>
      </c>
      <c r="AP49" s="183">
        <v>86.514388593756607</v>
      </c>
      <c r="AQ49" s="174"/>
      <c r="AR49" s="184">
        <v>74.708484018284494</v>
      </c>
      <c r="AS49" s="157"/>
      <c r="AT49" s="158">
        <v>-1.42778638924195</v>
      </c>
      <c r="AU49" s="152">
        <v>-0.65097234001357296</v>
      </c>
      <c r="AV49" s="152">
        <v>-1.36939438369446</v>
      </c>
      <c r="AW49" s="152">
        <v>-1.1134296142090501</v>
      </c>
      <c r="AX49" s="152">
        <v>-0.41030179258931099</v>
      </c>
      <c r="AY49" s="159">
        <v>-0.97668496294141005</v>
      </c>
      <c r="AZ49" s="152"/>
      <c r="BA49" s="160">
        <v>0.30119501501284801</v>
      </c>
      <c r="BB49" s="161">
        <v>-0.45801994734899198</v>
      </c>
      <c r="BC49" s="162">
        <v>-9.2594338865354495E-2</v>
      </c>
      <c r="BD49" s="152"/>
      <c r="BE49" s="163">
        <v>-0.60387500078831402</v>
      </c>
    </row>
    <row r="50" spans="1:57">
      <c r="A50" s="33" t="s">
        <v>48</v>
      </c>
      <c r="B50" t="s">
        <v>48</v>
      </c>
      <c r="D50" s="24" t="s">
        <v>92</v>
      </c>
      <c r="E50" s="27" t="s">
        <v>93</v>
      </c>
      <c r="G50" s="179">
        <v>116.71065264293399</v>
      </c>
      <c r="H50" s="174">
        <v>125.15309106098501</v>
      </c>
      <c r="I50" s="174">
        <v>125.860952380952</v>
      </c>
      <c r="J50" s="174">
        <v>126.620051916932</v>
      </c>
      <c r="K50" s="174">
        <v>136.808014888337</v>
      </c>
      <c r="L50" s="180">
        <v>126.694701236263</v>
      </c>
      <c r="M50" s="174"/>
      <c r="N50" s="181">
        <v>151.91803769401301</v>
      </c>
      <c r="O50" s="182">
        <v>153.398621553884</v>
      </c>
      <c r="P50" s="183">
        <v>152.670041825786</v>
      </c>
      <c r="Q50" s="174"/>
      <c r="R50" s="184">
        <v>135.02492797573899</v>
      </c>
      <c r="S50" s="157"/>
      <c r="T50" s="158">
        <v>3.0169895838771601</v>
      </c>
      <c r="U50" s="152">
        <v>-1.3769235057397999</v>
      </c>
      <c r="V50" s="152">
        <v>-0.63488104241702603</v>
      </c>
      <c r="W50" s="152">
        <v>-0.238490478345951</v>
      </c>
      <c r="X50" s="152">
        <v>12.865113975686899</v>
      </c>
      <c r="Y50" s="159">
        <v>2.4878105429866602</v>
      </c>
      <c r="Z50" s="152"/>
      <c r="AA50" s="160">
        <v>10.147283070927401</v>
      </c>
      <c r="AB50" s="161">
        <v>8.2539334337368704</v>
      </c>
      <c r="AC50" s="162">
        <v>9.1989566042655699</v>
      </c>
      <c r="AD50" s="152"/>
      <c r="AE50" s="163">
        <v>5.1867135375608102</v>
      </c>
      <c r="AG50" s="179">
        <v>117.471346314325</v>
      </c>
      <c r="AH50" s="174">
        <v>125.418347470939</v>
      </c>
      <c r="AI50" s="174">
        <v>128.991969488188</v>
      </c>
      <c r="AJ50" s="174">
        <v>131.797874466433</v>
      </c>
      <c r="AK50" s="174">
        <v>134.866204738947</v>
      </c>
      <c r="AL50" s="180">
        <v>128.33674738052599</v>
      </c>
      <c r="AM50" s="174"/>
      <c r="AN50" s="181">
        <v>153.56112528560499</v>
      </c>
      <c r="AO50" s="182">
        <v>154.990893758932</v>
      </c>
      <c r="AP50" s="183">
        <v>154.27570312872001</v>
      </c>
      <c r="AQ50" s="174"/>
      <c r="AR50" s="184">
        <v>136.35223015230599</v>
      </c>
      <c r="AS50" s="157"/>
      <c r="AT50" s="158">
        <v>0.49647946551664401</v>
      </c>
      <c r="AU50" s="152">
        <v>0.25894913543375198</v>
      </c>
      <c r="AV50" s="152">
        <v>3.9790640267460903E-2</v>
      </c>
      <c r="AW50" s="152">
        <v>1.0298549547405</v>
      </c>
      <c r="AX50" s="152">
        <v>4.5426264396715998</v>
      </c>
      <c r="AY50" s="159">
        <v>1.3416020000014299</v>
      </c>
      <c r="AZ50" s="152"/>
      <c r="BA50" s="160">
        <v>7.4721458695630902</v>
      </c>
      <c r="BB50" s="161">
        <v>6.5953858210563698</v>
      </c>
      <c r="BC50" s="162">
        <v>7.0290401772673503</v>
      </c>
      <c r="BD50" s="152"/>
      <c r="BE50" s="163">
        <v>3.4434606408463102</v>
      </c>
    </row>
    <row r="51" spans="1:57">
      <c r="A51" s="144" t="s">
        <v>53</v>
      </c>
      <c r="B51" t="s">
        <v>53</v>
      </c>
      <c r="D51" s="24" t="s">
        <v>92</v>
      </c>
      <c r="E51" s="27" t="s">
        <v>93</v>
      </c>
      <c r="G51" s="179">
        <v>92.624811603867897</v>
      </c>
      <c r="H51" s="174">
        <v>98.573559564719304</v>
      </c>
      <c r="I51" s="174">
        <v>96.173766543144495</v>
      </c>
      <c r="J51" s="174">
        <v>96.636321428571406</v>
      </c>
      <c r="K51" s="174">
        <v>97.743192860684104</v>
      </c>
      <c r="L51" s="180">
        <v>96.496492893595999</v>
      </c>
      <c r="M51" s="174"/>
      <c r="N51" s="181">
        <v>114.91653165636301</v>
      </c>
      <c r="O51" s="182">
        <v>114.782882152006</v>
      </c>
      <c r="P51" s="183">
        <v>114.84975679999999</v>
      </c>
      <c r="Q51" s="174"/>
      <c r="R51" s="184">
        <v>102.73106964272699</v>
      </c>
      <c r="S51" s="157"/>
      <c r="T51" s="158">
        <v>-3.0382835548801701</v>
      </c>
      <c r="U51" s="152">
        <v>0.15489800179229499</v>
      </c>
      <c r="V51" s="152">
        <v>-2.79978245667813</v>
      </c>
      <c r="W51" s="152">
        <v>-1.20925295429713</v>
      </c>
      <c r="X51" s="152">
        <v>5.6016501803154303E-2</v>
      </c>
      <c r="Y51" s="159">
        <v>-1.28809352452786</v>
      </c>
      <c r="Z51" s="152"/>
      <c r="AA51" s="160">
        <v>-0.48539341815304199</v>
      </c>
      <c r="AB51" s="161">
        <v>-3.8112906651998002</v>
      </c>
      <c r="AC51" s="162">
        <v>-2.2112366798420702</v>
      </c>
      <c r="AD51" s="152"/>
      <c r="AE51" s="163">
        <v>-1.6359788524914201</v>
      </c>
      <c r="AG51" s="179">
        <v>94.837375189711594</v>
      </c>
      <c r="AH51" s="174">
        <v>99.157507472023298</v>
      </c>
      <c r="AI51" s="174">
        <v>98.506020801988598</v>
      </c>
      <c r="AJ51" s="174">
        <v>97.9026805385556</v>
      </c>
      <c r="AK51" s="174">
        <v>98.526092055485407</v>
      </c>
      <c r="AL51" s="180">
        <v>97.886224176361793</v>
      </c>
      <c r="AM51" s="174"/>
      <c r="AN51" s="181">
        <v>113.00995179788301</v>
      </c>
      <c r="AO51" s="182">
        <v>114.036476164532</v>
      </c>
      <c r="AP51" s="183">
        <v>113.527528293594</v>
      </c>
      <c r="AQ51" s="174"/>
      <c r="AR51" s="184">
        <v>103.063584015275</v>
      </c>
      <c r="AS51" s="157"/>
      <c r="AT51" s="158">
        <v>-2.4918321708498099</v>
      </c>
      <c r="AU51" s="152">
        <v>-1.8539297478311401</v>
      </c>
      <c r="AV51" s="152">
        <v>-3.7172816493404102</v>
      </c>
      <c r="AW51" s="152">
        <v>-2.8763405486953002</v>
      </c>
      <c r="AX51" s="152">
        <v>-2.26628479891686</v>
      </c>
      <c r="AY51" s="159">
        <v>-2.66141216631571</v>
      </c>
      <c r="AZ51" s="152"/>
      <c r="BA51" s="160">
        <v>-3.66743544180467</v>
      </c>
      <c r="BB51" s="161">
        <v>-4.1953537214304903</v>
      </c>
      <c r="BC51" s="162">
        <v>-3.93807401235216</v>
      </c>
      <c r="BD51" s="152"/>
      <c r="BE51" s="163">
        <v>-3.1061110678697301</v>
      </c>
    </row>
    <row r="52" spans="1:57">
      <c r="A52" s="145" t="s">
        <v>60</v>
      </c>
      <c r="B52" t="s">
        <v>60</v>
      </c>
      <c r="D52" s="24" t="s">
        <v>92</v>
      </c>
      <c r="E52" s="27" t="s">
        <v>93</v>
      </c>
      <c r="G52" s="185">
        <v>104.851185</v>
      </c>
      <c r="H52" s="186">
        <v>110.650043010752</v>
      </c>
      <c r="I52" s="186">
        <v>110.072145124716</v>
      </c>
      <c r="J52" s="186">
        <v>107.419003623188</v>
      </c>
      <c r="K52" s="186">
        <v>105.92752475247499</v>
      </c>
      <c r="L52" s="187">
        <v>107.867237226277</v>
      </c>
      <c r="M52" s="174"/>
      <c r="N52" s="188">
        <v>108.204227212681</v>
      </c>
      <c r="O52" s="189">
        <v>102.21207639569</v>
      </c>
      <c r="P52" s="190">
        <v>105.36722930674701</v>
      </c>
      <c r="Q52" s="174"/>
      <c r="R52" s="191">
        <v>107.161250572906</v>
      </c>
      <c r="S52" s="157"/>
      <c r="T52" s="164">
        <v>6.7375372884750604</v>
      </c>
      <c r="U52" s="165">
        <v>6.2057825770094004</v>
      </c>
      <c r="V52" s="165">
        <v>2.0313222610059301</v>
      </c>
      <c r="W52" s="165">
        <v>-0.425650620596288</v>
      </c>
      <c r="X52" s="165">
        <v>-0.43598604534275398</v>
      </c>
      <c r="Y52" s="166">
        <v>2.3899324228272301</v>
      </c>
      <c r="Z52" s="152"/>
      <c r="AA52" s="167">
        <v>-6.9018128381176096</v>
      </c>
      <c r="AB52" s="168">
        <v>-10.236498357951801</v>
      </c>
      <c r="AC52" s="169">
        <v>-8.4309927704047496</v>
      </c>
      <c r="AD52" s="152"/>
      <c r="AE52" s="170">
        <v>-1.27443596014969</v>
      </c>
      <c r="AG52" s="185">
        <v>100.036441193511</v>
      </c>
      <c r="AH52" s="186">
        <v>107.768349471341</v>
      </c>
      <c r="AI52" s="186">
        <v>110.280464563526</v>
      </c>
      <c r="AJ52" s="186">
        <v>110.48809202906099</v>
      </c>
      <c r="AK52" s="186">
        <v>108.854221859706</v>
      </c>
      <c r="AL52" s="187">
        <v>107.898035221388</v>
      </c>
      <c r="AM52" s="174"/>
      <c r="AN52" s="188">
        <v>112.510860215053</v>
      </c>
      <c r="AO52" s="189">
        <v>111.21265120967701</v>
      </c>
      <c r="AP52" s="190">
        <v>111.88142554578</v>
      </c>
      <c r="AQ52" s="174"/>
      <c r="AR52" s="191">
        <v>109.076331946474</v>
      </c>
      <c r="AS52" s="157"/>
      <c r="AT52" s="164">
        <v>1.5768408500659401</v>
      </c>
      <c r="AU52" s="165">
        <v>1.4475879497647099</v>
      </c>
      <c r="AV52" s="165">
        <v>0.148807803235285</v>
      </c>
      <c r="AW52" s="165">
        <v>0.82469737493751005</v>
      </c>
      <c r="AX52" s="165">
        <v>0.80981206276661999</v>
      </c>
      <c r="AY52" s="166">
        <v>0.84067619102122004</v>
      </c>
      <c r="AZ52" s="152"/>
      <c r="BA52" s="167">
        <v>0.35872037642541499</v>
      </c>
      <c r="BB52" s="168">
        <v>2.6488095866830501</v>
      </c>
      <c r="BC52" s="169">
        <v>1.44324363298336</v>
      </c>
      <c r="BD52" s="152"/>
      <c r="BE52" s="170">
        <v>1.0138249979235401</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tabColor rgb="FFFFC000"/>
  </sheetPr>
  <dimension ref="A1:BR52"/>
  <sheetViews>
    <sheetView zoomScale="85" zoomScaleNormal="85" workbookViewId="0">
      <pane xSplit="2" ySplit="5" topLeftCell="AS37" activePane="bottomRight" state="frozen"/>
      <selection activeCell="AG40" sqref="AG40:BE52"/>
      <selection pane="topRight" activeCell="AG40" sqref="AG40:BE52"/>
      <selection pane="bottomLeft" activeCell="AG40" sqref="AG40:BE52"/>
      <selection pane="bottomRight" activeCell="AX56" sqref="AX56"/>
    </sheetView>
  </sheetViews>
  <sheetFormatPr defaultColWidth="9.140625" defaultRowHeight="12.75"/>
  <cols>
    <col min="1" max="1" width="20.5703125" customWidth="1"/>
    <col min="2" max="2" width="25.42578125" customWidth="1"/>
    <col min="3" max="3" width="4.140625" customWidth="1"/>
    <col min="4" max="4" width="5.7109375" customWidth="1"/>
    <col min="6" max="6" width="3.5703125" customWidth="1"/>
    <col min="13" max="13" width="5.42578125" customWidth="1"/>
    <col min="17" max="17" width="5.42578125" customWidth="1"/>
    <col min="19" max="19" width="4.5703125" customWidth="1"/>
    <col min="26" max="26" width="3.85546875" customWidth="1"/>
    <col min="30" max="30" width="3.85546875" customWidth="1"/>
    <col min="32" max="32" width="4.5703125" customWidth="1"/>
  </cols>
  <sheetData>
    <row r="1" spans="1:57">
      <c r="C1">
        <v>2</v>
      </c>
      <c r="D1">
        <v>3</v>
      </c>
      <c r="E1">
        <v>4</v>
      </c>
      <c r="F1">
        <v>5</v>
      </c>
      <c r="G1">
        <v>6</v>
      </c>
      <c r="H1">
        <v>7</v>
      </c>
      <c r="I1">
        <v>8</v>
      </c>
      <c r="J1">
        <v>9</v>
      </c>
      <c r="K1">
        <v>10</v>
      </c>
      <c r="L1">
        <v>11</v>
      </c>
      <c r="M1">
        <v>12</v>
      </c>
      <c r="N1">
        <v>13</v>
      </c>
      <c r="O1">
        <v>14</v>
      </c>
      <c r="P1">
        <v>15</v>
      </c>
      <c r="Q1">
        <v>16</v>
      </c>
      <c r="R1">
        <v>17</v>
      </c>
      <c r="S1">
        <v>18</v>
      </c>
      <c r="T1">
        <v>19</v>
      </c>
      <c r="U1">
        <v>20</v>
      </c>
      <c r="V1">
        <v>21</v>
      </c>
      <c r="W1">
        <v>22</v>
      </c>
      <c r="X1">
        <v>23</v>
      </c>
      <c r="Y1">
        <v>24</v>
      </c>
      <c r="Z1">
        <v>25</v>
      </c>
      <c r="AA1">
        <v>26</v>
      </c>
      <c r="AB1">
        <v>27</v>
      </c>
      <c r="AC1">
        <v>28</v>
      </c>
      <c r="AD1">
        <v>29</v>
      </c>
      <c r="AE1">
        <v>30</v>
      </c>
      <c r="AF1">
        <v>31</v>
      </c>
      <c r="AG1">
        <v>32</v>
      </c>
      <c r="AH1">
        <v>33</v>
      </c>
      <c r="AI1">
        <v>34</v>
      </c>
      <c r="AJ1">
        <v>35</v>
      </c>
      <c r="AK1">
        <v>36</v>
      </c>
      <c r="AL1">
        <v>37</v>
      </c>
      <c r="AM1">
        <v>38</v>
      </c>
      <c r="AN1">
        <v>39</v>
      </c>
      <c r="AO1">
        <v>40</v>
      </c>
      <c r="AP1">
        <v>41</v>
      </c>
      <c r="AQ1">
        <v>42</v>
      </c>
      <c r="AR1">
        <v>43</v>
      </c>
      <c r="AS1">
        <v>44</v>
      </c>
      <c r="AT1">
        <v>45</v>
      </c>
      <c r="AU1">
        <v>46</v>
      </c>
      <c r="AV1">
        <v>47</v>
      </c>
      <c r="AW1">
        <v>48</v>
      </c>
      <c r="AX1">
        <v>49</v>
      </c>
      <c r="AY1">
        <v>50</v>
      </c>
      <c r="AZ1">
        <v>51</v>
      </c>
      <c r="BA1">
        <v>52</v>
      </c>
      <c r="BB1">
        <v>53</v>
      </c>
      <c r="BC1">
        <v>54</v>
      </c>
      <c r="BD1">
        <v>55</v>
      </c>
      <c r="BE1">
        <v>56</v>
      </c>
    </row>
    <row r="2" spans="1:57" ht="15">
      <c r="C2" s="2"/>
      <c r="D2" s="216" t="s">
        <v>80</v>
      </c>
      <c r="E2" s="217"/>
      <c r="G2" s="218" t="s">
        <v>117</v>
      </c>
      <c r="H2" s="219"/>
      <c r="I2" s="219"/>
      <c r="J2" s="219"/>
      <c r="K2" s="219"/>
      <c r="L2" s="219"/>
      <c r="M2" s="219"/>
      <c r="N2" s="219"/>
      <c r="O2" s="219"/>
      <c r="P2" s="219"/>
      <c r="Q2" s="219"/>
      <c r="R2" s="219"/>
      <c r="T2" s="218" t="s">
        <v>118</v>
      </c>
      <c r="U2" s="219"/>
      <c r="V2" s="219"/>
      <c r="W2" s="219"/>
      <c r="X2" s="219"/>
      <c r="Y2" s="219"/>
      <c r="Z2" s="219"/>
      <c r="AA2" s="219"/>
      <c r="AB2" s="219"/>
      <c r="AC2" s="219"/>
      <c r="AD2" s="219"/>
      <c r="AE2" s="219"/>
      <c r="AF2" s="3"/>
      <c r="AG2" s="218" t="s">
        <v>119</v>
      </c>
      <c r="AH2" s="219"/>
      <c r="AI2" s="219"/>
      <c r="AJ2" s="219"/>
      <c r="AK2" s="219"/>
      <c r="AL2" s="219"/>
      <c r="AM2" s="219"/>
      <c r="AN2" s="219"/>
      <c r="AO2" s="219"/>
      <c r="AP2" s="219"/>
      <c r="AQ2" s="219"/>
      <c r="AR2" s="219"/>
      <c r="AT2" s="218" t="s">
        <v>120</v>
      </c>
      <c r="AU2" s="219"/>
      <c r="AV2" s="219"/>
      <c r="AW2" s="219"/>
      <c r="AX2" s="219"/>
      <c r="AY2" s="219"/>
      <c r="AZ2" s="219"/>
      <c r="BA2" s="219"/>
      <c r="BB2" s="219"/>
      <c r="BC2" s="219"/>
      <c r="BD2" s="219"/>
      <c r="BE2" s="219"/>
    </row>
    <row r="3" spans="1:57">
      <c r="A3" s="31"/>
      <c r="B3" s="31"/>
      <c r="C3" s="2"/>
      <c r="D3" s="220" t="s">
        <v>85</v>
      </c>
      <c r="E3" s="222" t="s">
        <v>86</v>
      </c>
      <c r="F3" s="4"/>
      <c r="G3" s="224" t="s">
        <v>65</v>
      </c>
      <c r="H3" s="226" t="s">
        <v>66</v>
      </c>
      <c r="I3" s="226" t="s">
        <v>87</v>
      </c>
      <c r="J3" s="226" t="s">
        <v>68</v>
      </c>
      <c r="K3" s="226" t="s">
        <v>88</v>
      </c>
      <c r="L3" s="228" t="s">
        <v>89</v>
      </c>
      <c r="M3" s="4"/>
      <c r="N3" s="224" t="s">
        <v>70</v>
      </c>
      <c r="O3" s="226" t="s">
        <v>71</v>
      </c>
      <c r="P3" s="228" t="s">
        <v>90</v>
      </c>
      <c r="Q3" s="2"/>
      <c r="R3" s="230" t="s">
        <v>91</v>
      </c>
      <c r="S3" s="2"/>
      <c r="T3" s="224" t="s">
        <v>65</v>
      </c>
      <c r="U3" s="226" t="s">
        <v>66</v>
      </c>
      <c r="V3" s="226" t="s">
        <v>87</v>
      </c>
      <c r="W3" s="226" t="s">
        <v>68</v>
      </c>
      <c r="X3" s="226" t="s">
        <v>88</v>
      </c>
      <c r="Y3" s="228" t="s">
        <v>89</v>
      </c>
      <c r="Z3" s="2"/>
      <c r="AA3" s="224" t="s">
        <v>70</v>
      </c>
      <c r="AB3" s="226" t="s">
        <v>71</v>
      </c>
      <c r="AC3" s="228" t="s">
        <v>90</v>
      </c>
      <c r="AD3" s="1"/>
      <c r="AE3" s="232" t="s">
        <v>91</v>
      </c>
      <c r="AF3" s="36"/>
      <c r="AG3" s="224" t="s">
        <v>65</v>
      </c>
      <c r="AH3" s="226" t="s">
        <v>66</v>
      </c>
      <c r="AI3" s="226" t="s">
        <v>87</v>
      </c>
      <c r="AJ3" s="226" t="s">
        <v>68</v>
      </c>
      <c r="AK3" s="226" t="s">
        <v>88</v>
      </c>
      <c r="AL3" s="228" t="s">
        <v>89</v>
      </c>
      <c r="AM3" s="4"/>
      <c r="AN3" s="224" t="s">
        <v>70</v>
      </c>
      <c r="AO3" s="226" t="s">
        <v>71</v>
      </c>
      <c r="AP3" s="228" t="s">
        <v>90</v>
      </c>
      <c r="AQ3" s="2"/>
      <c r="AR3" s="230" t="s">
        <v>91</v>
      </c>
      <c r="AS3" s="2"/>
      <c r="AT3" s="224" t="s">
        <v>65</v>
      </c>
      <c r="AU3" s="226" t="s">
        <v>66</v>
      </c>
      <c r="AV3" s="226" t="s">
        <v>87</v>
      </c>
      <c r="AW3" s="226" t="s">
        <v>68</v>
      </c>
      <c r="AX3" s="226" t="s">
        <v>88</v>
      </c>
      <c r="AY3" s="228" t="s">
        <v>89</v>
      </c>
      <c r="AZ3" s="2"/>
      <c r="BA3" s="224" t="s">
        <v>70</v>
      </c>
      <c r="BB3" s="226" t="s">
        <v>71</v>
      </c>
      <c r="BC3" s="228" t="s">
        <v>90</v>
      </c>
      <c r="BD3" s="1"/>
      <c r="BE3" s="232" t="s">
        <v>91</v>
      </c>
    </row>
    <row r="4" spans="1:57">
      <c r="A4" s="31"/>
      <c r="B4" s="31"/>
      <c r="C4" s="2"/>
      <c r="D4" s="221"/>
      <c r="E4" s="223"/>
      <c r="F4" s="4"/>
      <c r="G4" s="234"/>
      <c r="H4" s="235"/>
      <c r="I4" s="235"/>
      <c r="J4" s="235"/>
      <c r="K4" s="235"/>
      <c r="L4" s="236"/>
      <c r="M4" s="4"/>
      <c r="N4" s="234"/>
      <c r="O4" s="235"/>
      <c r="P4" s="236"/>
      <c r="Q4" s="2"/>
      <c r="R4" s="237"/>
      <c r="S4" s="2"/>
      <c r="T4" s="234"/>
      <c r="U4" s="235"/>
      <c r="V4" s="235"/>
      <c r="W4" s="235"/>
      <c r="X4" s="235"/>
      <c r="Y4" s="236"/>
      <c r="Z4" s="2"/>
      <c r="AA4" s="234"/>
      <c r="AB4" s="235"/>
      <c r="AC4" s="236"/>
      <c r="AD4" s="1"/>
      <c r="AE4" s="238"/>
      <c r="AF4" s="37"/>
      <c r="AG4" s="234"/>
      <c r="AH4" s="235"/>
      <c r="AI4" s="235"/>
      <c r="AJ4" s="235"/>
      <c r="AK4" s="235"/>
      <c r="AL4" s="236"/>
      <c r="AM4" s="4"/>
      <c r="AN4" s="234"/>
      <c r="AO4" s="235"/>
      <c r="AP4" s="236"/>
      <c r="AQ4" s="2"/>
      <c r="AR4" s="237"/>
      <c r="AS4" s="2"/>
      <c r="AT4" s="234"/>
      <c r="AU4" s="235"/>
      <c r="AV4" s="235"/>
      <c r="AW4" s="235"/>
      <c r="AX4" s="235"/>
      <c r="AY4" s="236"/>
      <c r="AZ4" s="2"/>
      <c r="BA4" s="234"/>
      <c r="BB4" s="235"/>
      <c r="BC4" s="236"/>
      <c r="BD4" s="1"/>
      <c r="BE4" s="238"/>
    </row>
    <row r="5" spans="1:57" ht="14.25">
      <c r="A5" s="32"/>
      <c r="B5" s="32"/>
      <c r="C5" s="2"/>
      <c r="D5" s="2"/>
      <c r="E5" s="5"/>
      <c r="F5" s="6"/>
      <c r="G5" s="7"/>
      <c r="H5" s="7"/>
      <c r="I5" s="7"/>
      <c r="J5" s="7"/>
      <c r="K5" s="7"/>
      <c r="L5" s="7"/>
      <c r="M5" s="6"/>
      <c r="N5" s="7"/>
      <c r="O5" s="7"/>
      <c r="P5" s="7"/>
      <c r="Q5" s="6"/>
      <c r="R5" s="7"/>
      <c r="S5" s="6"/>
      <c r="T5" s="7"/>
      <c r="U5" s="7"/>
      <c r="V5" s="7"/>
      <c r="W5" s="7"/>
      <c r="X5" s="7"/>
      <c r="Y5" s="7"/>
      <c r="Z5" s="6"/>
      <c r="AA5" s="7"/>
      <c r="AB5" s="7"/>
      <c r="AC5" s="7"/>
      <c r="AD5" s="6"/>
      <c r="AE5" s="7"/>
      <c r="AF5" s="7"/>
      <c r="AG5" s="7"/>
      <c r="AH5" s="7"/>
      <c r="AI5" s="7"/>
      <c r="AJ5" s="7"/>
      <c r="AK5" s="7"/>
      <c r="AL5" s="7"/>
      <c r="AM5" s="6"/>
      <c r="AN5" s="7"/>
      <c r="AO5" s="7"/>
      <c r="AP5" s="7"/>
      <c r="AQ5" s="6"/>
      <c r="AR5" s="7"/>
      <c r="AS5" s="6"/>
      <c r="AT5" s="7"/>
      <c r="AU5" s="7"/>
      <c r="AV5" s="7"/>
      <c r="AW5" s="7"/>
      <c r="AX5" s="7"/>
      <c r="AY5" s="7"/>
      <c r="AZ5" s="6"/>
      <c r="BA5" s="7"/>
      <c r="BB5" s="7"/>
      <c r="BC5" s="7"/>
      <c r="BD5" s="6"/>
      <c r="BE5" s="7"/>
    </row>
    <row r="6" spans="1:57">
      <c r="A6" s="18" t="s">
        <v>13</v>
      </c>
      <c r="B6" s="2" t="str">
        <f>TRIM(A6)</f>
        <v>United States</v>
      </c>
      <c r="C6" s="8"/>
      <c r="D6" s="22" t="s">
        <v>92</v>
      </c>
      <c r="E6" s="25" t="s">
        <v>93</v>
      </c>
      <c r="F6" s="2"/>
      <c r="G6" s="171">
        <v>86.6481205596629</v>
      </c>
      <c r="H6" s="172">
        <v>101.77790145656</v>
      </c>
      <c r="I6" s="172">
        <v>111.051258276887</v>
      </c>
      <c r="J6" s="172">
        <v>109.473915608487</v>
      </c>
      <c r="K6" s="172">
        <v>107.679231592184</v>
      </c>
      <c r="L6" s="173">
        <v>103.326091789545</v>
      </c>
      <c r="M6" s="174"/>
      <c r="N6" s="175">
        <v>130.344866293748</v>
      </c>
      <c r="O6" s="176">
        <v>136.34941473249401</v>
      </c>
      <c r="P6" s="177">
        <v>133.34714051312099</v>
      </c>
      <c r="Q6" s="174"/>
      <c r="R6" s="178">
        <v>111.904539857207</v>
      </c>
      <c r="S6" s="157"/>
      <c r="T6" s="149">
        <v>1.0644377515792101</v>
      </c>
      <c r="U6" s="150">
        <v>1.1955137777863001</v>
      </c>
      <c r="V6" s="150">
        <v>2.0228609585869699</v>
      </c>
      <c r="W6" s="150">
        <v>1.04063768615634</v>
      </c>
      <c r="X6" s="150">
        <v>-0.171074304620596</v>
      </c>
      <c r="Y6" s="151">
        <v>1.02850968551225</v>
      </c>
      <c r="Z6" s="152"/>
      <c r="AA6" s="153">
        <v>-0.32580085750818799</v>
      </c>
      <c r="AB6" s="154">
        <v>-1.23159040664981</v>
      </c>
      <c r="AC6" s="155">
        <v>-0.79095840746118695</v>
      </c>
      <c r="AD6" s="152"/>
      <c r="AE6" s="156">
        <v>0.40228050684037298</v>
      </c>
      <c r="AG6" s="171">
        <v>83.960398441022306</v>
      </c>
      <c r="AH6" s="172">
        <v>101.19329588500401</v>
      </c>
      <c r="AI6" s="172">
        <v>112.300795215021</v>
      </c>
      <c r="AJ6" s="172">
        <v>112.901558187834</v>
      </c>
      <c r="AK6" s="172">
        <v>110.82102316541599</v>
      </c>
      <c r="AL6" s="173">
        <v>104.235423238374</v>
      </c>
      <c r="AM6" s="174"/>
      <c r="AN6" s="175">
        <v>134.62155674982799</v>
      </c>
      <c r="AO6" s="176">
        <v>140.110726487036</v>
      </c>
      <c r="AP6" s="177">
        <v>137.36614161843201</v>
      </c>
      <c r="AQ6" s="174"/>
      <c r="AR6" s="178">
        <v>113.70163228981301</v>
      </c>
      <c r="AS6" s="157"/>
      <c r="AT6" s="149">
        <v>-3.3732251197464</v>
      </c>
      <c r="AU6" s="150">
        <v>-3.0841202292735401</v>
      </c>
      <c r="AV6" s="150">
        <v>-2.2110326661744901</v>
      </c>
      <c r="AW6" s="150">
        <v>-2.78242176465587</v>
      </c>
      <c r="AX6" s="150">
        <v>-2.25009990706097</v>
      </c>
      <c r="AY6" s="151">
        <v>-2.7019154214846499</v>
      </c>
      <c r="AZ6" s="152"/>
      <c r="BA6" s="153">
        <v>8.7753831811328398E-2</v>
      </c>
      <c r="BB6" s="154">
        <v>-0.50856773989881798</v>
      </c>
      <c r="BC6" s="155">
        <v>-0.21725539913616301</v>
      </c>
      <c r="BD6" s="152"/>
      <c r="BE6" s="156">
        <v>-1.85835111020851</v>
      </c>
    </row>
    <row r="7" spans="1:57">
      <c r="A7" s="19" t="s">
        <v>94</v>
      </c>
      <c r="B7" s="2" t="str">
        <f>TRIM(A7)</f>
        <v>Virginia</v>
      </c>
      <c r="C7" s="9"/>
      <c r="D7" s="23" t="s">
        <v>92</v>
      </c>
      <c r="E7" s="26" t="s">
        <v>93</v>
      </c>
      <c r="F7" s="2"/>
      <c r="G7" s="179">
        <v>71.365594123576898</v>
      </c>
      <c r="H7" s="174">
        <v>89.9037425850114</v>
      </c>
      <c r="I7" s="174">
        <v>96.514387585134301</v>
      </c>
      <c r="J7" s="174">
        <v>94.914149761500795</v>
      </c>
      <c r="K7" s="174">
        <v>92.830912544564896</v>
      </c>
      <c r="L7" s="180">
        <v>89.105757319957704</v>
      </c>
      <c r="M7" s="174"/>
      <c r="N7" s="181">
        <v>114.58735510284301</v>
      </c>
      <c r="O7" s="182">
        <v>115.61578983856</v>
      </c>
      <c r="P7" s="183">
        <v>115.101572470701</v>
      </c>
      <c r="Q7" s="174"/>
      <c r="R7" s="184">
        <v>96.534404814525999</v>
      </c>
      <c r="S7" s="157"/>
      <c r="T7" s="158">
        <v>-4.6261298961645603E-2</v>
      </c>
      <c r="U7" s="152">
        <v>2.86717848577196</v>
      </c>
      <c r="V7" s="152">
        <v>4.1917008214968901</v>
      </c>
      <c r="W7" s="152">
        <v>3.7076688186656499</v>
      </c>
      <c r="X7" s="152">
        <v>4.5950817833456101</v>
      </c>
      <c r="Y7" s="159">
        <v>3.2028546676906</v>
      </c>
      <c r="Z7" s="152"/>
      <c r="AA7" s="160">
        <v>4.3288720555277704</v>
      </c>
      <c r="AB7" s="161">
        <v>4.4686823573294898</v>
      </c>
      <c r="AC7" s="162">
        <v>4.3990427008401696</v>
      </c>
      <c r="AD7" s="152"/>
      <c r="AE7" s="163">
        <v>3.6078798631030802</v>
      </c>
      <c r="AG7" s="179">
        <v>69.420013865377001</v>
      </c>
      <c r="AH7" s="174">
        <v>89.269730569078703</v>
      </c>
      <c r="AI7" s="174">
        <v>99.240382863711204</v>
      </c>
      <c r="AJ7" s="174">
        <v>100.099161230053</v>
      </c>
      <c r="AK7" s="174">
        <v>94.461720412271603</v>
      </c>
      <c r="AL7" s="180">
        <v>90.498201788098299</v>
      </c>
      <c r="AM7" s="174"/>
      <c r="AN7" s="181">
        <v>114.66178344281801</v>
      </c>
      <c r="AO7" s="182">
        <v>115.50780686350799</v>
      </c>
      <c r="AP7" s="183">
        <v>115.084795153163</v>
      </c>
      <c r="AQ7" s="174"/>
      <c r="AR7" s="184">
        <v>97.523243464215795</v>
      </c>
      <c r="AS7" s="157"/>
      <c r="AT7" s="158">
        <v>-8.0526532167242398E-2</v>
      </c>
      <c r="AU7" s="152">
        <v>-1.7571208628314201</v>
      </c>
      <c r="AV7" s="152">
        <v>-0.55506811419790203</v>
      </c>
      <c r="AW7" s="152">
        <v>0.30503971564038501</v>
      </c>
      <c r="AX7" s="152">
        <v>2.7039431293576799</v>
      </c>
      <c r="AY7" s="159">
        <v>0.12940404536905201</v>
      </c>
      <c r="AZ7" s="152"/>
      <c r="BA7" s="160">
        <v>3.9766519442366799</v>
      </c>
      <c r="BB7" s="161">
        <v>1.95985723698836</v>
      </c>
      <c r="BC7" s="162">
        <v>2.95467303968615</v>
      </c>
      <c r="BD7" s="152"/>
      <c r="BE7" s="163">
        <v>1.0646505138819999</v>
      </c>
    </row>
    <row r="8" spans="1:57">
      <c r="A8" s="20" t="s">
        <v>41</v>
      </c>
      <c r="B8" s="2" t="str">
        <f t="shared" ref="B8:B43" si="0">TRIM(A8)</f>
        <v>Norfolk/Virginia Beach, VA</v>
      </c>
      <c r="C8" s="2"/>
      <c r="D8" s="23" t="s">
        <v>92</v>
      </c>
      <c r="E8" s="26" t="s">
        <v>93</v>
      </c>
      <c r="F8" s="2"/>
      <c r="G8" s="179">
        <v>96.058029465892105</v>
      </c>
      <c r="H8" s="174">
        <v>109.095378607412</v>
      </c>
      <c r="I8" s="174">
        <v>116.04944007351</v>
      </c>
      <c r="J8" s="174">
        <v>111.982107931938</v>
      </c>
      <c r="K8" s="174">
        <v>114.19630079936201</v>
      </c>
      <c r="L8" s="180">
        <v>109.47625137562299</v>
      </c>
      <c r="M8" s="174"/>
      <c r="N8" s="181">
        <v>166.88486163059599</v>
      </c>
      <c r="O8" s="182">
        <v>174.04746177453299</v>
      </c>
      <c r="P8" s="183">
        <v>170.46616170256499</v>
      </c>
      <c r="Q8" s="174"/>
      <c r="R8" s="184">
        <v>126.901940040463</v>
      </c>
      <c r="S8" s="157"/>
      <c r="T8" s="158">
        <v>0.48739406067861002</v>
      </c>
      <c r="U8" s="152">
        <v>3.94625109941855</v>
      </c>
      <c r="V8" s="152">
        <v>13.831786887678801</v>
      </c>
      <c r="W8" s="152">
        <v>10.797042330601901</v>
      </c>
      <c r="X8" s="152">
        <v>0.90190048622173702</v>
      </c>
      <c r="Y8" s="159">
        <v>5.9301150170117802</v>
      </c>
      <c r="Z8" s="152"/>
      <c r="AA8" s="160">
        <v>3.2664699837656999</v>
      </c>
      <c r="AB8" s="161">
        <v>5.6952333501615202</v>
      </c>
      <c r="AC8" s="162">
        <v>4.4922524611590804</v>
      </c>
      <c r="AD8" s="152"/>
      <c r="AE8" s="163">
        <v>5.3744873287158299</v>
      </c>
      <c r="AG8" s="179">
        <v>91.188405023646695</v>
      </c>
      <c r="AH8" s="174">
        <v>104.100533350254</v>
      </c>
      <c r="AI8" s="174">
        <v>113.051560993805</v>
      </c>
      <c r="AJ8" s="174">
        <v>113.53071321968299</v>
      </c>
      <c r="AK8" s="174">
        <v>117.379431596026</v>
      </c>
      <c r="AL8" s="180">
        <v>107.850128836683</v>
      </c>
      <c r="AM8" s="174"/>
      <c r="AN8" s="181">
        <v>167.48906974566901</v>
      </c>
      <c r="AO8" s="182">
        <v>172.824421823112</v>
      </c>
      <c r="AP8" s="183">
        <v>170.15674578439001</v>
      </c>
      <c r="AQ8" s="174"/>
      <c r="AR8" s="184">
        <v>125.652019393171</v>
      </c>
      <c r="AS8" s="157"/>
      <c r="AT8" s="158">
        <v>-1.1769832423764499</v>
      </c>
      <c r="AU8" s="152">
        <v>-2.7039916777572799</v>
      </c>
      <c r="AV8" s="152">
        <v>0.95120442512160797</v>
      </c>
      <c r="AW8" s="152">
        <v>3.0044181905835701</v>
      </c>
      <c r="AX8" s="152">
        <v>3.3102137209418601</v>
      </c>
      <c r="AY8" s="159">
        <v>0.77719246723014801</v>
      </c>
      <c r="AZ8" s="152"/>
      <c r="BA8" s="160">
        <v>4.6948995911204001</v>
      </c>
      <c r="BB8" s="161">
        <v>2.0617582839463702</v>
      </c>
      <c r="BC8" s="162">
        <v>3.34092839692208</v>
      </c>
      <c r="BD8" s="152"/>
      <c r="BE8" s="163">
        <v>1.7540964976981499</v>
      </c>
    </row>
    <row r="9" spans="1:57">
      <c r="A9" s="20" t="s">
        <v>95</v>
      </c>
      <c r="B9" s="2" t="s">
        <v>57</v>
      </c>
      <c r="C9" s="2"/>
      <c r="D9" s="23" t="s">
        <v>92</v>
      </c>
      <c r="E9" s="26" t="s">
        <v>93</v>
      </c>
      <c r="F9" s="2"/>
      <c r="G9" s="179">
        <v>54.9747862884361</v>
      </c>
      <c r="H9" s="174">
        <v>75.064763688172505</v>
      </c>
      <c r="I9" s="174">
        <v>80.994045183515496</v>
      </c>
      <c r="J9" s="174">
        <v>81.091268175051994</v>
      </c>
      <c r="K9" s="174">
        <v>70.441973695402496</v>
      </c>
      <c r="L9" s="180">
        <v>72.513367406115705</v>
      </c>
      <c r="M9" s="174"/>
      <c r="N9" s="181">
        <v>83.523122434397905</v>
      </c>
      <c r="O9" s="182">
        <v>83.312753885084803</v>
      </c>
      <c r="P9" s="183">
        <v>83.417938159741396</v>
      </c>
      <c r="Q9" s="174"/>
      <c r="R9" s="184">
        <v>75.628959050008802</v>
      </c>
      <c r="S9" s="157"/>
      <c r="T9" s="158">
        <v>10.3327217661558</v>
      </c>
      <c r="U9" s="152">
        <v>18.4635998393066</v>
      </c>
      <c r="V9" s="152">
        <v>15.1526385767903</v>
      </c>
      <c r="W9" s="152">
        <v>16.9321085841753</v>
      </c>
      <c r="X9" s="152">
        <v>8.5473178942493497</v>
      </c>
      <c r="Y9" s="159">
        <v>14.0976554207421</v>
      </c>
      <c r="Z9" s="152"/>
      <c r="AA9" s="160">
        <v>1.1808224008307899</v>
      </c>
      <c r="AB9" s="161">
        <v>1.79327207488222</v>
      </c>
      <c r="AC9" s="162">
        <v>1.4857371181652601</v>
      </c>
      <c r="AD9" s="152"/>
      <c r="AE9" s="163">
        <v>9.80916313790269</v>
      </c>
      <c r="AG9" s="179">
        <v>54.724358964190003</v>
      </c>
      <c r="AH9" s="174">
        <v>74.913015135244294</v>
      </c>
      <c r="AI9" s="174">
        <v>85.463033269893202</v>
      </c>
      <c r="AJ9" s="174">
        <v>90.056294582783906</v>
      </c>
      <c r="AK9" s="174">
        <v>84.002408683494195</v>
      </c>
      <c r="AL9" s="180">
        <v>77.8318221271211</v>
      </c>
      <c r="AM9" s="174"/>
      <c r="AN9" s="181">
        <v>95.145849210011406</v>
      </c>
      <c r="AO9" s="182">
        <v>95.770725660273001</v>
      </c>
      <c r="AP9" s="183">
        <v>95.458287435142196</v>
      </c>
      <c r="AQ9" s="174"/>
      <c r="AR9" s="184">
        <v>82.867955072269993</v>
      </c>
      <c r="AS9" s="157"/>
      <c r="AT9" s="158">
        <v>7.6117889496267299</v>
      </c>
      <c r="AU9" s="152">
        <v>5.9550852202387698</v>
      </c>
      <c r="AV9" s="152">
        <v>6.7213317443706</v>
      </c>
      <c r="AW9" s="152">
        <v>11.502088511958799</v>
      </c>
      <c r="AX9" s="152">
        <v>16.562754126300799</v>
      </c>
      <c r="AY9" s="159">
        <v>9.7865978400666993</v>
      </c>
      <c r="AZ9" s="152"/>
      <c r="BA9" s="160">
        <v>15.967120205241701</v>
      </c>
      <c r="BB9" s="161">
        <v>13.8736298514177</v>
      </c>
      <c r="BC9" s="162">
        <v>14.907415167939201</v>
      </c>
      <c r="BD9" s="152"/>
      <c r="BE9" s="163">
        <v>11.422611761446699</v>
      </c>
    </row>
    <row r="10" spans="1:57">
      <c r="A10" s="20" t="s">
        <v>96</v>
      </c>
      <c r="B10" s="2" t="str">
        <f t="shared" si="0"/>
        <v>Virginia Area</v>
      </c>
      <c r="C10" s="2"/>
      <c r="D10" s="23" t="s">
        <v>92</v>
      </c>
      <c r="E10" s="26" t="s">
        <v>93</v>
      </c>
      <c r="F10" s="2"/>
      <c r="G10" s="179">
        <v>55.887179264794099</v>
      </c>
      <c r="H10" s="174">
        <v>72.526128271843703</v>
      </c>
      <c r="I10" s="174">
        <v>74.580867747459195</v>
      </c>
      <c r="J10" s="174">
        <v>73.946746058220398</v>
      </c>
      <c r="K10" s="174">
        <v>76.736176974225501</v>
      </c>
      <c r="L10" s="180">
        <v>70.735419663308605</v>
      </c>
      <c r="M10" s="174"/>
      <c r="N10" s="181">
        <v>103.43848978139501</v>
      </c>
      <c r="O10" s="182">
        <v>103.74025885649399</v>
      </c>
      <c r="P10" s="183">
        <v>103.589374318945</v>
      </c>
      <c r="Q10" s="174"/>
      <c r="R10" s="184">
        <v>80.122263850633303</v>
      </c>
      <c r="S10" s="157"/>
      <c r="T10" s="158">
        <v>4.4598992724736997</v>
      </c>
      <c r="U10" s="152">
        <v>4.5076866228861698</v>
      </c>
      <c r="V10" s="152">
        <v>2.7213067719925399</v>
      </c>
      <c r="W10" s="152">
        <v>3.1070717839455</v>
      </c>
      <c r="X10" s="152">
        <v>8.0026287576016308</v>
      </c>
      <c r="Y10" s="159">
        <v>4.5517879005145199</v>
      </c>
      <c r="Z10" s="152"/>
      <c r="AA10" s="160">
        <v>9.0743817094874508</v>
      </c>
      <c r="AB10" s="161">
        <v>11.772509458707701</v>
      </c>
      <c r="AC10" s="162">
        <v>10.4089285579145</v>
      </c>
      <c r="AD10" s="152"/>
      <c r="AE10" s="163">
        <v>6.6297681407993103</v>
      </c>
      <c r="AG10" s="179">
        <v>55.019588976360403</v>
      </c>
      <c r="AH10" s="174">
        <v>70.726337425222894</v>
      </c>
      <c r="AI10" s="174">
        <v>74.374308159316797</v>
      </c>
      <c r="AJ10" s="174">
        <v>75.272305468454604</v>
      </c>
      <c r="AK10" s="174">
        <v>76.535767284897801</v>
      </c>
      <c r="AL10" s="180">
        <v>70.385661462850507</v>
      </c>
      <c r="AM10" s="174"/>
      <c r="AN10" s="181">
        <v>99.3902947717214</v>
      </c>
      <c r="AO10" s="182">
        <v>97.6271983899303</v>
      </c>
      <c r="AP10" s="183">
        <v>98.5087465808259</v>
      </c>
      <c r="AQ10" s="174"/>
      <c r="AR10" s="184">
        <v>78.420828639414907</v>
      </c>
      <c r="AS10" s="157"/>
      <c r="AT10" s="158">
        <v>3.0817233013512202</v>
      </c>
      <c r="AU10" s="152">
        <v>2.0063472101818198</v>
      </c>
      <c r="AV10" s="152">
        <v>1.9410420531617401</v>
      </c>
      <c r="AW10" s="152">
        <v>1.66737669602172</v>
      </c>
      <c r="AX10" s="152">
        <v>5.0174664619778397</v>
      </c>
      <c r="AY10" s="159">
        <v>2.7266531955693099</v>
      </c>
      <c r="AZ10" s="152"/>
      <c r="BA10" s="160">
        <v>6.0147723319062401</v>
      </c>
      <c r="BB10" s="161">
        <v>5.7798068690793798</v>
      </c>
      <c r="BC10" s="162">
        <v>5.8982106190989896</v>
      </c>
      <c r="BD10" s="152"/>
      <c r="BE10" s="163">
        <v>3.84015763405041</v>
      </c>
    </row>
    <row r="11" spans="1:57">
      <c r="A11" s="33" t="s">
        <v>97</v>
      </c>
      <c r="B11" s="2" t="str">
        <f t="shared" si="0"/>
        <v>Washington, DC</v>
      </c>
      <c r="C11" s="2"/>
      <c r="D11" s="23" t="s">
        <v>92</v>
      </c>
      <c r="E11" s="26" t="s">
        <v>93</v>
      </c>
      <c r="F11" s="2"/>
      <c r="G11" s="179">
        <v>83.995330090279595</v>
      </c>
      <c r="H11" s="174">
        <v>104.91054676132801</v>
      </c>
      <c r="I11" s="174">
        <v>114.52803874134401</v>
      </c>
      <c r="J11" s="174">
        <v>109.633387676395</v>
      </c>
      <c r="K11" s="174">
        <v>100.11060417214399</v>
      </c>
      <c r="L11" s="180">
        <v>102.635581488298</v>
      </c>
      <c r="M11" s="174"/>
      <c r="N11" s="181">
        <v>101.85537575900899</v>
      </c>
      <c r="O11" s="182">
        <v>105.028823349017</v>
      </c>
      <c r="P11" s="183">
        <v>103.442099554013</v>
      </c>
      <c r="Q11" s="174"/>
      <c r="R11" s="184">
        <v>102.86607148044</v>
      </c>
      <c r="S11" s="157"/>
      <c r="T11" s="158">
        <v>-13.4454449547867</v>
      </c>
      <c r="U11" s="152">
        <v>-16.7305827857069</v>
      </c>
      <c r="V11" s="152">
        <v>-15.0518206809225</v>
      </c>
      <c r="W11" s="152">
        <v>-13.1923133947181</v>
      </c>
      <c r="X11" s="152">
        <v>-15.1132154665251</v>
      </c>
      <c r="Y11" s="159">
        <v>-14.765146439990399</v>
      </c>
      <c r="Z11" s="152"/>
      <c r="AA11" s="160">
        <v>-13.473522572119601</v>
      </c>
      <c r="AB11" s="161">
        <v>-13.292694147717</v>
      </c>
      <c r="AC11" s="162">
        <v>-13.381815831403401</v>
      </c>
      <c r="AD11" s="152"/>
      <c r="AE11" s="163">
        <v>-14.3718583284834</v>
      </c>
      <c r="AG11" s="179">
        <v>84.511927557191598</v>
      </c>
      <c r="AH11" s="174">
        <v>114.861937877991</v>
      </c>
      <c r="AI11" s="174">
        <v>134.77343093171999</v>
      </c>
      <c r="AJ11" s="174">
        <v>129.39570442194699</v>
      </c>
      <c r="AK11" s="174">
        <v>109.421268954334</v>
      </c>
      <c r="AL11" s="180">
        <v>114.592853948637</v>
      </c>
      <c r="AM11" s="174"/>
      <c r="AN11" s="181">
        <v>112.092582170425</v>
      </c>
      <c r="AO11" s="182">
        <v>116.759726489321</v>
      </c>
      <c r="AP11" s="183">
        <v>114.426154329873</v>
      </c>
      <c r="AQ11" s="174"/>
      <c r="AR11" s="184">
        <v>114.54522257886499</v>
      </c>
      <c r="AS11" s="157"/>
      <c r="AT11" s="158">
        <v>-8.4241105631322792</v>
      </c>
      <c r="AU11" s="152">
        <v>-11.707141377163801</v>
      </c>
      <c r="AV11" s="152">
        <v>-10.746112136801401</v>
      </c>
      <c r="AW11" s="152">
        <v>-9.6903271012829908</v>
      </c>
      <c r="AX11" s="152">
        <v>-8.49769890793449</v>
      </c>
      <c r="AY11" s="159">
        <v>-9.9446661112938095</v>
      </c>
      <c r="AZ11" s="152"/>
      <c r="BA11" s="160">
        <v>-4.7824411719541402</v>
      </c>
      <c r="BB11" s="161">
        <v>-6.53813953429803</v>
      </c>
      <c r="BC11" s="162">
        <v>-5.68635655141978</v>
      </c>
      <c r="BD11" s="152"/>
      <c r="BE11" s="163">
        <v>-8.76848812619032</v>
      </c>
    </row>
    <row r="12" spans="1:57">
      <c r="A12" s="20" t="s">
        <v>98</v>
      </c>
      <c r="B12" s="2" t="str">
        <f t="shared" si="0"/>
        <v>Arlington, VA</v>
      </c>
      <c r="C12" s="2"/>
      <c r="D12" s="23" t="s">
        <v>92</v>
      </c>
      <c r="E12" s="26" t="s">
        <v>93</v>
      </c>
      <c r="F12" s="2"/>
      <c r="G12" s="179">
        <v>95.794573389651504</v>
      </c>
      <c r="H12" s="174">
        <v>113.465394931362</v>
      </c>
      <c r="I12" s="174">
        <v>121.595591341077</v>
      </c>
      <c r="J12" s="174">
        <v>114.58013621964</v>
      </c>
      <c r="K12" s="174">
        <v>121.510827877507</v>
      </c>
      <c r="L12" s="180">
        <v>113.38930475184701</v>
      </c>
      <c r="M12" s="174"/>
      <c r="N12" s="181">
        <v>100.40908447729601</v>
      </c>
      <c r="O12" s="182">
        <v>90.9070263991552</v>
      </c>
      <c r="P12" s="183">
        <v>95.658055438225901</v>
      </c>
      <c r="Q12" s="174"/>
      <c r="R12" s="184">
        <v>108.323233519384</v>
      </c>
      <c r="S12" s="157"/>
      <c r="T12" s="158">
        <v>-10.144526053982799</v>
      </c>
      <c r="U12" s="152">
        <v>-18.647725757342201</v>
      </c>
      <c r="V12" s="152">
        <v>-20.4587052096423</v>
      </c>
      <c r="W12" s="152">
        <v>-23.3511797230396</v>
      </c>
      <c r="X12" s="152">
        <v>-3.1877654846695598</v>
      </c>
      <c r="Y12" s="159">
        <v>-15.877537516768101</v>
      </c>
      <c r="Z12" s="152"/>
      <c r="AA12" s="160">
        <v>-12.1964319553922</v>
      </c>
      <c r="AB12" s="161">
        <v>-20.353816083612202</v>
      </c>
      <c r="AC12" s="162">
        <v>-16.271234220786599</v>
      </c>
      <c r="AD12" s="152"/>
      <c r="AE12" s="163">
        <v>-15.977219352605699</v>
      </c>
      <c r="AG12" s="179">
        <v>91.648151531151001</v>
      </c>
      <c r="AH12" s="174">
        <v>127.686880939809</v>
      </c>
      <c r="AI12" s="174">
        <v>139.510656019007</v>
      </c>
      <c r="AJ12" s="174">
        <v>143.13076399155199</v>
      </c>
      <c r="AK12" s="174">
        <v>121.900035902851</v>
      </c>
      <c r="AL12" s="180">
        <v>124.775297676874</v>
      </c>
      <c r="AM12" s="174"/>
      <c r="AN12" s="181">
        <v>108.421925554382</v>
      </c>
      <c r="AO12" s="182">
        <v>103.33408685322</v>
      </c>
      <c r="AP12" s="183">
        <v>105.87800620380099</v>
      </c>
      <c r="AQ12" s="174"/>
      <c r="AR12" s="184">
        <v>119.37607154171</v>
      </c>
      <c r="AS12" s="157"/>
      <c r="AT12" s="158">
        <v>-8.3289572410225592</v>
      </c>
      <c r="AU12" s="152">
        <v>-13.9131987089538</v>
      </c>
      <c r="AV12" s="152">
        <v>-17.008914821688101</v>
      </c>
      <c r="AW12" s="152">
        <v>-14.3272863891443</v>
      </c>
      <c r="AX12" s="152">
        <v>-11.833438562520101</v>
      </c>
      <c r="AY12" s="159">
        <v>-13.558142628112099</v>
      </c>
      <c r="AZ12" s="152"/>
      <c r="BA12" s="160">
        <v>-12.533731182400199</v>
      </c>
      <c r="BB12" s="161">
        <v>-14.925606936038299</v>
      </c>
      <c r="BC12" s="162">
        <v>-13.7175092421435</v>
      </c>
      <c r="BD12" s="152"/>
      <c r="BE12" s="163">
        <v>-13.5985830766473</v>
      </c>
    </row>
    <row r="13" spans="1:57">
      <c r="A13" s="20" t="s">
        <v>38</v>
      </c>
      <c r="B13" s="2" t="str">
        <f t="shared" si="0"/>
        <v>Suburban Virginia Area</v>
      </c>
      <c r="C13" s="2"/>
      <c r="D13" s="23" t="s">
        <v>92</v>
      </c>
      <c r="E13" s="26" t="s">
        <v>93</v>
      </c>
      <c r="F13" s="2"/>
      <c r="G13" s="179">
        <v>78.363495908346906</v>
      </c>
      <c r="H13" s="174">
        <v>100.379833060556</v>
      </c>
      <c r="I13" s="174">
        <v>105.152140752864</v>
      </c>
      <c r="J13" s="174">
        <v>101.199695581014</v>
      </c>
      <c r="K13" s="174">
        <v>91.710978723404196</v>
      </c>
      <c r="L13" s="180">
        <v>95.361228805237303</v>
      </c>
      <c r="M13" s="174"/>
      <c r="N13" s="181">
        <v>107.51897056431901</v>
      </c>
      <c r="O13" s="182">
        <v>108.874410473247</v>
      </c>
      <c r="P13" s="183">
        <v>108.196690518783</v>
      </c>
      <c r="Q13" s="174"/>
      <c r="R13" s="184">
        <v>99.045193241224695</v>
      </c>
      <c r="S13" s="157"/>
      <c r="T13" s="158">
        <v>-14.172016925226499</v>
      </c>
      <c r="U13" s="152">
        <v>3.7203553238132701</v>
      </c>
      <c r="V13" s="152">
        <v>3.7148046766833001</v>
      </c>
      <c r="W13" s="152">
        <v>-3.8659053951832401</v>
      </c>
      <c r="X13" s="152">
        <v>-5.9826743048931696</v>
      </c>
      <c r="Y13" s="159">
        <v>-3.1441538585087301</v>
      </c>
      <c r="Z13" s="152"/>
      <c r="AA13" s="160">
        <v>-2.9948420522485799</v>
      </c>
      <c r="AB13" s="161">
        <v>-8.2590850411392402</v>
      </c>
      <c r="AC13" s="162">
        <v>-5.7168463389186597</v>
      </c>
      <c r="AD13" s="152"/>
      <c r="AE13" s="163">
        <v>-3.9460216499138201</v>
      </c>
      <c r="AG13" s="179">
        <v>71.015711129296207</v>
      </c>
      <c r="AH13" s="174">
        <v>97.553585924713502</v>
      </c>
      <c r="AI13" s="174">
        <v>110.317070376432</v>
      </c>
      <c r="AJ13" s="174">
        <v>108.16478396072</v>
      </c>
      <c r="AK13" s="174">
        <v>100.27962234042501</v>
      </c>
      <c r="AL13" s="180">
        <v>97.4661547463175</v>
      </c>
      <c r="AM13" s="174"/>
      <c r="AN13" s="181">
        <v>112.231528657216</v>
      </c>
      <c r="AO13" s="182">
        <v>113.57134891131101</v>
      </c>
      <c r="AP13" s="183">
        <v>112.901438784264</v>
      </c>
      <c r="AQ13" s="174"/>
      <c r="AR13" s="184">
        <v>101.881260297502</v>
      </c>
      <c r="AS13" s="157"/>
      <c r="AT13" s="158">
        <v>-8.9223675769791306</v>
      </c>
      <c r="AU13" s="152">
        <v>-3.04358017873838</v>
      </c>
      <c r="AV13" s="152">
        <v>2.0710419236051298</v>
      </c>
      <c r="AW13" s="152">
        <v>-2.4022224317457299</v>
      </c>
      <c r="AX13" s="152">
        <v>4.45149738312025</v>
      </c>
      <c r="AY13" s="159">
        <v>-1.2501704593599201</v>
      </c>
      <c r="AZ13" s="152"/>
      <c r="BA13" s="160">
        <v>-0.76572041885136999</v>
      </c>
      <c r="BB13" s="161">
        <v>-11.2662439922668</v>
      </c>
      <c r="BC13" s="162">
        <v>-6.3403247584590696</v>
      </c>
      <c r="BD13" s="152"/>
      <c r="BE13" s="163">
        <v>-2.9159474183473701</v>
      </c>
    </row>
    <row r="14" spans="1:57">
      <c r="A14" s="20" t="s">
        <v>99</v>
      </c>
      <c r="B14" s="2" t="str">
        <f t="shared" si="0"/>
        <v>Alexandria, VA</v>
      </c>
      <c r="C14" s="2"/>
      <c r="D14" s="23" t="s">
        <v>92</v>
      </c>
      <c r="E14" s="26" t="s">
        <v>93</v>
      </c>
      <c r="F14" s="2"/>
      <c r="G14" s="179">
        <v>59.942110272779999</v>
      </c>
      <c r="H14" s="174">
        <v>74.728217063261695</v>
      </c>
      <c r="I14" s="174">
        <v>84.248928612884498</v>
      </c>
      <c r="J14" s="174">
        <v>84.435017991874602</v>
      </c>
      <c r="K14" s="174">
        <v>83.081641323273303</v>
      </c>
      <c r="L14" s="180">
        <v>77.287183052814797</v>
      </c>
      <c r="M14" s="174"/>
      <c r="N14" s="181">
        <v>80.062449216482804</v>
      </c>
      <c r="O14" s="182">
        <v>84.499053975623895</v>
      </c>
      <c r="P14" s="183">
        <v>82.280751596053307</v>
      </c>
      <c r="Q14" s="174"/>
      <c r="R14" s="184">
        <v>78.713916922311498</v>
      </c>
      <c r="S14" s="157"/>
      <c r="T14" s="158">
        <v>-21.172234884787901</v>
      </c>
      <c r="U14" s="152">
        <v>-19.2024305956208</v>
      </c>
      <c r="V14" s="152">
        <v>-19.504399567018002</v>
      </c>
      <c r="W14" s="152">
        <v>-20.620509387423901</v>
      </c>
      <c r="X14" s="152">
        <v>-13.0584931767096</v>
      </c>
      <c r="Y14" s="159">
        <v>-18.665968069091999</v>
      </c>
      <c r="Z14" s="152"/>
      <c r="AA14" s="160">
        <v>-13.8401587348751</v>
      </c>
      <c r="AB14" s="161">
        <v>-7.8613214472574704</v>
      </c>
      <c r="AC14" s="162">
        <v>-10.8704060473239</v>
      </c>
      <c r="AD14" s="152"/>
      <c r="AE14" s="163">
        <v>-16.484384412343601</v>
      </c>
      <c r="AG14" s="179">
        <v>66.351747243180398</v>
      </c>
      <c r="AH14" s="174">
        <v>84.180380441091103</v>
      </c>
      <c r="AI14" s="174">
        <v>97.680046720835705</v>
      </c>
      <c r="AJ14" s="174">
        <v>94.944760301799107</v>
      </c>
      <c r="AK14" s="174">
        <v>82.443101567034205</v>
      </c>
      <c r="AL14" s="180">
        <v>85.120007254788106</v>
      </c>
      <c r="AM14" s="174"/>
      <c r="AN14" s="181">
        <v>86.084478816018503</v>
      </c>
      <c r="AO14" s="182">
        <v>90.295995937318594</v>
      </c>
      <c r="AP14" s="183">
        <v>88.190237376668605</v>
      </c>
      <c r="AQ14" s="174"/>
      <c r="AR14" s="184">
        <v>85.997215861039706</v>
      </c>
      <c r="AS14" s="157"/>
      <c r="AT14" s="158">
        <v>-7.14348095624013</v>
      </c>
      <c r="AU14" s="152">
        <v>-14.0694077763065</v>
      </c>
      <c r="AV14" s="152">
        <v>-14.858558262972601</v>
      </c>
      <c r="AW14" s="152">
        <v>-15.455901690057599</v>
      </c>
      <c r="AX14" s="152">
        <v>-13.606627847969801</v>
      </c>
      <c r="AY14" s="159">
        <v>-13.4740957581544</v>
      </c>
      <c r="AZ14" s="152"/>
      <c r="BA14" s="160">
        <v>-10.2961409047481</v>
      </c>
      <c r="BB14" s="161">
        <v>-8.68005731938735</v>
      </c>
      <c r="BC14" s="162">
        <v>-9.47601631815993</v>
      </c>
      <c r="BD14" s="152"/>
      <c r="BE14" s="163">
        <v>-12.339715358731899</v>
      </c>
    </row>
    <row r="15" spans="1:57">
      <c r="A15" s="20" t="s">
        <v>37</v>
      </c>
      <c r="B15" s="2" t="str">
        <f t="shared" si="0"/>
        <v>Fairfax/Tysons Corner, VA</v>
      </c>
      <c r="C15" s="2"/>
      <c r="D15" s="23" t="s">
        <v>92</v>
      </c>
      <c r="E15" s="26" t="s">
        <v>93</v>
      </c>
      <c r="F15" s="2"/>
      <c r="G15" s="179">
        <v>76.8964231125521</v>
      </c>
      <c r="H15" s="174">
        <v>125.52681565539601</v>
      </c>
      <c r="I15" s="174">
        <v>147.418807318202</v>
      </c>
      <c r="J15" s="174">
        <v>144.28739462714199</v>
      </c>
      <c r="K15" s="174">
        <v>105.324113015284</v>
      </c>
      <c r="L15" s="180">
        <v>119.890710745715</v>
      </c>
      <c r="M15" s="174"/>
      <c r="N15" s="181">
        <v>90.450764242704906</v>
      </c>
      <c r="O15" s="182">
        <v>92.466982399258896</v>
      </c>
      <c r="P15" s="183">
        <v>91.458873320981894</v>
      </c>
      <c r="Q15" s="174"/>
      <c r="R15" s="184">
        <v>111.767328624363</v>
      </c>
      <c r="S15" s="157"/>
      <c r="T15" s="158">
        <v>-4.4844494291440604</v>
      </c>
      <c r="U15" s="152">
        <v>11.980134918429499</v>
      </c>
      <c r="V15" s="152">
        <v>9.0209532330950406</v>
      </c>
      <c r="W15" s="152">
        <v>11.4768007335202</v>
      </c>
      <c r="X15" s="152">
        <v>6.8975096642311904</v>
      </c>
      <c r="Y15" s="159">
        <v>7.8569953257303702</v>
      </c>
      <c r="Z15" s="152"/>
      <c r="AA15" s="160">
        <v>-4.2218080650967797</v>
      </c>
      <c r="AB15" s="161">
        <v>-4.8420589385916299</v>
      </c>
      <c r="AC15" s="162">
        <v>-4.5363591474801304</v>
      </c>
      <c r="AD15" s="152"/>
      <c r="AE15" s="163">
        <v>4.6797092658645596</v>
      </c>
      <c r="AG15" s="179">
        <v>78.303850162111999</v>
      </c>
      <c r="AH15" s="174">
        <v>119.92422852014801</v>
      </c>
      <c r="AI15" s="174">
        <v>150.40149374710501</v>
      </c>
      <c r="AJ15" s="174">
        <v>143.09821503010599</v>
      </c>
      <c r="AK15" s="174">
        <v>103.378157711903</v>
      </c>
      <c r="AL15" s="180">
        <v>119.021189034275</v>
      </c>
      <c r="AM15" s="174"/>
      <c r="AN15" s="181">
        <v>94.6751707966651</v>
      </c>
      <c r="AO15" s="182">
        <v>96.3933348772579</v>
      </c>
      <c r="AP15" s="183">
        <v>95.5342528369615</v>
      </c>
      <c r="AQ15" s="174"/>
      <c r="AR15" s="184">
        <v>112.31063583504201</v>
      </c>
      <c r="AS15" s="157"/>
      <c r="AT15" s="158">
        <v>-1.09016650585672</v>
      </c>
      <c r="AU15" s="152">
        <v>2.3038746705395301</v>
      </c>
      <c r="AV15" s="152">
        <v>2.73445483630764</v>
      </c>
      <c r="AW15" s="152">
        <v>-1.78106927459347</v>
      </c>
      <c r="AX15" s="152">
        <v>-2.9952035342332399</v>
      </c>
      <c r="AY15" s="159">
        <v>9.0647086094000195E-3</v>
      </c>
      <c r="AZ15" s="152"/>
      <c r="BA15" s="160">
        <v>-0.22460683054899699</v>
      </c>
      <c r="BB15" s="161">
        <v>-2.5412946714418601</v>
      </c>
      <c r="BC15" s="162">
        <v>-1.40697027115954</v>
      </c>
      <c r="BD15" s="152"/>
      <c r="BE15" s="163">
        <v>-0.33881092850184502</v>
      </c>
    </row>
    <row r="16" spans="1:57">
      <c r="A16" s="20" t="s">
        <v>39</v>
      </c>
      <c r="B16" s="2" t="str">
        <f t="shared" si="0"/>
        <v>I-95 Fredericksburg, VA</v>
      </c>
      <c r="C16" s="2"/>
      <c r="D16" s="23" t="s">
        <v>92</v>
      </c>
      <c r="E16" s="26" t="s">
        <v>93</v>
      </c>
      <c r="F16" s="2"/>
      <c r="G16" s="179">
        <v>50.083762299612999</v>
      </c>
      <c r="H16" s="174">
        <v>58.272349364289603</v>
      </c>
      <c r="I16" s="174">
        <v>62.817342177998803</v>
      </c>
      <c r="J16" s="174">
        <v>63.794749585406301</v>
      </c>
      <c r="K16" s="174">
        <v>71.167366500829104</v>
      </c>
      <c r="L16" s="180">
        <v>61.227113985627398</v>
      </c>
      <c r="M16" s="174"/>
      <c r="N16" s="181">
        <v>91.757510226644499</v>
      </c>
      <c r="O16" s="182">
        <v>84.880004422332703</v>
      </c>
      <c r="P16" s="183">
        <v>88.318757324488601</v>
      </c>
      <c r="Q16" s="174"/>
      <c r="R16" s="184">
        <v>68.967583511016301</v>
      </c>
      <c r="S16" s="157"/>
      <c r="T16" s="158">
        <v>5.7591868482570199</v>
      </c>
      <c r="U16" s="152">
        <v>6.2779777723227497</v>
      </c>
      <c r="V16" s="152">
        <v>8.5176421493430592</v>
      </c>
      <c r="W16" s="152">
        <v>6.5441129932862099</v>
      </c>
      <c r="X16" s="152">
        <v>2.6537972819091902</v>
      </c>
      <c r="Y16" s="159">
        <v>5.8277469197379403</v>
      </c>
      <c r="Z16" s="152"/>
      <c r="AA16" s="160">
        <v>3.9750184536397901</v>
      </c>
      <c r="AB16" s="161">
        <v>4.6376693337500301</v>
      </c>
      <c r="AC16" s="162">
        <v>4.2923927865867002</v>
      </c>
      <c r="AD16" s="152"/>
      <c r="AE16" s="163">
        <v>5.2607739094896999</v>
      </c>
      <c r="AG16" s="179">
        <v>50.702909894969501</v>
      </c>
      <c r="AH16" s="174">
        <v>60.0777711442786</v>
      </c>
      <c r="AI16" s="174">
        <v>65.149942786069602</v>
      </c>
      <c r="AJ16" s="174">
        <v>66.108476229961298</v>
      </c>
      <c r="AK16" s="174">
        <v>67.016173576561599</v>
      </c>
      <c r="AL16" s="180">
        <v>61.811054726368098</v>
      </c>
      <c r="AM16" s="174"/>
      <c r="AN16" s="181">
        <v>87.600606135986695</v>
      </c>
      <c r="AO16" s="182">
        <v>88.115586511884999</v>
      </c>
      <c r="AP16" s="183">
        <v>87.858096323935797</v>
      </c>
      <c r="AQ16" s="174"/>
      <c r="AR16" s="184">
        <v>69.253066611387496</v>
      </c>
      <c r="AS16" s="157"/>
      <c r="AT16" s="158">
        <v>6.5989867577442199E-2</v>
      </c>
      <c r="AU16" s="152">
        <v>1.0998306332985499</v>
      </c>
      <c r="AV16" s="152">
        <v>2.6980908331906899</v>
      </c>
      <c r="AW16" s="152">
        <v>0.91827973368343596</v>
      </c>
      <c r="AX16" s="152">
        <v>1.4063726938266199</v>
      </c>
      <c r="AY16" s="159">
        <v>1.28785904524869</v>
      </c>
      <c r="AZ16" s="152"/>
      <c r="BA16" s="160">
        <v>1.26351589325438</v>
      </c>
      <c r="BB16" s="161">
        <v>2.4917936199380302</v>
      </c>
      <c r="BC16" s="162">
        <v>1.8757524591608901</v>
      </c>
      <c r="BD16" s="152"/>
      <c r="BE16" s="163">
        <v>1.50016846518363</v>
      </c>
    </row>
    <row r="17" spans="1:70">
      <c r="A17" s="20" t="s">
        <v>100</v>
      </c>
      <c r="B17" s="2" t="str">
        <f t="shared" si="0"/>
        <v>Dulles Airport Area, VA</v>
      </c>
      <c r="C17" s="2"/>
      <c r="D17" s="23" t="s">
        <v>92</v>
      </c>
      <c r="E17" s="26" t="s">
        <v>93</v>
      </c>
      <c r="F17" s="2"/>
      <c r="G17" s="179">
        <v>82.999583834273494</v>
      </c>
      <c r="H17" s="174">
        <v>112.984176454268</v>
      </c>
      <c r="I17" s="174">
        <v>126.297764727642</v>
      </c>
      <c r="J17" s="174">
        <v>126.38682696753899</v>
      </c>
      <c r="K17" s="174">
        <v>120.533025062424</v>
      </c>
      <c r="L17" s="180">
        <v>113.84027540922899</v>
      </c>
      <c r="M17" s="174"/>
      <c r="N17" s="181">
        <v>101.32083880514099</v>
      </c>
      <c r="O17" s="182">
        <v>93.477332840099805</v>
      </c>
      <c r="P17" s="183">
        <v>97.399085822620904</v>
      </c>
      <c r="Q17" s="174"/>
      <c r="R17" s="184">
        <v>109.14279267019801</v>
      </c>
      <c r="S17" s="157"/>
      <c r="T17" s="158">
        <v>15.382955623108201</v>
      </c>
      <c r="U17" s="152">
        <v>8.2349455152541609</v>
      </c>
      <c r="V17" s="152">
        <v>7.21453105900508</v>
      </c>
      <c r="W17" s="152">
        <v>10.689848431806601</v>
      </c>
      <c r="X17" s="152">
        <v>31.414915479059498</v>
      </c>
      <c r="Y17" s="159">
        <v>13.8353814487823</v>
      </c>
      <c r="Z17" s="152"/>
      <c r="AA17" s="160">
        <v>18.379797696480001</v>
      </c>
      <c r="AB17" s="161">
        <v>-4.4583513262081897</v>
      </c>
      <c r="AC17" s="162">
        <v>6.19813683148677</v>
      </c>
      <c r="AD17" s="152"/>
      <c r="AE17" s="163">
        <v>11.7856468952927</v>
      </c>
      <c r="AG17" s="179">
        <v>75.519588458337097</v>
      </c>
      <c r="AH17" s="174">
        <v>114.8993750578</v>
      </c>
      <c r="AI17" s="174">
        <v>136.39278807916301</v>
      </c>
      <c r="AJ17" s="174">
        <v>137.890574539905</v>
      </c>
      <c r="AK17" s="174">
        <v>110.147942985295</v>
      </c>
      <c r="AL17" s="180">
        <v>114.97005382410001</v>
      </c>
      <c r="AM17" s="174"/>
      <c r="AN17" s="181">
        <v>96.153204476093507</v>
      </c>
      <c r="AO17" s="182">
        <v>92.911519467307798</v>
      </c>
      <c r="AP17" s="183">
        <v>94.532361971700695</v>
      </c>
      <c r="AQ17" s="174"/>
      <c r="AR17" s="184">
        <v>109.13071329484301</v>
      </c>
      <c r="AS17" s="157"/>
      <c r="AT17" s="158">
        <v>8.5508277306637392</v>
      </c>
      <c r="AU17" s="152">
        <v>4.2081371273191897</v>
      </c>
      <c r="AV17" s="152">
        <v>7.0327063483919696</v>
      </c>
      <c r="AW17" s="152">
        <v>7.2118994321757999</v>
      </c>
      <c r="AX17" s="152">
        <v>8.8241783473895197</v>
      </c>
      <c r="AY17" s="159">
        <v>7.03001500451479</v>
      </c>
      <c r="AZ17" s="152"/>
      <c r="BA17" s="160">
        <v>4.2384130355794198</v>
      </c>
      <c r="BB17" s="161">
        <v>-0.418329672239243</v>
      </c>
      <c r="BC17" s="162">
        <v>1.8967614577849301</v>
      </c>
      <c r="BD17" s="152"/>
      <c r="BE17" s="163">
        <v>5.7119947819037096</v>
      </c>
    </row>
    <row r="18" spans="1:70">
      <c r="A18" s="20" t="s">
        <v>46</v>
      </c>
      <c r="B18" s="2" t="str">
        <f t="shared" si="0"/>
        <v>Williamsburg, VA</v>
      </c>
      <c r="C18" s="2"/>
      <c r="D18" s="23" t="s">
        <v>92</v>
      </c>
      <c r="E18" s="26" t="s">
        <v>93</v>
      </c>
      <c r="F18" s="2"/>
      <c r="G18" s="179">
        <v>78.924071167636299</v>
      </c>
      <c r="H18" s="174">
        <v>85.5290109592747</v>
      </c>
      <c r="I18" s="174">
        <v>85.995144094168495</v>
      </c>
      <c r="J18" s="174">
        <v>84.727591665539094</v>
      </c>
      <c r="K18" s="174">
        <v>90.957798674063</v>
      </c>
      <c r="L18" s="180">
        <v>85.226723312136301</v>
      </c>
      <c r="M18" s="174"/>
      <c r="N18" s="181">
        <v>147.56992829116399</v>
      </c>
      <c r="O18" s="182">
        <v>160.15518468407501</v>
      </c>
      <c r="P18" s="183">
        <v>153.86255648762</v>
      </c>
      <c r="Q18" s="174"/>
      <c r="R18" s="184">
        <v>104.836961362274</v>
      </c>
      <c r="S18" s="157"/>
      <c r="T18" s="158">
        <v>-1.18501248195477</v>
      </c>
      <c r="U18" s="152">
        <v>2.6040297934162302</v>
      </c>
      <c r="V18" s="152">
        <v>8.7746988054219894</v>
      </c>
      <c r="W18" s="152">
        <v>12.788257552654899</v>
      </c>
      <c r="X18" s="152">
        <v>4.7167646484546699</v>
      </c>
      <c r="Y18" s="159">
        <v>5.4085278601539004</v>
      </c>
      <c r="Z18" s="152"/>
      <c r="AA18" s="160">
        <v>5.0204580739285403</v>
      </c>
      <c r="AB18" s="161">
        <v>10.8432588846984</v>
      </c>
      <c r="AC18" s="162">
        <v>7.9724395273719599</v>
      </c>
      <c r="AD18" s="152"/>
      <c r="AE18" s="163">
        <v>6.4686659342193602</v>
      </c>
      <c r="AG18" s="179">
        <v>72.309187863617893</v>
      </c>
      <c r="AH18" s="174">
        <v>78.292761128399405</v>
      </c>
      <c r="AI18" s="174">
        <v>83.2742010553375</v>
      </c>
      <c r="AJ18" s="174">
        <v>79.968228250574995</v>
      </c>
      <c r="AK18" s="174">
        <v>88.007946150723797</v>
      </c>
      <c r="AL18" s="180">
        <v>80.370464889730698</v>
      </c>
      <c r="AM18" s="174"/>
      <c r="AN18" s="181">
        <v>141.70190163712601</v>
      </c>
      <c r="AO18" s="182">
        <v>150.44295866594501</v>
      </c>
      <c r="AP18" s="183">
        <v>146.072430151535</v>
      </c>
      <c r="AQ18" s="174"/>
      <c r="AR18" s="184">
        <v>99.142454964532106</v>
      </c>
      <c r="AS18" s="157"/>
      <c r="AT18" s="158">
        <v>-2.4252050077849798</v>
      </c>
      <c r="AU18" s="152">
        <v>-4.0112155142503099</v>
      </c>
      <c r="AV18" s="152">
        <v>2.06438490212226</v>
      </c>
      <c r="AW18" s="152">
        <v>-0.72833794080146996</v>
      </c>
      <c r="AX18" s="152">
        <v>1.6513102629685901</v>
      </c>
      <c r="AY18" s="159">
        <v>-0.62851264413770702</v>
      </c>
      <c r="AZ18" s="152"/>
      <c r="BA18" s="160">
        <v>6.2271460087872201</v>
      </c>
      <c r="BB18" s="161">
        <v>6.3273977603196103</v>
      </c>
      <c r="BC18" s="162">
        <v>6.2787480438321701</v>
      </c>
      <c r="BD18" s="152"/>
      <c r="BE18" s="163">
        <v>2.1666634227192101</v>
      </c>
    </row>
    <row r="19" spans="1:70">
      <c r="A19" s="20" t="s">
        <v>101</v>
      </c>
      <c r="B19" s="2" t="str">
        <f t="shared" si="0"/>
        <v>Virginia Beach, VA</v>
      </c>
      <c r="C19" s="2"/>
      <c r="D19" s="23" t="s">
        <v>92</v>
      </c>
      <c r="E19" s="26" t="s">
        <v>93</v>
      </c>
      <c r="F19" s="2"/>
      <c r="G19" s="179">
        <v>151.67622808384601</v>
      </c>
      <c r="H19" s="174">
        <v>162.47029706226101</v>
      </c>
      <c r="I19" s="174">
        <v>170.51005241175</v>
      </c>
      <c r="J19" s="174">
        <v>164.68998838930801</v>
      </c>
      <c r="K19" s="174">
        <v>173.23027726174701</v>
      </c>
      <c r="L19" s="180">
        <v>164.515368641782</v>
      </c>
      <c r="M19" s="174"/>
      <c r="N19" s="181">
        <v>248.55481892776399</v>
      </c>
      <c r="O19" s="182">
        <v>253.75281784461899</v>
      </c>
      <c r="P19" s="183">
        <v>251.15381838619101</v>
      </c>
      <c r="Q19" s="174"/>
      <c r="R19" s="184">
        <v>189.26921142589899</v>
      </c>
      <c r="S19" s="157"/>
      <c r="T19" s="158">
        <v>1.7854343012870799</v>
      </c>
      <c r="U19" s="152">
        <v>5.9485663322850399</v>
      </c>
      <c r="V19" s="152">
        <v>18.266864394890799</v>
      </c>
      <c r="W19" s="152">
        <v>13.1481942557855</v>
      </c>
      <c r="X19" s="152">
        <v>0.29332644303023397</v>
      </c>
      <c r="Y19" s="159">
        <v>7.5527497194839297</v>
      </c>
      <c r="Z19" s="152"/>
      <c r="AA19" s="160">
        <v>4.3313804290503297</v>
      </c>
      <c r="AB19" s="161">
        <v>1.7040924625931599</v>
      </c>
      <c r="AC19" s="162">
        <v>2.98739544802587</v>
      </c>
      <c r="AD19" s="152"/>
      <c r="AE19" s="163">
        <v>5.7757054083280304</v>
      </c>
      <c r="AG19" s="179">
        <v>139.37678915296499</v>
      </c>
      <c r="AH19" s="174">
        <v>151.28781641276299</v>
      </c>
      <c r="AI19" s="174">
        <v>164.50743123003099</v>
      </c>
      <c r="AJ19" s="174">
        <v>166.85117424998001</v>
      </c>
      <c r="AK19" s="174">
        <v>177.90074755318301</v>
      </c>
      <c r="AL19" s="180">
        <v>159.984791719784</v>
      </c>
      <c r="AM19" s="174"/>
      <c r="AN19" s="181">
        <v>248.59129178485099</v>
      </c>
      <c r="AO19" s="182">
        <v>258.35378821203102</v>
      </c>
      <c r="AP19" s="183">
        <v>253.47253999844099</v>
      </c>
      <c r="AQ19" s="174"/>
      <c r="AR19" s="184">
        <v>186.69557694225799</v>
      </c>
      <c r="AS19" s="157"/>
      <c r="AT19" s="158">
        <v>-0.25277012752961597</v>
      </c>
      <c r="AU19" s="152">
        <v>-3.1367043137930102</v>
      </c>
      <c r="AV19" s="152">
        <v>1.5291027841852101</v>
      </c>
      <c r="AW19" s="152">
        <v>4.8499061079491899</v>
      </c>
      <c r="AX19" s="152">
        <v>5.38462150496846</v>
      </c>
      <c r="AY19" s="159">
        <v>1.7856372003299299</v>
      </c>
      <c r="AZ19" s="152"/>
      <c r="BA19" s="160">
        <v>5.8666179696398997</v>
      </c>
      <c r="BB19" s="161">
        <v>2.3784530792013401</v>
      </c>
      <c r="BC19" s="162">
        <v>4.0597552193144404</v>
      </c>
      <c r="BD19" s="152"/>
      <c r="BE19" s="163">
        <v>2.6560400338247798</v>
      </c>
    </row>
    <row r="20" spans="1:70">
      <c r="A20" s="33" t="s">
        <v>102</v>
      </c>
      <c r="B20" s="2" t="str">
        <f t="shared" si="0"/>
        <v>Norfolk/Portsmouth, VA</v>
      </c>
      <c r="C20" s="2"/>
      <c r="D20" s="23" t="s">
        <v>92</v>
      </c>
      <c r="E20" s="26" t="s">
        <v>93</v>
      </c>
      <c r="F20" s="2"/>
      <c r="G20" s="179">
        <v>74.442970182520099</v>
      </c>
      <c r="H20" s="174">
        <v>94.380661126711104</v>
      </c>
      <c r="I20" s="174">
        <v>106.836984608634</v>
      </c>
      <c r="J20" s="174">
        <v>105.487724482274</v>
      </c>
      <c r="K20" s="174">
        <v>95.379960845910801</v>
      </c>
      <c r="L20" s="180">
        <v>95.305660249210206</v>
      </c>
      <c r="M20" s="174"/>
      <c r="N20" s="181">
        <v>133.27964701649699</v>
      </c>
      <c r="O20" s="182">
        <v>143.23191014391</v>
      </c>
      <c r="P20" s="183">
        <v>138.25577858020301</v>
      </c>
      <c r="Q20" s="174"/>
      <c r="R20" s="184">
        <v>107.577122629494</v>
      </c>
      <c r="S20" s="157"/>
      <c r="T20" s="158">
        <v>-6.7164068636871797</v>
      </c>
      <c r="U20" s="152">
        <v>-0.26352195354351798</v>
      </c>
      <c r="V20" s="152">
        <v>12.561510713979301</v>
      </c>
      <c r="W20" s="152">
        <v>3.0260812780653898</v>
      </c>
      <c r="X20" s="152">
        <v>-7.21892827299268</v>
      </c>
      <c r="Y20" s="159">
        <v>0.42037415632542902</v>
      </c>
      <c r="Z20" s="152"/>
      <c r="AA20" s="160">
        <v>1.42115990290823</v>
      </c>
      <c r="AB20" s="161">
        <v>9.7457810808009704</v>
      </c>
      <c r="AC20" s="162">
        <v>5.5691744114297297</v>
      </c>
      <c r="AD20" s="152"/>
      <c r="AE20" s="163">
        <v>2.2545779035860898</v>
      </c>
      <c r="AG20" s="179">
        <v>75.359890075465003</v>
      </c>
      <c r="AH20" s="174">
        <v>93.967069862232293</v>
      </c>
      <c r="AI20" s="174">
        <v>104.641957406107</v>
      </c>
      <c r="AJ20" s="174">
        <v>107.521586912074</v>
      </c>
      <c r="AK20" s="174">
        <v>101.952229312916</v>
      </c>
      <c r="AL20" s="180">
        <v>96.688546713759195</v>
      </c>
      <c r="AM20" s="174"/>
      <c r="AN20" s="181">
        <v>135.93351988416899</v>
      </c>
      <c r="AO20" s="182">
        <v>139.384530335205</v>
      </c>
      <c r="AP20" s="183">
        <v>137.65902510968701</v>
      </c>
      <c r="AQ20" s="174"/>
      <c r="AR20" s="184">
        <v>108.394397684024</v>
      </c>
      <c r="AS20" s="157"/>
      <c r="AT20" s="158">
        <v>-9.1519454398682907</v>
      </c>
      <c r="AU20" s="152">
        <v>-4.8019625626409903</v>
      </c>
      <c r="AV20" s="152">
        <v>1.6673800026803898E-2</v>
      </c>
      <c r="AW20" s="152">
        <v>-1.47991604819251</v>
      </c>
      <c r="AX20" s="152">
        <v>-3.8164520383048002</v>
      </c>
      <c r="AY20" s="159">
        <v>-3.58461132271032</v>
      </c>
      <c r="AZ20" s="152"/>
      <c r="BA20" s="160">
        <v>1.3159618149569901</v>
      </c>
      <c r="BB20" s="161">
        <v>-0.50543519271374204</v>
      </c>
      <c r="BC20" s="162">
        <v>0.38559003525893698</v>
      </c>
      <c r="BD20" s="152"/>
      <c r="BE20" s="163">
        <v>-2.1801463942451398</v>
      </c>
    </row>
    <row r="21" spans="1:70">
      <c r="A21" s="34" t="s">
        <v>43</v>
      </c>
      <c r="B21" s="2" t="str">
        <f t="shared" si="0"/>
        <v>Newport News/Hampton, VA</v>
      </c>
      <c r="C21" s="2"/>
      <c r="D21" s="23" t="s">
        <v>92</v>
      </c>
      <c r="E21" s="26" t="s">
        <v>93</v>
      </c>
      <c r="F21" s="2"/>
      <c r="G21" s="179">
        <v>52.969981061038197</v>
      </c>
      <c r="H21" s="174">
        <v>68.738084355390697</v>
      </c>
      <c r="I21" s="174">
        <v>74.579519309754701</v>
      </c>
      <c r="J21" s="174">
        <v>65.9977185396463</v>
      </c>
      <c r="K21" s="174">
        <v>67.672843553907498</v>
      </c>
      <c r="L21" s="180">
        <v>65.991629363947496</v>
      </c>
      <c r="M21" s="174"/>
      <c r="N21" s="181">
        <v>100.61854699087201</v>
      </c>
      <c r="O21" s="182">
        <v>105.599859854535</v>
      </c>
      <c r="P21" s="183">
        <v>103.109203422703</v>
      </c>
      <c r="Q21" s="174"/>
      <c r="R21" s="184">
        <v>76.596650523592203</v>
      </c>
      <c r="S21" s="157"/>
      <c r="T21" s="158">
        <v>1.1975518026080101</v>
      </c>
      <c r="U21" s="152">
        <v>-0.43075712115725701</v>
      </c>
      <c r="V21" s="152">
        <v>7.1954511891533404</v>
      </c>
      <c r="W21" s="152">
        <v>6.7926281082897502</v>
      </c>
      <c r="X21" s="152">
        <v>0.54150767120675203</v>
      </c>
      <c r="Y21" s="159">
        <v>3.0925106288450799</v>
      </c>
      <c r="Z21" s="152"/>
      <c r="AA21" s="160">
        <v>-3.31709501344048</v>
      </c>
      <c r="AB21" s="161">
        <v>6.7384805081934598</v>
      </c>
      <c r="AC21" s="162">
        <v>1.58345481521538</v>
      </c>
      <c r="AD21" s="152"/>
      <c r="AE21" s="163">
        <v>2.5068382124710298</v>
      </c>
      <c r="AG21" s="179">
        <v>54.777450438533897</v>
      </c>
      <c r="AH21" s="174">
        <v>68.018822789503702</v>
      </c>
      <c r="AI21" s="174">
        <v>73.527434476611504</v>
      </c>
      <c r="AJ21" s="174">
        <v>71.834962082857899</v>
      </c>
      <c r="AK21" s="174">
        <v>71.918468814175597</v>
      </c>
      <c r="AL21" s="180">
        <v>68.015427720336504</v>
      </c>
      <c r="AM21" s="174"/>
      <c r="AN21" s="181">
        <v>107.019229028807</v>
      </c>
      <c r="AO21" s="182">
        <v>108.292552053622</v>
      </c>
      <c r="AP21" s="183">
        <v>107.655890541215</v>
      </c>
      <c r="AQ21" s="174"/>
      <c r="AR21" s="184">
        <v>79.341274240587495</v>
      </c>
      <c r="AS21" s="157"/>
      <c r="AT21" s="158">
        <v>2.2469253059991501</v>
      </c>
      <c r="AU21" s="152">
        <v>-0.54559259790278702</v>
      </c>
      <c r="AV21" s="152">
        <v>-2.31684289733131</v>
      </c>
      <c r="AW21" s="152">
        <v>5.2367592340558904</v>
      </c>
      <c r="AX21" s="152">
        <v>3.5987905254858901</v>
      </c>
      <c r="AY21" s="159">
        <v>1.5405633201050699</v>
      </c>
      <c r="AZ21" s="152"/>
      <c r="BA21" s="160">
        <v>3.3003250063786198</v>
      </c>
      <c r="BB21" s="161">
        <v>-1.45459656157081E-2</v>
      </c>
      <c r="BC21" s="162">
        <v>1.60606433382054</v>
      </c>
      <c r="BD21" s="152"/>
      <c r="BE21" s="163">
        <v>1.56594656235803</v>
      </c>
    </row>
    <row r="22" spans="1:70">
      <c r="A22" s="35" t="s">
        <v>103</v>
      </c>
      <c r="B22" s="2" t="str">
        <f t="shared" si="0"/>
        <v>Chesapeake/Suffolk, VA</v>
      </c>
      <c r="C22" s="2"/>
      <c r="D22" s="24" t="s">
        <v>92</v>
      </c>
      <c r="E22" s="27" t="s">
        <v>93</v>
      </c>
      <c r="F22" s="2"/>
      <c r="G22" s="185">
        <v>68.962374095780305</v>
      </c>
      <c r="H22" s="186">
        <v>84.990975100468802</v>
      </c>
      <c r="I22" s="186">
        <v>93.698120428667096</v>
      </c>
      <c r="J22" s="186">
        <v>92.639414551239099</v>
      </c>
      <c r="K22" s="186">
        <v>88.679009527796296</v>
      </c>
      <c r="L22" s="187">
        <v>85.793978740790294</v>
      </c>
      <c r="M22" s="174"/>
      <c r="N22" s="188">
        <v>125.161489467515</v>
      </c>
      <c r="O22" s="189">
        <v>129.734096634293</v>
      </c>
      <c r="P22" s="190">
        <v>127.447793050904</v>
      </c>
      <c r="Q22" s="174"/>
      <c r="R22" s="191">
        <v>97.695068543679994</v>
      </c>
      <c r="S22" s="157"/>
      <c r="T22" s="164">
        <v>3.85885069755702</v>
      </c>
      <c r="U22" s="165">
        <v>5.8341867840679997</v>
      </c>
      <c r="V22" s="165">
        <v>10.1261391969357</v>
      </c>
      <c r="W22" s="165">
        <v>11.0386215073488</v>
      </c>
      <c r="X22" s="165">
        <v>7.8014022555257201</v>
      </c>
      <c r="Y22" s="166">
        <v>7.92244198246068</v>
      </c>
      <c r="Z22" s="152"/>
      <c r="AA22" s="167">
        <v>4.5253570398084397</v>
      </c>
      <c r="AB22" s="168">
        <v>10.5405539413153</v>
      </c>
      <c r="AC22" s="169">
        <v>7.5027742930101802</v>
      </c>
      <c r="AD22" s="152"/>
      <c r="AE22" s="170">
        <v>7.7656377437839303</v>
      </c>
      <c r="AG22" s="185">
        <v>68.857402381949001</v>
      </c>
      <c r="AH22" s="186">
        <v>86.675260469691807</v>
      </c>
      <c r="AI22" s="186">
        <v>93.763614065639601</v>
      </c>
      <c r="AJ22" s="186">
        <v>95.179986273442694</v>
      </c>
      <c r="AK22" s="186">
        <v>91.775123304588007</v>
      </c>
      <c r="AL22" s="187">
        <v>87.250277299062205</v>
      </c>
      <c r="AM22" s="174"/>
      <c r="AN22" s="188">
        <v>126.23424561285999</v>
      </c>
      <c r="AO22" s="189">
        <v>124.408649526959</v>
      </c>
      <c r="AP22" s="190">
        <v>125.321447569909</v>
      </c>
      <c r="AQ22" s="174"/>
      <c r="AR22" s="191">
        <v>98.127754519304304</v>
      </c>
      <c r="AS22" s="157"/>
      <c r="AT22" s="164">
        <v>1.8637498706857401</v>
      </c>
      <c r="AU22" s="165">
        <v>-0.24093571310911899</v>
      </c>
      <c r="AV22" s="165">
        <v>0.46824675862485199</v>
      </c>
      <c r="AW22" s="165">
        <v>2.0076583342763801</v>
      </c>
      <c r="AX22" s="165">
        <v>3.6570167973808299</v>
      </c>
      <c r="AY22" s="166">
        <v>1.5358020165917201</v>
      </c>
      <c r="AZ22" s="152"/>
      <c r="BA22" s="167">
        <v>2.1447665542881702</v>
      </c>
      <c r="BB22" s="168">
        <v>-0.90928168069489201</v>
      </c>
      <c r="BC22" s="169">
        <v>0.605688553860812</v>
      </c>
      <c r="BD22" s="152"/>
      <c r="BE22" s="170">
        <v>1.19442406098432</v>
      </c>
    </row>
    <row r="23" spans="1:70">
      <c r="A23" s="34" t="s">
        <v>59</v>
      </c>
      <c r="B23" s="2" t="s">
        <v>59</v>
      </c>
      <c r="C23" s="8"/>
      <c r="D23" s="22" t="s">
        <v>92</v>
      </c>
      <c r="E23" s="25" t="s">
        <v>93</v>
      </c>
      <c r="F23" s="2"/>
      <c r="G23" s="171">
        <v>63.768464619492597</v>
      </c>
      <c r="H23" s="172">
        <v>97.168561415220196</v>
      </c>
      <c r="I23" s="172">
        <v>116.31752670226901</v>
      </c>
      <c r="J23" s="172">
        <v>112.14222630173499</v>
      </c>
      <c r="K23" s="172">
        <v>86.885086782376504</v>
      </c>
      <c r="L23" s="173">
        <v>95.2563731642189</v>
      </c>
      <c r="M23" s="174"/>
      <c r="N23" s="175">
        <v>103.748090787716</v>
      </c>
      <c r="O23" s="176">
        <v>120.14604806408499</v>
      </c>
      <c r="P23" s="177">
        <v>111.94706942590101</v>
      </c>
      <c r="Q23" s="174"/>
      <c r="R23" s="178">
        <v>100.025143524699</v>
      </c>
      <c r="S23" s="157"/>
      <c r="T23" s="149">
        <v>10.239816350756</v>
      </c>
      <c r="U23" s="150">
        <v>25.672839226905499</v>
      </c>
      <c r="V23" s="150">
        <v>26.251867264278101</v>
      </c>
      <c r="W23" s="150">
        <v>23.215752664054101</v>
      </c>
      <c r="X23" s="150">
        <v>1.4219931374841599</v>
      </c>
      <c r="Y23" s="151">
        <v>17.8988398476729</v>
      </c>
      <c r="Z23" s="152"/>
      <c r="AA23" s="153">
        <v>4.3822302567923597</v>
      </c>
      <c r="AB23" s="154">
        <v>6.6902116254231698</v>
      </c>
      <c r="AC23" s="155">
        <v>5.6081782260192199</v>
      </c>
      <c r="AD23" s="152"/>
      <c r="AE23" s="156">
        <v>13.668705818517299</v>
      </c>
      <c r="AF23" s="38"/>
      <c r="AG23" s="171">
        <v>65.666370160213603</v>
      </c>
      <c r="AH23" s="172">
        <v>104.11648781708899</v>
      </c>
      <c r="AI23" s="172">
        <v>132.360434746328</v>
      </c>
      <c r="AJ23" s="172">
        <v>138.54048230974601</v>
      </c>
      <c r="AK23" s="172">
        <v>114.30577853805001</v>
      </c>
      <c r="AL23" s="173">
        <v>110.997910714285</v>
      </c>
      <c r="AM23" s="174"/>
      <c r="AN23" s="175">
        <v>121.15718207610099</v>
      </c>
      <c r="AO23" s="176">
        <v>135.608320260347</v>
      </c>
      <c r="AP23" s="177">
        <v>128.38275116822399</v>
      </c>
      <c r="AQ23" s="174"/>
      <c r="AR23" s="178">
        <v>115.965007986839</v>
      </c>
      <c r="AS23" s="157"/>
      <c r="AT23" s="149">
        <v>5.0698605832499997</v>
      </c>
      <c r="AU23" s="150">
        <v>9.7691019469022091</v>
      </c>
      <c r="AV23" s="150">
        <v>17.869440434216401</v>
      </c>
      <c r="AW23" s="150">
        <v>21.175174790756898</v>
      </c>
      <c r="AX23" s="150">
        <v>18.137230961461899</v>
      </c>
      <c r="AY23" s="151">
        <v>15.447271685319199</v>
      </c>
      <c r="AZ23" s="152"/>
      <c r="BA23" s="153">
        <v>14.862739419223701</v>
      </c>
      <c r="BB23" s="154">
        <v>12.9453440633615</v>
      </c>
      <c r="BC23" s="155">
        <v>13.842045117647499</v>
      </c>
      <c r="BD23" s="152"/>
      <c r="BE23" s="156">
        <v>14.9346507931283</v>
      </c>
      <c r="BF23" s="38"/>
      <c r="BG23" s="39"/>
      <c r="BH23" s="39"/>
      <c r="BI23" s="39"/>
      <c r="BJ23" s="39"/>
      <c r="BK23" s="39"/>
      <c r="BL23" s="39"/>
      <c r="BM23" s="39"/>
      <c r="BN23" s="39"/>
      <c r="BO23" s="39"/>
      <c r="BP23" s="39"/>
      <c r="BQ23" s="39"/>
      <c r="BR23" s="39"/>
    </row>
    <row r="24" spans="1:70">
      <c r="A24" s="34" t="s">
        <v>104</v>
      </c>
      <c r="B24" s="2" t="str">
        <f t="shared" si="0"/>
        <v>Richmond North/Glen Allen, VA</v>
      </c>
      <c r="C24" s="9"/>
      <c r="D24" s="23" t="s">
        <v>92</v>
      </c>
      <c r="E24" s="26" t="s">
        <v>93</v>
      </c>
      <c r="F24" s="2"/>
      <c r="G24" s="179">
        <v>49.914598942771697</v>
      </c>
      <c r="H24" s="174">
        <v>76.013133762353405</v>
      </c>
      <c r="I24" s="174">
        <v>85.117985520569903</v>
      </c>
      <c r="J24" s="174">
        <v>85.585556193978306</v>
      </c>
      <c r="K24" s="174">
        <v>68.750679154217394</v>
      </c>
      <c r="L24" s="180">
        <v>73.076390714778199</v>
      </c>
      <c r="M24" s="174"/>
      <c r="N24" s="181">
        <v>84.891765111468601</v>
      </c>
      <c r="O24" s="182">
        <v>85.142289128935801</v>
      </c>
      <c r="P24" s="183">
        <v>85.017027120202201</v>
      </c>
      <c r="Q24" s="174"/>
      <c r="R24" s="184">
        <v>76.488001116327894</v>
      </c>
      <c r="S24" s="157"/>
      <c r="T24" s="158">
        <v>9.95603680854272</v>
      </c>
      <c r="U24" s="152">
        <v>22.5395910090811</v>
      </c>
      <c r="V24" s="152">
        <v>17.321699060683802</v>
      </c>
      <c r="W24" s="152">
        <v>19.6652629925327</v>
      </c>
      <c r="X24" s="152">
        <v>10.8351575922451</v>
      </c>
      <c r="Y24" s="159">
        <v>16.538880674518499</v>
      </c>
      <c r="Z24" s="152"/>
      <c r="AA24" s="160">
        <v>-1.29407924901852</v>
      </c>
      <c r="AB24" s="161">
        <v>6.7352169032553402</v>
      </c>
      <c r="AC24" s="162">
        <v>2.5695699405322801</v>
      </c>
      <c r="AD24" s="152"/>
      <c r="AE24" s="163">
        <v>11.7073712199852</v>
      </c>
      <c r="AF24" s="38"/>
      <c r="AG24" s="179">
        <v>53.120004596644399</v>
      </c>
      <c r="AH24" s="174">
        <v>72.458444323144107</v>
      </c>
      <c r="AI24" s="174">
        <v>84.219642610893999</v>
      </c>
      <c r="AJ24" s="174">
        <v>91.008194380602106</v>
      </c>
      <c r="AK24" s="174">
        <v>86.307082279935599</v>
      </c>
      <c r="AL24" s="180">
        <v>77.422673638244007</v>
      </c>
      <c r="AM24" s="174"/>
      <c r="AN24" s="181">
        <v>100.89726269822999</v>
      </c>
      <c r="AO24" s="182">
        <v>101.460231268673</v>
      </c>
      <c r="AP24" s="183">
        <v>101.178746983452</v>
      </c>
      <c r="AQ24" s="174"/>
      <c r="AR24" s="184">
        <v>84.210123165446305</v>
      </c>
      <c r="AS24" s="157"/>
      <c r="AT24" s="158">
        <v>9.7179834498911699</v>
      </c>
      <c r="AU24" s="152">
        <v>2.43402437977594</v>
      </c>
      <c r="AV24" s="152">
        <v>1.64828488235565</v>
      </c>
      <c r="AW24" s="152">
        <v>11.0474395214793</v>
      </c>
      <c r="AX24" s="152">
        <v>25.5143488375681</v>
      </c>
      <c r="AY24" s="159">
        <v>9.7500369032220409</v>
      </c>
      <c r="AZ24" s="152"/>
      <c r="BA24" s="160">
        <v>20.380465044172599</v>
      </c>
      <c r="BB24" s="161">
        <v>19.015307131089799</v>
      </c>
      <c r="BC24" s="162">
        <v>19.692094794502299</v>
      </c>
      <c r="BD24" s="152"/>
      <c r="BE24" s="163">
        <v>12.9713740496816</v>
      </c>
      <c r="BF24" s="38"/>
      <c r="BG24" s="39"/>
      <c r="BH24" s="39"/>
      <c r="BI24" s="39"/>
      <c r="BJ24" s="39"/>
      <c r="BK24" s="39"/>
      <c r="BL24" s="39"/>
      <c r="BM24" s="39"/>
      <c r="BN24" s="39"/>
      <c r="BO24" s="39"/>
      <c r="BP24" s="39"/>
      <c r="BQ24" s="39"/>
      <c r="BR24" s="39"/>
    </row>
    <row r="25" spans="1:70">
      <c r="A25" s="34" t="s">
        <v>62</v>
      </c>
      <c r="B25" s="2" t="str">
        <f t="shared" si="0"/>
        <v>Richmond West/Midlothian, VA</v>
      </c>
      <c r="C25" s="2"/>
      <c r="D25" s="23" t="s">
        <v>92</v>
      </c>
      <c r="E25" s="26" t="s">
        <v>93</v>
      </c>
      <c r="F25" s="2"/>
      <c r="G25" s="179">
        <v>47.804661915621402</v>
      </c>
      <c r="H25" s="174">
        <v>57.970102137970301</v>
      </c>
      <c r="I25" s="174">
        <v>58.468628791333998</v>
      </c>
      <c r="J25" s="174">
        <v>62.217101254275903</v>
      </c>
      <c r="K25" s="174">
        <v>59.116332953249703</v>
      </c>
      <c r="L25" s="180">
        <v>57.115365410490298</v>
      </c>
      <c r="M25" s="174"/>
      <c r="N25" s="181">
        <v>73.5042446408209</v>
      </c>
      <c r="O25" s="182">
        <v>71.513267673888194</v>
      </c>
      <c r="P25" s="183">
        <v>72.508756157354597</v>
      </c>
      <c r="Q25" s="174"/>
      <c r="R25" s="184">
        <v>61.513477052451499</v>
      </c>
      <c r="S25" s="157"/>
      <c r="T25" s="158">
        <v>8.0866495650943602</v>
      </c>
      <c r="U25" s="152">
        <v>16.677854964073099</v>
      </c>
      <c r="V25" s="152">
        <v>13.4364612943995</v>
      </c>
      <c r="W25" s="152">
        <v>17.630620577856099</v>
      </c>
      <c r="X25" s="152">
        <v>1.96450675869092</v>
      </c>
      <c r="Y25" s="159">
        <v>11.412293725307901</v>
      </c>
      <c r="Z25" s="152"/>
      <c r="AA25" s="160">
        <v>2.5134367562044599</v>
      </c>
      <c r="AB25" s="161">
        <v>-3.13893743860325</v>
      </c>
      <c r="AC25" s="162">
        <v>-0.35408901708103602</v>
      </c>
      <c r="AD25" s="152"/>
      <c r="AE25" s="163">
        <v>7.1510907633884697</v>
      </c>
      <c r="AF25" s="38"/>
      <c r="AG25" s="179">
        <v>46.248884399942902</v>
      </c>
      <c r="AH25" s="174">
        <v>59.169511751710303</v>
      </c>
      <c r="AI25" s="174">
        <v>64.983690250855105</v>
      </c>
      <c r="AJ25" s="174">
        <v>69.650949479760499</v>
      </c>
      <c r="AK25" s="174">
        <v>69.549468436430999</v>
      </c>
      <c r="AL25" s="180">
        <v>61.920500863740003</v>
      </c>
      <c r="AM25" s="174"/>
      <c r="AN25" s="181">
        <v>82.749264188996506</v>
      </c>
      <c r="AO25" s="182">
        <v>81.696417331812896</v>
      </c>
      <c r="AP25" s="183">
        <v>82.222840760404694</v>
      </c>
      <c r="AQ25" s="174"/>
      <c r="AR25" s="184">
        <v>67.721169405644204</v>
      </c>
      <c r="AS25" s="157"/>
      <c r="AT25" s="158">
        <v>9.7106306728453404</v>
      </c>
      <c r="AU25" s="152">
        <v>5.8470479028292699</v>
      </c>
      <c r="AV25" s="152">
        <v>6.1437213731796598</v>
      </c>
      <c r="AW25" s="152">
        <v>3.3265988293443298</v>
      </c>
      <c r="AX25" s="152">
        <v>5.3748518791128799</v>
      </c>
      <c r="AY25" s="159">
        <v>5.7786067844365698</v>
      </c>
      <c r="AZ25" s="152"/>
      <c r="BA25" s="160">
        <v>17.310805864008302</v>
      </c>
      <c r="BB25" s="161">
        <v>12.321010875697</v>
      </c>
      <c r="BC25" s="162">
        <v>14.777663389857899</v>
      </c>
      <c r="BD25" s="152"/>
      <c r="BE25" s="163">
        <v>8.7360270839596605</v>
      </c>
      <c r="BF25" s="38"/>
      <c r="BG25" s="39"/>
      <c r="BH25" s="39"/>
      <c r="BI25" s="39"/>
      <c r="BJ25" s="39"/>
      <c r="BK25" s="39"/>
      <c r="BL25" s="39"/>
      <c r="BM25" s="39"/>
      <c r="BN25" s="39"/>
      <c r="BO25" s="39"/>
      <c r="BP25" s="39"/>
      <c r="BQ25" s="39"/>
      <c r="BR25" s="39"/>
    </row>
    <row r="26" spans="1:70">
      <c r="A26" s="20" t="s">
        <v>58</v>
      </c>
      <c r="B26" s="2" t="str">
        <f t="shared" si="0"/>
        <v>Petersburg/Chester, VA</v>
      </c>
      <c r="C26" s="2"/>
      <c r="D26" s="23" t="s">
        <v>92</v>
      </c>
      <c r="E26" s="26" t="s">
        <v>93</v>
      </c>
      <c r="F26" s="2"/>
      <c r="G26" s="179">
        <v>52.934039452054698</v>
      </c>
      <c r="H26" s="174">
        <v>64.254615579908602</v>
      </c>
      <c r="I26" s="174">
        <v>67.107202666666595</v>
      </c>
      <c r="J26" s="174">
        <v>67.674268018264797</v>
      </c>
      <c r="K26" s="174">
        <v>64.835605753424602</v>
      </c>
      <c r="L26" s="180">
        <v>63.3611462940639</v>
      </c>
      <c r="M26" s="174"/>
      <c r="N26" s="181">
        <v>75.020468968036496</v>
      </c>
      <c r="O26" s="182">
        <v>72.781994356164304</v>
      </c>
      <c r="P26" s="183">
        <v>73.9012316621004</v>
      </c>
      <c r="Q26" s="174"/>
      <c r="R26" s="184">
        <v>66.372599256360004</v>
      </c>
      <c r="S26" s="157"/>
      <c r="T26" s="158">
        <v>-9.0252359078363806</v>
      </c>
      <c r="U26" s="152">
        <v>-5.0777736889938598</v>
      </c>
      <c r="V26" s="152">
        <v>0.73426649868409999</v>
      </c>
      <c r="W26" s="152">
        <v>5.6033764930539096</v>
      </c>
      <c r="X26" s="152">
        <v>10.9214539501922</v>
      </c>
      <c r="Y26" s="159">
        <v>0.56349091459914702</v>
      </c>
      <c r="Z26" s="152"/>
      <c r="AA26" s="160">
        <v>5.5565513873334602</v>
      </c>
      <c r="AB26" s="161">
        <v>1.81520428559068</v>
      </c>
      <c r="AC26" s="162">
        <v>3.6804575820929801</v>
      </c>
      <c r="AD26" s="152"/>
      <c r="AE26" s="163">
        <v>1.5345460532638</v>
      </c>
      <c r="AF26" s="38"/>
      <c r="AG26" s="179">
        <v>53.487332118721397</v>
      </c>
      <c r="AH26" s="174">
        <v>67.456080849315001</v>
      </c>
      <c r="AI26" s="174">
        <v>72.494854497716801</v>
      </c>
      <c r="AJ26" s="174">
        <v>73.755466438356095</v>
      </c>
      <c r="AK26" s="174">
        <v>70.764587232876707</v>
      </c>
      <c r="AL26" s="180">
        <v>67.591664227397203</v>
      </c>
      <c r="AM26" s="174"/>
      <c r="AN26" s="181">
        <v>80.194617570776202</v>
      </c>
      <c r="AO26" s="182">
        <v>78.146108301369793</v>
      </c>
      <c r="AP26" s="183">
        <v>79.170362936073005</v>
      </c>
      <c r="AQ26" s="174"/>
      <c r="AR26" s="184">
        <v>70.899863858447404</v>
      </c>
      <c r="AS26" s="157"/>
      <c r="AT26" s="158">
        <v>-2.70431070864606</v>
      </c>
      <c r="AU26" s="152">
        <v>-0.97323599028728802</v>
      </c>
      <c r="AV26" s="152">
        <v>1.8608457325026599</v>
      </c>
      <c r="AW26" s="152">
        <v>5.5777444760998698</v>
      </c>
      <c r="AX26" s="152">
        <v>8.1097955676090301</v>
      </c>
      <c r="AY26" s="159">
        <v>2.5425382996993902</v>
      </c>
      <c r="AZ26" s="152"/>
      <c r="BA26" s="160">
        <v>8.1287354547813795</v>
      </c>
      <c r="BB26" s="161">
        <v>4.4998078303403899</v>
      </c>
      <c r="BC26" s="162">
        <v>6.3067769176288797</v>
      </c>
      <c r="BD26" s="152"/>
      <c r="BE26" s="163">
        <v>3.7142037465045501</v>
      </c>
      <c r="BF26" s="38"/>
      <c r="BG26" s="39"/>
      <c r="BH26" s="39"/>
      <c r="BI26" s="39"/>
      <c r="BJ26" s="39"/>
      <c r="BK26" s="39"/>
      <c r="BL26" s="39"/>
      <c r="BM26" s="39"/>
      <c r="BN26" s="39"/>
      <c r="BO26" s="39"/>
      <c r="BP26" s="39"/>
      <c r="BQ26" s="39"/>
      <c r="BR26" s="39"/>
    </row>
    <row r="27" spans="1:70">
      <c r="A27" s="20" t="s">
        <v>105</v>
      </c>
      <c r="B27" s="41" t="s">
        <v>49</v>
      </c>
      <c r="C27" s="2"/>
      <c r="D27" s="23" t="s">
        <v>92</v>
      </c>
      <c r="E27" s="26" t="s">
        <v>93</v>
      </c>
      <c r="F27" s="2"/>
      <c r="G27" s="179">
        <v>68.904769951139997</v>
      </c>
      <c r="H27" s="174">
        <v>81.936567589576498</v>
      </c>
      <c r="I27" s="174">
        <v>80.775724755700296</v>
      </c>
      <c r="J27" s="174">
        <v>77.545692182410406</v>
      </c>
      <c r="K27" s="174">
        <v>84.824590798045605</v>
      </c>
      <c r="L27" s="180">
        <v>78.797469055374506</v>
      </c>
      <c r="M27" s="174"/>
      <c r="N27" s="181">
        <v>122.023453786644</v>
      </c>
      <c r="O27" s="182">
        <v>125.86145358306101</v>
      </c>
      <c r="P27" s="183">
        <v>123.94245368485301</v>
      </c>
      <c r="Q27" s="174"/>
      <c r="R27" s="184">
        <v>91.696036092368502</v>
      </c>
      <c r="S27" s="157"/>
      <c r="T27" s="158">
        <v>14.938632310335599</v>
      </c>
      <c r="U27" s="152">
        <v>11.6135632207585</v>
      </c>
      <c r="V27" s="152">
        <v>8.4808706532383997</v>
      </c>
      <c r="W27" s="152">
        <v>8.2171821060318599</v>
      </c>
      <c r="X27" s="152">
        <v>17.498647929348401</v>
      </c>
      <c r="Y27" s="159">
        <v>12.033138456064901</v>
      </c>
      <c r="Z27" s="152"/>
      <c r="AA27" s="160">
        <v>14.3886114384098</v>
      </c>
      <c r="AB27" s="161">
        <v>24.737374068838701</v>
      </c>
      <c r="AC27" s="162">
        <v>19.419077197193801</v>
      </c>
      <c r="AD27" s="152"/>
      <c r="AE27" s="163">
        <v>14.7745812676695</v>
      </c>
      <c r="AF27" s="38"/>
      <c r="AG27" s="179">
        <v>61.872048045602597</v>
      </c>
      <c r="AH27" s="174">
        <v>74.761707807410403</v>
      </c>
      <c r="AI27" s="174">
        <v>74.727195643322403</v>
      </c>
      <c r="AJ27" s="174">
        <v>75.969685973127</v>
      </c>
      <c r="AK27" s="174">
        <v>82.626955669788202</v>
      </c>
      <c r="AL27" s="180">
        <v>73.991518627850098</v>
      </c>
      <c r="AM27" s="174"/>
      <c r="AN27" s="181">
        <v>113.923673147394</v>
      </c>
      <c r="AO27" s="182">
        <v>112.202954753664</v>
      </c>
      <c r="AP27" s="183">
        <v>113.06331395052899</v>
      </c>
      <c r="AQ27" s="174"/>
      <c r="AR27" s="184">
        <v>85.154888720044198</v>
      </c>
      <c r="AS27" s="157"/>
      <c r="AT27" s="158">
        <v>11.4838393080286</v>
      </c>
      <c r="AU27" s="152">
        <v>7.2962846055191299</v>
      </c>
      <c r="AV27" s="152">
        <v>0.40446351111907197</v>
      </c>
      <c r="AW27" s="152">
        <v>2.2935839717104698</v>
      </c>
      <c r="AX27" s="152">
        <v>8.6604747684945593</v>
      </c>
      <c r="AY27" s="159">
        <v>5.7292394604452799</v>
      </c>
      <c r="AZ27" s="152"/>
      <c r="BA27" s="160">
        <v>10.258429566992501</v>
      </c>
      <c r="BB27" s="161">
        <v>12.2215624707215</v>
      </c>
      <c r="BC27" s="162">
        <v>11.2238666304135</v>
      </c>
      <c r="BD27" s="152"/>
      <c r="BE27" s="163">
        <v>7.7485151415370304</v>
      </c>
      <c r="BF27" s="38"/>
      <c r="BG27" s="39"/>
      <c r="BH27" s="39"/>
      <c r="BI27" s="39"/>
      <c r="BJ27" s="39"/>
      <c r="BK27" s="39"/>
      <c r="BL27" s="39"/>
      <c r="BM27" s="39"/>
      <c r="BN27" s="39"/>
      <c r="BO27" s="39"/>
      <c r="BP27" s="39"/>
      <c r="BQ27" s="39"/>
      <c r="BR27" s="39"/>
    </row>
    <row r="28" spans="1:70">
      <c r="A28" s="20" t="s">
        <v>54</v>
      </c>
      <c r="B28" s="2" t="str">
        <f t="shared" si="0"/>
        <v>Roanoke, VA</v>
      </c>
      <c r="C28" s="2"/>
      <c r="D28" s="23" t="s">
        <v>92</v>
      </c>
      <c r="E28" s="26" t="s">
        <v>93</v>
      </c>
      <c r="F28" s="2"/>
      <c r="G28" s="179">
        <v>49.340711157820898</v>
      </c>
      <c r="H28" s="174">
        <v>80.258994569977204</v>
      </c>
      <c r="I28" s="174">
        <v>82.298533893851797</v>
      </c>
      <c r="J28" s="174">
        <v>80.471327728148495</v>
      </c>
      <c r="K28" s="174">
        <v>69.576495007882201</v>
      </c>
      <c r="L28" s="180">
        <v>72.389212471536098</v>
      </c>
      <c r="M28" s="174"/>
      <c r="N28" s="181">
        <v>79.995197057277906</v>
      </c>
      <c r="O28" s="182">
        <v>81.231741110527196</v>
      </c>
      <c r="P28" s="183">
        <v>80.613469083902601</v>
      </c>
      <c r="Q28" s="174"/>
      <c r="R28" s="184">
        <v>74.739000075069399</v>
      </c>
      <c r="S28" s="157"/>
      <c r="T28" s="158">
        <v>2.6361373842698201</v>
      </c>
      <c r="U28" s="152">
        <v>4.22167130848878</v>
      </c>
      <c r="V28" s="152">
        <v>-3.0228185814291901</v>
      </c>
      <c r="W28" s="152">
        <v>-1.22791703528111</v>
      </c>
      <c r="X28" s="152">
        <v>-4.7714083710647497</v>
      </c>
      <c r="Y28" s="159">
        <v>-0.69508270804474903</v>
      </c>
      <c r="Z28" s="152"/>
      <c r="AA28" s="160">
        <v>9.9009764843194306E-2</v>
      </c>
      <c r="AB28" s="161">
        <v>1.0537544072478999</v>
      </c>
      <c r="AC28" s="162">
        <v>0.57777760170782499</v>
      </c>
      <c r="AD28" s="152"/>
      <c r="AE28" s="163">
        <v>-0.30569610847405798</v>
      </c>
      <c r="AF28" s="38"/>
      <c r="AG28" s="179">
        <v>51.011735855666402</v>
      </c>
      <c r="AH28" s="174">
        <v>68.311579523559203</v>
      </c>
      <c r="AI28" s="174">
        <v>76.828259765282795</v>
      </c>
      <c r="AJ28" s="174">
        <v>78.918770362585306</v>
      </c>
      <c r="AK28" s="174">
        <v>73.387637502189506</v>
      </c>
      <c r="AL28" s="180">
        <v>69.691596601856702</v>
      </c>
      <c r="AM28" s="174"/>
      <c r="AN28" s="181">
        <v>80.5179992117708</v>
      </c>
      <c r="AO28" s="182">
        <v>79.9163036433701</v>
      </c>
      <c r="AP28" s="183">
        <v>80.217151427570499</v>
      </c>
      <c r="AQ28" s="174"/>
      <c r="AR28" s="184">
        <v>72.698897980631997</v>
      </c>
      <c r="AS28" s="157"/>
      <c r="AT28" s="158">
        <v>5.3674499309197499</v>
      </c>
      <c r="AU28" s="152">
        <v>-4.9682209779622797</v>
      </c>
      <c r="AV28" s="152">
        <v>-2.62229141622826</v>
      </c>
      <c r="AW28" s="152">
        <v>2.2589172466137399</v>
      </c>
      <c r="AX28" s="152">
        <v>7.0153736939575104</v>
      </c>
      <c r="AY28" s="159">
        <v>1.0182898413391399</v>
      </c>
      <c r="AZ28" s="152"/>
      <c r="BA28" s="160">
        <v>4.8126833643706703</v>
      </c>
      <c r="BB28" s="161">
        <v>7.9713401346496697</v>
      </c>
      <c r="BC28" s="162">
        <v>6.3626460201144202</v>
      </c>
      <c r="BD28" s="152"/>
      <c r="BE28" s="163">
        <v>2.6443978547595899</v>
      </c>
      <c r="BF28" s="38"/>
      <c r="BG28" s="39"/>
      <c r="BH28" s="39"/>
      <c r="BI28" s="39"/>
      <c r="BJ28" s="39"/>
      <c r="BK28" s="39"/>
      <c r="BL28" s="39"/>
      <c r="BM28" s="39"/>
      <c r="BN28" s="39"/>
      <c r="BO28" s="39"/>
      <c r="BP28" s="39"/>
      <c r="BQ28" s="39"/>
      <c r="BR28" s="39"/>
    </row>
    <row r="29" spans="1:70">
      <c r="A29" s="20" t="s">
        <v>55</v>
      </c>
      <c r="B29" s="2" t="str">
        <f t="shared" si="0"/>
        <v>Charlottesville, VA</v>
      </c>
      <c r="C29" s="2"/>
      <c r="D29" s="23" t="s">
        <v>92</v>
      </c>
      <c r="E29" s="26" t="s">
        <v>93</v>
      </c>
      <c r="F29" s="2"/>
      <c r="G29" s="179">
        <v>75.117795751315498</v>
      </c>
      <c r="H29" s="174">
        <v>94.045232898070495</v>
      </c>
      <c r="I29" s="174">
        <v>94.237918534398702</v>
      </c>
      <c r="J29" s="174">
        <v>90.849399727148693</v>
      </c>
      <c r="K29" s="174">
        <v>105.33720132527699</v>
      </c>
      <c r="L29" s="180">
        <v>91.917509647242198</v>
      </c>
      <c r="M29" s="174"/>
      <c r="N29" s="181">
        <v>146.25541609822599</v>
      </c>
      <c r="O29" s="182">
        <v>142.87588969011799</v>
      </c>
      <c r="P29" s="183">
        <v>144.56565289417199</v>
      </c>
      <c r="Q29" s="174"/>
      <c r="R29" s="184">
        <v>106.959836289222</v>
      </c>
      <c r="S29" s="157"/>
      <c r="T29" s="158">
        <v>-11.057561059792301</v>
      </c>
      <c r="U29" s="152">
        <v>-6.4486537572890903</v>
      </c>
      <c r="V29" s="152">
        <v>-5.7978649149285904</v>
      </c>
      <c r="W29" s="152">
        <v>-0.74990972946990098</v>
      </c>
      <c r="X29" s="152">
        <v>7.7837661407158096</v>
      </c>
      <c r="Y29" s="159">
        <v>-3.09958223156239</v>
      </c>
      <c r="Z29" s="152"/>
      <c r="AA29" s="160">
        <v>7.7517553662132404</v>
      </c>
      <c r="AB29" s="161">
        <v>6.0450526187776097</v>
      </c>
      <c r="AC29" s="162">
        <v>6.90156657415341</v>
      </c>
      <c r="AD29" s="152"/>
      <c r="AE29" s="163">
        <v>0.53243906985364498</v>
      </c>
      <c r="AF29" s="38"/>
      <c r="AG29" s="179">
        <v>77.599752484895703</v>
      </c>
      <c r="AH29" s="174">
        <v>103.133543656207</v>
      </c>
      <c r="AI29" s="174">
        <v>103.168225979341</v>
      </c>
      <c r="AJ29" s="174">
        <v>103.038374098616</v>
      </c>
      <c r="AK29" s="174">
        <v>109.42790196842699</v>
      </c>
      <c r="AL29" s="180">
        <v>99.273559637497499</v>
      </c>
      <c r="AM29" s="174"/>
      <c r="AN29" s="181">
        <v>141.79261352562801</v>
      </c>
      <c r="AO29" s="182">
        <v>138.97790878970901</v>
      </c>
      <c r="AP29" s="183">
        <v>140.38526115766899</v>
      </c>
      <c r="AQ29" s="174"/>
      <c r="AR29" s="184">
        <v>111.019760071832</v>
      </c>
      <c r="AS29" s="157"/>
      <c r="AT29" s="158">
        <v>-8.0366547432891409</v>
      </c>
      <c r="AU29" s="152">
        <v>-0.18016097647579599</v>
      </c>
      <c r="AV29" s="152">
        <v>0.26296535698596801</v>
      </c>
      <c r="AW29" s="152">
        <v>-6.83314759425663</v>
      </c>
      <c r="AX29" s="152">
        <v>-0.439470950959582</v>
      </c>
      <c r="AY29" s="159">
        <v>-2.8833926355930002</v>
      </c>
      <c r="AZ29" s="152"/>
      <c r="BA29" s="160">
        <v>4.0512546963269997</v>
      </c>
      <c r="BB29" s="161">
        <v>0.76811082676794695</v>
      </c>
      <c r="BC29" s="162">
        <v>2.3998243085161599</v>
      </c>
      <c r="BD29" s="152"/>
      <c r="BE29" s="163">
        <v>-1.03872685146814</v>
      </c>
      <c r="BF29" s="38"/>
      <c r="BG29" s="39"/>
      <c r="BH29" s="39"/>
      <c r="BI29" s="39"/>
      <c r="BJ29" s="39"/>
      <c r="BK29" s="39"/>
      <c r="BL29" s="39"/>
      <c r="BM29" s="39"/>
      <c r="BN29" s="39"/>
      <c r="BO29" s="39"/>
      <c r="BP29" s="39"/>
      <c r="BQ29" s="39"/>
      <c r="BR29" s="39"/>
    </row>
    <row r="30" spans="1:70">
      <c r="A30" s="20" t="s">
        <v>106</v>
      </c>
      <c r="B30" t="s">
        <v>56</v>
      </c>
      <c r="C30" s="2"/>
      <c r="D30" s="23" t="s">
        <v>92</v>
      </c>
      <c r="E30" s="26" t="s">
        <v>93</v>
      </c>
      <c r="F30" s="2"/>
      <c r="G30" s="179">
        <v>53.149430266243598</v>
      </c>
      <c r="H30" s="174">
        <v>71.398239757207804</v>
      </c>
      <c r="I30" s="174">
        <v>78.383055593875</v>
      </c>
      <c r="J30" s="174">
        <v>86.913974341288394</v>
      </c>
      <c r="K30" s="174">
        <v>89.340913229410901</v>
      </c>
      <c r="L30" s="180">
        <v>75.837122637605106</v>
      </c>
      <c r="M30" s="174"/>
      <c r="N30" s="181">
        <v>172.14145399365401</v>
      </c>
      <c r="O30" s="182">
        <v>206.09001241550499</v>
      </c>
      <c r="P30" s="183">
        <v>189.11573320457899</v>
      </c>
      <c r="Q30" s="174"/>
      <c r="R30" s="184">
        <v>108.202439942455</v>
      </c>
      <c r="S30" s="157"/>
      <c r="T30" s="158">
        <v>11.4412217662386</v>
      </c>
      <c r="U30" s="152">
        <v>14.5356424481679</v>
      </c>
      <c r="V30" s="152">
        <v>11.5325724256233</v>
      </c>
      <c r="W30" s="152">
        <v>29.981466424152099</v>
      </c>
      <c r="X30" s="152">
        <v>43.773848202425</v>
      </c>
      <c r="Y30" s="159">
        <v>22.5890471685356</v>
      </c>
      <c r="Z30" s="152"/>
      <c r="AA30" s="160">
        <v>157.65647848428699</v>
      </c>
      <c r="AB30" s="161">
        <v>234.828797891232</v>
      </c>
      <c r="AC30" s="162">
        <v>194.661575292175</v>
      </c>
      <c r="AD30" s="152"/>
      <c r="AE30" s="163">
        <v>73.054388105044794</v>
      </c>
      <c r="AF30" s="38"/>
      <c r="AG30" s="179">
        <v>53.515418678438401</v>
      </c>
      <c r="AH30" s="174">
        <v>68.921443302524395</v>
      </c>
      <c r="AI30" s="174">
        <v>77.434225410401396</v>
      </c>
      <c r="AJ30" s="174">
        <v>82.147546213270701</v>
      </c>
      <c r="AK30" s="174">
        <v>81.368528072837606</v>
      </c>
      <c r="AL30" s="180">
        <v>72.677432335494501</v>
      </c>
      <c r="AM30" s="174"/>
      <c r="AN30" s="181">
        <v>111.185550075872</v>
      </c>
      <c r="AO30" s="182">
        <v>116.699999310249</v>
      </c>
      <c r="AP30" s="183">
        <v>113.942774693061</v>
      </c>
      <c r="AQ30" s="174"/>
      <c r="AR30" s="184">
        <v>84.4675301519421</v>
      </c>
      <c r="AS30" s="157"/>
      <c r="AT30" s="158">
        <v>14.533222336087601</v>
      </c>
      <c r="AU30" s="152">
        <v>5.5015622865851599</v>
      </c>
      <c r="AV30" s="152">
        <v>6.5788665397322097</v>
      </c>
      <c r="AW30" s="152">
        <v>14.670620272219701</v>
      </c>
      <c r="AX30" s="152">
        <v>21.534246892647101</v>
      </c>
      <c r="AY30" s="159">
        <v>12.400917644172299</v>
      </c>
      <c r="AZ30" s="152"/>
      <c r="BA30" s="160">
        <v>47.360487585819101</v>
      </c>
      <c r="BB30" s="161">
        <v>59.173243553267</v>
      </c>
      <c r="BC30" s="162">
        <v>53.182099496126298</v>
      </c>
      <c r="BD30" s="152"/>
      <c r="BE30" s="163">
        <v>25.252847583103598</v>
      </c>
      <c r="BF30" s="38"/>
      <c r="BG30" s="39"/>
      <c r="BH30" s="39"/>
      <c r="BI30" s="39"/>
      <c r="BJ30" s="39"/>
      <c r="BK30" s="39"/>
      <c r="BL30" s="39"/>
      <c r="BM30" s="39"/>
      <c r="BN30" s="39"/>
      <c r="BO30" s="39"/>
      <c r="BP30" s="39"/>
      <c r="BQ30" s="39"/>
      <c r="BR30" s="39"/>
    </row>
    <row r="31" spans="1:70">
      <c r="A31" s="20" t="s">
        <v>52</v>
      </c>
      <c r="B31" s="2" t="str">
        <f t="shared" si="0"/>
        <v>Staunton &amp; Harrisonburg, VA</v>
      </c>
      <c r="C31" s="2"/>
      <c r="D31" s="23" t="s">
        <v>92</v>
      </c>
      <c r="E31" s="26" t="s">
        <v>93</v>
      </c>
      <c r="F31" s="2"/>
      <c r="G31" s="179">
        <v>51.7759144851657</v>
      </c>
      <c r="H31" s="174">
        <v>64.891191972076697</v>
      </c>
      <c r="I31" s="174">
        <v>65.147326352530499</v>
      </c>
      <c r="J31" s="174">
        <v>65.856715532286202</v>
      </c>
      <c r="K31" s="174">
        <v>67.821806282722505</v>
      </c>
      <c r="L31" s="180">
        <v>63.098590924956298</v>
      </c>
      <c r="M31" s="174"/>
      <c r="N31" s="181">
        <v>83.763535776614304</v>
      </c>
      <c r="O31" s="182">
        <v>82.227190226876004</v>
      </c>
      <c r="P31" s="183">
        <v>82.995363001745204</v>
      </c>
      <c r="Q31" s="174"/>
      <c r="R31" s="184">
        <v>68.783382946895998</v>
      </c>
      <c r="S31" s="157"/>
      <c r="T31" s="158">
        <v>13.5817341998046</v>
      </c>
      <c r="U31" s="152">
        <v>17.103247361999902</v>
      </c>
      <c r="V31" s="152">
        <v>16.373369251170399</v>
      </c>
      <c r="W31" s="152">
        <v>15.642148371532601</v>
      </c>
      <c r="X31" s="152">
        <v>20.135419111806101</v>
      </c>
      <c r="Y31" s="159">
        <v>16.666737510582799</v>
      </c>
      <c r="Z31" s="152"/>
      <c r="AA31" s="160">
        <v>13.234589772451301</v>
      </c>
      <c r="AB31" s="161">
        <v>9.2209156322421801</v>
      </c>
      <c r="AC31" s="162">
        <v>11.2101157154015</v>
      </c>
      <c r="AD31" s="152"/>
      <c r="AE31" s="163">
        <v>14.6199443688286</v>
      </c>
      <c r="AF31" s="38"/>
      <c r="AG31" s="179">
        <v>51.718061518324603</v>
      </c>
      <c r="AH31" s="174">
        <v>65.670232111692798</v>
      </c>
      <c r="AI31" s="174">
        <v>70.500195026178005</v>
      </c>
      <c r="AJ31" s="174">
        <v>70.135918848167506</v>
      </c>
      <c r="AK31" s="174">
        <v>71.078903577661407</v>
      </c>
      <c r="AL31" s="180">
        <v>65.820662216404799</v>
      </c>
      <c r="AM31" s="174"/>
      <c r="AN31" s="181">
        <v>86.835408813263498</v>
      </c>
      <c r="AO31" s="182">
        <v>85.260609511343802</v>
      </c>
      <c r="AP31" s="183">
        <v>86.0480091623036</v>
      </c>
      <c r="AQ31" s="174"/>
      <c r="AR31" s="184">
        <v>71.599904200947293</v>
      </c>
      <c r="AS31" s="157"/>
      <c r="AT31" s="158">
        <v>9.6058372018049507</v>
      </c>
      <c r="AU31" s="152">
        <v>13.0521343605112</v>
      </c>
      <c r="AV31" s="152">
        <v>18.692463174058801</v>
      </c>
      <c r="AW31" s="152">
        <v>15.1459646638181</v>
      </c>
      <c r="AX31" s="152">
        <v>16.302256968408599</v>
      </c>
      <c r="AY31" s="159">
        <v>14.784866275386999</v>
      </c>
      <c r="AZ31" s="152"/>
      <c r="BA31" s="160">
        <v>8.5647730431862907</v>
      </c>
      <c r="BB31" s="161">
        <v>6.72034101115295</v>
      </c>
      <c r="BC31" s="162">
        <v>7.6430950064647796</v>
      </c>
      <c r="BD31" s="152"/>
      <c r="BE31" s="163">
        <v>12.2011590875219</v>
      </c>
      <c r="BF31" s="38"/>
      <c r="BG31" s="39"/>
      <c r="BH31" s="39"/>
      <c r="BI31" s="39"/>
      <c r="BJ31" s="39"/>
      <c r="BK31" s="39"/>
      <c r="BL31" s="39"/>
      <c r="BM31" s="39"/>
      <c r="BN31" s="39"/>
      <c r="BO31" s="39"/>
      <c r="BP31" s="39"/>
      <c r="BQ31" s="39"/>
      <c r="BR31" s="39"/>
    </row>
    <row r="32" spans="1:70">
      <c r="A32" s="20" t="s">
        <v>51</v>
      </c>
      <c r="B32" s="2" t="str">
        <f t="shared" si="0"/>
        <v>Blacksburg &amp; Wytheville, VA</v>
      </c>
      <c r="C32" s="2"/>
      <c r="D32" s="23" t="s">
        <v>92</v>
      </c>
      <c r="E32" s="26" t="s">
        <v>93</v>
      </c>
      <c r="F32" s="2"/>
      <c r="G32" s="179">
        <v>45.340647173489202</v>
      </c>
      <c r="H32" s="174">
        <v>55.304771929824497</v>
      </c>
      <c r="I32" s="174">
        <v>58.895000000000003</v>
      </c>
      <c r="J32" s="174">
        <v>58.886641325535997</v>
      </c>
      <c r="K32" s="174">
        <v>58.946879142300098</v>
      </c>
      <c r="L32" s="180">
        <v>55.474787914229999</v>
      </c>
      <c r="M32" s="174"/>
      <c r="N32" s="181">
        <v>97.776730994152004</v>
      </c>
      <c r="O32" s="182">
        <v>98.357945419103302</v>
      </c>
      <c r="P32" s="183">
        <v>98.067338206627596</v>
      </c>
      <c r="Q32" s="174"/>
      <c r="R32" s="184">
        <v>67.644087997772203</v>
      </c>
      <c r="S32" s="157"/>
      <c r="T32" s="158">
        <v>4.4572715923531403</v>
      </c>
      <c r="U32" s="152">
        <v>6.5783117880621598</v>
      </c>
      <c r="V32" s="152">
        <v>8.9589777245506603</v>
      </c>
      <c r="W32" s="152">
        <v>2.1747785695872102</v>
      </c>
      <c r="X32" s="152">
        <v>-7.3059963769884604</v>
      </c>
      <c r="Y32" s="159">
        <v>2.5860464986883902</v>
      </c>
      <c r="Z32" s="152"/>
      <c r="AA32" s="160">
        <v>3.8468559558043101</v>
      </c>
      <c r="AB32" s="161">
        <v>21.115763047910001</v>
      </c>
      <c r="AC32" s="162">
        <v>11.8439409116029</v>
      </c>
      <c r="AD32" s="152"/>
      <c r="AE32" s="163">
        <v>6.4169016467716302</v>
      </c>
      <c r="AF32" s="38"/>
      <c r="AG32" s="179">
        <v>44.575359161793301</v>
      </c>
      <c r="AH32" s="174">
        <v>54.719486354775803</v>
      </c>
      <c r="AI32" s="174">
        <v>58.37355165692</v>
      </c>
      <c r="AJ32" s="174">
        <v>58.495963937621802</v>
      </c>
      <c r="AK32" s="174">
        <v>57.280796296296202</v>
      </c>
      <c r="AL32" s="180">
        <v>54.6890314814814</v>
      </c>
      <c r="AM32" s="174"/>
      <c r="AN32" s="181">
        <v>89.659905945419098</v>
      </c>
      <c r="AO32" s="182">
        <v>80.568721734892705</v>
      </c>
      <c r="AP32" s="183">
        <v>85.114313840155901</v>
      </c>
      <c r="AQ32" s="174"/>
      <c r="AR32" s="184">
        <v>63.3819692982456</v>
      </c>
      <c r="AS32" s="157"/>
      <c r="AT32" s="158">
        <v>-7.2214336984935998E-2</v>
      </c>
      <c r="AU32" s="152">
        <v>-5.0487124938076701E-2</v>
      </c>
      <c r="AV32" s="152">
        <v>3.8607110960331799</v>
      </c>
      <c r="AW32" s="152">
        <v>1.9979222628658699</v>
      </c>
      <c r="AX32" s="152">
        <v>-7.6602361959065899</v>
      </c>
      <c r="AY32" s="159">
        <v>-0.53111990021506905</v>
      </c>
      <c r="AZ32" s="152"/>
      <c r="BA32" s="160">
        <v>-0.42547525624611399</v>
      </c>
      <c r="BB32" s="161">
        <v>3.0680708062713502</v>
      </c>
      <c r="BC32" s="162">
        <v>1.19800933721359</v>
      </c>
      <c r="BD32" s="152"/>
      <c r="BE32" s="163">
        <v>0.16372290367202399</v>
      </c>
      <c r="BF32" s="38"/>
      <c r="BG32" s="39"/>
      <c r="BH32" s="39"/>
      <c r="BI32" s="39"/>
      <c r="BJ32" s="39"/>
      <c r="BK32" s="39"/>
      <c r="BL32" s="39"/>
      <c r="BM32" s="39"/>
      <c r="BN32" s="39"/>
      <c r="BO32" s="39"/>
      <c r="BP32" s="39"/>
      <c r="BQ32" s="39"/>
      <c r="BR32" s="39"/>
    </row>
    <row r="33" spans="1:70">
      <c r="A33" s="20" t="s">
        <v>50</v>
      </c>
      <c r="B33" s="2" t="str">
        <f t="shared" si="0"/>
        <v>Lynchburg, VA</v>
      </c>
      <c r="C33" s="2"/>
      <c r="D33" s="23" t="s">
        <v>92</v>
      </c>
      <c r="E33" s="26" t="s">
        <v>93</v>
      </c>
      <c r="F33" s="2"/>
      <c r="G33" s="179">
        <v>44.003000906618297</v>
      </c>
      <c r="H33" s="174">
        <v>65.342248413417906</v>
      </c>
      <c r="I33" s="174">
        <v>77.396980961015402</v>
      </c>
      <c r="J33" s="174">
        <v>79.322130553037098</v>
      </c>
      <c r="K33" s="174">
        <v>79.621408280447199</v>
      </c>
      <c r="L33" s="180">
        <v>69.137153822907194</v>
      </c>
      <c r="M33" s="174"/>
      <c r="N33" s="181">
        <v>94.804378966455104</v>
      </c>
      <c r="O33" s="182">
        <v>87.565327893623405</v>
      </c>
      <c r="P33" s="183">
        <v>91.184853430039198</v>
      </c>
      <c r="Q33" s="174"/>
      <c r="R33" s="184">
        <v>75.436496567801996</v>
      </c>
      <c r="S33" s="157"/>
      <c r="T33" s="158">
        <v>11.4438977140936</v>
      </c>
      <c r="U33" s="152">
        <v>7.7527089022919897</v>
      </c>
      <c r="V33" s="152">
        <v>4.9714838838724296</v>
      </c>
      <c r="W33" s="152">
        <v>5.8025156222927103</v>
      </c>
      <c r="X33" s="152">
        <v>18.513243533085699</v>
      </c>
      <c r="Y33" s="159">
        <v>9.3899939833611796</v>
      </c>
      <c r="Z33" s="152"/>
      <c r="AA33" s="160">
        <v>9.9002847133420797</v>
      </c>
      <c r="AB33" s="161">
        <v>9.1099525141686009</v>
      </c>
      <c r="AC33" s="162">
        <v>9.51938050924241</v>
      </c>
      <c r="AD33" s="152"/>
      <c r="AE33" s="163">
        <v>9.4346444553415498</v>
      </c>
      <c r="AF33" s="38"/>
      <c r="AG33" s="179">
        <v>43.474289060139</v>
      </c>
      <c r="AH33" s="174">
        <v>64.573003173163997</v>
      </c>
      <c r="AI33" s="174">
        <v>70.949959957691107</v>
      </c>
      <c r="AJ33" s="174">
        <v>71.823616651556307</v>
      </c>
      <c r="AK33" s="174">
        <v>69.181273043215398</v>
      </c>
      <c r="AL33" s="180">
        <v>64.000428377153199</v>
      </c>
      <c r="AM33" s="174"/>
      <c r="AN33" s="181">
        <v>88.298332577818002</v>
      </c>
      <c r="AO33" s="182">
        <v>86.606075098216905</v>
      </c>
      <c r="AP33" s="183">
        <v>87.452203838017496</v>
      </c>
      <c r="AQ33" s="174"/>
      <c r="AR33" s="184">
        <v>70.700935651685796</v>
      </c>
      <c r="AS33" s="157"/>
      <c r="AT33" s="158">
        <v>8.4265378302692397</v>
      </c>
      <c r="AU33" s="152">
        <v>6.6350008335527004</v>
      </c>
      <c r="AV33" s="152">
        <v>5.4469244591881498</v>
      </c>
      <c r="AW33" s="152">
        <v>6.0375257488701299</v>
      </c>
      <c r="AX33" s="152">
        <v>13.4247721221808</v>
      </c>
      <c r="AY33" s="159">
        <v>7.8672161841272201</v>
      </c>
      <c r="AZ33" s="152"/>
      <c r="BA33" s="160">
        <v>12.4210755952101</v>
      </c>
      <c r="BB33" s="161">
        <v>5.4885385339208002</v>
      </c>
      <c r="BC33" s="162">
        <v>8.8780454806990008</v>
      </c>
      <c r="BD33" s="152"/>
      <c r="BE33" s="163">
        <v>8.2223007697823203</v>
      </c>
      <c r="BF33" s="38"/>
      <c r="BG33" s="39"/>
      <c r="BH33" s="39"/>
      <c r="BI33" s="39"/>
      <c r="BJ33" s="39"/>
      <c r="BK33" s="39"/>
      <c r="BL33" s="39"/>
      <c r="BM33" s="39"/>
      <c r="BN33" s="39"/>
      <c r="BO33" s="39"/>
      <c r="BP33" s="39"/>
      <c r="BQ33" s="39"/>
      <c r="BR33" s="39"/>
    </row>
    <row r="34" spans="1:70">
      <c r="A34" s="20" t="s">
        <v>24</v>
      </c>
      <c r="B34" s="2" t="str">
        <f t="shared" si="0"/>
        <v>Central Virginia</v>
      </c>
      <c r="C34" s="2"/>
      <c r="D34" s="23" t="s">
        <v>92</v>
      </c>
      <c r="E34" s="26" t="s">
        <v>93</v>
      </c>
      <c r="F34" s="2"/>
      <c r="G34" s="179">
        <v>57.845499369785699</v>
      </c>
      <c r="H34" s="174">
        <v>77.501571634355599</v>
      </c>
      <c r="I34" s="174">
        <v>82.472222255566805</v>
      </c>
      <c r="J34" s="174">
        <v>82.215361622951804</v>
      </c>
      <c r="K34" s="174">
        <v>77.440421643358704</v>
      </c>
      <c r="L34" s="180">
        <v>75.495015305203694</v>
      </c>
      <c r="M34" s="174"/>
      <c r="N34" s="181">
        <v>95.446789808534902</v>
      </c>
      <c r="O34" s="182">
        <v>94.326333053238102</v>
      </c>
      <c r="P34" s="183">
        <v>94.886561430886502</v>
      </c>
      <c r="Q34" s="174"/>
      <c r="R34" s="184">
        <v>81.035457055398794</v>
      </c>
      <c r="S34" s="157"/>
      <c r="T34" s="158">
        <v>7.0626232073947399</v>
      </c>
      <c r="U34" s="152">
        <v>12.334495620753</v>
      </c>
      <c r="V34" s="152">
        <v>9.4470433017676605</v>
      </c>
      <c r="W34" s="152">
        <v>11.6416364454827</v>
      </c>
      <c r="X34" s="152">
        <v>9.9197585508358799</v>
      </c>
      <c r="Y34" s="159">
        <v>10.222764133644899</v>
      </c>
      <c r="Z34" s="152"/>
      <c r="AA34" s="160">
        <v>5.0177465958628797</v>
      </c>
      <c r="AB34" s="161">
        <v>5.2529520745151697</v>
      </c>
      <c r="AC34" s="162">
        <v>5.1345234430491802</v>
      </c>
      <c r="AD34" s="152"/>
      <c r="AE34" s="163">
        <v>8.4751657090925292</v>
      </c>
      <c r="AF34" s="38"/>
      <c r="AG34" s="179">
        <v>57.614818513294502</v>
      </c>
      <c r="AH34" s="174">
        <v>78.413200438148905</v>
      </c>
      <c r="AI34" s="174">
        <v>86.507987515755303</v>
      </c>
      <c r="AJ34" s="174">
        <v>89.910404912670302</v>
      </c>
      <c r="AK34" s="174">
        <v>86.551698277414303</v>
      </c>
      <c r="AL34" s="180">
        <v>79.799621931456599</v>
      </c>
      <c r="AM34" s="174"/>
      <c r="AN34" s="181">
        <v>102.150620836084</v>
      </c>
      <c r="AO34" s="182">
        <v>102.089517210851</v>
      </c>
      <c r="AP34" s="183">
        <v>102.120069023467</v>
      </c>
      <c r="AQ34" s="174"/>
      <c r="AR34" s="184">
        <v>86.176892529174197</v>
      </c>
      <c r="AS34" s="157"/>
      <c r="AT34" s="158">
        <v>4.7961196003620197</v>
      </c>
      <c r="AU34" s="152">
        <v>5.0510770278203001</v>
      </c>
      <c r="AV34" s="152">
        <v>5.4084596335046804</v>
      </c>
      <c r="AW34" s="152">
        <v>7.3365876849969904</v>
      </c>
      <c r="AX34" s="152">
        <v>12.7644553872092</v>
      </c>
      <c r="AY34" s="159">
        <v>7.1974433900169297</v>
      </c>
      <c r="AZ34" s="152"/>
      <c r="BA34" s="160">
        <v>13.631252057896701</v>
      </c>
      <c r="BB34" s="161">
        <v>10.8931335315732</v>
      </c>
      <c r="BC34" s="162">
        <v>12.24590638033</v>
      </c>
      <c r="BD34" s="152"/>
      <c r="BE34" s="163">
        <v>8.8566320518034694</v>
      </c>
      <c r="BF34" s="38"/>
      <c r="BG34" s="39"/>
      <c r="BH34" s="39"/>
      <c r="BI34" s="39"/>
      <c r="BJ34" s="39"/>
      <c r="BK34" s="39"/>
      <c r="BL34" s="39"/>
      <c r="BM34" s="39"/>
      <c r="BN34" s="39"/>
      <c r="BO34" s="39"/>
      <c r="BP34" s="39"/>
      <c r="BQ34" s="39"/>
      <c r="BR34" s="39"/>
    </row>
    <row r="35" spans="1:70">
      <c r="A35" s="20" t="s">
        <v>25</v>
      </c>
      <c r="B35" s="2" t="str">
        <f t="shared" si="0"/>
        <v>Chesapeake Bay</v>
      </c>
      <c r="C35" s="2"/>
      <c r="D35" s="23" t="s">
        <v>92</v>
      </c>
      <c r="E35" s="26" t="s">
        <v>93</v>
      </c>
      <c r="F35" s="2"/>
      <c r="G35" s="179">
        <v>58.544636434714597</v>
      </c>
      <c r="H35" s="174">
        <v>76.743580922595697</v>
      </c>
      <c r="I35" s="174">
        <v>83.744503518373705</v>
      </c>
      <c r="J35" s="174">
        <v>80.708232994526895</v>
      </c>
      <c r="K35" s="174">
        <v>75.114566067240006</v>
      </c>
      <c r="L35" s="180">
        <v>74.971103987490196</v>
      </c>
      <c r="M35" s="174"/>
      <c r="N35" s="181">
        <v>110.36114933541801</v>
      </c>
      <c r="O35" s="182">
        <v>121.33730258014</v>
      </c>
      <c r="P35" s="183">
        <v>115.849225957779</v>
      </c>
      <c r="Q35" s="174"/>
      <c r="R35" s="184">
        <v>86.650567407572794</v>
      </c>
      <c r="S35" s="157"/>
      <c r="T35" s="158">
        <v>8.7800899631770708</v>
      </c>
      <c r="U35" s="152">
        <v>4.5837174443289399</v>
      </c>
      <c r="V35" s="152">
        <v>9.3101916396842004</v>
      </c>
      <c r="W35" s="152">
        <v>-2.3409506621651301</v>
      </c>
      <c r="X35" s="152">
        <v>-4.6041492711275298</v>
      </c>
      <c r="Y35" s="159">
        <v>2.6456330847129399</v>
      </c>
      <c r="Z35" s="152"/>
      <c r="AA35" s="160">
        <v>-11.123704810022</v>
      </c>
      <c r="AB35" s="161">
        <v>37.1428013430927</v>
      </c>
      <c r="AC35" s="162">
        <v>8.9581470744778997</v>
      </c>
      <c r="AD35" s="152"/>
      <c r="AE35" s="163">
        <v>4.9686695021654703</v>
      </c>
      <c r="AF35" s="38"/>
      <c r="AG35" s="179">
        <v>58.341671227521502</v>
      </c>
      <c r="AH35" s="174">
        <v>76.440371383893606</v>
      </c>
      <c r="AI35" s="174">
        <v>81.1500801407349</v>
      </c>
      <c r="AJ35" s="174">
        <v>79.599571931196195</v>
      </c>
      <c r="AK35" s="174">
        <v>76.615668491008606</v>
      </c>
      <c r="AL35" s="180">
        <v>74.429472634870905</v>
      </c>
      <c r="AM35" s="174"/>
      <c r="AN35" s="181">
        <v>102.11338545738801</v>
      </c>
      <c r="AO35" s="182">
        <v>108.289816262705</v>
      </c>
      <c r="AP35" s="183">
        <v>105.201600860046</v>
      </c>
      <c r="AQ35" s="174"/>
      <c r="AR35" s="184">
        <v>83.221509270635494</v>
      </c>
      <c r="AS35" s="157"/>
      <c r="AT35" s="158">
        <v>10.599058242740099</v>
      </c>
      <c r="AU35" s="152">
        <v>2.5258277592885099</v>
      </c>
      <c r="AV35" s="152">
        <v>0.34207739789345898</v>
      </c>
      <c r="AW35" s="152">
        <v>-1.67558250490576</v>
      </c>
      <c r="AX35" s="152">
        <v>2.9139235981682501</v>
      </c>
      <c r="AY35" s="159">
        <v>2.3553666011739098</v>
      </c>
      <c r="AZ35" s="152"/>
      <c r="BA35" s="160">
        <v>-2.1677928502602701</v>
      </c>
      <c r="BB35" s="161">
        <v>7.9041811458848201</v>
      </c>
      <c r="BC35" s="162">
        <v>2.7693441676891299</v>
      </c>
      <c r="BD35" s="152"/>
      <c r="BE35" s="163">
        <v>2.50449998436806</v>
      </c>
      <c r="BF35" s="38"/>
      <c r="BG35" s="39"/>
      <c r="BH35" s="39"/>
      <c r="BI35" s="39"/>
      <c r="BJ35" s="39"/>
      <c r="BK35" s="39"/>
      <c r="BL35" s="39"/>
      <c r="BM35" s="39"/>
      <c r="BN35" s="39"/>
      <c r="BO35" s="39"/>
      <c r="BP35" s="39"/>
      <c r="BQ35" s="39"/>
      <c r="BR35" s="39"/>
    </row>
    <row r="36" spans="1:70">
      <c r="A36" s="20" t="s">
        <v>26</v>
      </c>
      <c r="B36" s="2" t="str">
        <f t="shared" si="0"/>
        <v>Coastal Virginia - Eastern Shore</v>
      </c>
      <c r="C36" s="2"/>
      <c r="D36" s="23" t="s">
        <v>92</v>
      </c>
      <c r="E36" s="26" t="s">
        <v>93</v>
      </c>
      <c r="F36" s="2"/>
      <c r="G36" s="179">
        <v>94.260765027322407</v>
      </c>
      <c r="H36" s="174">
        <v>116.46493852459</v>
      </c>
      <c r="I36" s="174">
        <v>113.378907103825</v>
      </c>
      <c r="J36" s="174">
        <v>126.23882513661199</v>
      </c>
      <c r="K36" s="174">
        <v>130.57289617486299</v>
      </c>
      <c r="L36" s="180">
        <v>116.183266393442</v>
      </c>
      <c r="M36" s="174"/>
      <c r="N36" s="181">
        <v>153.458483606557</v>
      </c>
      <c r="O36" s="182">
        <v>146.31351092896099</v>
      </c>
      <c r="P36" s="183">
        <v>149.885997267759</v>
      </c>
      <c r="Q36" s="174"/>
      <c r="R36" s="184">
        <v>125.81261807181799</v>
      </c>
      <c r="S36" s="157"/>
      <c r="T36" s="158">
        <v>20.090354664772299</v>
      </c>
      <c r="U36" s="152">
        <v>22.732689046353499</v>
      </c>
      <c r="V36" s="152">
        <v>18.594607200383098</v>
      </c>
      <c r="W36" s="152">
        <v>29.240614977685901</v>
      </c>
      <c r="X36" s="152">
        <v>37.046980558641501</v>
      </c>
      <c r="Y36" s="159">
        <v>25.755754946553999</v>
      </c>
      <c r="Z36" s="152"/>
      <c r="AA36" s="160">
        <v>-6.4050436816506004E-2</v>
      </c>
      <c r="AB36" s="161">
        <v>-1.66598548432018</v>
      </c>
      <c r="AC36" s="162">
        <v>-0.85239618611309698</v>
      </c>
      <c r="AD36" s="152"/>
      <c r="AE36" s="163">
        <v>15.229697954266801</v>
      </c>
      <c r="AF36" s="38"/>
      <c r="AG36" s="179">
        <v>82.558637295081894</v>
      </c>
      <c r="AH36" s="174">
        <v>104.290671106557</v>
      </c>
      <c r="AI36" s="174">
        <v>105.919569672131</v>
      </c>
      <c r="AJ36" s="174">
        <v>111.381115095628</v>
      </c>
      <c r="AK36" s="174">
        <v>112.767749316939</v>
      </c>
      <c r="AL36" s="180">
        <v>103.383548497267</v>
      </c>
      <c r="AM36" s="174"/>
      <c r="AN36" s="181">
        <v>146.49405566939799</v>
      </c>
      <c r="AO36" s="182">
        <v>144.369977800546</v>
      </c>
      <c r="AP36" s="183">
        <v>145.432016734972</v>
      </c>
      <c r="AQ36" s="174"/>
      <c r="AR36" s="184">
        <v>115.397396565183</v>
      </c>
      <c r="AS36" s="157"/>
      <c r="AT36" s="158">
        <v>7.5777786174004502</v>
      </c>
      <c r="AU36" s="152">
        <v>7.80710849647072</v>
      </c>
      <c r="AV36" s="152">
        <v>-2.6108760726871898</v>
      </c>
      <c r="AW36" s="152">
        <v>3.9328216140457202</v>
      </c>
      <c r="AX36" s="152">
        <v>10.1395903619043</v>
      </c>
      <c r="AY36" s="159">
        <v>5.1087587188329397</v>
      </c>
      <c r="AZ36" s="152"/>
      <c r="BA36" s="160">
        <v>2.51264787299408</v>
      </c>
      <c r="BB36" s="161">
        <v>1.3740142501238299</v>
      </c>
      <c r="BC36" s="162">
        <v>1.94430919267081</v>
      </c>
      <c r="BD36" s="152"/>
      <c r="BE36" s="163">
        <v>3.9469281037220401</v>
      </c>
      <c r="BF36" s="38"/>
      <c r="BG36" s="39"/>
      <c r="BH36" s="39"/>
      <c r="BI36" s="39"/>
      <c r="BJ36" s="39"/>
      <c r="BK36" s="39"/>
      <c r="BL36" s="39"/>
      <c r="BM36" s="39"/>
      <c r="BN36" s="39"/>
      <c r="BO36" s="39"/>
      <c r="BP36" s="39"/>
      <c r="BQ36" s="39"/>
      <c r="BR36" s="39"/>
    </row>
    <row r="37" spans="1:70">
      <c r="A37" s="20" t="s">
        <v>27</v>
      </c>
      <c r="B37" s="2" t="str">
        <f t="shared" si="0"/>
        <v>Coastal Virginia - Hampton Roads</v>
      </c>
      <c r="C37" s="2"/>
      <c r="D37" s="23" t="s">
        <v>92</v>
      </c>
      <c r="E37" s="26" t="s">
        <v>93</v>
      </c>
      <c r="F37" s="2"/>
      <c r="G37" s="179">
        <v>95.847288435408998</v>
      </c>
      <c r="H37" s="174">
        <v>108.82279975389</v>
      </c>
      <c r="I37" s="174">
        <v>115.67768887635501</v>
      </c>
      <c r="J37" s="174">
        <v>111.822873074063</v>
      </c>
      <c r="K37" s="174">
        <v>113.926559848232</v>
      </c>
      <c r="L37" s="180">
        <v>109.21944199759</v>
      </c>
      <c r="M37" s="174"/>
      <c r="N37" s="181">
        <v>166.314571487168</v>
      </c>
      <c r="O37" s="182">
        <v>173.493604993975</v>
      </c>
      <c r="P37" s="183">
        <v>169.90408824057201</v>
      </c>
      <c r="Q37" s="174"/>
      <c r="R37" s="184">
        <v>126.557912352727</v>
      </c>
      <c r="S37" s="157"/>
      <c r="T37" s="158">
        <v>0.55869409558803296</v>
      </c>
      <c r="U37" s="152">
        <v>4.1082231655397603</v>
      </c>
      <c r="V37" s="152">
        <v>13.922478369410699</v>
      </c>
      <c r="W37" s="152">
        <v>11.094853424803199</v>
      </c>
      <c r="X37" s="152">
        <v>0.97547502467436298</v>
      </c>
      <c r="Y37" s="159">
        <v>6.0662434829715801</v>
      </c>
      <c r="Z37" s="152"/>
      <c r="AA37" s="160">
        <v>3.3278632220339599</v>
      </c>
      <c r="AB37" s="161">
        <v>5.7796122720292704</v>
      </c>
      <c r="AC37" s="162">
        <v>4.5652661480935199</v>
      </c>
      <c r="AD37" s="152"/>
      <c r="AE37" s="163">
        <v>5.4863172993367799</v>
      </c>
      <c r="AF37" s="38"/>
      <c r="AG37" s="179">
        <v>90.935315328018007</v>
      </c>
      <c r="AH37" s="174">
        <v>103.765614505088</v>
      </c>
      <c r="AI37" s="174">
        <v>112.67555432358201</v>
      </c>
      <c r="AJ37" s="174">
        <v>113.226034109262</v>
      </c>
      <c r="AK37" s="174">
        <v>117.020038326454</v>
      </c>
      <c r="AL37" s="180">
        <v>107.524511318481</v>
      </c>
      <c r="AM37" s="174"/>
      <c r="AN37" s="181">
        <v>166.90076877227099</v>
      </c>
      <c r="AO37" s="182">
        <v>172.20345546953101</v>
      </c>
      <c r="AP37" s="183">
        <v>169.552112120901</v>
      </c>
      <c r="AQ37" s="174"/>
      <c r="AR37" s="184">
        <v>125.246682976315</v>
      </c>
      <c r="AS37" s="157"/>
      <c r="AT37" s="158">
        <v>-1.10943572912618</v>
      </c>
      <c r="AU37" s="152">
        <v>-2.6486208820437001</v>
      </c>
      <c r="AV37" s="152">
        <v>1.01573738725683</v>
      </c>
      <c r="AW37" s="152">
        <v>3.1597319262539001</v>
      </c>
      <c r="AX37" s="152">
        <v>3.3618545113419298</v>
      </c>
      <c r="AY37" s="159">
        <v>0.85618644837898805</v>
      </c>
      <c r="AZ37" s="152"/>
      <c r="BA37" s="160">
        <v>4.7103748347667498</v>
      </c>
      <c r="BB37" s="161">
        <v>2.0934085560086699</v>
      </c>
      <c r="BC37" s="162">
        <v>3.36487983262445</v>
      </c>
      <c r="BD37" s="152"/>
      <c r="BE37" s="163">
        <v>1.8121299030871101</v>
      </c>
      <c r="BF37" s="38"/>
      <c r="BG37" s="39"/>
      <c r="BH37" s="39"/>
      <c r="BI37" s="39"/>
      <c r="BJ37" s="39"/>
      <c r="BK37" s="39"/>
      <c r="BL37" s="39"/>
      <c r="BM37" s="39"/>
      <c r="BN37" s="39"/>
      <c r="BO37" s="39"/>
      <c r="BP37" s="39"/>
      <c r="BQ37" s="39"/>
      <c r="BR37" s="39"/>
    </row>
    <row r="38" spans="1:70">
      <c r="A38" s="19" t="s">
        <v>28</v>
      </c>
      <c r="B38" s="2" t="str">
        <f t="shared" si="0"/>
        <v>Northern Virginia</v>
      </c>
      <c r="C38" s="2"/>
      <c r="D38" s="23" t="s">
        <v>92</v>
      </c>
      <c r="E38" s="26" t="s">
        <v>93</v>
      </c>
      <c r="F38" s="2"/>
      <c r="G38" s="179">
        <v>73.878855363894502</v>
      </c>
      <c r="H38" s="174">
        <v>97.370225541280206</v>
      </c>
      <c r="I38" s="174">
        <v>107.944054476025</v>
      </c>
      <c r="J38" s="174">
        <v>105.951938263012</v>
      </c>
      <c r="K38" s="174">
        <v>99.620232313161907</v>
      </c>
      <c r="L38" s="180">
        <v>96.953061191474902</v>
      </c>
      <c r="M38" s="174"/>
      <c r="N38" s="181">
        <v>94.513911090225506</v>
      </c>
      <c r="O38" s="182">
        <v>91.243816541353297</v>
      </c>
      <c r="P38" s="183">
        <v>92.878863815789401</v>
      </c>
      <c r="Q38" s="174"/>
      <c r="R38" s="184">
        <v>95.788394943646594</v>
      </c>
      <c r="S38" s="157"/>
      <c r="T38" s="158">
        <v>-5.5785286971069903</v>
      </c>
      <c r="U38" s="152">
        <v>-3.2403215187647101</v>
      </c>
      <c r="V38" s="152">
        <v>-4.0927056476609698</v>
      </c>
      <c r="W38" s="152">
        <v>-4.8060488044255996</v>
      </c>
      <c r="X38" s="152">
        <v>3.5921803640402001</v>
      </c>
      <c r="Y38" s="159">
        <v>-2.8316168025556299</v>
      </c>
      <c r="Z38" s="152"/>
      <c r="AA38" s="160">
        <v>-2.1613793928394398</v>
      </c>
      <c r="AB38" s="161">
        <v>-7.76748852446398</v>
      </c>
      <c r="AC38" s="162">
        <v>-4.9977815876674496</v>
      </c>
      <c r="AD38" s="152"/>
      <c r="AE38" s="163">
        <v>-3.4421632840454799</v>
      </c>
      <c r="AF38" s="38"/>
      <c r="AG38" s="179">
        <v>72.138858232538794</v>
      </c>
      <c r="AH38" s="174">
        <v>100.892601060928</v>
      </c>
      <c r="AI38" s="174">
        <v>116.83981320893101</v>
      </c>
      <c r="AJ38" s="174">
        <v>116.07697348620199</v>
      </c>
      <c r="AK38" s="174">
        <v>97.434970420044706</v>
      </c>
      <c r="AL38" s="180">
        <v>100.676643281729</v>
      </c>
      <c r="AM38" s="174"/>
      <c r="AN38" s="181">
        <v>96.357679410201996</v>
      </c>
      <c r="AO38" s="182">
        <v>95.982067490114304</v>
      </c>
      <c r="AP38" s="183">
        <v>96.169873450158207</v>
      </c>
      <c r="AQ38" s="174"/>
      <c r="AR38" s="184">
        <v>99.388826080589197</v>
      </c>
      <c r="AS38" s="157"/>
      <c r="AT38" s="158">
        <v>-3.2642606652201298</v>
      </c>
      <c r="AU38" s="152">
        <v>-5.0913199725732996</v>
      </c>
      <c r="AV38" s="152">
        <v>-4.57949859604149</v>
      </c>
      <c r="AW38" s="152">
        <v>-5.35994936202757</v>
      </c>
      <c r="AX38" s="152">
        <v>-3.5286918184901301</v>
      </c>
      <c r="AY38" s="159">
        <v>-4.4768760697809498</v>
      </c>
      <c r="AZ38" s="152"/>
      <c r="BA38" s="160">
        <v>-3.7884863141168701</v>
      </c>
      <c r="BB38" s="161">
        <v>-6.5168364394394196</v>
      </c>
      <c r="BC38" s="162">
        <v>-5.16961854052491</v>
      </c>
      <c r="BD38" s="152"/>
      <c r="BE38" s="163">
        <v>-4.6695638369080301</v>
      </c>
      <c r="BF38" s="38"/>
      <c r="BG38" s="39"/>
      <c r="BH38" s="39"/>
      <c r="BI38" s="39"/>
      <c r="BJ38" s="39"/>
      <c r="BK38" s="39"/>
      <c r="BL38" s="39"/>
      <c r="BM38" s="39"/>
      <c r="BN38" s="39"/>
      <c r="BO38" s="39"/>
      <c r="BP38" s="39"/>
      <c r="BQ38" s="39"/>
      <c r="BR38" s="39"/>
    </row>
    <row r="39" spans="1:70">
      <c r="A39" s="21" t="s">
        <v>29</v>
      </c>
      <c r="B39" s="2" t="str">
        <f t="shared" si="0"/>
        <v>Shenandoah Valley</v>
      </c>
      <c r="C39" s="2"/>
      <c r="D39" s="24" t="s">
        <v>92</v>
      </c>
      <c r="E39" s="27" t="s">
        <v>93</v>
      </c>
      <c r="F39" s="2"/>
      <c r="G39" s="185">
        <v>46.684908573750498</v>
      </c>
      <c r="H39" s="186">
        <v>58.191418122714303</v>
      </c>
      <c r="I39" s="186">
        <v>59.864987403494503</v>
      </c>
      <c r="J39" s="186">
        <v>61.452528240552603</v>
      </c>
      <c r="K39" s="186">
        <v>63.625761072734598</v>
      </c>
      <c r="L39" s="187">
        <v>57.963920682649302</v>
      </c>
      <c r="M39" s="174"/>
      <c r="N39" s="188">
        <v>82.814994717594402</v>
      </c>
      <c r="O39" s="189">
        <v>81.983325477448105</v>
      </c>
      <c r="P39" s="190">
        <v>82.399160097521303</v>
      </c>
      <c r="Q39" s="174"/>
      <c r="R39" s="191">
        <v>64.945417658327003</v>
      </c>
      <c r="S39" s="157"/>
      <c r="T39" s="164">
        <v>5.0463402493325402</v>
      </c>
      <c r="U39" s="165">
        <v>8.1315057039720706</v>
      </c>
      <c r="V39" s="165">
        <v>7.6571435980992799</v>
      </c>
      <c r="W39" s="165">
        <v>6.8685936039342801</v>
      </c>
      <c r="X39" s="165">
        <v>8.5308076343150994</v>
      </c>
      <c r="Y39" s="166">
        <v>7.3137015327861397</v>
      </c>
      <c r="Z39" s="152"/>
      <c r="AA39" s="167">
        <v>7.9630377199451701</v>
      </c>
      <c r="AB39" s="168">
        <v>1.54795434606177</v>
      </c>
      <c r="AC39" s="169">
        <v>4.6734577638145103</v>
      </c>
      <c r="AD39" s="152"/>
      <c r="AE39" s="170">
        <v>6.2273302818157097</v>
      </c>
      <c r="AF39" s="38"/>
      <c r="AG39" s="185">
        <v>48.204938439658598</v>
      </c>
      <c r="AH39" s="186">
        <v>59.564014221861001</v>
      </c>
      <c r="AI39" s="186">
        <v>63.423933563592001</v>
      </c>
      <c r="AJ39" s="186">
        <v>63.5363382771231</v>
      </c>
      <c r="AK39" s="186">
        <v>64.846653596099102</v>
      </c>
      <c r="AL39" s="187">
        <v>59.915175619666798</v>
      </c>
      <c r="AM39" s="174"/>
      <c r="AN39" s="188">
        <v>81.876964445347397</v>
      </c>
      <c r="AO39" s="189">
        <v>82.229026615197</v>
      </c>
      <c r="AP39" s="190">
        <v>82.052995530272199</v>
      </c>
      <c r="AQ39" s="174"/>
      <c r="AR39" s="191">
        <v>66.240267022696898</v>
      </c>
      <c r="AS39" s="157"/>
      <c r="AT39" s="164">
        <v>3.5881879653034701</v>
      </c>
      <c r="AU39" s="165">
        <v>3.8602987039197401</v>
      </c>
      <c r="AV39" s="165">
        <v>7.0944300708587598</v>
      </c>
      <c r="AW39" s="165">
        <v>5.7238278073818698</v>
      </c>
      <c r="AX39" s="165">
        <v>7.0485370740851696</v>
      </c>
      <c r="AY39" s="166">
        <v>5.5600122238075098</v>
      </c>
      <c r="AZ39" s="152"/>
      <c r="BA39" s="167">
        <v>2.7752922951727101</v>
      </c>
      <c r="BB39" s="168">
        <v>1.1313789904256899</v>
      </c>
      <c r="BC39" s="169">
        <v>1.94494573035406</v>
      </c>
      <c r="BD39" s="152"/>
      <c r="BE39" s="170">
        <v>4.2256637199571996</v>
      </c>
      <c r="BF39" s="38"/>
      <c r="BG39" s="39"/>
      <c r="BH39" s="39"/>
      <c r="BI39" s="39"/>
      <c r="BJ39" s="39"/>
      <c r="BK39" s="39"/>
      <c r="BL39" s="39"/>
      <c r="BM39" s="39"/>
      <c r="BN39" s="39"/>
      <c r="BO39" s="39"/>
      <c r="BP39" s="39"/>
      <c r="BQ39" s="39"/>
      <c r="BR39" s="39"/>
    </row>
    <row r="40" spans="1:70">
      <c r="A40" s="18" t="s">
        <v>30</v>
      </c>
      <c r="B40" s="2" t="str">
        <f t="shared" si="0"/>
        <v>Southern Virginia</v>
      </c>
      <c r="C40" s="8"/>
      <c r="D40" s="22" t="s">
        <v>92</v>
      </c>
      <c r="E40" s="25" t="s">
        <v>93</v>
      </c>
      <c r="F40" s="2"/>
      <c r="G40" s="171">
        <v>48.476777703753001</v>
      </c>
      <c r="H40" s="172">
        <v>66.9894914501443</v>
      </c>
      <c r="I40" s="172">
        <v>71.051030424161596</v>
      </c>
      <c r="J40" s="172">
        <v>74.879007328447699</v>
      </c>
      <c r="K40" s="172">
        <v>75.010743948478705</v>
      </c>
      <c r="L40" s="173">
        <v>67.281410170997106</v>
      </c>
      <c r="M40" s="174"/>
      <c r="N40" s="175">
        <v>98.597461692205101</v>
      </c>
      <c r="O40" s="176">
        <v>100.890095491894</v>
      </c>
      <c r="P40" s="177">
        <v>99.743778592049694</v>
      </c>
      <c r="Q40" s="174"/>
      <c r="R40" s="178">
        <v>76.556372577012098</v>
      </c>
      <c r="S40" s="157"/>
      <c r="T40" s="149">
        <v>3.1897830880148201</v>
      </c>
      <c r="U40" s="150">
        <v>-6.0254696289664302</v>
      </c>
      <c r="V40" s="150">
        <v>-8.7360473918578698</v>
      </c>
      <c r="W40" s="150">
        <v>-3.6882576094767101</v>
      </c>
      <c r="X40" s="150">
        <v>6.6977957269537001</v>
      </c>
      <c r="Y40" s="151">
        <v>-2.2537949773119199</v>
      </c>
      <c r="Z40" s="152"/>
      <c r="AA40" s="153">
        <v>19.588927799642502</v>
      </c>
      <c r="AB40" s="154">
        <v>22.904364054160201</v>
      </c>
      <c r="AC40" s="155">
        <v>21.2430320892914</v>
      </c>
      <c r="AD40" s="152"/>
      <c r="AE40" s="156">
        <v>5.3460948713363203</v>
      </c>
      <c r="AF40" s="38"/>
      <c r="AG40" s="171">
        <v>48.096931490117598</v>
      </c>
      <c r="AH40" s="172">
        <v>68.075942704863394</v>
      </c>
      <c r="AI40" s="172">
        <v>74.671814345991507</v>
      </c>
      <c r="AJ40" s="172">
        <v>78.377204086164696</v>
      </c>
      <c r="AK40" s="172">
        <v>75.141430157672602</v>
      </c>
      <c r="AL40" s="173">
        <v>68.872664556961993</v>
      </c>
      <c r="AM40" s="174"/>
      <c r="AN40" s="175">
        <v>93.603353875194301</v>
      </c>
      <c r="AO40" s="176">
        <v>93.067345103264401</v>
      </c>
      <c r="AP40" s="177">
        <v>93.335349489229401</v>
      </c>
      <c r="AQ40" s="174"/>
      <c r="AR40" s="178">
        <v>75.862003109038397</v>
      </c>
      <c r="AS40" s="157"/>
      <c r="AT40" s="149">
        <v>-0.12123284969537</v>
      </c>
      <c r="AU40" s="150">
        <v>-3.09651346866199</v>
      </c>
      <c r="AV40" s="150">
        <v>-3.5440400249309199</v>
      </c>
      <c r="AW40" s="150">
        <v>0.25928851210935699</v>
      </c>
      <c r="AX40" s="150">
        <v>5.8005778535473</v>
      </c>
      <c r="AY40" s="151">
        <v>-0.18984068645548499</v>
      </c>
      <c r="AZ40" s="152"/>
      <c r="BA40" s="153">
        <v>10.7916154010657</v>
      </c>
      <c r="BB40" s="154">
        <v>10.670497413024499</v>
      </c>
      <c r="BC40" s="155">
        <v>10.731197177369401</v>
      </c>
      <c r="BD40" s="152"/>
      <c r="BE40" s="156">
        <v>3.3948067795669301</v>
      </c>
      <c r="BF40" s="38"/>
    </row>
    <row r="41" spans="1:70">
      <c r="A41" s="19" t="s">
        <v>31</v>
      </c>
      <c r="B41" s="2" t="str">
        <f t="shared" si="0"/>
        <v>Southwest Virginia - Blue Ridge Highlands</v>
      </c>
      <c r="C41" s="9"/>
      <c r="D41" s="23" t="s">
        <v>92</v>
      </c>
      <c r="E41" s="26" t="s">
        <v>93</v>
      </c>
      <c r="F41" s="2"/>
      <c r="G41" s="179">
        <v>51.996271890435501</v>
      </c>
      <c r="H41" s="174">
        <v>64.371024921418893</v>
      </c>
      <c r="I41" s="174">
        <v>67.649859676695101</v>
      </c>
      <c r="J41" s="174">
        <v>69.451662550516303</v>
      </c>
      <c r="K41" s="174">
        <v>76.266855635383905</v>
      </c>
      <c r="L41" s="180">
        <v>65.947134934889903</v>
      </c>
      <c r="M41" s="174"/>
      <c r="N41" s="181">
        <v>133.390132465199</v>
      </c>
      <c r="O41" s="182">
        <v>140.17055904804599</v>
      </c>
      <c r="P41" s="183">
        <v>136.78034575662301</v>
      </c>
      <c r="Q41" s="174"/>
      <c r="R41" s="184">
        <v>86.185195169670905</v>
      </c>
      <c r="S41" s="157"/>
      <c r="T41" s="158">
        <v>6.6391673671744096</v>
      </c>
      <c r="U41" s="152">
        <v>12.16551229996</v>
      </c>
      <c r="V41" s="152">
        <v>9.0214422140054396</v>
      </c>
      <c r="W41" s="152">
        <v>10.8233912371296</v>
      </c>
      <c r="X41" s="152">
        <v>12.9311530593719</v>
      </c>
      <c r="Y41" s="159">
        <v>10.5359903061971</v>
      </c>
      <c r="Z41" s="152"/>
      <c r="AA41" s="160">
        <v>38.088543821373499</v>
      </c>
      <c r="AB41" s="161">
        <v>61.227363999650102</v>
      </c>
      <c r="AC41" s="162">
        <v>49.049163625614199</v>
      </c>
      <c r="AD41" s="152"/>
      <c r="AE41" s="163">
        <v>25.3239086025212</v>
      </c>
      <c r="AF41" s="38"/>
      <c r="AG41" s="179">
        <v>52.4935810507409</v>
      </c>
      <c r="AH41" s="174">
        <v>62.245752974854</v>
      </c>
      <c r="AI41" s="174">
        <v>66.162054052537002</v>
      </c>
      <c r="AJ41" s="174">
        <v>67.626959474629501</v>
      </c>
      <c r="AK41" s="174">
        <v>68.753771609788899</v>
      </c>
      <c r="AL41" s="180">
        <v>63.456423832510097</v>
      </c>
      <c r="AM41" s="174"/>
      <c r="AN41" s="181">
        <v>106.222231982487</v>
      </c>
      <c r="AO41" s="182">
        <v>101.234638807813</v>
      </c>
      <c r="AP41" s="183">
        <v>103.72843539515</v>
      </c>
      <c r="AQ41" s="174"/>
      <c r="AR41" s="184">
        <v>74.9627128504073</v>
      </c>
      <c r="AS41" s="157"/>
      <c r="AT41" s="158">
        <v>6.6481447105309197</v>
      </c>
      <c r="AU41" s="152">
        <v>3.06596946603822</v>
      </c>
      <c r="AV41" s="152">
        <v>5.2083295643581797</v>
      </c>
      <c r="AW41" s="152">
        <v>7.0896206740174401</v>
      </c>
      <c r="AX41" s="152">
        <v>3.3129647007618601</v>
      </c>
      <c r="AY41" s="159">
        <v>4.9969659082851603</v>
      </c>
      <c r="AZ41" s="152"/>
      <c r="BA41" s="160">
        <v>13.529329600013201</v>
      </c>
      <c r="BB41" s="161">
        <v>18.840282242925301</v>
      </c>
      <c r="BC41" s="162">
        <v>16.060339868709001</v>
      </c>
      <c r="BD41" s="152"/>
      <c r="BE41" s="163">
        <v>9.1320283499717494</v>
      </c>
      <c r="BF41" s="38"/>
    </row>
    <row r="42" spans="1:70">
      <c r="A42" s="20" t="s">
        <v>32</v>
      </c>
      <c r="B42" s="2" t="str">
        <f t="shared" si="0"/>
        <v>Southwest Virginia - Heart of Appalachia</v>
      </c>
      <c r="C42" s="2"/>
      <c r="D42" s="23" t="s">
        <v>92</v>
      </c>
      <c r="E42" s="26" t="s">
        <v>93</v>
      </c>
      <c r="F42" s="2"/>
      <c r="G42" s="179">
        <v>32.259231266149797</v>
      </c>
      <c r="H42" s="174">
        <v>48.9683010335917</v>
      </c>
      <c r="I42" s="174">
        <v>50.225432816537399</v>
      </c>
      <c r="J42" s="174">
        <v>51.738714470284201</v>
      </c>
      <c r="K42" s="174">
        <v>51.621427648578802</v>
      </c>
      <c r="L42" s="180">
        <v>46.962621447028397</v>
      </c>
      <c r="M42" s="174"/>
      <c r="N42" s="181">
        <v>78.795742894056801</v>
      </c>
      <c r="O42" s="182">
        <v>101.427015503875</v>
      </c>
      <c r="P42" s="183">
        <v>90.111379198966404</v>
      </c>
      <c r="Q42" s="174"/>
      <c r="R42" s="184">
        <v>59.290837947582098</v>
      </c>
      <c r="S42" s="157"/>
      <c r="T42" s="158">
        <v>-17.222115857201199</v>
      </c>
      <c r="U42" s="152">
        <v>2.4742381206464401</v>
      </c>
      <c r="V42" s="152">
        <v>-1.3857671204503501</v>
      </c>
      <c r="W42" s="152">
        <v>-3.0888287838951198</v>
      </c>
      <c r="X42" s="152">
        <v>-0.22351389666843</v>
      </c>
      <c r="Y42" s="159">
        <v>-3.2946147156110399</v>
      </c>
      <c r="Z42" s="152"/>
      <c r="AA42" s="160">
        <v>25.724694072801601</v>
      </c>
      <c r="AB42" s="161">
        <v>70.667562058280296</v>
      </c>
      <c r="AC42" s="162">
        <v>47.5991741826859</v>
      </c>
      <c r="AD42" s="152"/>
      <c r="AE42" s="163">
        <v>13.734731150148701</v>
      </c>
      <c r="AF42" s="38"/>
      <c r="AG42" s="179">
        <v>36.701915374677</v>
      </c>
      <c r="AH42" s="174">
        <v>49.722634043927599</v>
      </c>
      <c r="AI42" s="174">
        <v>50.731842700258298</v>
      </c>
      <c r="AJ42" s="174">
        <v>51.133955103359099</v>
      </c>
      <c r="AK42" s="174">
        <v>54.793068475452102</v>
      </c>
      <c r="AL42" s="180">
        <v>48.6166831395348</v>
      </c>
      <c r="AM42" s="174"/>
      <c r="AN42" s="181">
        <v>67.045071059431507</v>
      </c>
      <c r="AO42" s="182">
        <v>70.600466731266096</v>
      </c>
      <c r="AP42" s="183">
        <v>68.822768895348801</v>
      </c>
      <c r="AQ42" s="174"/>
      <c r="AR42" s="184">
        <v>54.389850498338802</v>
      </c>
      <c r="AS42" s="157"/>
      <c r="AT42" s="158">
        <v>-10.5289556358646</v>
      </c>
      <c r="AU42" s="152">
        <v>-1.6770019181256699</v>
      </c>
      <c r="AV42" s="152">
        <v>-3.8778645136003398</v>
      </c>
      <c r="AW42" s="152">
        <v>-4.6848812978185803</v>
      </c>
      <c r="AX42" s="152">
        <v>2.9119356075984899</v>
      </c>
      <c r="AY42" s="159">
        <v>-3.2542970608566</v>
      </c>
      <c r="AZ42" s="152"/>
      <c r="BA42" s="160">
        <v>8.6173465487207999</v>
      </c>
      <c r="BB42" s="161">
        <v>20.374344479307599</v>
      </c>
      <c r="BC42" s="162">
        <v>14.345671844498399</v>
      </c>
      <c r="BD42" s="152"/>
      <c r="BE42" s="163">
        <v>2.4464992551806399</v>
      </c>
      <c r="BF42" s="38"/>
    </row>
    <row r="43" spans="1:70">
      <c r="A43" s="21" t="s">
        <v>33</v>
      </c>
      <c r="B43" s="2" t="str">
        <f t="shared" si="0"/>
        <v>Virginia Mountains</v>
      </c>
      <c r="C43" s="2"/>
      <c r="D43" s="24" t="s">
        <v>92</v>
      </c>
      <c r="E43" s="27" t="s">
        <v>93</v>
      </c>
      <c r="F43" s="2"/>
      <c r="G43" s="179">
        <v>68.449361644576598</v>
      </c>
      <c r="H43" s="174">
        <v>94.366635109548199</v>
      </c>
      <c r="I43" s="174">
        <v>94.640692453340506</v>
      </c>
      <c r="J43" s="174">
        <v>86.291842034081597</v>
      </c>
      <c r="K43" s="174">
        <v>84.486100892615596</v>
      </c>
      <c r="L43" s="180">
        <v>85.646926426832493</v>
      </c>
      <c r="M43" s="174"/>
      <c r="N43" s="181">
        <v>110.853696240194</v>
      </c>
      <c r="O43" s="182">
        <v>111.365883148498</v>
      </c>
      <c r="P43" s="183">
        <v>111.10978969434601</v>
      </c>
      <c r="Q43" s="174"/>
      <c r="R43" s="184">
        <v>92.922030217550898</v>
      </c>
      <c r="S43" s="157"/>
      <c r="T43" s="158">
        <v>7.8031226498764799</v>
      </c>
      <c r="U43" s="152">
        <v>5.0502989199869504</v>
      </c>
      <c r="V43" s="152">
        <v>1.69387485852813</v>
      </c>
      <c r="W43" s="152">
        <v>2.8199792438597799</v>
      </c>
      <c r="X43" s="152">
        <v>5.6747633196064404</v>
      </c>
      <c r="Y43" s="159">
        <v>4.38026795251095</v>
      </c>
      <c r="Z43" s="152"/>
      <c r="AA43" s="160">
        <v>12.735426725318201</v>
      </c>
      <c r="AB43" s="161">
        <v>8.4705881490346204</v>
      </c>
      <c r="AC43" s="162">
        <v>10.5569816216245</v>
      </c>
      <c r="AD43" s="152"/>
      <c r="AE43" s="163">
        <v>6.4123626415204198</v>
      </c>
      <c r="AF43" s="38"/>
      <c r="AG43" s="179">
        <v>63.363445699215497</v>
      </c>
      <c r="AH43" s="174">
        <v>79.259498241817596</v>
      </c>
      <c r="AI43" s="174">
        <v>83.914231809575298</v>
      </c>
      <c r="AJ43" s="174">
        <v>85.147576413308002</v>
      </c>
      <c r="AK43" s="174">
        <v>87.994512780632903</v>
      </c>
      <c r="AL43" s="180">
        <v>79.9358529889099</v>
      </c>
      <c r="AM43" s="174"/>
      <c r="AN43" s="181">
        <v>108.5056856911</v>
      </c>
      <c r="AO43" s="182">
        <v>106.53610630240701</v>
      </c>
      <c r="AP43" s="183">
        <v>107.52089599675401</v>
      </c>
      <c r="AQ43" s="174"/>
      <c r="AR43" s="184">
        <v>87.8172938482939</v>
      </c>
      <c r="AS43" s="157"/>
      <c r="AT43" s="158">
        <v>11.7493909666298</v>
      </c>
      <c r="AU43" s="152">
        <v>0.532491848871397</v>
      </c>
      <c r="AV43" s="152">
        <v>-1.29137624635</v>
      </c>
      <c r="AW43" s="152">
        <v>2.1928727243798098</v>
      </c>
      <c r="AX43" s="152">
        <v>7.3903520543434196</v>
      </c>
      <c r="AY43" s="159">
        <v>3.5942558769035799</v>
      </c>
      <c r="AZ43" s="152"/>
      <c r="BA43" s="160">
        <v>10.5931119522748</v>
      </c>
      <c r="BB43" s="161">
        <v>10.930953496371201</v>
      </c>
      <c r="BC43" s="162">
        <v>10.7602279776534</v>
      </c>
      <c r="BD43" s="152"/>
      <c r="BE43" s="163">
        <v>5.9934560740551701</v>
      </c>
      <c r="BF43" s="38"/>
    </row>
    <row r="44" spans="1:70">
      <c r="A44" s="20" t="s">
        <v>107</v>
      </c>
      <c r="B44" s="2" t="s">
        <v>17</v>
      </c>
      <c r="D44" s="24" t="s">
        <v>92</v>
      </c>
      <c r="E44" s="27" t="s">
        <v>93</v>
      </c>
      <c r="G44" s="179">
        <v>148.77280013879201</v>
      </c>
      <c r="H44" s="174">
        <v>195.625593337959</v>
      </c>
      <c r="I44" s="174">
        <v>212.63602012491299</v>
      </c>
      <c r="J44" s="174">
        <v>197.77008674531501</v>
      </c>
      <c r="K44" s="174">
        <v>200.08574253990199</v>
      </c>
      <c r="L44" s="180">
        <v>190.978048577376</v>
      </c>
      <c r="M44" s="174"/>
      <c r="N44" s="181">
        <v>254.22839780896899</v>
      </c>
      <c r="O44" s="182">
        <v>274.34673057172199</v>
      </c>
      <c r="P44" s="183">
        <v>264.28756419034499</v>
      </c>
      <c r="Q44" s="174"/>
      <c r="R44" s="184">
        <v>212.12530268615399</v>
      </c>
      <c r="S44" s="157"/>
      <c r="T44" s="158">
        <v>-5.3826988428435296</v>
      </c>
      <c r="U44" s="152">
        <v>4.4907460127003302</v>
      </c>
      <c r="V44" s="152">
        <v>12.653895108838199</v>
      </c>
      <c r="W44" s="152">
        <v>2.2508146878585999</v>
      </c>
      <c r="X44" s="152">
        <v>-1.32023264787635</v>
      </c>
      <c r="Y44" s="159">
        <v>2.7442727103459101</v>
      </c>
      <c r="Z44" s="152"/>
      <c r="AA44" s="160">
        <v>1.3880006125784701</v>
      </c>
      <c r="AB44" s="161">
        <v>9.0176352546160192</v>
      </c>
      <c r="AC44" s="162">
        <v>5.2096936880751397</v>
      </c>
      <c r="AD44" s="152"/>
      <c r="AE44" s="163">
        <v>3.7079678289322402</v>
      </c>
      <c r="AF44" s="38"/>
      <c r="AG44" s="179">
        <v>144.077590215128</v>
      </c>
      <c r="AH44" s="174">
        <v>189.85525589868101</v>
      </c>
      <c r="AI44" s="174">
        <v>217.40527758501</v>
      </c>
      <c r="AJ44" s="174">
        <v>207.35669413601599</v>
      </c>
      <c r="AK44" s="174">
        <v>200.629055343511</v>
      </c>
      <c r="AL44" s="180">
        <v>191.86477463566899</v>
      </c>
      <c r="AM44" s="174"/>
      <c r="AN44" s="181">
        <v>252.16553038817301</v>
      </c>
      <c r="AO44" s="182">
        <v>258.54627906976702</v>
      </c>
      <c r="AP44" s="183">
        <v>255.35590472896999</v>
      </c>
      <c r="AQ44" s="174"/>
      <c r="AR44" s="184">
        <v>210.04889085596801</v>
      </c>
      <c r="AS44" s="157"/>
      <c r="AT44" s="158">
        <v>0.410735177704738</v>
      </c>
      <c r="AU44" s="152">
        <v>4.3349355131846696</v>
      </c>
      <c r="AV44" s="152">
        <v>10.3043965103308</v>
      </c>
      <c r="AW44" s="152">
        <v>2.7522977620226898</v>
      </c>
      <c r="AX44" s="152">
        <v>7.1139854029939604</v>
      </c>
      <c r="AY44" s="159">
        <v>5.2285015327826798</v>
      </c>
      <c r="AZ44" s="152"/>
      <c r="BA44" s="160">
        <v>8.3846143301968699</v>
      </c>
      <c r="BB44" s="161">
        <v>3.0140953989781201</v>
      </c>
      <c r="BC44" s="162">
        <v>5.5976197815104998</v>
      </c>
      <c r="BD44" s="152"/>
      <c r="BE44" s="163">
        <v>5.3784161769704601</v>
      </c>
    </row>
    <row r="45" spans="1:70">
      <c r="A45" s="20" t="s">
        <v>108</v>
      </c>
      <c r="B45" s="2" t="s">
        <v>18</v>
      </c>
      <c r="D45" s="24" t="s">
        <v>92</v>
      </c>
      <c r="E45" s="27" t="s">
        <v>93</v>
      </c>
      <c r="G45" s="179">
        <v>104.541124463209</v>
      </c>
      <c r="H45" s="174">
        <v>140.585461729998</v>
      </c>
      <c r="I45" s="174">
        <v>153.80435170148999</v>
      </c>
      <c r="J45" s="174">
        <v>147.74580527588299</v>
      </c>
      <c r="K45" s="174">
        <v>141.03216989643099</v>
      </c>
      <c r="L45" s="180">
        <v>137.54178261340201</v>
      </c>
      <c r="M45" s="174"/>
      <c r="N45" s="181">
        <v>159.035061167045</v>
      </c>
      <c r="O45" s="182">
        <v>162.08521850528601</v>
      </c>
      <c r="P45" s="183">
        <v>160.560139836166</v>
      </c>
      <c r="Q45" s="174"/>
      <c r="R45" s="184">
        <v>144.11845610562</v>
      </c>
      <c r="S45" s="157"/>
      <c r="T45" s="158">
        <v>-1.65522465251929</v>
      </c>
      <c r="U45" s="152">
        <v>0.47240332068732799</v>
      </c>
      <c r="V45" s="152">
        <v>2.6753343922155701</v>
      </c>
      <c r="W45" s="152">
        <v>2.8447427810578998</v>
      </c>
      <c r="X45" s="152">
        <v>6.93294741745125</v>
      </c>
      <c r="Y45" s="159">
        <v>2.4032308280296699</v>
      </c>
      <c r="Z45" s="152"/>
      <c r="AA45" s="160">
        <v>9.1755209188322695</v>
      </c>
      <c r="AB45" s="161">
        <v>7.5991149930509296</v>
      </c>
      <c r="AC45" s="162">
        <v>8.3741002445485702</v>
      </c>
      <c r="AD45" s="152"/>
      <c r="AE45" s="163">
        <v>4.2312862974294898</v>
      </c>
      <c r="AF45" s="38"/>
      <c r="AG45" s="179">
        <v>101.803045541481</v>
      </c>
      <c r="AH45" s="174">
        <v>141.34664266897599</v>
      </c>
      <c r="AI45" s="174">
        <v>162.407689816318</v>
      </c>
      <c r="AJ45" s="174">
        <v>159.37125663094</v>
      </c>
      <c r="AK45" s="174">
        <v>142.05917298184801</v>
      </c>
      <c r="AL45" s="180">
        <v>141.39756152791301</v>
      </c>
      <c r="AM45" s="174"/>
      <c r="AN45" s="181">
        <v>160.282880715239</v>
      </c>
      <c r="AO45" s="182">
        <v>162.521042907148</v>
      </c>
      <c r="AP45" s="183">
        <v>161.40196181119401</v>
      </c>
      <c r="AQ45" s="174"/>
      <c r="AR45" s="184">
        <v>147.11310446599299</v>
      </c>
      <c r="AS45" s="157"/>
      <c r="AT45" s="158">
        <v>1.8543206994327199</v>
      </c>
      <c r="AU45" s="152">
        <v>-2.8143419886649799</v>
      </c>
      <c r="AV45" s="152">
        <v>-1.33845851961726</v>
      </c>
      <c r="AW45" s="152">
        <v>-1.8770334443112699</v>
      </c>
      <c r="AX45" s="152">
        <v>1.09504191674172</v>
      </c>
      <c r="AY45" s="159">
        <v>-0.83499115459087003</v>
      </c>
      <c r="AZ45" s="152"/>
      <c r="BA45" s="160">
        <v>5.8079199058164299</v>
      </c>
      <c r="BB45" s="161">
        <v>4.0580086845997601</v>
      </c>
      <c r="BC45" s="162">
        <v>4.9196029751027801</v>
      </c>
      <c r="BD45" s="152"/>
      <c r="BE45" s="163">
        <v>0.89978493466449905</v>
      </c>
    </row>
    <row r="46" spans="1:70">
      <c r="A46" s="20" t="s">
        <v>109</v>
      </c>
      <c r="B46" s="2" t="s">
        <v>19</v>
      </c>
      <c r="D46" s="24" t="s">
        <v>92</v>
      </c>
      <c r="E46" s="27" t="s">
        <v>93</v>
      </c>
      <c r="G46" s="179">
        <v>89.774316097734101</v>
      </c>
      <c r="H46" s="174">
        <v>116.257328284919</v>
      </c>
      <c r="I46" s="174">
        <v>123.26071644086799</v>
      </c>
      <c r="J46" s="174">
        <v>118.72179968053</v>
      </c>
      <c r="K46" s="174">
        <v>115.06485475951</v>
      </c>
      <c r="L46" s="180">
        <v>112.615803052712</v>
      </c>
      <c r="M46" s="174"/>
      <c r="N46" s="181">
        <v>133.16178696089401</v>
      </c>
      <c r="O46" s="182">
        <v>128.899243329586</v>
      </c>
      <c r="P46" s="183">
        <v>131.03051514524</v>
      </c>
      <c r="Q46" s="174"/>
      <c r="R46" s="184">
        <v>117.877149364863</v>
      </c>
      <c r="S46" s="157"/>
      <c r="T46" s="158">
        <v>0.64514315247633702</v>
      </c>
      <c r="U46" s="152">
        <v>3.6797805186492201</v>
      </c>
      <c r="V46" s="152">
        <v>2.1025092341890699</v>
      </c>
      <c r="W46" s="152">
        <v>1.4740148438337799</v>
      </c>
      <c r="X46" s="152">
        <v>4.1993026985161901</v>
      </c>
      <c r="Y46" s="159">
        <v>2.4753684911773099</v>
      </c>
      <c r="Z46" s="152"/>
      <c r="AA46" s="160">
        <v>-0.70667237902357805</v>
      </c>
      <c r="AB46" s="161">
        <v>-3.2634211853125401</v>
      </c>
      <c r="AC46" s="162">
        <v>-1.9809259438103599</v>
      </c>
      <c r="AD46" s="152"/>
      <c r="AE46" s="163">
        <v>1.0167839733480799</v>
      </c>
      <c r="AF46" s="38"/>
      <c r="AG46" s="179">
        <v>86.894643924155403</v>
      </c>
      <c r="AH46" s="174">
        <v>113.594736067561</v>
      </c>
      <c r="AI46" s="174">
        <v>127.804439892326</v>
      </c>
      <c r="AJ46" s="174">
        <v>128.918594258415</v>
      </c>
      <c r="AK46" s="174">
        <v>118.444357362598</v>
      </c>
      <c r="AL46" s="180">
        <v>115.131354301011</v>
      </c>
      <c r="AM46" s="174"/>
      <c r="AN46" s="181">
        <v>136.04070808436299</v>
      </c>
      <c r="AO46" s="182">
        <v>135.00509798556399</v>
      </c>
      <c r="AP46" s="183">
        <v>135.522903034964</v>
      </c>
      <c r="AQ46" s="174"/>
      <c r="AR46" s="184">
        <v>120.95751108214</v>
      </c>
      <c r="AS46" s="157"/>
      <c r="AT46" s="158">
        <v>-1.67696636998046</v>
      </c>
      <c r="AU46" s="152">
        <v>-3.30938105715861</v>
      </c>
      <c r="AV46" s="152">
        <v>-2.7236024944199602</v>
      </c>
      <c r="AW46" s="152">
        <v>-1.05319730310681</v>
      </c>
      <c r="AX46" s="152">
        <v>0.74192022234092103</v>
      </c>
      <c r="AY46" s="159">
        <v>-1.6147989960596401</v>
      </c>
      <c r="AZ46" s="152"/>
      <c r="BA46" s="160">
        <v>0.70183236730549903</v>
      </c>
      <c r="BB46" s="161">
        <v>-1.8168070163735499</v>
      </c>
      <c r="BC46" s="162">
        <v>-0.568624030336637</v>
      </c>
      <c r="BD46" s="152"/>
      <c r="BE46" s="163">
        <v>-1.2823020173645301</v>
      </c>
    </row>
    <row r="47" spans="1:70">
      <c r="A47" s="20" t="s">
        <v>110</v>
      </c>
      <c r="B47" s="2" t="s">
        <v>20</v>
      </c>
      <c r="D47" s="24" t="s">
        <v>92</v>
      </c>
      <c r="E47" s="27" t="s">
        <v>93</v>
      </c>
      <c r="G47" s="179">
        <v>69.721666503929995</v>
      </c>
      <c r="H47" s="174">
        <v>88.232563833422802</v>
      </c>
      <c r="I47" s="174">
        <v>95.165690572670002</v>
      </c>
      <c r="J47" s="174">
        <v>95.986371381145304</v>
      </c>
      <c r="K47" s="174">
        <v>94.382503295415702</v>
      </c>
      <c r="L47" s="180">
        <v>88.697759117316707</v>
      </c>
      <c r="M47" s="174"/>
      <c r="N47" s="181">
        <v>121.30298515842399</v>
      </c>
      <c r="O47" s="182">
        <v>120.42300102524</v>
      </c>
      <c r="P47" s="183">
        <v>120.862993091832</v>
      </c>
      <c r="Q47" s="174"/>
      <c r="R47" s="184">
        <v>97.887825967178301</v>
      </c>
      <c r="S47" s="157"/>
      <c r="T47" s="158">
        <v>-1.07770541894164</v>
      </c>
      <c r="U47" s="152">
        <v>2.6715517337399799</v>
      </c>
      <c r="V47" s="152">
        <v>4.8129205648644202</v>
      </c>
      <c r="W47" s="152">
        <v>5.4203183638148298</v>
      </c>
      <c r="X47" s="152">
        <v>3.7950755163409702</v>
      </c>
      <c r="Y47" s="159">
        <v>3.32993993903714</v>
      </c>
      <c r="Z47" s="152"/>
      <c r="AA47" s="160">
        <v>2.3607019790222101</v>
      </c>
      <c r="AB47" s="161">
        <v>2.5083806850927002</v>
      </c>
      <c r="AC47" s="162">
        <v>2.4342192999641199</v>
      </c>
      <c r="AD47" s="152"/>
      <c r="AE47" s="163">
        <v>3.01174741433455</v>
      </c>
      <c r="AF47" s="38"/>
      <c r="AG47" s="179">
        <v>68.388739442464399</v>
      </c>
      <c r="AH47" s="174">
        <v>88.342670568276105</v>
      </c>
      <c r="AI47" s="174">
        <v>96.419479263291507</v>
      </c>
      <c r="AJ47" s="174">
        <v>99.504920360786898</v>
      </c>
      <c r="AK47" s="174">
        <v>96.970125836059097</v>
      </c>
      <c r="AL47" s="180">
        <v>89.925187094175598</v>
      </c>
      <c r="AM47" s="174"/>
      <c r="AN47" s="181">
        <v>122.44955408143301</v>
      </c>
      <c r="AO47" s="182">
        <v>122.118587426158</v>
      </c>
      <c r="AP47" s="183">
        <v>122.28407075379501</v>
      </c>
      <c r="AQ47" s="174"/>
      <c r="AR47" s="184">
        <v>99.170582425495695</v>
      </c>
      <c r="AS47" s="157"/>
      <c r="AT47" s="158">
        <v>-0.961868942220097</v>
      </c>
      <c r="AU47" s="152">
        <v>-1.2346873867657</v>
      </c>
      <c r="AV47" s="152">
        <v>-0.343761507807055</v>
      </c>
      <c r="AW47" s="152">
        <v>1.8817262952910201</v>
      </c>
      <c r="AX47" s="152">
        <v>4.4340663851205901</v>
      </c>
      <c r="AY47" s="159">
        <v>0.86450747110880499</v>
      </c>
      <c r="AZ47" s="152"/>
      <c r="BA47" s="160">
        <v>3.7581706247878199</v>
      </c>
      <c r="BB47" s="161">
        <v>2.0008157614603701</v>
      </c>
      <c r="BC47" s="162">
        <v>2.8731775631113599</v>
      </c>
      <c r="BD47" s="152"/>
      <c r="BE47" s="163">
        <v>1.5630669524132299</v>
      </c>
    </row>
    <row r="48" spans="1:70">
      <c r="A48" s="20" t="s">
        <v>111</v>
      </c>
      <c r="B48" s="2" t="s">
        <v>21</v>
      </c>
      <c r="D48" s="24" t="s">
        <v>92</v>
      </c>
      <c r="E48" s="27" t="s">
        <v>93</v>
      </c>
      <c r="G48" s="179">
        <v>49.298855239248901</v>
      </c>
      <c r="H48" s="174">
        <v>54.793737129012698</v>
      </c>
      <c r="I48" s="174">
        <v>59.060407545210602</v>
      </c>
      <c r="J48" s="174">
        <v>61.090686596867599</v>
      </c>
      <c r="K48" s="174">
        <v>61.230261313489599</v>
      </c>
      <c r="L48" s="180">
        <v>57.094789564765897</v>
      </c>
      <c r="M48" s="174"/>
      <c r="N48" s="181">
        <v>83.056404343687802</v>
      </c>
      <c r="O48" s="182">
        <v>85.511271523751802</v>
      </c>
      <c r="P48" s="183">
        <v>84.283837933719795</v>
      </c>
      <c r="Q48" s="174"/>
      <c r="R48" s="184">
        <v>64.863089098752695</v>
      </c>
      <c r="S48" s="157"/>
      <c r="T48" s="158">
        <v>3.8731237283632201</v>
      </c>
      <c r="U48" s="152">
        <v>0.62033833968385099</v>
      </c>
      <c r="V48" s="152">
        <v>4.1261154522447798</v>
      </c>
      <c r="W48" s="152">
        <v>4.5269073661774399</v>
      </c>
      <c r="X48" s="152">
        <v>6.4536630821332599</v>
      </c>
      <c r="Y48" s="159">
        <v>3.9515320105284601</v>
      </c>
      <c r="Z48" s="152"/>
      <c r="AA48" s="160">
        <v>7.1432617001168204</v>
      </c>
      <c r="AB48" s="161">
        <v>10.1450415938512</v>
      </c>
      <c r="AC48" s="162">
        <v>8.64527508291971</v>
      </c>
      <c r="AD48" s="152"/>
      <c r="AE48" s="163">
        <v>5.5914107102842099</v>
      </c>
      <c r="AF48" s="38"/>
      <c r="AG48" s="179">
        <v>47.541373193735303</v>
      </c>
      <c r="AH48" s="174">
        <v>55.040543718092898</v>
      </c>
      <c r="AI48" s="174">
        <v>59.690683568400097</v>
      </c>
      <c r="AJ48" s="174">
        <v>61.480126330362502</v>
      </c>
      <c r="AK48" s="174">
        <v>61.660376936055997</v>
      </c>
      <c r="AL48" s="180">
        <v>57.082620749329401</v>
      </c>
      <c r="AM48" s="174"/>
      <c r="AN48" s="181">
        <v>81.690011032274796</v>
      </c>
      <c r="AO48" s="182">
        <v>82.336790905944397</v>
      </c>
      <c r="AP48" s="183">
        <v>82.013400969109597</v>
      </c>
      <c r="AQ48" s="174"/>
      <c r="AR48" s="184">
        <v>64.205700812123695</v>
      </c>
      <c r="AS48" s="157"/>
      <c r="AT48" s="158">
        <v>-0.41115709531293299</v>
      </c>
      <c r="AU48" s="152">
        <v>-2.8537177238434501</v>
      </c>
      <c r="AV48" s="152">
        <v>5.1335427377494199E-2</v>
      </c>
      <c r="AW48" s="152">
        <v>1.57086325228711</v>
      </c>
      <c r="AX48" s="152">
        <v>4.08347330758623</v>
      </c>
      <c r="AY48" s="159">
        <v>0.55741250905694195</v>
      </c>
      <c r="AZ48" s="152"/>
      <c r="BA48" s="160">
        <v>5.16600428469624</v>
      </c>
      <c r="BB48" s="161">
        <v>3.5287825602532998</v>
      </c>
      <c r="BC48" s="162">
        <v>4.33774378174693</v>
      </c>
      <c r="BD48" s="152"/>
      <c r="BE48" s="163">
        <v>1.8924944957175001</v>
      </c>
    </row>
    <row r="49" spans="1:57">
      <c r="A49" s="21" t="s">
        <v>112</v>
      </c>
      <c r="B49" s="2" t="s">
        <v>22</v>
      </c>
      <c r="D49" s="24" t="s">
        <v>92</v>
      </c>
      <c r="E49" s="27" t="s">
        <v>93</v>
      </c>
      <c r="G49" s="179">
        <v>36.653002321297997</v>
      </c>
      <c r="H49" s="174">
        <v>39.617333100423899</v>
      </c>
      <c r="I49" s="174">
        <v>40.807645370559797</v>
      </c>
      <c r="J49" s="174">
        <v>41.488646683233398</v>
      </c>
      <c r="K49" s="174">
        <v>42.265231293670503</v>
      </c>
      <c r="L49" s="180">
        <v>40.166371753837097</v>
      </c>
      <c r="M49" s="174"/>
      <c r="N49" s="181">
        <v>61.559575044584101</v>
      </c>
      <c r="O49" s="182">
        <v>65.870892264288798</v>
      </c>
      <c r="P49" s="183">
        <v>63.715233654436403</v>
      </c>
      <c r="Q49" s="174"/>
      <c r="R49" s="184">
        <v>46.894618011151202</v>
      </c>
      <c r="S49" s="157"/>
      <c r="T49" s="158">
        <v>1.7447934758272201</v>
      </c>
      <c r="U49" s="152">
        <v>7.9755145967844596</v>
      </c>
      <c r="V49" s="152">
        <v>8.2527707268908994</v>
      </c>
      <c r="W49" s="152">
        <v>5.9544521470272498</v>
      </c>
      <c r="X49" s="152">
        <v>1.0718977900176101</v>
      </c>
      <c r="Y49" s="159">
        <v>4.9447806538497403</v>
      </c>
      <c r="Z49" s="152"/>
      <c r="AA49" s="160">
        <v>8.0218337525363594</v>
      </c>
      <c r="AB49" s="161">
        <v>11.941362592690799</v>
      </c>
      <c r="AC49" s="162">
        <v>10.013000148796101</v>
      </c>
      <c r="AD49" s="152"/>
      <c r="AE49" s="163">
        <v>6.8935386436936303</v>
      </c>
      <c r="AG49" s="179">
        <v>35.643472976903901</v>
      </c>
      <c r="AH49" s="174">
        <v>38.804284984651296</v>
      </c>
      <c r="AI49" s="174">
        <v>39.982844636749</v>
      </c>
      <c r="AJ49" s="174">
        <v>41.368246032743698</v>
      </c>
      <c r="AK49" s="174">
        <v>42.413967871656098</v>
      </c>
      <c r="AL49" s="180">
        <v>39.6425633005408</v>
      </c>
      <c r="AM49" s="174"/>
      <c r="AN49" s="181">
        <v>57.9012841689811</v>
      </c>
      <c r="AO49" s="182">
        <v>60.5555167490133</v>
      </c>
      <c r="AP49" s="183">
        <v>59.2284004589972</v>
      </c>
      <c r="AQ49" s="174"/>
      <c r="AR49" s="184">
        <v>45.238516774385502</v>
      </c>
      <c r="AS49" s="157"/>
      <c r="AT49" s="158">
        <v>0.29197328927018001</v>
      </c>
      <c r="AU49" s="152">
        <v>1.49807652850574</v>
      </c>
      <c r="AV49" s="152">
        <v>1.2545780732906699</v>
      </c>
      <c r="AW49" s="152">
        <v>2.7936521085164898</v>
      </c>
      <c r="AX49" s="152">
        <v>3.2521468812819498</v>
      </c>
      <c r="AY49" s="159">
        <v>1.8679941192124301</v>
      </c>
      <c r="AZ49" s="152"/>
      <c r="BA49" s="160">
        <v>4.2501081534852299</v>
      </c>
      <c r="BB49" s="161">
        <v>3.0069529148507601</v>
      </c>
      <c r="BC49" s="162">
        <v>3.6108770643127301</v>
      </c>
      <c r="BD49" s="152"/>
      <c r="BE49" s="163">
        <v>2.5213981266812699</v>
      </c>
    </row>
    <row r="50" spans="1:57">
      <c r="A50" s="33" t="s">
        <v>48</v>
      </c>
      <c r="B50" t="s">
        <v>48</v>
      </c>
      <c r="D50" s="24" t="s">
        <v>92</v>
      </c>
      <c r="E50" s="27" t="s">
        <v>93</v>
      </c>
      <c r="G50" s="179">
        <v>60.798412475414402</v>
      </c>
      <c r="H50" s="174">
        <v>84.185585838718694</v>
      </c>
      <c r="I50" s="174">
        <v>87.632323686428705</v>
      </c>
      <c r="J50" s="174">
        <v>89.085869626299498</v>
      </c>
      <c r="K50" s="174">
        <v>92.947957291373896</v>
      </c>
      <c r="L50" s="180">
        <v>82.930029783647001</v>
      </c>
      <c r="M50" s="174"/>
      <c r="N50" s="181">
        <v>115.50722393930801</v>
      </c>
      <c r="O50" s="182">
        <v>120.38279010958099</v>
      </c>
      <c r="P50" s="183">
        <v>117.945007024445</v>
      </c>
      <c r="Q50" s="174"/>
      <c r="R50" s="184">
        <v>92.934308995303596</v>
      </c>
      <c r="S50" s="157"/>
      <c r="T50" s="158">
        <v>0.891289997114601</v>
      </c>
      <c r="U50" s="152">
        <v>-8.1362681307393405</v>
      </c>
      <c r="V50" s="152">
        <v>-8.6162639125817595</v>
      </c>
      <c r="W50" s="152">
        <v>-7.9842085245759504</v>
      </c>
      <c r="X50" s="152">
        <v>8.3515259461843101</v>
      </c>
      <c r="Y50" s="159">
        <v>-3.6588048800338902</v>
      </c>
      <c r="Z50" s="152"/>
      <c r="AA50" s="160">
        <v>15.728082728858499</v>
      </c>
      <c r="AB50" s="161">
        <v>17.8367466476742</v>
      </c>
      <c r="AC50" s="162">
        <v>16.7946900747326</v>
      </c>
      <c r="AD50" s="152"/>
      <c r="AE50" s="163">
        <v>2.8737720980519099</v>
      </c>
      <c r="AG50" s="179">
        <v>59.329796291092997</v>
      </c>
      <c r="AH50" s="174">
        <v>84.126144984546201</v>
      </c>
      <c r="AI50" s="174">
        <v>92.059455605507097</v>
      </c>
      <c r="AJ50" s="174">
        <v>95.432178280415798</v>
      </c>
      <c r="AK50" s="174">
        <v>92.358150463613299</v>
      </c>
      <c r="AL50" s="180">
        <v>84.661145125035105</v>
      </c>
      <c r="AM50" s="174"/>
      <c r="AN50" s="181">
        <v>113.304724641753</v>
      </c>
      <c r="AO50" s="182">
        <v>114.261690783928</v>
      </c>
      <c r="AP50" s="183">
        <v>113.78320771284</v>
      </c>
      <c r="AQ50" s="174"/>
      <c r="AR50" s="184">
        <v>92.9817344358367</v>
      </c>
      <c r="AS50" s="157"/>
      <c r="AT50" s="158">
        <v>-3.0262379374908601</v>
      </c>
      <c r="AU50" s="152">
        <v>-5.3770021457278201</v>
      </c>
      <c r="AV50" s="152">
        <v>-4.3821664393678299</v>
      </c>
      <c r="AW50" s="152">
        <v>-1.68240526577322</v>
      </c>
      <c r="AX50" s="152">
        <v>3.4377180014480202</v>
      </c>
      <c r="AY50" s="159">
        <v>-2.1756841333800301</v>
      </c>
      <c r="AZ50" s="152"/>
      <c r="BA50" s="160">
        <v>10.660874131639099</v>
      </c>
      <c r="BB50" s="161">
        <v>9.5030577393408606</v>
      </c>
      <c r="BC50" s="162">
        <v>10.0764872115448</v>
      </c>
      <c r="BD50" s="152"/>
      <c r="BE50" s="163">
        <v>1.7854228359970901</v>
      </c>
    </row>
    <row r="51" spans="1:57">
      <c r="A51" s="144" t="s">
        <v>53</v>
      </c>
      <c r="B51" t="s">
        <v>53</v>
      </c>
      <c r="D51" s="24" t="s">
        <v>92</v>
      </c>
      <c r="E51" s="27" t="s">
        <v>93</v>
      </c>
      <c r="G51" s="179">
        <v>42.248184030418201</v>
      </c>
      <c r="H51" s="174">
        <v>52.352679847908703</v>
      </c>
      <c r="I51" s="174">
        <v>55.261519391634899</v>
      </c>
      <c r="J51" s="174">
        <v>57.614354372623502</v>
      </c>
      <c r="K51" s="174">
        <v>59.968979467680597</v>
      </c>
      <c r="L51" s="180">
        <v>53.489143422053203</v>
      </c>
      <c r="M51" s="174"/>
      <c r="N51" s="181">
        <v>81.9883574144486</v>
      </c>
      <c r="O51" s="182">
        <v>81.770801520912499</v>
      </c>
      <c r="P51" s="183">
        <v>81.8795794676806</v>
      </c>
      <c r="Q51" s="174"/>
      <c r="R51" s="184">
        <v>61.6006965779467</v>
      </c>
      <c r="S51" s="157"/>
      <c r="T51" s="158">
        <v>-2.8014024979963499</v>
      </c>
      <c r="U51" s="152">
        <v>-0.18477624528529701</v>
      </c>
      <c r="V51" s="152">
        <v>-4.6572548094548999E-2</v>
      </c>
      <c r="W51" s="152">
        <v>-0.62459683984475201</v>
      </c>
      <c r="X51" s="152">
        <v>-0.84526370165681997</v>
      </c>
      <c r="Y51" s="159">
        <v>-0.85955887857253599</v>
      </c>
      <c r="Z51" s="152"/>
      <c r="AA51" s="160">
        <v>3.72501084224684</v>
      </c>
      <c r="AB51" s="161">
        <v>-4.2409855256322899</v>
      </c>
      <c r="AC51" s="162">
        <v>-0.41175712344808002</v>
      </c>
      <c r="AD51" s="152"/>
      <c r="AE51" s="163">
        <v>-0.80801617600113695</v>
      </c>
      <c r="AG51" s="179">
        <v>45.1433117870722</v>
      </c>
      <c r="AH51" s="174">
        <v>54.242549809885901</v>
      </c>
      <c r="AI51" s="174">
        <v>57.257092775665299</v>
      </c>
      <c r="AJ51" s="174">
        <v>57.784916730037999</v>
      </c>
      <c r="AK51" s="174">
        <v>59.415354372623497</v>
      </c>
      <c r="AL51" s="180">
        <v>54.768645095057003</v>
      </c>
      <c r="AM51" s="174"/>
      <c r="AN51" s="181">
        <v>77.555765019011403</v>
      </c>
      <c r="AO51" s="182">
        <v>79.587053992395397</v>
      </c>
      <c r="AP51" s="183">
        <v>78.5714095057034</v>
      </c>
      <c r="AQ51" s="174"/>
      <c r="AR51" s="184">
        <v>61.569434926670198</v>
      </c>
      <c r="AS51" s="157"/>
      <c r="AT51" s="158">
        <v>-1.8184235889167899</v>
      </c>
      <c r="AU51" s="152">
        <v>-4.3664701757459001</v>
      </c>
      <c r="AV51" s="152">
        <v>-3.0739263963268399</v>
      </c>
      <c r="AW51" s="152">
        <v>-2.7205577763556401</v>
      </c>
      <c r="AX51" s="152">
        <v>-1.16608144920281</v>
      </c>
      <c r="AY51" s="159">
        <v>-2.6523416035185901</v>
      </c>
      <c r="AZ51" s="152"/>
      <c r="BA51" s="160">
        <v>-2.3146558743444201</v>
      </c>
      <c r="BB51" s="161">
        <v>-3.5549707938016399</v>
      </c>
      <c r="BC51" s="162">
        <v>-2.9467909775183698</v>
      </c>
      <c r="BD51" s="152"/>
      <c r="BE51" s="163">
        <v>-2.78479285561821</v>
      </c>
    </row>
    <row r="52" spans="1:57">
      <c r="A52" s="145" t="s">
        <v>60</v>
      </c>
      <c r="B52" t="s">
        <v>60</v>
      </c>
      <c r="D52" s="24" t="s">
        <v>92</v>
      </c>
      <c r="E52" s="27" t="s">
        <v>93</v>
      </c>
      <c r="G52" s="185">
        <v>74.047447033898294</v>
      </c>
      <c r="H52" s="186">
        <v>90.8408721751412</v>
      </c>
      <c r="I52" s="186">
        <v>85.7023587570621</v>
      </c>
      <c r="J52" s="186">
        <v>83.750409604519703</v>
      </c>
      <c r="K52" s="186">
        <v>83.111214689265495</v>
      </c>
      <c r="L52" s="187">
        <v>83.490460451977398</v>
      </c>
      <c r="M52" s="174"/>
      <c r="N52" s="188">
        <v>86.769703389830497</v>
      </c>
      <c r="O52" s="189">
        <v>73.6995268361581</v>
      </c>
      <c r="P52" s="190">
        <v>80.234615112994305</v>
      </c>
      <c r="Q52" s="174"/>
      <c r="R52" s="191">
        <v>82.560218926553603</v>
      </c>
      <c r="S52" s="157"/>
      <c r="T52" s="164">
        <v>61.761262588907798</v>
      </c>
      <c r="U52" s="165">
        <v>47.8877075993612</v>
      </c>
      <c r="V52" s="165">
        <v>20.948905106378898</v>
      </c>
      <c r="W52" s="165">
        <v>19.469435202411201</v>
      </c>
      <c r="X52" s="165">
        <v>14.274208781024701</v>
      </c>
      <c r="Y52" s="166">
        <v>30.164629237165698</v>
      </c>
      <c r="Z52" s="152"/>
      <c r="AA52" s="167">
        <v>-3.31175633424917</v>
      </c>
      <c r="AB52" s="168">
        <v>-13.046079054733701</v>
      </c>
      <c r="AC52" s="169">
        <v>-8.0398820983307395</v>
      </c>
      <c r="AD52" s="152"/>
      <c r="AE52" s="170">
        <v>16.8343233969027</v>
      </c>
      <c r="AG52" s="185">
        <v>60.968537252824802</v>
      </c>
      <c r="AH52" s="186">
        <v>85.478338629943494</v>
      </c>
      <c r="AI52" s="186">
        <v>90.109108403954806</v>
      </c>
      <c r="AJ52" s="186">
        <v>92.629361758474502</v>
      </c>
      <c r="AK52" s="186">
        <v>88.3575715042372</v>
      </c>
      <c r="AL52" s="187">
        <v>83.508583509887004</v>
      </c>
      <c r="AM52" s="174"/>
      <c r="AN52" s="188">
        <v>94.2159269067796</v>
      </c>
      <c r="AO52" s="189">
        <v>87.650648834745695</v>
      </c>
      <c r="AP52" s="190">
        <v>90.933287870762697</v>
      </c>
      <c r="AQ52" s="174"/>
      <c r="AR52" s="191">
        <v>85.629927612994294</v>
      </c>
      <c r="AS52" s="157"/>
      <c r="AT52" s="164">
        <v>24.833559992124499</v>
      </c>
      <c r="AU52" s="165">
        <v>25.8961574800664</v>
      </c>
      <c r="AV52" s="165">
        <v>16.696803853239999</v>
      </c>
      <c r="AW52" s="165">
        <v>18.668836099489202</v>
      </c>
      <c r="AX52" s="165">
        <v>16.5651639041515</v>
      </c>
      <c r="AY52" s="166">
        <v>20.0603715799841</v>
      </c>
      <c r="AZ52" s="152"/>
      <c r="BA52" s="167">
        <v>16.933873696297201</v>
      </c>
      <c r="BB52" s="168">
        <v>20.4750960456171</v>
      </c>
      <c r="BC52" s="169">
        <v>18.614204784192001</v>
      </c>
      <c r="BD52" s="152"/>
      <c r="BE52" s="170">
        <v>19.628075348729698</v>
      </c>
    </row>
  </sheetData>
  <sheetProtection formatCells="0" formatColumns="0" formatRows="0"/>
  <mergeCells count="47">
    <mergeCell ref="BE3:BE4"/>
    <mergeCell ref="AW3:AW4"/>
    <mergeCell ref="AX3:AX4"/>
    <mergeCell ref="AY3:AY4"/>
    <mergeCell ref="BA3:BA4"/>
    <mergeCell ref="BB3:BB4"/>
    <mergeCell ref="BC3:BC4"/>
    <mergeCell ref="AV3:AV4"/>
    <mergeCell ref="AH3:AH4"/>
    <mergeCell ref="AI3:AI4"/>
    <mergeCell ref="AJ3:AJ4"/>
    <mergeCell ref="AK3:AK4"/>
    <mergeCell ref="AL3:AL4"/>
    <mergeCell ref="AN3:AN4"/>
    <mergeCell ref="AO3:AO4"/>
    <mergeCell ref="AP3:AP4"/>
    <mergeCell ref="AR3:AR4"/>
    <mergeCell ref="AT3:AT4"/>
    <mergeCell ref="AU3:AU4"/>
    <mergeCell ref="AG3:AG4"/>
    <mergeCell ref="R3:R4"/>
    <mergeCell ref="T3:T4"/>
    <mergeCell ref="U3:U4"/>
    <mergeCell ref="V3:V4"/>
    <mergeCell ref="W3:W4"/>
    <mergeCell ref="X3:X4"/>
    <mergeCell ref="Y3:Y4"/>
    <mergeCell ref="AA3:AA4"/>
    <mergeCell ref="AB3:AB4"/>
    <mergeCell ref="AC3:AC4"/>
    <mergeCell ref="AE3:AE4"/>
    <mergeCell ref="AT2:BE2"/>
    <mergeCell ref="D3:D4"/>
    <mergeCell ref="E3:E4"/>
    <mergeCell ref="G3:G4"/>
    <mergeCell ref="H3:H4"/>
    <mergeCell ref="I3:I4"/>
    <mergeCell ref="P3:P4"/>
    <mergeCell ref="D2:E2"/>
    <mergeCell ref="G2:R2"/>
    <mergeCell ref="T2:AE2"/>
    <mergeCell ref="AG2:AR2"/>
    <mergeCell ref="J3:J4"/>
    <mergeCell ref="K3:K4"/>
    <mergeCell ref="L3:L4"/>
    <mergeCell ref="N3:N4"/>
    <mergeCell ref="O3:O4"/>
  </mergeCells>
  <pageMargins left="0.7" right="0.7" top="0.75" bottom="0.75" header="0.3" footer="0.3"/>
  <pageSetup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7">
    <tabColor theme="5" tint="-0.249977111117893"/>
    <outlinePr summaryBelow="0" summaryRight="0"/>
    <pageSetUpPr autoPageBreaks="0" fitToPage="1"/>
  </sheetPr>
  <dimension ref="A1:AX100"/>
  <sheetViews>
    <sheetView showGridLines="0" zoomScaleNormal="100" zoomScaleSheetLayoutView="100" workbookViewId="0">
      <selection activeCell="G27" sqref="G27"/>
    </sheetView>
  </sheetViews>
  <sheetFormatPr defaultRowHeight="12.75"/>
  <cols>
    <col min="1" max="1" width="4.42578125" customWidth="1"/>
    <col min="2" max="2" width="3.42578125" customWidth="1"/>
    <col min="3" max="3" width="6.85546875" customWidth="1"/>
    <col min="4" max="4" width="9.140625" customWidth="1"/>
    <col min="5" max="5" width="39" customWidth="1"/>
    <col min="6" max="6" width="24.5703125" customWidth="1"/>
    <col min="7" max="11" width="9.140625" customWidth="1"/>
    <col min="12" max="12" width="18.42578125" customWidth="1"/>
    <col min="13" max="50" width="9.140625" customWidth="1"/>
  </cols>
  <sheetData>
    <row r="1" spans="1:50" ht="15" customHeight="1">
      <c r="A1" s="10"/>
      <c r="B1" s="10" t="s">
        <v>121</v>
      </c>
      <c r="C1" s="10"/>
      <c r="D1" s="10"/>
      <c r="E1" s="10"/>
      <c r="F1" s="10"/>
      <c r="G1" s="10"/>
      <c r="H1" s="10"/>
      <c r="I1" s="10"/>
      <c r="J1" s="10"/>
      <c r="K1" s="10"/>
      <c r="L1" s="10"/>
      <c r="M1" s="10"/>
      <c r="N1" s="10"/>
      <c r="O1" s="10"/>
      <c r="P1" s="10"/>
      <c r="Q1" s="10"/>
      <c r="R1" s="10"/>
      <c r="S1" s="10"/>
      <c r="T1" s="10"/>
      <c r="U1" s="10"/>
      <c r="V1" s="10"/>
      <c r="W1" s="10"/>
      <c r="X1" s="10"/>
      <c r="Y1" s="10"/>
      <c r="Z1" s="10"/>
      <c r="AA1" s="10"/>
      <c r="AB1" s="10"/>
      <c r="AC1" s="10"/>
      <c r="AD1" s="10"/>
      <c r="AE1" s="10"/>
      <c r="AF1" s="10"/>
      <c r="AG1" s="10"/>
      <c r="AH1" s="10"/>
      <c r="AI1" s="10"/>
      <c r="AJ1" s="10"/>
      <c r="AK1" s="10"/>
      <c r="AL1" s="10"/>
      <c r="AM1" s="10"/>
      <c r="AN1" s="10"/>
      <c r="AO1" s="10"/>
      <c r="AP1" s="10"/>
      <c r="AQ1" s="10"/>
      <c r="AR1" s="10"/>
      <c r="AS1" s="10"/>
      <c r="AT1" s="10"/>
      <c r="AU1" s="10"/>
      <c r="AV1" s="10"/>
      <c r="AW1" s="10"/>
      <c r="AX1" s="10"/>
    </row>
    <row r="2" spans="1:50" ht="84" customHeight="1">
      <c r="A2" s="10"/>
      <c r="B2" s="11"/>
      <c r="C2" s="12"/>
      <c r="D2" s="10"/>
      <c r="E2" s="10"/>
      <c r="F2" s="10"/>
      <c r="G2" s="10"/>
      <c r="H2" s="10"/>
      <c r="I2" s="10"/>
      <c r="J2" s="10"/>
      <c r="K2" s="13"/>
      <c r="L2" s="10"/>
      <c r="M2" s="13"/>
      <c r="N2" s="10"/>
      <c r="O2" s="10"/>
      <c r="P2" s="10"/>
      <c r="Q2" s="10"/>
      <c r="R2" s="10"/>
      <c r="S2" s="10"/>
      <c r="T2" s="10"/>
      <c r="U2" s="10"/>
      <c r="V2" s="10"/>
      <c r="W2" s="10"/>
      <c r="X2" s="10"/>
      <c r="Y2" s="10"/>
      <c r="Z2" s="10"/>
      <c r="AA2" s="10"/>
      <c r="AB2" s="10"/>
      <c r="AC2" s="10"/>
      <c r="AD2" s="10"/>
      <c r="AE2" s="10"/>
      <c r="AF2" s="10"/>
      <c r="AG2" s="10"/>
      <c r="AH2" s="10"/>
      <c r="AI2" s="10"/>
      <c r="AJ2" s="10"/>
      <c r="AK2" s="10"/>
      <c r="AL2" s="10"/>
      <c r="AM2" s="10"/>
      <c r="AN2" s="10"/>
      <c r="AO2" s="10"/>
      <c r="AP2" s="10"/>
      <c r="AQ2" s="10"/>
      <c r="AR2" s="10"/>
      <c r="AS2" s="10"/>
      <c r="AT2" s="10"/>
      <c r="AU2" s="10"/>
      <c r="AV2" s="10"/>
      <c r="AW2" s="10"/>
      <c r="AX2" s="10"/>
    </row>
    <row r="3" spans="1:50" ht="15" customHeight="1">
      <c r="A3" s="10"/>
      <c r="B3" s="11"/>
      <c r="C3" s="10"/>
      <c r="D3" s="10"/>
      <c r="E3" s="10"/>
      <c r="F3" s="10"/>
      <c r="G3" s="10"/>
      <c r="H3" s="10"/>
      <c r="I3" s="10"/>
      <c r="J3" s="10"/>
      <c r="K3" s="10"/>
      <c r="L3" s="10"/>
      <c r="M3" s="10"/>
      <c r="N3" s="10"/>
      <c r="O3" s="10"/>
      <c r="P3" s="10"/>
      <c r="Q3" s="10"/>
      <c r="R3" s="10"/>
      <c r="S3" s="10"/>
      <c r="T3" s="10"/>
      <c r="U3" s="10"/>
      <c r="V3" s="10"/>
      <c r="W3" s="10"/>
      <c r="X3" s="10"/>
      <c r="Y3" s="10"/>
      <c r="Z3" s="10"/>
      <c r="AA3" s="10"/>
      <c r="AB3" s="10"/>
      <c r="AC3" s="10"/>
      <c r="AD3" s="10"/>
      <c r="AE3" s="10"/>
      <c r="AF3" s="10"/>
      <c r="AG3" s="10"/>
      <c r="AH3" s="10"/>
      <c r="AI3" s="10"/>
      <c r="AJ3" s="10"/>
      <c r="AK3" s="10"/>
      <c r="AL3" s="10"/>
      <c r="AM3" s="10"/>
      <c r="AN3" s="10"/>
      <c r="AO3" s="10"/>
      <c r="AP3" s="10"/>
      <c r="AQ3" s="10"/>
      <c r="AR3" s="10"/>
      <c r="AS3" s="10"/>
      <c r="AT3" s="10"/>
      <c r="AU3" s="10"/>
      <c r="AV3" s="10"/>
      <c r="AW3" s="10"/>
      <c r="AX3" s="10"/>
    </row>
    <row r="4" spans="1:50" ht="15" customHeight="1">
      <c r="A4" s="14" t="s">
        <v>122</v>
      </c>
      <c r="B4" s="15"/>
      <c r="C4" s="15"/>
      <c r="D4" s="15"/>
      <c r="E4" s="15"/>
      <c r="F4" s="15"/>
      <c r="G4" s="15"/>
      <c r="H4" s="15"/>
      <c r="I4" s="15"/>
      <c r="J4" s="15"/>
      <c r="K4" s="15"/>
      <c r="L4" s="10"/>
      <c r="M4" s="10"/>
      <c r="N4" s="10"/>
      <c r="O4" s="10"/>
      <c r="P4" s="10"/>
      <c r="Q4" s="10"/>
      <c r="R4" s="10"/>
      <c r="S4" s="10"/>
      <c r="T4" s="10"/>
      <c r="U4" s="10"/>
      <c r="V4" s="10"/>
      <c r="W4" s="10"/>
      <c r="X4" s="10"/>
      <c r="Y4" s="10"/>
      <c r="Z4" s="10"/>
      <c r="AA4" s="10"/>
      <c r="AB4" s="10"/>
      <c r="AC4" s="10"/>
      <c r="AD4" s="10"/>
      <c r="AE4" s="10"/>
      <c r="AF4" s="10"/>
      <c r="AG4" s="10"/>
      <c r="AH4" s="10"/>
      <c r="AI4" s="10"/>
      <c r="AJ4" s="10"/>
      <c r="AK4" s="10"/>
      <c r="AL4" s="10"/>
      <c r="AM4" s="10"/>
      <c r="AN4" s="10"/>
      <c r="AO4" s="10"/>
      <c r="AP4" s="10"/>
      <c r="AQ4" s="10"/>
      <c r="AR4" s="10"/>
      <c r="AS4" s="10"/>
      <c r="AT4" s="10"/>
      <c r="AU4" s="10"/>
      <c r="AV4" s="10"/>
      <c r="AW4" s="10"/>
      <c r="AX4" s="10"/>
    </row>
    <row r="5" spans="1:50" ht="15" customHeight="1">
      <c r="A5" s="240" t="str">
        <f>HYPERLINK("http://www.str.com/data-insights/resources/glossary", "For all STR definitions, please visit www.str.com/data-insights/resources/glossary")</f>
        <v>For all STR definitions, please visit www.str.com/data-insights/resources/glossary</v>
      </c>
      <c r="B5" s="240"/>
      <c r="C5" s="240"/>
      <c r="D5" s="240"/>
      <c r="E5" s="240"/>
      <c r="F5" s="240"/>
      <c r="G5" s="15"/>
      <c r="H5" s="15"/>
      <c r="I5" s="15"/>
      <c r="J5" s="15"/>
      <c r="K5" s="15"/>
      <c r="L5" s="10"/>
      <c r="M5" s="10"/>
      <c r="N5" s="10"/>
      <c r="O5" s="10"/>
      <c r="P5" s="10"/>
      <c r="Q5" s="10"/>
      <c r="R5" s="10"/>
      <c r="S5" s="10"/>
      <c r="T5" s="10"/>
      <c r="U5" s="10"/>
      <c r="V5" s="10"/>
      <c r="W5" s="10"/>
      <c r="X5" s="10"/>
      <c r="Y5" s="10"/>
      <c r="Z5" s="10"/>
      <c r="AA5" s="10"/>
      <c r="AB5" s="10"/>
      <c r="AC5" s="10"/>
      <c r="AD5" s="10"/>
      <c r="AE5" s="10"/>
      <c r="AF5" s="10"/>
      <c r="AG5" s="10"/>
      <c r="AH5" s="10"/>
      <c r="AI5" s="10"/>
      <c r="AJ5" s="10"/>
      <c r="AK5" s="10"/>
      <c r="AL5" s="10"/>
      <c r="AM5" s="10"/>
      <c r="AN5" s="10"/>
      <c r="AO5" s="10"/>
      <c r="AP5" s="10"/>
      <c r="AQ5" s="10"/>
      <c r="AR5" s="10"/>
      <c r="AS5" s="10"/>
      <c r="AT5" s="10"/>
      <c r="AU5" s="10"/>
      <c r="AV5" s="10"/>
      <c r="AW5" s="10"/>
      <c r="AX5" s="10"/>
    </row>
    <row r="6" spans="1:50" ht="15" customHeight="1">
      <c r="A6" s="15"/>
      <c r="B6" s="15"/>
      <c r="C6" s="15"/>
      <c r="D6" s="15"/>
      <c r="E6" s="15"/>
      <c r="F6" s="15"/>
      <c r="G6" s="15"/>
      <c r="H6" s="15"/>
      <c r="I6" s="15"/>
      <c r="J6" s="15"/>
      <c r="K6" s="15"/>
      <c r="L6" s="10"/>
      <c r="M6" s="10"/>
      <c r="N6" s="10"/>
      <c r="O6" s="10"/>
      <c r="P6" s="10"/>
      <c r="Q6" s="10"/>
      <c r="R6" s="10"/>
      <c r="S6" s="10"/>
      <c r="T6" s="10"/>
      <c r="U6" s="10"/>
      <c r="V6" s="10"/>
      <c r="W6" s="10"/>
      <c r="X6" s="10"/>
      <c r="Y6" s="10"/>
      <c r="Z6" s="10"/>
      <c r="AA6" s="10"/>
      <c r="AB6" s="10"/>
      <c r="AC6" s="10"/>
      <c r="AD6" s="10"/>
      <c r="AE6" s="10"/>
      <c r="AF6" s="10"/>
      <c r="AG6" s="10"/>
      <c r="AH6" s="10"/>
      <c r="AI6" s="10"/>
      <c r="AJ6" s="10"/>
      <c r="AK6" s="10"/>
      <c r="AL6" s="10"/>
      <c r="AM6" s="10"/>
      <c r="AN6" s="10"/>
      <c r="AO6" s="10"/>
      <c r="AP6" s="10"/>
      <c r="AQ6" s="10"/>
      <c r="AR6" s="10"/>
      <c r="AS6" s="10"/>
      <c r="AT6" s="10"/>
      <c r="AU6" s="10"/>
      <c r="AV6" s="10"/>
      <c r="AW6" s="10"/>
      <c r="AX6" s="10"/>
    </row>
    <row r="7" spans="1:50" ht="15" customHeight="1">
      <c r="A7" s="15"/>
      <c r="B7" s="15"/>
      <c r="C7" s="15"/>
      <c r="D7" s="15"/>
      <c r="E7" s="15"/>
      <c r="F7" s="15"/>
      <c r="G7" s="15"/>
      <c r="H7" s="15"/>
      <c r="I7" s="15"/>
      <c r="J7" s="15"/>
      <c r="K7" s="15"/>
      <c r="L7" s="10"/>
      <c r="M7" s="10"/>
      <c r="N7" s="10"/>
      <c r="O7" s="10"/>
      <c r="P7" s="10"/>
      <c r="Q7" s="10"/>
      <c r="R7" s="10"/>
      <c r="S7" s="10"/>
      <c r="T7" s="10"/>
      <c r="U7" s="10"/>
      <c r="V7" s="10"/>
      <c r="W7" s="10"/>
      <c r="X7" s="10"/>
      <c r="Y7" s="10"/>
      <c r="Z7" s="10"/>
      <c r="AA7" s="10"/>
      <c r="AB7" s="10"/>
      <c r="AC7" s="10"/>
      <c r="AD7" s="10"/>
      <c r="AE7" s="10"/>
      <c r="AF7" s="10"/>
      <c r="AG7" s="10"/>
      <c r="AH7" s="10"/>
      <c r="AI7" s="10"/>
      <c r="AJ7" s="10"/>
      <c r="AK7" s="10"/>
      <c r="AL7" s="10"/>
      <c r="AM7" s="10"/>
      <c r="AN7" s="10"/>
      <c r="AO7" s="10"/>
      <c r="AP7" s="10"/>
      <c r="AQ7" s="10"/>
      <c r="AR7" s="10"/>
      <c r="AS7" s="10"/>
      <c r="AT7" s="10"/>
      <c r="AU7" s="10"/>
      <c r="AV7" s="10"/>
      <c r="AW7" s="10"/>
      <c r="AX7" s="10"/>
    </row>
    <row r="8" spans="1:50" ht="15" customHeight="1">
      <c r="A8" s="14" t="s">
        <v>123</v>
      </c>
      <c r="B8" s="15"/>
      <c r="C8" s="15"/>
      <c r="D8" s="15"/>
      <c r="E8" s="15"/>
      <c r="F8" s="15"/>
      <c r="G8" s="15"/>
      <c r="H8" s="15"/>
      <c r="I8" s="15"/>
      <c r="J8" s="15"/>
      <c r="K8" s="15"/>
      <c r="L8" s="10"/>
      <c r="M8" s="10"/>
      <c r="N8" s="10"/>
      <c r="O8" s="10"/>
      <c r="P8" s="10"/>
      <c r="Q8" s="10"/>
      <c r="R8" s="10"/>
      <c r="S8" s="10"/>
      <c r="T8" s="10"/>
      <c r="U8" s="10"/>
      <c r="V8" s="10"/>
      <c r="W8" s="10"/>
      <c r="X8" s="10"/>
      <c r="Y8" s="10"/>
      <c r="Z8" s="10"/>
      <c r="AA8" s="10"/>
      <c r="AB8" s="10"/>
      <c r="AC8" s="10"/>
      <c r="AD8" s="10"/>
      <c r="AE8" s="10"/>
      <c r="AF8" s="10"/>
      <c r="AG8" s="10"/>
      <c r="AH8" s="10"/>
      <c r="AI8" s="10"/>
      <c r="AJ8" s="10"/>
      <c r="AK8" s="10"/>
      <c r="AL8" s="10"/>
      <c r="AM8" s="10"/>
      <c r="AN8" s="10"/>
      <c r="AO8" s="10"/>
      <c r="AP8" s="10"/>
      <c r="AQ8" s="10"/>
      <c r="AR8" s="10"/>
      <c r="AS8" s="10"/>
      <c r="AT8" s="10"/>
      <c r="AU8" s="10"/>
      <c r="AV8" s="10"/>
      <c r="AW8" s="10"/>
      <c r="AX8" s="10"/>
    </row>
    <row r="9" spans="1:50" ht="15" customHeight="1">
      <c r="A9" s="240" t="str">
        <f>HYPERLINK("http://www.str.com/data-insights/resources/FAQ", "For all STR FAQs, please click here or visit http://www.str.com/data-insights/resources/FAQ")</f>
        <v>For all STR FAQs, please click here or visit http://www.str.com/data-insights/resources/FAQ</v>
      </c>
      <c r="B9" s="240"/>
      <c r="C9" s="240"/>
      <c r="D9" s="240"/>
      <c r="E9" s="240"/>
      <c r="F9" s="240"/>
      <c r="G9" s="15"/>
      <c r="H9" s="15"/>
      <c r="I9" s="15"/>
      <c r="J9" s="15"/>
      <c r="K9" s="15"/>
      <c r="L9" s="10"/>
      <c r="M9" s="10"/>
      <c r="N9" s="10"/>
      <c r="O9" s="10"/>
      <c r="P9" s="10"/>
      <c r="Q9" s="10"/>
      <c r="R9" s="10"/>
      <c r="S9" s="10"/>
      <c r="T9" s="10"/>
      <c r="U9" s="10"/>
      <c r="V9" s="10"/>
      <c r="W9" s="10"/>
      <c r="X9" s="10"/>
      <c r="Y9" s="10"/>
      <c r="Z9" s="10"/>
      <c r="AA9" s="10"/>
      <c r="AB9" s="10"/>
      <c r="AC9" s="10"/>
      <c r="AD9" s="10"/>
      <c r="AE9" s="10"/>
      <c r="AF9" s="10"/>
      <c r="AG9" s="10"/>
      <c r="AH9" s="10"/>
      <c r="AI9" s="10"/>
      <c r="AJ9" s="10"/>
      <c r="AK9" s="10"/>
      <c r="AL9" s="10"/>
      <c r="AM9" s="10"/>
      <c r="AN9" s="10"/>
      <c r="AO9" s="10"/>
      <c r="AP9" s="10"/>
      <c r="AQ9" s="10"/>
      <c r="AR9" s="10"/>
      <c r="AS9" s="10"/>
      <c r="AT9" s="10"/>
      <c r="AU9" s="10"/>
      <c r="AV9" s="10"/>
      <c r="AW9" s="10"/>
      <c r="AX9" s="10"/>
    </row>
    <row r="10" spans="1:50" ht="15" customHeight="1">
      <c r="A10" s="15"/>
      <c r="B10" s="15"/>
      <c r="C10" s="15"/>
      <c r="D10" s="15"/>
      <c r="E10" s="15"/>
      <c r="F10" s="15"/>
      <c r="G10" s="15"/>
      <c r="H10" s="15"/>
      <c r="I10" s="15"/>
      <c r="J10" s="15"/>
      <c r="K10" s="15"/>
      <c r="L10" s="10"/>
      <c r="M10" s="10"/>
      <c r="N10" s="10"/>
      <c r="O10" s="10"/>
      <c r="P10" s="10"/>
      <c r="Q10" s="10"/>
      <c r="R10" s="10"/>
      <c r="S10" s="10"/>
      <c r="T10" s="10"/>
      <c r="U10" s="10"/>
      <c r="V10" s="10"/>
      <c r="W10" s="10"/>
      <c r="X10" s="10"/>
      <c r="Y10" s="10"/>
      <c r="Z10" s="10"/>
      <c r="AA10" s="10"/>
      <c r="AB10" s="10"/>
      <c r="AC10" s="10"/>
      <c r="AD10" s="10"/>
      <c r="AE10" s="10"/>
      <c r="AF10" s="10"/>
      <c r="AG10" s="10"/>
      <c r="AH10" s="10"/>
      <c r="AI10" s="10"/>
      <c r="AJ10" s="10"/>
      <c r="AK10" s="10"/>
      <c r="AL10" s="10"/>
      <c r="AM10" s="10"/>
      <c r="AN10" s="10"/>
      <c r="AO10" s="10"/>
      <c r="AP10" s="10"/>
      <c r="AQ10" s="10"/>
      <c r="AR10" s="10"/>
      <c r="AS10" s="10"/>
      <c r="AT10" s="10"/>
      <c r="AU10" s="10"/>
      <c r="AV10" s="10"/>
      <c r="AW10" s="10"/>
      <c r="AX10" s="10"/>
    </row>
    <row r="11" spans="1:50" ht="15" customHeight="1">
      <c r="A11" s="15"/>
      <c r="B11" s="15"/>
      <c r="C11" s="15"/>
      <c r="D11" s="15"/>
      <c r="E11" s="15"/>
      <c r="F11" s="15"/>
      <c r="G11" s="15"/>
      <c r="H11" s="15"/>
      <c r="I11" s="15"/>
      <c r="J11" s="15"/>
      <c r="K11" s="15"/>
      <c r="L11" s="10"/>
      <c r="M11" s="10"/>
      <c r="N11" s="10"/>
      <c r="O11" s="10"/>
      <c r="P11" s="10"/>
      <c r="Q11" s="10"/>
      <c r="R11" s="10"/>
      <c r="S11" s="10"/>
      <c r="T11" s="10"/>
      <c r="U11" s="10"/>
      <c r="V11" s="10"/>
      <c r="W11" s="10"/>
      <c r="X11" s="10"/>
      <c r="Y11" s="10"/>
      <c r="Z11" s="10"/>
      <c r="AA11" s="10"/>
      <c r="AB11" s="10"/>
      <c r="AC11" s="10"/>
      <c r="AD11" s="10"/>
      <c r="AE11" s="10"/>
      <c r="AF11" s="10"/>
      <c r="AG11" s="10"/>
      <c r="AH11" s="10"/>
      <c r="AI11" s="10"/>
      <c r="AJ11" s="10"/>
      <c r="AK11" s="10"/>
      <c r="AL11" s="10"/>
      <c r="AM11" s="10"/>
      <c r="AN11" s="10"/>
      <c r="AO11" s="10"/>
      <c r="AP11" s="10"/>
      <c r="AQ11" s="10"/>
      <c r="AR11" s="10"/>
      <c r="AS11" s="10"/>
      <c r="AT11" s="10"/>
      <c r="AU11" s="10"/>
      <c r="AV11" s="10"/>
      <c r="AW11" s="10"/>
      <c r="AX11" s="10"/>
    </row>
    <row r="12" spans="1:50" ht="15" customHeight="1">
      <c r="A12" s="240" t="str">
        <f>HYPERLINK("http://www.str.com/contact", "For additional support, please contact your regional office")</f>
        <v>For additional support, please contact your regional office</v>
      </c>
      <c r="B12" s="240"/>
      <c r="C12" s="240"/>
      <c r="D12" s="240"/>
      <c r="E12" s="240"/>
      <c r="F12" s="240"/>
      <c r="G12" s="240"/>
      <c r="H12" s="240"/>
      <c r="I12" s="240"/>
      <c r="J12" s="240"/>
      <c r="K12" s="15"/>
      <c r="L12" s="10"/>
      <c r="M12" s="10"/>
      <c r="N12" s="10"/>
      <c r="O12" s="10"/>
      <c r="P12" s="10"/>
      <c r="Q12" s="10"/>
      <c r="R12" s="10"/>
      <c r="S12" s="10"/>
      <c r="T12" s="10"/>
      <c r="U12" s="10"/>
      <c r="V12" s="10"/>
      <c r="W12" s="10"/>
      <c r="X12" s="10"/>
      <c r="Y12" s="10"/>
      <c r="Z12" s="10"/>
      <c r="AA12" s="10"/>
      <c r="AB12" s="10"/>
      <c r="AC12" s="10"/>
      <c r="AD12" s="10"/>
      <c r="AE12" s="10"/>
      <c r="AF12" s="10"/>
      <c r="AG12" s="10"/>
      <c r="AH12" s="10"/>
      <c r="AI12" s="10"/>
      <c r="AJ12" s="10"/>
      <c r="AK12" s="10"/>
      <c r="AL12" s="10"/>
      <c r="AM12" s="10"/>
      <c r="AN12" s="10"/>
      <c r="AO12" s="10"/>
      <c r="AP12" s="10"/>
      <c r="AQ12" s="10"/>
      <c r="AR12" s="10"/>
      <c r="AS12" s="10"/>
      <c r="AT12" s="10"/>
      <c r="AU12" s="10"/>
      <c r="AV12" s="10"/>
      <c r="AW12" s="10"/>
      <c r="AX12" s="10"/>
    </row>
    <row r="13" spans="1:50" ht="15" customHeight="1">
      <c r="A13" s="15"/>
      <c r="B13" s="15"/>
      <c r="C13" s="15"/>
      <c r="D13" s="15"/>
      <c r="E13" s="15"/>
      <c r="F13" s="15"/>
      <c r="G13" s="15"/>
      <c r="H13" s="15"/>
      <c r="I13" s="15"/>
      <c r="J13" s="15"/>
      <c r="K13" s="15"/>
      <c r="L13" s="10"/>
      <c r="M13" s="10"/>
      <c r="N13" s="10"/>
      <c r="O13" s="10"/>
      <c r="P13" s="10"/>
      <c r="Q13" s="10"/>
      <c r="R13" s="10"/>
      <c r="S13" s="10"/>
      <c r="T13" s="10"/>
      <c r="U13" s="10"/>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row>
    <row r="14" spans="1:50" ht="16.5" customHeight="1">
      <c r="A14" s="239" t="str">
        <f>HYPERLINK("http://www.hotelnewsnow.com/", "For the latest in industry news, visit HotelNewsNow.com.")</f>
        <v>For the latest in industry news, visit HotelNewsNow.com.</v>
      </c>
      <c r="B14" s="239"/>
      <c r="C14" s="239"/>
      <c r="D14" s="239"/>
      <c r="E14" s="239"/>
      <c r="F14" s="239"/>
      <c r="G14" s="239"/>
      <c r="H14" s="239"/>
      <c r="I14" s="239"/>
      <c r="J14" s="16"/>
      <c r="K14" s="15"/>
      <c r="L14" s="10"/>
      <c r="M14" s="10"/>
      <c r="N14" s="10"/>
      <c r="O14" s="10"/>
      <c r="P14" s="10"/>
      <c r="Q14" s="10"/>
      <c r="R14" s="10"/>
      <c r="S14" s="10"/>
      <c r="T14" s="10"/>
      <c r="U14" s="10"/>
      <c r="V14" s="10"/>
      <c r="W14" s="10"/>
      <c r="X14" s="10"/>
      <c r="Y14" s="10"/>
      <c r="Z14" s="10"/>
      <c r="AA14" s="10"/>
      <c r="AB14" s="10"/>
      <c r="AC14" s="10"/>
      <c r="AD14" s="10"/>
      <c r="AE14" s="10"/>
      <c r="AF14" s="10"/>
      <c r="AG14" s="10"/>
      <c r="AH14" s="10"/>
      <c r="AI14" s="10"/>
      <c r="AJ14" s="10"/>
      <c r="AK14" s="10"/>
      <c r="AL14" s="10"/>
      <c r="AM14" s="10"/>
      <c r="AN14" s="10"/>
      <c r="AO14" s="10"/>
      <c r="AP14" s="10"/>
      <c r="AQ14" s="10"/>
      <c r="AR14" s="10"/>
      <c r="AS14" s="10"/>
      <c r="AT14" s="10"/>
      <c r="AU14" s="10"/>
      <c r="AV14" s="10"/>
      <c r="AW14" s="10"/>
      <c r="AX14" s="10"/>
    </row>
    <row r="15" spans="1:50" ht="15" customHeight="1">
      <c r="A15" s="239" t="str">
        <f>HYPERLINK("http://www.hoteldataconference.com/", "To learn more about the Hotel Data Conference, visit HotelDataConference.com.")</f>
        <v>To learn more about the Hotel Data Conference, visit HotelDataConference.com.</v>
      </c>
      <c r="B15" s="239"/>
      <c r="C15" s="239"/>
      <c r="D15" s="239"/>
      <c r="E15" s="239"/>
      <c r="F15" s="239"/>
      <c r="G15" s="239"/>
      <c r="H15" s="239"/>
      <c r="I15" s="239"/>
      <c r="J15" s="16"/>
      <c r="K15" s="16"/>
      <c r="L15" s="16"/>
      <c r="M15" s="10"/>
      <c r="N15" s="10"/>
      <c r="O15" s="10"/>
      <c r="P15" s="10"/>
      <c r="Q15" s="10"/>
      <c r="R15" s="10"/>
      <c r="S15" s="10"/>
      <c r="T15" s="10"/>
      <c r="U15" s="10"/>
      <c r="V15" s="10"/>
      <c r="W15" s="10"/>
      <c r="X15" s="10"/>
      <c r="Y15" s="10"/>
      <c r="Z15" s="10"/>
      <c r="AA15" s="10"/>
      <c r="AB15" s="10"/>
      <c r="AC15" s="10"/>
      <c r="AD15" s="10"/>
      <c r="AE15" s="10"/>
      <c r="AF15" s="10"/>
      <c r="AG15" s="10"/>
      <c r="AH15" s="10"/>
      <c r="AI15" s="10"/>
      <c r="AJ15" s="10"/>
      <c r="AK15" s="10"/>
      <c r="AL15" s="10"/>
      <c r="AM15" s="10"/>
      <c r="AN15" s="10"/>
      <c r="AO15" s="10"/>
      <c r="AP15" s="10"/>
      <c r="AQ15" s="10"/>
      <c r="AR15" s="10"/>
      <c r="AS15" s="10"/>
      <c r="AT15" s="10"/>
      <c r="AU15" s="10"/>
      <c r="AV15" s="10"/>
      <c r="AW15" s="10"/>
      <c r="AX15" s="10"/>
    </row>
    <row r="16" spans="1:50" ht="15" customHeight="1">
      <c r="A16" s="10"/>
      <c r="B16" s="10"/>
      <c r="C16" s="17"/>
      <c r="D16" s="17"/>
      <c r="E16" s="17"/>
      <c r="F16" s="17"/>
      <c r="G16" s="17"/>
      <c r="H16" s="17"/>
      <c r="I16" s="17"/>
      <c r="J16" s="17"/>
      <c r="K16" s="17"/>
      <c r="L16" s="17"/>
      <c r="M16" s="10"/>
      <c r="N16" s="10"/>
      <c r="O16" s="10"/>
      <c r="P16" s="10"/>
      <c r="Q16" s="10"/>
      <c r="R16" s="10"/>
      <c r="S16" s="10"/>
      <c r="T16" s="10"/>
      <c r="U16" s="10"/>
      <c r="V16" s="10"/>
      <c r="W16" s="10"/>
      <c r="X16" s="10"/>
      <c r="Y16" s="10"/>
      <c r="Z16" s="10"/>
      <c r="AA16" s="10"/>
      <c r="AB16" s="10"/>
      <c r="AC16" s="10"/>
      <c r="AD16" s="10"/>
      <c r="AE16" s="10"/>
      <c r="AF16" s="10"/>
      <c r="AG16" s="10"/>
      <c r="AH16" s="10"/>
      <c r="AI16" s="10"/>
      <c r="AJ16" s="10"/>
      <c r="AK16" s="10"/>
      <c r="AL16" s="10"/>
      <c r="AM16" s="10"/>
      <c r="AN16" s="10"/>
      <c r="AO16" s="10"/>
      <c r="AP16" s="10"/>
      <c r="AQ16" s="10"/>
      <c r="AR16" s="10"/>
      <c r="AS16" s="10"/>
      <c r="AT16" s="10"/>
      <c r="AU16" s="10"/>
      <c r="AV16" s="10"/>
      <c r="AW16" s="10"/>
      <c r="AX16" s="10"/>
    </row>
    <row r="17" spans="1:50" ht="15" customHeight="1">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c r="AB17" s="10"/>
      <c r="AC17" s="10"/>
      <c r="AD17" s="10"/>
      <c r="AE17" s="10"/>
      <c r="AF17" s="10"/>
      <c r="AG17" s="10"/>
      <c r="AH17" s="10"/>
      <c r="AI17" s="10"/>
      <c r="AJ17" s="10"/>
      <c r="AK17" s="10"/>
      <c r="AL17" s="10"/>
      <c r="AM17" s="10"/>
      <c r="AN17" s="10"/>
      <c r="AO17" s="10"/>
      <c r="AP17" s="10"/>
      <c r="AQ17" s="10"/>
      <c r="AR17" s="10"/>
      <c r="AS17" s="10"/>
      <c r="AT17" s="10"/>
      <c r="AU17" s="10"/>
      <c r="AV17" s="10"/>
      <c r="AW17" s="10"/>
      <c r="AX17" s="10"/>
    </row>
    <row r="18" spans="1:50" ht="15" customHeight="1">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c r="AB18" s="10"/>
      <c r="AC18" s="10"/>
      <c r="AD18" s="10"/>
      <c r="AE18" s="10"/>
      <c r="AF18" s="10"/>
      <c r="AG18" s="10"/>
      <c r="AH18" s="10"/>
      <c r="AI18" s="10"/>
      <c r="AJ18" s="10"/>
      <c r="AK18" s="10"/>
      <c r="AL18" s="10"/>
      <c r="AM18" s="10"/>
      <c r="AN18" s="10"/>
      <c r="AO18" s="10"/>
      <c r="AP18" s="10"/>
      <c r="AQ18" s="10"/>
      <c r="AR18" s="10"/>
      <c r="AS18" s="10"/>
      <c r="AT18" s="10"/>
      <c r="AU18" s="10"/>
      <c r="AV18" s="10"/>
      <c r="AW18" s="10"/>
      <c r="AX18" s="10"/>
    </row>
    <row r="19" spans="1:50" ht="15" customHeight="1">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c r="AB19" s="10"/>
      <c r="AC19" s="10"/>
      <c r="AD19" s="10"/>
      <c r="AE19" s="10"/>
      <c r="AF19" s="10"/>
      <c r="AG19" s="10"/>
      <c r="AH19" s="10"/>
      <c r="AI19" s="10"/>
      <c r="AJ19" s="10"/>
      <c r="AK19" s="10"/>
      <c r="AL19" s="10"/>
      <c r="AM19" s="10"/>
      <c r="AN19" s="10"/>
      <c r="AO19" s="10"/>
      <c r="AP19" s="10"/>
      <c r="AQ19" s="10"/>
      <c r="AR19" s="10"/>
      <c r="AS19" s="10"/>
      <c r="AT19" s="10"/>
      <c r="AU19" s="10"/>
      <c r="AV19" s="10"/>
      <c r="AW19" s="10"/>
      <c r="AX19" s="10"/>
    </row>
    <row r="20" spans="1:50" ht="15" customHeight="1">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c r="AB20" s="10"/>
      <c r="AC20" s="10"/>
      <c r="AD20" s="10"/>
      <c r="AE20" s="10"/>
      <c r="AF20" s="10"/>
      <c r="AG20" s="10"/>
      <c r="AH20" s="10"/>
      <c r="AI20" s="10"/>
      <c r="AJ20" s="10"/>
      <c r="AK20" s="10"/>
      <c r="AL20" s="10"/>
      <c r="AM20" s="10"/>
      <c r="AN20" s="10"/>
      <c r="AO20" s="10"/>
      <c r="AP20" s="10"/>
      <c r="AQ20" s="10"/>
      <c r="AR20" s="10"/>
      <c r="AS20" s="10"/>
      <c r="AT20" s="10"/>
      <c r="AU20" s="10"/>
      <c r="AV20" s="10"/>
      <c r="AW20" s="10"/>
      <c r="AX20" s="10"/>
    </row>
    <row r="21" spans="1:50" ht="15" customHeight="1">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c r="AB21" s="10"/>
      <c r="AC21" s="10"/>
      <c r="AD21" s="10"/>
      <c r="AE21" s="10"/>
      <c r="AF21" s="10"/>
      <c r="AG21" s="10"/>
      <c r="AH21" s="10"/>
      <c r="AI21" s="10"/>
      <c r="AJ21" s="10"/>
      <c r="AK21" s="10"/>
      <c r="AL21" s="10"/>
      <c r="AM21" s="10"/>
      <c r="AN21" s="10"/>
      <c r="AO21" s="10"/>
      <c r="AP21" s="10"/>
      <c r="AQ21" s="10"/>
      <c r="AR21" s="10"/>
      <c r="AS21" s="10"/>
      <c r="AT21" s="10"/>
      <c r="AU21" s="10"/>
      <c r="AV21" s="10"/>
      <c r="AW21" s="10"/>
      <c r="AX21" s="10"/>
    </row>
    <row r="22" spans="1:50" ht="15" customHeight="1">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c r="AB22" s="10"/>
      <c r="AC22" s="10"/>
      <c r="AD22" s="10"/>
      <c r="AE22" s="10"/>
      <c r="AF22" s="10"/>
      <c r="AG22" s="10"/>
      <c r="AH22" s="10"/>
      <c r="AI22" s="10"/>
      <c r="AJ22" s="10"/>
      <c r="AK22" s="10"/>
      <c r="AL22" s="10"/>
      <c r="AM22" s="10"/>
      <c r="AN22" s="10"/>
      <c r="AO22" s="10"/>
      <c r="AP22" s="10"/>
      <c r="AQ22" s="10"/>
      <c r="AR22" s="10"/>
      <c r="AS22" s="10"/>
      <c r="AT22" s="10"/>
      <c r="AU22" s="10"/>
      <c r="AV22" s="10"/>
      <c r="AW22" s="10"/>
      <c r="AX22" s="10"/>
    </row>
    <row r="23" spans="1:50" ht="15" customHeight="1">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c r="AB23" s="10"/>
      <c r="AC23" s="10"/>
      <c r="AD23" s="10"/>
      <c r="AE23" s="10"/>
      <c r="AF23" s="10"/>
      <c r="AG23" s="10"/>
      <c r="AH23" s="10"/>
      <c r="AI23" s="10"/>
      <c r="AJ23" s="10"/>
      <c r="AK23" s="10"/>
      <c r="AL23" s="10"/>
      <c r="AM23" s="10"/>
      <c r="AN23" s="10"/>
      <c r="AO23" s="10"/>
      <c r="AP23" s="10"/>
      <c r="AQ23" s="10"/>
      <c r="AR23" s="10"/>
      <c r="AS23" s="10"/>
      <c r="AT23" s="10"/>
      <c r="AU23" s="10"/>
      <c r="AV23" s="10"/>
      <c r="AW23" s="10"/>
      <c r="AX23" s="10"/>
    </row>
    <row r="24" spans="1:50" ht="15" customHeight="1">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c r="AB24" s="10"/>
      <c r="AC24" s="10"/>
      <c r="AD24" s="10"/>
      <c r="AE24" s="10"/>
      <c r="AF24" s="10"/>
      <c r="AG24" s="10"/>
      <c r="AH24" s="10"/>
      <c r="AI24" s="10"/>
      <c r="AJ24" s="10"/>
      <c r="AK24" s="10"/>
      <c r="AL24" s="10"/>
      <c r="AM24" s="10"/>
      <c r="AN24" s="10"/>
      <c r="AO24" s="10"/>
      <c r="AP24" s="10"/>
      <c r="AQ24" s="10"/>
      <c r="AR24" s="10"/>
      <c r="AS24" s="10"/>
      <c r="AT24" s="10"/>
      <c r="AU24" s="10"/>
      <c r="AV24" s="10"/>
      <c r="AW24" s="10"/>
      <c r="AX24" s="10"/>
    </row>
    <row r="25" spans="1:50" ht="15" customHeight="1">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c r="AB25" s="10"/>
      <c r="AC25" s="10"/>
      <c r="AD25" s="10"/>
      <c r="AE25" s="10"/>
      <c r="AF25" s="10"/>
      <c r="AG25" s="10"/>
      <c r="AH25" s="10"/>
      <c r="AI25" s="10"/>
      <c r="AJ25" s="10"/>
      <c r="AK25" s="10"/>
      <c r="AL25" s="10"/>
      <c r="AM25" s="10"/>
      <c r="AN25" s="10"/>
      <c r="AO25" s="10"/>
      <c r="AP25" s="10"/>
      <c r="AQ25" s="10"/>
      <c r="AR25" s="10"/>
      <c r="AS25" s="10"/>
      <c r="AT25" s="10"/>
      <c r="AU25" s="10"/>
      <c r="AV25" s="10"/>
      <c r="AW25" s="10"/>
      <c r="AX25" s="10"/>
    </row>
    <row r="26" spans="1:50" ht="15" customHeight="1">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c r="AB26" s="10"/>
      <c r="AC26" s="10"/>
      <c r="AD26" s="10"/>
      <c r="AE26" s="10"/>
      <c r="AF26" s="10"/>
      <c r="AG26" s="10"/>
      <c r="AH26" s="10"/>
      <c r="AI26" s="10"/>
      <c r="AJ26" s="10"/>
      <c r="AK26" s="10"/>
      <c r="AL26" s="10"/>
      <c r="AM26" s="10"/>
      <c r="AN26" s="10"/>
      <c r="AO26" s="10"/>
      <c r="AP26" s="10"/>
      <c r="AQ26" s="10"/>
      <c r="AR26" s="10"/>
      <c r="AS26" s="10"/>
      <c r="AT26" s="10"/>
      <c r="AU26" s="10"/>
      <c r="AV26" s="10"/>
      <c r="AW26" s="10"/>
      <c r="AX26" s="10"/>
    </row>
    <row r="27" spans="1:50" ht="15" customHeight="1">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c r="AB27" s="10"/>
      <c r="AC27" s="10"/>
      <c r="AD27" s="10"/>
      <c r="AE27" s="10"/>
      <c r="AF27" s="10"/>
      <c r="AG27" s="10"/>
      <c r="AH27" s="10"/>
      <c r="AI27" s="10"/>
      <c r="AJ27" s="10"/>
      <c r="AK27" s="10"/>
      <c r="AL27" s="10"/>
      <c r="AM27" s="10"/>
      <c r="AN27" s="10"/>
      <c r="AO27" s="10"/>
      <c r="AP27" s="10"/>
      <c r="AQ27" s="10"/>
      <c r="AR27" s="10"/>
      <c r="AS27" s="10"/>
      <c r="AT27" s="10"/>
      <c r="AU27" s="10"/>
      <c r="AV27" s="10"/>
      <c r="AW27" s="10"/>
      <c r="AX27" s="10"/>
    </row>
    <row r="28" spans="1:50" ht="15" customHeight="1">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c r="AB28" s="10"/>
      <c r="AC28" s="10"/>
      <c r="AD28" s="10"/>
      <c r="AE28" s="10"/>
      <c r="AF28" s="10"/>
      <c r="AG28" s="10"/>
      <c r="AH28" s="10"/>
      <c r="AI28" s="10"/>
      <c r="AJ28" s="10"/>
      <c r="AK28" s="10"/>
      <c r="AL28" s="10"/>
      <c r="AM28" s="10"/>
      <c r="AN28" s="10"/>
      <c r="AO28" s="10"/>
      <c r="AP28" s="10"/>
      <c r="AQ28" s="10"/>
      <c r="AR28" s="10"/>
      <c r="AS28" s="10"/>
      <c r="AT28" s="10"/>
      <c r="AU28" s="10"/>
      <c r="AV28" s="10"/>
      <c r="AW28" s="10"/>
      <c r="AX28" s="10"/>
    </row>
    <row r="29" spans="1:50" ht="15" customHeight="1">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c r="AB29" s="10"/>
      <c r="AC29" s="10"/>
      <c r="AD29" s="10"/>
      <c r="AE29" s="10"/>
      <c r="AF29" s="10"/>
      <c r="AG29" s="10"/>
      <c r="AH29" s="10"/>
      <c r="AI29" s="10"/>
      <c r="AJ29" s="10"/>
      <c r="AK29" s="10"/>
      <c r="AL29" s="10"/>
      <c r="AM29" s="10"/>
      <c r="AN29" s="10"/>
      <c r="AO29" s="10"/>
      <c r="AP29" s="10"/>
      <c r="AQ29" s="10"/>
      <c r="AR29" s="10"/>
      <c r="AS29" s="10"/>
      <c r="AT29" s="10"/>
      <c r="AU29" s="10"/>
      <c r="AV29" s="10"/>
      <c r="AW29" s="10"/>
      <c r="AX29" s="10"/>
    </row>
    <row r="30" spans="1:50" ht="15" customHeight="1">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c r="AB30" s="10"/>
      <c r="AC30" s="10"/>
      <c r="AD30" s="10"/>
      <c r="AE30" s="10"/>
      <c r="AF30" s="10"/>
      <c r="AG30" s="10"/>
      <c r="AH30" s="10"/>
      <c r="AI30" s="10"/>
      <c r="AJ30" s="10"/>
      <c r="AK30" s="10"/>
      <c r="AL30" s="10"/>
      <c r="AM30" s="10"/>
      <c r="AN30" s="10"/>
      <c r="AO30" s="10"/>
      <c r="AP30" s="10"/>
      <c r="AQ30" s="10"/>
      <c r="AR30" s="10"/>
      <c r="AS30" s="10"/>
      <c r="AT30" s="10"/>
      <c r="AU30" s="10"/>
      <c r="AV30" s="10"/>
      <c r="AW30" s="10"/>
      <c r="AX30" s="10"/>
    </row>
    <row r="31" spans="1:50" ht="15" customHeight="1">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c r="AB31" s="10"/>
      <c r="AC31" s="10"/>
      <c r="AD31" s="10"/>
      <c r="AE31" s="10"/>
      <c r="AF31" s="10"/>
      <c r="AG31" s="10"/>
      <c r="AH31" s="10"/>
      <c r="AI31" s="10"/>
      <c r="AJ31" s="10"/>
      <c r="AK31" s="10"/>
      <c r="AL31" s="10"/>
      <c r="AM31" s="10"/>
      <c r="AN31" s="10"/>
      <c r="AO31" s="10"/>
      <c r="AP31" s="10"/>
      <c r="AQ31" s="10"/>
      <c r="AR31" s="10"/>
      <c r="AS31" s="10"/>
      <c r="AT31" s="10"/>
      <c r="AU31" s="10"/>
      <c r="AV31" s="10"/>
      <c r="AW31" s="10"/>
      <c r="AX31" s="10"/>
    </row>
    <row r="32" spans="1:50" ht="15" customHeight="1">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c r="AB32" s="10"/>
      <c r="AC32" s="10"/>
      <c r="AD32" s="10"/>
      <c r="AE32" s="10"/>
      <c r="AF32" s="10"/>
      <c r="AG32" s="10"/>
      <c r="AH32" s="10"/>
      <c r="AI32" s="10"/>
      <c r="AJ32" s="10"/>
      <c r="AK32" s="10"/>
      <c r="AL32" s="10"/>
      <c r="AM32" s="10"/>
      <c r="AN32" s="10"/>
      <c r="AO32" s="10"/>
      <c r="AP32" s="10"/>
      <c r="AQ32" s="10"/>
      <c r="AR32" s="10"/>
      <c r="AS32" s="10"/>
      <c r="AT32" s="10"/>
      <c r="AU32" s="10"/>
      <c r="AV32" s="10"/>
      <c r="AW32" s="10"/>
      <c r="AX32" s="10"/>
    </row>
    <row r="33" spans="1:50" ht="15" customHeight="1">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c r="AB33" s="10"/>
      <c r="AC33" s="10"/>
      <c r="AD33" s="10"/>
      <c r="AE33" s="10"/>
      <c r="AF33" s="10"/>
      <c r="AG33" s="10"/>
      <c r="AH33" s="10"/>
      <c r="AI33" s="10"/>
      <c r="AJ33" s="10"/>
      <c r="AK33" s="10"/>
      <c r="AL33" s="10"/>
      <c r="AM33" s="10"/>
      <c r="AN33" s="10"/>
      <c r="AO33" s="10"/>
      <c r="AP33" s="10"/>
      <c r="AQ33" s="10"/>
      <c r="AR33" s="10"/>
      <c r="AS33" s="10"/>
      <c r="AT33" s="10"/>
      <c r="AU33" s="10"/>
      <c r="AV33" s="10"/>
      <c r="AW33" s="10"/>
      <c r="AX33" s="10"/>
    </row>
    <row r="34" spans="1:50" ht="15" customHeight="1">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c r="AB34" s="10"/>
      <c r="AC34" s="10"/>
      <c r="AD34" s="10"/>
      <c r="AE34" s="10"/>
      <c r="AF34" s="10"/>
      <c r="AG34" s="10"/>
      <c r="AH34" s="10"/>
      <c r="AI34" s="10"/>
      <c r="AJ34" s="10"/>
      <c r="AK34" s="10"/>
      <c r="AL34" s="10"/>
      <c r="AM34" s="10"/>
      <c r="AN34" s="10"/>
      <c r="AO34" s="10"/>
      <c r="AP34" s="10"/>
      <c r="AQ34" s="10"/>
      <c r="AR34" s="10"/>
      <c r="AS34" s="10"/>
      <c r="AT34" s="10"/>
      <c r="AU34" s="10"/>
      <c r="AV34" s="10"/>
      <c r="AW34" s="10"/>
      <c r="AX34" s="10"/>
    </row>
    <row r="35" spans="1:50" ht="15" customHeight="1">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c r="AB35" s="10"/>
      <c r="AC35" s="10"/>
      <c r="AD35" s="10"/>
      <c r="AE35" s="10"/>
      <c r="AF35" s="10"/>
      <c r="AG35" s="10"/>
      <c r="AH35" s="10"/>
      <c r="AI35" s="10"/>
      <c r="AJ35" s="10"/>
      <c r="AK35" s="10"/>
      <c r="AL35" s="10"/>
      <c r="AM35" s="10"/>
      <c r="AN35" s="10"/>
      <c r="AO35" s="10"/>
      <c r="AP35" s="10"/>
      <c r="AQ35" s="10"/>
      <c r="AR35" s="10"/>
      <c r="AS35" s="10"/>
      <c r="AT35" s="10"/>
      <c r="AU35" s="10"/>
      <c r="AV35" s="10"/>
      <c r="AW35" s="10"/>
      <c r="AX35" s="10"/>
    </row>
    <row r="36" spans="1:50" ht="15" customHeight="1">
      <c r="A36" s="10"/>
      <c r="B36" s="10"/>
      <c r="C36" s="10"/>
      <c r="D36" s="10"/>
      <c r="E36" s="10"/>
      <c r="F36" s="10"/>
      <c r="G36" s="10"/>
      <c r="H36" s="10"/>
      <c r="I36" s="10"/>
      <c r="J36" s="10"/>
      <c r="K36" s="10"/>
      <c r="L36" s="10"/>
      <c r="M36" s="10"/>
      <c r="N36" s="10"/>
      <c r="O36" s="10"/>
      <c r="P36" s="10"/>
      <c r="Q36" s="10"/>
      <c r="R36" s="10"/>
      <c r="S36" s="10"/>
      <c r="T36" s="10"/>
      <c r="U36" s="10"/>
      <c r="V36" s="10"/>
      <c r="W36" s="10"/>
      <c r="X36" s="10"/>
      <c r="Y36" s="10"/>
      <c r="Z36" s="10"/>
      <c r="AA36" s="10"/>
      <c r="AB36" s="10"/>
      <c r="AC36" s="10"/>
      <c r="AD36" s="10"/>
      <c r="AE36" s="10"/>
      <c r="AF36" s="10"/>
      <c r="AG36" s="10"/>
      <c r="AH36" s="10"/>
      <c r="AI36" s="10"/>
      <c r="AJ36" s="10"/>
      <c r="AK36" s="10"/>
      <c r="AL36" s="10"/>
      <c r="AM36" s="10"/>
      <c r="AN36" s="10"/>
      <c r="AO36" s="10"/>
      <c r="AP36" s="10"/>
      <c r="AQ36" s="10"/>
      <c r="AR36" s="10"/>
      <c r="AS36" s="10"/>
      <c r="AT36" s="10"/>
      <c r="AU36" s="10"/>
      <c r="AV36" s="10"/>
      <c r="AW36" s="10"/>
      <c r="AX36" s="10"/>
    </row>
    <row r="37" spans="1:50" ht="15" customHeight="1">
      <c r="A37" s="10"/>
      <c r="B37" s="10"/>
      <c r="C37" s="10"/>
      <c r="D37" s="10"/>
      <c r="E37" s="10"/>
      <c r="F37" s="10"/>
      <c r="G37" s="10"/>
      <c r="H37" s="10"/>
      <c r="I37" s="10"/>
      <c r="J37" s="10"/>
      <c r="K37" s="10"/>
      <c r="L37" s="10"/>
      <c r="M37" s="10"/>
      <c r="N37" s="10"/>
      <c r="O37" s="10"/>
      <c r="P37" s="10"/>
      <c r="Q37" s="10"/>
      <c r="R37" s="10"/>
      <c r="S37" s="10"/>
      <c r="T37" s="10"/>
      <c r="U37" s="10"/>
      <c r="V37" s="10"/>
      <c r="W37" s="10"/>
      <c r="X37" s="10"/>
      <c r="Y37" s="10"/>
      <c r="Z37" s="10"/>
      <c r="AA37" s="10"/>
      <c r="AB37" s="10"/>
      <c r="AC37" s="10"/>
      <c r="AD37" s="10"/>
      <c r="AE37" s="10"/>
      <c r="AF37" s="10"/>
      <c r="AG37" s="10"/>
      <c r="AH37" s="10"/>
      <c r="AI37" s="10"/>
      <c r="AJ37" s="10"/>
      <c r="AK37" s="10"/>
      <c r="AL37" s="10"/>
      <c r="AM37" s="10"/>
      <c r="AN37" s="10"/>
      <c r="AO37" s="10"/>
      <c r="AP37" s="10"/>
      <c r="AQ37" s="10"/>
      <c r="AR37" s="10"/>
      <c r="AS37" s="10"/>
      <c r="AT37" s="10"/>
      <c r="AU37" s="10"/>
      <c r="AV37" s="10"/>
      <c r="AW37" s="10"/>
      <c r="AX37" s="10"/>
    </row>
    <row r="38" spans="1:50" ht="15" customHeight="1">
      <c r="A38" s="10"/>
      <c r="B38" s="10"/>
      <c r="C38" s="10"/>
      <c r="D38" s="10"/>
      <c r="E38" s="10"/>
      <c r="F38" s="10"/>
      <c r="G38" s="10"/>
      <c r="H38" s="10"/>
      <c r="I38" s="10"/>
      <c r="J38" s="10"/>
      <c r="K38" s="10"/>
      <c r="L38" s="10"/>
      <c r="M38" s="10"/>
      <c r="N38" s="10"/>
      <c r="O38" s="10"/>
      <c r="P38" s="10"/>
      <c r="Q38" s="10"/>
      <c r="R38" s="10"/>
      <c r="S38" s="10"/>
      <c r="T38" s="10"/>
      <c r="U38" s="10"/>
      <c r="V38" s="10"/>
      <c r="W38" s="10"/>
      <c r="X38" s="10"/>
      <c r="Y38" s="10"/>
      <c r="Z38" s="10"/>
      <c r="AA38" s="10"/>
      <c r="AB38" s="10"/>
      <c r="AC38" s="10"/>
      <c r="AD38" s="10"/>
      <c r="AE38" s="10"/>
      <c r="AF38" s="10"/>
      <c r="AG38" s="10"/>
      <c r="AH38" s="10"/>
      <c r="AI38" s="10"/>
      <c r="AJ38" s="10"/>
      <c r="AK38" s="10"/>
      <c r="AL38" s="10"/>
      <c r="AM38" s="10"/>
      <c r="AN38" s="10"/>
      <c r="AO38" s="10"/>
      <c r="AP38" s="10"/>
      <c r="AQ38" s="10"/>
      <c r="AR38" s="10"/>
      <c r="AS38" s="10"/>
      <c r="AT38" s="10"/>
      <c r="AU38" s="10"/>
      <c r="AV38" s="10"/>
      <c r="AW38" s="10"/>
      <c r="AX38" s="10"/>
    </row>
    <row r="39" spans="1:50" ht="15" customHeight="1">
      <c r="A39" s="10"/>
      <c r="B39" s="10"/>
      <c r="C39" s="10"/>
      <c r="D39" s="10"/>
      <c r="E39" s="10"/>
      <c r="F39" s="10"/>
      <c r="G39" s="10"/>
      <c r="H39" s="10"/>
      <c r="I39" s="10"/>
      <c r="J39" s="10"/>
      <c r="K39" s="10"/>
      <c r="L39" s="10"/>
      <c r="M39" s="10"/>
      <c r="N39" s="10"/>
      <c r="O39" s="10"/>
      <c r="P39" s="10"/>
      <c r="Q39" s="10"/>
      <c r="R39" s="10"/>
      <c r="S39" s="10"/>
      <c r="T39" s="10"/>
      <c r="U39" s="10"/>
      <c r="V39" s="10"/>
      <c r="W39" s="10"/>
      <c r="X39" s="10"/>
      <c r="Y39" s="10"/>
      <c r="Z39" s="10"/>
      <c r="AA39" s="10"/>
      <c r="AB39" s="10"/>
      <c r="AC39" s="10"/>
      <c r="AD39" s="10"/>
      <c r="AE39" s="10"/>
      <c r="AF39" s="10"/>
      <c r="AG39" s="10"/>
      <c r="AH39" s="10"/>
      <c r="AI39" s="10"/>
      <c r="AJ39" s="10"/>
      <c r="AK39" s="10"/>
      <c r="AL39" s="10"/>
      <c r="AM39" s="10"/>
      <c r="AN39" s="10"/>
      <c r="AO39" s="10"/>
      <c r="AP39" s="10"/>
      <c r="AQ39" s="10"/>
      <c r="AR39" s="10"/>
      <c r="AS39" s="10"/>
      <c r="AT39" s="10"/>
      <c r="AU39" s="10"/>
      <c r="AV39" s="10"/>
      <c r="AW39" s="10"/>
      <c r="AX39" s="10"/>
    </row>
    <row r="40" spans="1:50" ht="15" customHeight="1">
      <c r="A40" s="10"/>
      <c r="B40" s="10"/>
      <c r="C40" s="10"/>
      <c r="D40" s="10"/>
      <c r="E40" s="10"/>
      <c r="F40" s="10"/>
      <c r="G40" s="10"/>
      <c r="H40" s="10"/>
      <c r="I40" s="10"/>
      <c r="J40" s="10"/>
      <c r="K40" s="10"/>
      <c r="L40" s="10"/>
      <c r="M40" s="10"/>
      <c r="N40" s="10"/>
      <c r="O40" s="10"/>
      <c r="P40" s="10"/>
      <c r="Q40" s="10"/>
      <c r="R40" s="10"/>
      <c r="S40" s="10"/>
      <c r="T40" s="10"/>
      <c r="U40" s="10"/>
      <c r="V40" s="10"/>
      <c r="W40" s="10"/>
      <c r="X40" s="10"/>
      <c r="Y40" s="10"/>
      <c r="Z40" s="10"/>
      <c r="AA40" s="10"/>
      <c r="AB40" s="10"/>
      <c r="AC40" s="10"/>
      <c r="AD40" s="10"/>
      <c r="AE40" s="10"/>
      <c r="AF40" s="10"/>
      <c r="AG40" s="10"/>
      <c r="AH40" s="10"/>
      <c r="AI40" s="10"/>
      <c r="AJ40" s="10"/>
      <c r="AK40" s="10"/>
      <c r="AL40" s="10"/>
      <c r="AM40" s="10"/>
      <c r="AN40" s="10"/>
      <c r="AO40" s="10"/>
      <c r="AP40" s="10"/>
      <c r="AQ40" s="10"/>
      <c r="AR40" s="10"/>
      <c r="AS40" s="10"/>
      <c r="AT40" s="10"/>
      <c r="AU40" s="10"/>
      <c r="AV40" s="10"/>
      <c r="AW40" s="10"/>
      <c r="AX40" s="10"/>
    </row>
    <row r="41" spans="1:50" ht="15" customHeight="1">
      <c r="A41" s="10"/>
      <c r="B41" s="10"/>
      <c r="C41" s="10"/>
      <c r="D41" s="10"/>
      <c r="E41" s="10"/>
      <c r="F41" s="10"/>
      <c r="G41" s="10"/>
      <c r="H41" s="10"/>
      <c r="I41" s="10"/>
      <c r="J41" s="10"/>
      <c r="K41" s="10"/>
      <c r="L41" s="10"/>
      <c r="M41" s="10"/>
      <c r="N41" s="10"/>
      <c r="O41" s="10"/>
      <c r="P41" s="10"/>
      <c r="Q41" s="10"/>
      <c r="R41" s="10"/>
      <c r="S41" s="10"/>
      <c r="T41" s="10"/>
      <c r="U41" s="10"/>
      <c r="V41" s="10"/>
      <c r="W41" s="10"/>
      <c r="X41" s="10"/>
      <c r="Y41" s="10"/>
      <c r="Z41" s="10"/>
      <c r="AA41" s="10"/>
      <c r="AB41" s="10"/>
      <c r="AC41" s="10"/>
      <c r="AD41" s="10"/>
      <c r="AE41" s="10"/>
      <c r="AF41" s="10"/>
      <c r="AG41" s="10"/>
      <c r="AH41" s="10"/>
      <c r="AI41" s="10"/>
      <c r="AJ41" s="10"/>
      <c r="AK41" s="10"/>
      <c r="AL41" s="10"/>
      <c r="AM41" s="10"/>
      <c r="AN41" s="10"/>
      <c r="AO41" s="10"/>
      <c r="AP41" s="10"/>
      <c r="AQ41" s="10"/>
      <c r="AR41" s="10"/>
      <c r="AS41" s="10"/>
      <c r="AT41" s="10"/>
      <c r="AU41" s="10"/>
      <c r="AV41" s="10"/>
      <c r="AW41" s="10"/>
      <c r="AX41" s="10"/>
    </row>
    <row r="42" spans="1:50" ht="15" customHeight="1">
      <c r="A42" s="10"/>
      <c r="B42" s="10"/>
      <c r="C42" s="10"/>
      <c r="D42" s="10"/>
      <c r="E42" s="10"/>
      <c r="F42" s="10"/>
      <c r="G42" s="10"/>
      <c r="H42" s="10"/>
      <c r="I42" s="10"/>
      <c r="J42" s="10"/>
      <c r="K42" s="10"/>
      <c r="L42" s="10"/>
      <c r="M42" s="10"/>
      <c r="N42" s="10"/>
      <c r="O42" s="10"/>
      <c r="P42" s="10"/>
      <c r="Q42" s="10"/>
      <c r="R42" s="10"/>
      <c r="S42" s="10"/>
      <c r="T42" s="10"/>
      <c r="U42" s="10"/>
      <c r="V42" s="10"/>
      <c r="W42" s="10"/>
      <c r="X42" s="10"/>
      <c r="Y42" s="10"/>
      <c r="Z42" s="10"/>
      <c r="AA42" s="10"/>
      <c r="AB42" s="10"/>
      <c r="AC42" s="10"/>
      <c r="AD42" s="10"/>
      <c r="AE42" s="10"/>
      <c r="AF42" s="10"/>
      <c r="AG42" s="10"/>
      <c r="AH42" s="10"/>
      <c r="AI42" s="10"/>
      <c r="AJ42" s="10"/>
      <c r="AK42" s="10"/>
      <c r="AL42" s="10"/>
      <c r="AM42" s="10"/>
      <c r="AN42" s="10"/>
      <c r="AO42" s="10"/>
      <c r="AP42" s="10"/>
      <c r="AQ42" s="10"/>
      <c r="AR42" s="10"/>
      <c r="AS42" s="10"/>
      <c r="AT42" s="10"/>
      <c r="AU42" s="10"/>
      <c r="AV42" s="10"/>
      <c r="AW42" s="10"/>
      <c r="AX42" s="10"/>
    </row>
    <row r="43" spans="1:50" ht="15" customHeight="1">
      <c r="A43" s="10"/>
      <c r="B43" s="10"/>
      <c r="C43" s="10"/>
      <c r="D43" s="10"/>
      <c r="E43" s="10"/>
      <c r="F43" s="10"/>
      <c r="G43" s="10"/>
      <c r="H43" s="10"/>
      <c r="I43" s="10"/>
      <c r="J43" s="10"/>
      <c r="K43" s="10"/>
      <c r="L43" s="10"/>
      <c r="M43" s="10"/>
      <c r="N43" s="10"/>
      <c r="O43" s="10"/>
      <c r="P43" s="10"/>
      <c r="Q43" s="10"/>
      <c r="R43" s="10"/>
      <c r="S43" s="10"/>
      <c r="T43" s="10"/>
      <c r="U43" s="10"/>
      <c r="V43" s="10"/>
      <c r="W43" s="10"/>
      <c r="X43" s="10"/>
      <c r="Y43" s="10"/>
      <c r="Z43" s="10"/>
      <c r="AA43" s="10"/>
      <c r="AB43" s="10"/>
      <c r="AC43" s="10"/>
      <c r="AD43" s="10"/>
      <c r="AE43" s="10"/>
      <c r="AF43" s="10"/>
      <c r="AG43" s="10"/>
      <c r="AH43" s="10"/>
      <c r="AI43" s="10"/>
      <c r="AJ43" s="10"/>
      <c r="AK43" s="10"/>
      <c r="AL43" s="10"/>
      <c r="AM43" s="10"/>
      <c r="AN43" s="10"/>
      <c r="AO43" s="10"/>
      <c r="AP43" s="10"/>
      <c r="AQ43" s="10"/>
      <c r="AR43" s="10"/>
      <c r="AS43" s="10"/>
      <c r="AT43" s="10"/>
      <c r="AU43" s="10"/>
      <c r="AV43" s="10"/>
      <c r="AW43" s="10"/>
      <c r="AX43" s="10"/>
    </row>
    <row r="44" spans="1:50" ht="15" customHeight="1">
      <c r="A44" s="10"/>
      <c r="B44" s="10"/>
      <c r="C44" s="10"/>
      <c r="D44" s="10"/>
      <c r="E44" s="10"/>
      <c r="F44" s="10"/>
      <c r="G44" s="10"/>
      <c r="H44" s="10"/>
      <c r="I44" s="10"/>
      <c r="J44" s="10"/>
      <c r="K44" s="10"/>
      <c r="L44" s="10"/>
      <c r="M44" s="10"/>
      <c r="N44" s="10"/>
      <c r="O44" s="10"/>
      <c r="P44" s="10"/>
      <c r="Q44" s="10"/>
      <c r="R44" s="10"/>
      <c r="S44" s="10"/>
      <c r="T44" s="10"/>
      <c r="U44" s="10"/>
      <c r="V44" s="10"/>
      <c r="W44" s="10"/>
      <c r="X44" s="10"/>
      <c r="Y44" s="10"/>
      <c r="Z44" s="10"/>
      <c r="AA44" s="10"/>
      <c r="AB44" s="10"/>
      <c r="AC44" s="10"/>
      <c r="AD44" s="10"/>
      <c r="AE44" s="10"/>
      <c r="AF44" s="10"/>
      <c r="AG44" s="10"/>
      <c r="AH44" s="10"/>
      <c r="AI44" s="10"/>
      <c r="AJ44" s="10"/>
      <c r="AK44" s="10"/>
      <c r="AL44" s="10"/>
      <c r="AM44" s="10"/>
      <c r="AN44" s="10"/>
      <c r="AO44" s="10"/>
      <c r="AP44" s="10"/>
      <c r="AQ44" s="10"/>
      <c r="AR44" s="10"/>
      <c r="AS44" s="10"/>
      <c r="AT44" s="10"/>
      <c r="AU44" s="10"/>
      <c r="AV44" s="10"/>
      <c r="AW44" s="10"/>
      <c r="AX44" s="10"/>
    </row>
    <row r="45" spans="1:50" ht="15" customHeight="1">
      <c r="A45" s="10"/>
      <c r="B45" s="10"/>
      <c r="C45" s="10"/>
      <c r="D45" s="10"/>
      <c r="E45" s="10"/>
      <c r="F45" s="10"/>
      <c r="G45" s="10"/>
      <c r="H45" s="10"/>
      <c r="I45" s="10"/>
      <c r="J45" s="10"/>
      <c r="K45" s="10"/>
      <c r="L45" s="10"/>
      <c r="M45" s="10"/>
      <c r="N45" s="10"/>
      <c r="O45" s="10"/>
      <c r="P45" s="10"/>
      <c r="Q45" s="10"/>
      <c r="R45" s="10"/>
      <c r="S45" s="10"/>
      <c r="T45" s="10"/>
      <c r="U45" s="10"/>
      <c r="V45" s="10"/>
      <c r="W45" s="10"/>
      <c r="X45" s="10"/>
      <c r="Y45" s="10"/>
      <c r="Z45" s="10"/>
      <c r="AA45" s="10"/>
      <c r="AB45" s="10"/>
      <c r="AC45" s="10"/>
      <c r="AD45" s="10"/>
      <c r="AE45" s="10"/>
      <c r="AF45" s="10"/>
      <c r="AG45" s="10"/>
      <c r="AH45" s="10"/>
      <c r="AI45" s="10"/>
      <c r="AJ45" s="10"/>
      <c r="AK45" s="10"/>
      <c r="AL45" s="10"/>
      <c r="AM45" s="10"/>
      <c r="AN45" s="10"/>
      <c r="AO45" s="10"/>
      <c r="AP45" s="10"/>
      <c r="AQ45" s="10"/>
      <c r="AR45" s="10"/>
      <c r="AS45" s="10"/>
      <c r="AT45" s="10"/>
      <c r="AU45" s="10"/>
      <c r="AV45" s="10"/>
      <c r="AW45" s="10"/>
      <c r="AX45" s="10"/>
    </row>
    <row r="46" spans="1:50" ht="15" customHeight="1">
      <c r="A46" s="10"/>
      <c r="B46" s="10"/>
      <c r="C46" s="10"/>
      <c r="D46" s="10"/>
      <c r="E46" s="10"/>
      <c r="F46" s="10"/>
      <c r="G46" s="10"/>
      <c r="H46" s="10"/>
      <c r="I46" s="10"/>
      <c r="J46" s="10"/>
      <c r="K46" s="10"/>
      <c r="L46" s="10"/>
      <c r="M46" s="10"/>
      <c r="N46" s="10"/>
      <c r="O46" s="10"/>
      <c r="P46" s="10"/>
      <c r="Q46" s="10"/>
      <c r="R46" s="10"/>
      <c r="S46" s="10"/>
      <c r="T46" s="10"/>
      <c r="U46" s="10"/>
      <c r="V46" s="10"/>
      <c r="W46" s="10"/>
      <c r="X46" s="10"/>
      <c r="Y46" s="10"/>
      <c r="Z46" s="10"/>
      <c r="AA46" s="10"/>
      <c r="AB46" s="10"/>
      <c r="AC46" s="10"/>
      <c r="AD46" s="10"/>
      <c r="AE46" s="10"/>
      <c r="AF46" s="10"/>
      <c r="AG46" s="10"/>
      <c r="AH46" s="10"/>
      <c r="AI46" s="10"/>
      <c r="AJ46" s="10"/>
      <c r="AK46" s="10"/>
      <c r="AL46" s="10"/>
      <c r="AM46" s="10"/>
      <c r="AN46" s="10"/>
      <c r="AO46" s="10"/>
      <c r="AP46" s="10"/>
      <c r="AQ46" s="10"/>
      <c r="AR46" s="10"/>
      <c r="AS46" s="10"/>
      <c r="AT46" s="10"/>
      <c r="AU46" s="10"/>
      <c r="AV46" s="10"/>
      <c r="AW46" s="10"/>
      <c r="AX46" s="10"/>
    </row>
    <row r="47" spans="1:50" ht="15" customHeight="1">
      <c r="A47" s="10"/>
      <c r="B47" s="10"/>
      <c r="C47" s="10"/>
      <c r="D47" s="10"/>
      <c r="E47" s="10"/>
      <c r="F47" s="10"/>
      <c r="G47" s="10"/>
      <c r="H47" s="10"/>
      <c r="I47" s="10"/>
      <c r="J47" s="10"/>
      <c r="K47" s="10"/>
      <c r="L47" s="10"/>
      <c r="M47" s="10"/>
      <c r="N47" s="10"/>
      <c r="O47" s="10"/>
      <c r="P47" s="10"/>
      <c r="Q47" s="10"/>
      <c r="R47" s="10"/>
      <c r="S47" s="10"/>
      <c r="T47" s="10"/>
      <c r="U47" s="10"/>
      <c r="V47" s="10"/>
      <c r="W47" s="10"/>
      <c r="X47" s="10"/>
      <c r="Y47" s="10"/>
      <c r="Z47" s="10"/>
      <c r="AA47" s="10"/>
      <c r="AB47" s="10"/>
      <c r="AC47" s="10"/>
      <c r="AD47" s="10"/>
      <c r="AE47" s="10"/>
      <c r="AF47" s="10"/>
      <c r="AG47" s="10"/>
      <c r="AH47" s="10"/>
      <c r="AI47" s="10"/>
      <c r="AJ47" s="10"/>
      <c r="AK47" s="10"/>
      <c r="AL47" s="10"/>
      <c r="AM47" s="10"/>
      <c r="AN47" s="10"/>
      <c r="AO47" s="10"/>
      <c r="AP47" s="10"/>
      <c r="AQ47" s="10"/>
      <c r="AR47" s="10"/>
      <c r="AS47" s="10"/>
      <c r="AT47" s="10"/>
      <c r="AU47" s="10"/>
      <c r="AV47" s="10"/>
      <c r="AW47" s="10"/>
      <c r="AX47" s="10"/>
    </row>
    <row r="48" spans="1:50" ht="15" customHeight="1">
      <c r="A48" s="10"/>
      <c r="B48" s="10"/>
      <c r="C48" s="10"/>
      <c r="D48" s="10"/>
      <c r="E48" s="10"/>
      <c r="F48" s="10"/>
      <c r="G48" s="10"/>
      <c r="H48" s="10"/>
      <c r="I48" s="10"/>
      <c r="J48" s="10"/>
      <c r="K48" s="10"/>
      <c r="L48" s="10"/>
      <c r="M48" s="10"/>
      <c r="N48" s="10"/>
      <c r="O48" s="10"/>
      <c r="P48" s="10"/>
      <c r="Q48" s="10"/>
      <c r="R48" s="10"/>
      <c r="S48" s="10"/>
      <c r="T48" s="10"/>
      <c r="U48" s="10"/>
      <c r="V48" s="10"/>
      <c r="W48" s="10"/>
      <c r="X48" s="10"/>
      <c r="Y48" s="10"/>
      <c r="Z48" s="10"/>
      <c r="AA48" s="10"/>
      <c r="AB48" s="10"/>
      <c r="AC48" s="10"/>
      <c r="AD48" s="10"/>
      <c r="AE48" s="10"/>
      <c r="AF48" s="10"/>
      <c r="AG48" s="10"/>
      <c r="AH48" s="10"/>
      <c r="AI48" s="10"/>
      <c r="AJ48" s="10"/>
      <c r="AK48" s="10"/>
      <c r="AL48" s="10"/>
      <c r="AM48" s="10"/>
      <c r="AN48" s="10"/>
      <c r="AO48" s="10"/>
      <c r="AP48" s="10"/>
      <c r="AQ48" s="10"/>
      <c r="AR48" s="10"/>
      <c r="AS48" s="10"/>
      <c r="AT48" s="10"/>
      <c r="AU48" s="10"/>
      <c r="AV48" s="10"/>
      <c r="AW48" s="10"/>
      <c r="AX48" s="10"/>
    </row>
    <row r="49" spans="1:50" ht="15" customHeight="1">
      <c r="A49" s="10"/>
      <c r="B49" s="10"/>
      <c r="C49" s="10"/>
      <c r="D49" s="10"/>
      <c r="E49" s="10"/>
      <c r="F49" s="10"/>
      <c r="G49" s="10"/>
      <c r="H49" s="10"/>
      <c r="I49" s="10"/>
      <c r="J49" s="10"/>
      <c r="K49" s="10"/>
      <c r="L49" s="10"/>
      <c r="M49" s="10"/>
      <c r="N49" s="10"/>
      <c r="O49" s="10"/>
      <c r="P49" s="10"/>
      <c r="Q49" s="10"/>
      <c r="R49" s="10"/>
      <c r="S49" s="10"/>
      <c r="T49" s="10"/>
      <c r="U49" s="10"/>
      <c r="V49" s="10"/>
      <c r="W49" s="10"/>
      <c r="X49" s="10"/>
      <c r="Y49" s="10"/>
      <c r="Z49" s="10"/>
      <c r="AA49" s="10"/>
      <c r="AB49" s="10"/>
      <c r="AC49" s="10"/>
      <c r="AD49" s="10"/>
      <c r="AE49" s="10"/>
      <c r="AF49" s="10"/>
      <c r="AG49" s="10"/>
      <c r="AH49" s="10"/>
      <c r="AI49" s="10"/>
      <c r="AJ49" s="10"/>
      <c r="AK49" s="10"/>
      <c r="AL49" s="10"/>
      <c r="AM49" s="10"/>
      <c r="AN49" s="10"/>
      <c r="AO49" s="10"/>
      <c r="AP49" s="10"/>
      <c r="AQ49" s="10"/>
      <c r="AR49" s="10"/>
      <c r="AS49" s="10"/>
      <c r="AT49" s="10"/>
      <c r="AU49" s="10"/>
      <c r="AV49" s="10"/>
      <c r="AW49" s="10"/>
      <c r="AX49" s="10"/>
    </row>
    <row r="50" spans="1:50" ht="15" customHeight="1">
      <c r="A50" s="10"/>
      <c r="B50" s="10"/>
      <c r="C50" s="10"/>
      <c r="D50" s="10"/>
      <c r="E50" s="10"/>
      <c r="F50" s="10"/>
      <c r="G50" s="10"/>
      <c r="H50" s="10"/>
      <c r="I50" s="10"/>
      <c r="J50" s="10"/>
      <c r="K50" s="10"/>
      <c r="L50" s="10"/>
      <c r="M50" s="10"/>
      <c r="N50" s="10"/>
      <c r="O50" s="10"/>
      <c r="P50" s="10"/>
      <c r="Q50" s="10"/>
      <c r="R50" s="10"/>
      <c r="S50" s="10"/>
      <c r="T50" s="10"/>
      <c r="U50" s="10"/>
      <c r="V50" s="10"/>
      <c r="W50" s="10"/>
      <c r="X50" s="10"/>
      <c r="Y50" s="10"/>
      <c r="Z50" s="10"/>
      <c r="AA50" s="10"/>
      <c r="AB50" s="10"/>
      <c r="AC50" s="10"/>
      <c r="AD50" s="10"/>
      <c r="AE50" s="10"/>
      <c r="AF50" s="10"/>
      <c r="AG50" s="10"/>
      <c r="AH50" s="10"/>
      <c r="AI50" s="10"/>
      <c r="AJ50" s="10"/>
      <c r="AK50" s="10"/>
      <c r="AL50" s="10"/>
      <c r="AM50" s="10"/>
      <c r="AN50" s="10"/>
      <c r="AO50" s="10"/>
      <c r="AP50" s="10"/>
      <c r="AQ50" s="10"/>
      <c r="AR50" s="10"/>
      <c r="AS50" s="10"/>
      <c r="AT50" s="10"/>
      <c r="AU50" s="10"/>
      <c r="AV50" s="10"/>
      <c r="AW50" s="10"/>
      <c r="AX50" s="10"/>
    </row>
    <row r="51" spans="1:50" ht="15" customHeight="1">
      <c r="A51" s="10"/>
      <c r="B51" s="10"/>
      <c r="C51" s="10"/>
      <c r="D51" s="10"/>
      <c r="E51" s="10"/>
      <c r="F51" s="10"/>
      <c r="G51" s="10"/>
      <c r="H51" s="10"/>
      <c r="I51" s="10"/>
      <c r="J51" s="10"/>
      <c r="K51" s="10"/>
      <c r="L51" s="10"/>
      <c r="M51" s="10"/>
      <c r="N51" s="10"/>
      <c r="O51" s="10"/>
      <c r="P51" s="10"/>
      <c r="Q51" s="10"/>
      <c r="R51" s="10"/>
      <c r="S51" s="10"/>
      <c r="T51" s="10"/>
      <c r="U51" s="10"/>
      <c r="V51" s="10"/>
      <c r="W51" s="10"/>
      <c r="X51" s="10"/>
      <c r="Y51" s="10"/>
      <c r="Z51" s="10"/>
      <c r="AA51" s="10"/>
      <c r="AB51" s="10"/>
      <c r="AC51" s="10"/>
      <c r="AD51" s="10"/>
      <c r="AE51" s="10"/>
      <c r="AF51" s="10"/>
      <c r="AG51" s="10"/>
      <c r="AH51" s="10"/>
      <c r="AI51" s="10"/>
      <c r="AJ51" s="10"/>
      <c r="AK51" s="10"/>
      <c r="AL51" s="10"/>
      <c r="AM51" s="10"/>
      <c r="AN51" s="10"/>
      <c r="AO51" s="10"/>
      <c r="AP51" s="10"/>
      <c r="AQ51" s="10"/>
      <c r="AR51" s="10"/>
      <c r="AS51" s="10"/>
      <c r="AT51" s="10"/>
      <c r="AU51" s="10"/>
      <c r="AV51" s="10"/>
      <c r="AW51" s="10"/>
      <c r="AX51" s="10"/>
    </row>
    <row r="52" spans="1:50" ht="15" customHeight="1">
      <c r="A52" s="10"/>
      <c r="B52" s="10"/>
      <c r="C52" s="10"/>
      <c r="D52" s="10"/>
      <c r="E52" s="10"/>
      <c r="F52" s="10"/>
      <c r="G52" s="10"/>
      <c r="H52" s="10"/>
      <c r="I52" s="10"/>
      <c r="J52" s="10"/>
      <c r="K52" s="10"/>
      <c r="L52" s="10"/>
      <c r="M52" s="10"/>
      <c r="N52" s="10"/>
      <c r="O52" s="10"/>
      <c r="P52" s="10"/>
      <c r="Q52" s="10"/>
      <c r="R52" s="10"/>
      <c r="S52" s="10"/>
      <c r="T52" s="10"/>
      <c r="U52" s="10"/>
      <c r="V52" s="10"/>
      <c r="W52" s="10"/>
      <c r="X52" s="10"/>
      <c r="Y52" s="10"/>
      <c r="Z52" s="10"/>
      <c r="AA52" s="10"/>
      <c r="AB52" s="10"/>
      <c r="AC52" s="10"/>
      <c r="AD52" s="10"/>
      <c r="AE52" s="10"/>
      <c r="AF52" s="10"/>
      <c r="AG52" s="10"/>
      <c r="AH52" s="10"/>
      <c r="AI52" s="10"/>
      <c r="AJ52" s="10"/>
      <c r="AK52" s="10"/>
      <c r="AL52" s="10"/>
      <c r="AM52" s="10"/>
      <c r="AN52" s="10"/>
      <c r="AO52" s="10"/>
      <c r="AP52" s="10"/>
      <c r="AQ52" s="10"/>
      <c r="AR52" s="10"/>
      <c r="AS52" s="10"/>
      <c r="AT52" s="10"/>
      <c r="AU52" s="10"/>
      <c r="AV52" s="10"/>
      <c r="AW52" s="10"/>
      <c r="AX52" s="10"/>
    </row>
    <row r="53" spans="1:50" ht="15" customHeight="1">
      <c r="A53" s="10"/>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c r="AJ53" s="10"/>
      <c r="AK53" s="10"/>
      <c r="AL53" s="10"/>
      <c r="AM53" s="10"/>
      <c r="AN53" s="10"/>
      <c r="AO53" s="10"/>
      <c r="AP53" s="10"/>
      <c r="AQ53" s="10"/>
      <c r="AR53" s="10"/>
      <c r="AS53" s="10"/>
      <c r="AT53" s="10"/>
      <c r="AU53" s="10"/>
      <c r="AV53" s="10"/>
      <c r="AW53" s="10"/>
      <c r="AX53" s="10"/>
    </row>
    <row r="54" spans="1:50" ht="15" customHeight="1">
      <c r="A54" s="10"/>
      <c r="B54" s="10"/>
      <c r="C54" s="10"/>
      <c r="D54" s="10"/>
      <c r="E54" s="10"/>
      <c r="F54" s="10"/>
      <c r="G54" s="10"/>
      <c r="H54" s="10"/>
      <c r="I54" s="10"/>
      <c r="J54" s="10"/>
      <c r="K54" s="10"/>
      <c r="L54" s="10"/>
      <c r="M54" s="10"/>
      <c r="N54" s="10"/>
      <c r="O54" s="10"/>
      <c r="P54" s="10"/>
      <c r="Q54" s="10"/>
      <c r="R54" s="10"/>
      <c r="S54" s="10"/>
      <c r="T54" s="10"/>
      <c r="U54" s="10"/>
      <c r="V54" s="10"/>
      <c r="W54" s="10"/>
      <c r="X54" s="10"/>
      <c r="Y54" s="10"/>
      <c r="Z54" s="10"/>
      <c r="AA54" s="10"/>
      <c r="AB54" s="10"/>
      <c r="AC54" s="10"/>
      <c r="AD54" s="10"/>
      <c r="AE54" s="10"/>
      <c r="AF54" s="10"/>
      <c r="AG54" s="10"/>
      <c r="AH54" s="10"/>
      <c r="AI54" s="10"/>
      <c r="AJ54" s="10"/>
      <c r="AK54" s="10"/>
      <c r="AL54" s="10"/>
      <c r="AM54" s="10"/>
      <c r="AN54" s="10"/>
      <c r="AO54" s="10"/>
      <c r="AP54" s="10"/>
      <c r="AQ54" s="10"/>
      <c r="AR54" s="10"/>
      <c r="AS54" s="10"/>
      <c r="AT54" s="10"/>
      <c r="AU54" s="10"/>
      <c r="AV54" s="10"/>
      <c r="AW54" s="10"/>
      <c r="AX54" s="10"/>
    </row>
    <row r="55" spans="1:50" ht="15" customHeight="1">
      <c r="A55" s="10"/>
      <c r="B55" s="10"/>
      <c r="C55" s="10"/>
      <c r="D55" s="10"/>
      <c r="E55" s="10"/>
      <c r="F55" s="10"/>
      <c r="G55" s="10"/>
      <c r="H55" s="10"/>
      <c r="I55" s="10"/>
      <c r="J55" s="10"/>
      <c r="K55" s="10"/>
      <c r="L55" s="10"/>
      <c r="M55" s="10"/>
      <c r="N55" s="10"/>
      <c r="O55" s="10"/>
      <c r="P55" s="10"/>
      <c r="Q55" s="10"/>
      <c r="R55" s="10"/>
      <c r="S55" s="10"/>
      <c r="T55" s="10"/>
      <c r="U55" s="10"/>
      <c r="V55" s="10"/>
      <c r="W55" s="10"/>
      <c r="X55" s="10"/>
      <c r="Y55" s="10"/>
      <c r="Z55" s="10"/>
      <c r="AA55" s="10"/>
      <c r="AB55" s="10"/>
      <c r="AC55" s="10"/>
      <c r="AD55" s="10"/>
      <c r="AE55" s="10"/>
      <c r="AF55" s="10"/>
      <c r="AG55" s="10"/>
      <c r="AH55" s="10"/>
      <c r="AI55" s="10"/>
      <c r="AJ55" s="10"/>
      <c r="AK55" s="10"/>
      <c r="AL55" s="10"/>
      <c r="AM55" s="10"/>
      <c r="AN55" s="10"/>
      <c r="AO55" s="10"/>
      <c r="AP55" s="10"/>
      <c r="AQ55" s="10"/>
      <c r="AR55" s="10"/>
      <c r="AS55" s="10"/>
      <c r="AT55" s="10"/>
      <c r="AU55" s="10"/>
      <c r="AV55" s="10"/>
      <c r="AW55" s="10"/>
      <c r="AX55" s="10"/>
    </row>
    <row r="56" spans="1:50" ht="15" customHeight="1">
      <c r="A56" s="10"/>
      <c r="B56" s="10"/>
      <c r="C56" s="10"/>
      <c r="D56" s="10"/>
      <c r="E56" s="10"/>
      <c r="F56" s="10"/>
      <c r="G56" s="10"/>
      <c r="H56" s="10"/>
      <c r="I56" s="10"/>
      <c r="J56" s="10"/>
      <c r="K56" s="10"/>
      <c r="L56" s="10"/>
      <c r="M56" s="10"/>
      <c r="N56" s="10"/>
      <c r="O56" s="10"/>
      <c r="P56" s="10"/>
      <c r="Q56" s="10"/>
      <c r="R56" s="10"/>
      <c r="S56" s="10"/>
      <c r="T56" s="10"/>
      <c r="U56" s="10"/>
      <c r="V56" s="10"/>
      <c r="W56" s="10"/>
      <c r="X56" s="10"/>
      <c r="Y56" s="10"/>
      <c r="Z56" s="10"/>
      <c r="AA56" s="10"/>
      <c r="AB56" s="10"/>
      <c r="AC56" s="10"/>
      <c r="AD56" s="10"/>
      <c r="AE56" s="10"/>
      <c r="AF56" s="10"/>
      <c r="AG56" s="10"/>
      <c r="AH56" s="10"/>
      <c r="AI56" s="10"/>
      <c r="AJ56" s="10"/>
      <c r="AK56" s="10"/>
      <c r="AL56" s="10"/>
      <c r="AM56" s="10"/>
      <c r="AN56" s="10"/>
      <c r="AO56" s="10"/>
      <c r="AP56" s="10"/>
      <c r="AQ56" s="10"/>
      <c r="AR56" s="10"/>
      <c r="AS56" s="10"/>
      <c r="AT56" s="10"/>
      <c r="AU56" s="10"/>
      <c r="AV56" s="10"/>
      <c r="AW56" s="10"/>
      <c r="AX56" s="10"/>
    </row>
    <row r="57" spans="1:50" ht="15" customHeight="1">
      <c r="A57" s="10"/>
      <c r="B57" s="10"/>
      <c r="C57" s="10"/>
      <c r="D57" s="10"/>
      <c r="E57" s="10"/>
      <c r="F57" s="10"/>
      <c r="G57" s="10"/>
      <c r="H57" s="10"/>
      <c r="I57" s="10"/>
      <c r="J57" s="10"/>
      <c r="K57" s="10"/>
      <c r="L57" s="10"/>
      <c r="M57" s="10"/>
      <c r="N57" s="10"/>
      <c r="O57" s="10"/>
      <c r="P57" s="10"/>
      <c r="Q57" s="10"/>
      <c r="R57" s="10"/>
      <c r="S57" s="10"/>
      <c r="T57" s="10"/>
      <c r="U57" s="10"/>
      <c r="V57" s="10"/>
      <c r="W57" s="10"/>
      <c r="X57" s="10"/>
      <c r="Y57" s="10"/>
      <c r="Z57" s="10"/>
      <c r="AA57" s="10"/>
      <c r="AB57" s="10"/>
      <c r="AC57" s="10"/>
      <c r="AD57" s="10"/>
      <c r="AE57" s="10"/>
      <c r="AF57" s="10"/>
      <c r="AG57" s="10"/>
      <c r="AH57" s="10"/>
      <c r="AI57" s="10"/>
      <c r="AJ57" s="10"/>
      <c r="AK57" s="10"/>
      <c r="AL57" s="10"/>
      <c r="AM57" s="10"/>
      <c r="AN57" s="10"/>
      <c r="AO57" s="10"/>
      <c r="AP57" s="10"/>
      <c r="AQ57" s="10"/>
      <c r="AR57" s="10"/>
      <c r="AS57" s="10"/>
      <c r="AT57" s="10"/>
      <c r="AU57" s="10"/>
      <c r="AV57" s="10"/>
      <c r="AW57" s="10"/>
      <c r="AX57" s="10"/>
    </row>
    <row r="58" spans="1:50" ht="15" customHeight="1">
      <c r="A58" s="10"/>
      <c r="B58" s="10"/>
      <c r="C58" s="10"/>
      <c r="D58" s="10"/>
      <c r="E58" s="10"/>
      <c r="F58" s="10"/>
      <c r="G58" s="10"/>
      <c r="H58" s="10"/>
      <c r="I58" s="10"/>
      <c r="J58" s="10"/>
      <c r="K58" s="10"/>
      <c r="L58" s="10"/>
      <c r="M58" s="10"/>
      <c r="N58" s="10"/>
      <c r="O58" s="10"/>
      <c r="P58" s="10"/>
      <c r="Q58" s="10"/>
      <c r="R58" s="10"/>
      <c r="S58" s="10"/>
      <c r="T58" s="10"/>
      <c r="U58" s="10"/>
      <c r="V58" s="10"/>
      <c r="W58" s="10"/>
      <c r="X58" s="10"/>
      <c r="Y58" s="10"/>
      <c r="Z58" s="10"/>
      <c r="AA58" s="10"/>
      <c r="AB58" s="10"/>
      <c r="AC58" s="10"/>
      <c r="AD58" s="10"/>
      <c r="AE58" s="10"/>
      <c r="AF58" s="10"/>
      <c r="AG58" s="10"/>
      <c r="AH58" s="10"/>
      <c r="AI58" s="10"/>
      <c r="AJ58" s="10"/>
      <c r="AK58" s="10"/>
      <c r="AL58" s="10"/>
      <c r="AM58" s="10"/>
      <c r="AN58" s="10"/>
      <c r="AO58" s="10"/>
      <c r="AP58" s="10"/>
      <c r="AQ58" s="10"/>
      <c r="AR58" s="10"/>
      <c r="AS58" s="10"/>
      <c r="AT58" s="10"/>
      <c r="AU58" s="10"/>
      <c r="AV58" s="10"/>
      <c r="AW58" s="10"/>
      <c r="AX58" s="10"/>
    </row>
    <row r="59" spans="1:50" ht="15" customHeight="1">
      <c r="A59" s="10"/>
      <c r="B59" s="10"/>
      <c r="C59" s="10"/>
      <c r="D59" s="10"/>
      <c r="E59" s="10"/>
      <c r="F59" s="10"/>
      <c r="G59" s="10"/>
      <c r="H59" s="10"/>
      <c r="I59" s="10"/>
      <c r="J59" s="10"/>
      <c r="K59" s="10"/>
      <c r="L59" s="10"/>
      <c r="M59" s="10"/>
      <c r="N59" s="10"/>
      <c r="O59" s="10"/>
      <c r="P59" s="10"/>
      <c r="Q59" s="10"/>
      <c r="R59" s="10"/>
      <c r="S59" s="10"/>
      <c r="T59" s="10"/>
      <c r="U59" s="10"/>
      <c r="V59" s="10"/>
      <c r="W59" s="10"/>
      <c r="X59" s="10"/>
      <c r="Y59" s="10"/>
      <c r="Z59" s="10"/>
      <c r="AA59" s="10"/>
      <c r="AB59" s="10"/>
      <c r="AC59" s="10"/>
      <c r="AD59" s="10"/>
      <c r="AE59" s="10"/>
      <c r="AF59" s="10"/>
      <c r="AG59" s="10"/>
      <c r="AH59" s="10"/>
      <c r="AI59" s="10"/>
      <c r="AJ59" s="10"/>
      <c r="AK59" s="10"/>
      <c r="AL59" s="10"/>
      <c r="AM59" s="10"/>
      <c r="AN59" s="10"/>
      <c r="AO59" s="10"/>
      <c r="AP59" s="10"/>
      <c r="AQ59" s="10"/>
      <c r="AR59" s="10"/>
      <c r="AS59" s="10"/>
      <c r="AT59" s="10"/>
      <c r="AU59" s="10"/>
      <c r="AV59" s="10"/>
      <c r="AW59" s="10"/>
      <c r="AX59" s="10"/>
    </row>
    <row r="60" spans="1:50" ht="15" customHeight="1">
      <c r="A60" s="10"/>
      <c r="B60" s="10"/>
      <c r="C60" s="10"/>
      <c r="D60" s="10"/>
      <c r="E60" s="10"/>
      <c r="F60" s="10"/>
      <c r="G60" s="10"/>
      <c r="H60" s="10"/>
      <c r="I60" s="10"/>
      <c r="J60" s="10"/>
      <c r="K60" s="10"/>
      <c r="L60" s="10"/>
      <c r="M60" s="10"/>
      <c r="N60" s="10"/>
      <c r="O60" s="10"/>
      <c r="P60" s="10"/>
      <c r="Q60" s="10"/>
      <c r="R60" s="10"/>
      <c r="S60" s="10"/>
      <c r="T60" s="10"/>
      <c r="U60" s="10"/>
      <c r="V60" s="10"/>
      <c r="W60" s="10"/>
      <c r="X60" s="10"/>
      <c r="Y60" s="10"/>
      <c r="Z60" s="10"/>
      <c r="AA60" s="10"/>
      <c r="AB60" s="10"/>
      <c r="AC60" s="10"/>
      <c r="AD60" s="10"/>
      <c r="AE60" s="10"/>
      <c r="AF60" s="10"/>
      <c r="AG60" s="10"/>
      <c r="AH60" s="10"/>
      <c r="AI60" s="10"/>
      <c r="AJ60" s="10"/>
      <c r="AK60" s="10"/>
      <c r="AL60" s="10"/>
      <c r="AM60" s="10"/>
      <c r="AN60" s="10"/>
      <c r="AO60" s="10"/>
      <c r="AP60" s="10"/>
      <c r="AQ60" s="10"/>
      <c r="AR60" s="10"/>
      <c r="AS60" s="10"/>
      <c r="AT60" s="10"/>
      <c r="AU60" s="10"/>
      <c r="AV60" s="10"/>
      <c r="AW60" s="10"/>
      <c r="AX60" s="10"/>
    </row>
    <row r="61" spans="1:50" ht="15" customHeight="1">
      <c r="A61" s="10"/>
      <c r="B61" s="10"/>
      <c r="C61" s="10"/>
      <c r="D61" s="10"/>
      <c r="E61" s="10"/>
      <c r="F61" s="10"/>
      <c r="G61" s="10"/>
      <c r="H61" s="10"/>
      <c r="I61" s="10"/>
      <c r="J61" s="10"/>
      <c r="K61" s="10"/>
      <c r="L61" s="10"/>
      <c r="M61" s="10"/>
      <c r="N61" s="10"/>
      <c r="O61" s="10"/>
      <c r="P61" s="10"/>
      <c r="Q61" s="10"/>
      <c r="R61" s="10"/>
      <c r="S61" s="10"/>
      <c r="T61" s="10"/>
      <c r="U61" s="10"/>
      <c r="V61" s="10"/>
      <c r="W61" s="10"/>
      <c r="X61" s="10"/>
      <c r="Y61" s="10"/>
      <c r="Z61" s="10"/>
      <c r="AA61" s="10"/>
      <c r="AB61" s="10"/>
      <c r="AC61" s="10"/>
      <c r="AD61" s="10"/>
      <c r="AE61" s="10"/>
      <c r="AF61" s="10"/>
      <c r="AG61" s="10"/>
      <c r="AH61" s="10"/>
      <c r="AI61" s="10"/>
      <c r="AJ61" s="10"/>
      <c r="AK61" s="10"/>
      <c r="AL61" s="10"/>
      <c r="AM61" s="10"/>
      <c r="AN61" s="10"/>
      <c r="AO61" s="10"/>
      <c r="AP61" s="10"/>
      <c r="AQ61" s="10"/>
      <c r="AR61" s="10"/>
      <c r="AS61" s="10"/>
      <c r="AT61" s="10"/>
      <c r="AU61" s="10"/>
      <c r="AV61" s="10"/>
      <c r="AW61" s="10"/>
      <c r="AX61" s="10"/>
    </row>
    <row r="62" spans="1:50" ht="15" customHeight="1">
      <c r="A62" s="10"/>
      <c r="B62" s="10"/>
      <c r="C62" s="10"/>
      <c r="D62" s="10"/>
      <c r="E62" s="10"/>
      <c r="F62" s="10"/>
      <c r="G62" s="10"/>
      <c r="H62" s="10"/>
      <c r="I62" s="10"/>
      <c r="J62" s="10"/>
      <c r="K62" s="10"/>
      <c r="L62" s="10"/>
      <c r="M62" s="10"/>
      <c r="N62" s="10"/>
      <c r="O62" s="10"/>
      <c r="P62" s="10"/>
      <c r="Q62" s="10"/>
      <c r="R62" s="10"/>
      <c r="S62" s="10"/>
      <c r="T62" s="10"/>
      <c r="U62" s="10"/>
      <c r="V62" s="10"/>
      <c r="W62" s="10"/>
      <c r="X62" s="10"/>
      <c r="Y62" s="10"/>
      <c r="Z62" s="10"/>
      <c r="AA62" s="10"/>
      <c r="AB62" s="10"/>
      <c r="AC62" s="10"/>
      <c r="AD62" s="10"/>
      <c r="AE62" s="10"/>
      <c r="AF62" s="10"/>
      <c r="AG62" s="10"/>
      <c r="AH62" s="10"/>
      <c r="AI62" s="10"/>
      <c r="AJ62" s="10"/>
      <c r="AK62" s="10"/>
      <c r="AL62" s="10"/>
      <c r="AM62" s="10"/>
      <c r="AN62" s="10"/>
      <c r="AO62" s="10"/>
      <c r="AP62" s="10"/>
      <c r="AQ62" s="10"/>
      <c r="AR62" s="10"/>
      <c r="AS62" s="10"/>
      <c r="AT62" s="10"/>
      <c r="AU62" s="10"/>
      <c r="AV62" s="10"/>
      <c r="AW62" s="10"/>
      <c r="AX62" s="10"/>
    </row>
    <row r="63" spans="1:50" ht="15" customHeight="1">
      <c r="A63" s="10"/>
      <c r="B63" s="10"/>
      <c r="C63" s="10"/>
      <c r="D63" s="10"/>
      <c r="E63" s="10"/>
      <c r="F63" s="10"/>
      <c r="G63" s="10"/>
      <c r="H63" s="10"/>
      <c r="I63" s="10"/>
      <c r="J63" s="10"/>
      <c r="K63" s="10"/>
      <c r="L63" s="10"/>
      <c r="M63" s="10"/>
      <c r="N63" s="10"/>
      <c r="O63" s="10"/>
      <c r="P63" s="10"/>
      <c r="Q63" s="10"/>
      <c r="R63" s="10"/>
      <c r="S63" s="10"/>
      <c r="T63" s="10"/>
      <c r="U63" s="10"/>
      <c r="V63" s="10"/>
      <c r="W63" s="10"/>
      <c r="X63" s="10"/>
      <c r="Y63" s="10"/>
      <c r="Z63" s="10"/>
      <c r="AA63" s="10"/>
      <c r="AB63" s="10"/>
      <c r="AC63" s="10"/>
      <c r="AD63" s="10"/>
      <c r="AE63" s="10"/>
      <c r="AF63" s="10"/>
      <c r="AG63" s="10"/>
      <c r="AH63" s="10"/>
      <c r="AI63" s="10"/>
      <c r="AJ63" s="10"/>
      <c r="AK63" s="10"/>
      <c r="AL63" s="10"/>
      <c r="AM63" s="10"/>
      <c r="AN63" s="10"/>
      <c r="AO63" s="10"/>
      <c r="AP63" s="10"/>
      <c r="AQ63" s="10"/>
      <c r="AR63" s="10"/>
      <c r="AS63" s="10"/>
      <c r="AT63" s="10"/>
      <c r="AU63" s="10"/>
      <c r="AV63" s="10"/>
      <c r="AW63" s="10"/>
      <c r="AX63" s="10"/>
    </row>
    <row r="64" spans="1:50" ht="15" customHeight="1">
      <c r="A64" s="10"/>
      <c r="B64" s="10"/>
      <c r="C64" s="10"/>
      <c r="D64" s="10"/>
      <c r="E64" s="10"/>
      <c r="F64" s="10"/>
      <c r="G64" s="10"/>
      <c r="H64" s="10"/>
      <c r="I64" s="10"/>
      <c r="J64" s="10"/>
      <c r="K64" s="10"/>
      <c r="L64" s="10"/>
      <c r="M64" s="10"/>
      <c r="N64" s="10"/>
      <c r="O64" s="10"/>
      <c r="P64" s="10"/>
      <c r="Q64" s="10"/>
      <c r="R64" s="10"/>
      <c r="S64" s="10"/>
      <c r="T64" s="10"/>
      <c r="U64" s="10"/>
      <c r="V64" s="10"/>
      <c r="W64" s="10"/>
      <c r="X64" s="10"/>
      <c r="Y64" s="10"/>
      <c r="Z64" s="10"/>
      <c r="AA64" s="10"/>
      <c r="AB64" s="10"/>
      <c r="AC64" s="10"/>
      <c r="AD64" s="10"/>
      <c r="AE64" s="10"/>
      <c r="AF64" s="10"/>
      <c r="AG64" s="10"/>
      <c r="AH64" s="10"/>
      <c r="AI64" s="10"/>
      <c r="AJ64" s="10"/>
      <c r="AK64" s="10"/>
      <c r="AL64" s="10"/>
      <c r="AM64" s="10"/>
      <c r="AN64" s="10"/>
      <c r="AO64" s="10"/>
      <c r="AP64" s="10"/>
      <c r="AQ64" s="10"/>
      <c r="AR64" s="10"/>
      <c r="AS64" s="10"/>
      <c r="AT64" s="10"/>
      <c r="AU64" s="10"/>
      <c r="AV64" s="10"/>
      <c r="AW64" s="10"/>
      <c r="AX64" s="10"/>
    </row>
    <row r="65" spans="1:50" ht="15" customHeight="1">
      <c r="A65" s="10"/>
      <c r="B65" s="10"/>
      <c r="C65" s="10"/>
      <c r="D65" s="10"/>
      <c r="E65" s="10"/>
      <c r="F65" s="10"/>
      <c r="G65" s="10"/>
      <c r="H65" s="10"/>
      <c r="I65" s="10"/>
      <c r="J65" s="10"/>
      <c r="K65" s="10"/>
      <c r="L65" s="10"/>
      <c r="M65" s="10"/>
      <c r="N65" s="10"/>
      <c r="O65" s="10"/>
      <c r="P65" s="10"/>
      <c r="Q65" s="10"/>
      <c r="R65" s="10"/>
      <c r="S65" s="10"/>
      <c r="T65" s="10"/>
      <c r="U65" s="10"/>
      <c r="V65" s="10"/>
      <c r="W65" s="10"/>
      <c r="X65" s="10"/>
      <c r="Y65" s="10"/>
      <c r="Z65" s="10"/>
      <c r="AA65" s="10"/>
      <c r="AB65" s="10"/>
      <c r="AC65" s="10"/>
      <c r="AD65" s="10"/>
      <c r="AE65" s="10"/>
      <c r="AF65" s="10"/>
      <c r="AG65" s="10"/>
      <c r="AH65" s="10"/>
      <c r="AI65" s="10"/>
      <c r="AJ65" s="10"/>
      <c r="AK65" s="10"/>
      <c r="AL65" s="10"/>
      <c r="AM65" s="10"/>
      <c r="AN65" s="10"/>
      <c r="AO65" s="10"/>
      <c r="AP65" s="10"/>
      <c r="AQ65" s="10"/>
      <c r="AR65" s="10"/>
      <c r="AS65" s="10"/>
      <c r="AT65" s="10"/>
      <c r="AU65" s="10"/>
      <c r="AV65" s="10"/>
      <c r="AW65" s="10"/>
      <c r="AX65" s="10"/>
    </row>
    <row r="66" spans="1:50" ht="15" customHeight="1">
      <c r="A66" s="10"/>
      <c r="B66" s="10"/>
      <c r="C66" s="10"/>
      <c r="D66" s="10"/>
      <c r="E66" s="10"/>
      <c r="F66" s="10"/>
      <c r="G66" s="10"/>
      <c r="H66" s="10"/>
      <c r="I66" s="10"/>
      <c r="J66" s="10"/>
      <c r="K66" s="10"/>
      <c r="L66" s="10"/>
      <c r="M66" s="10"/>
      <c r="N66" s="10"/>
      <c r="O66" s="10"/>
      <c r="P66" s="10"/>
      <c r="Q66" s="10"/>
      <c r="R66" s="10"/>
      <c r="S66" s="10"/>
      <c r="T66" s="10"/>
      <c r="U66" s="10"/>
      <c r="V66" s="10"/>
      <c r="W66" s="10"/>
      <c r="X66" s="10"/>
      <c r="Y66" s="10"/>
      <c r="Z66" s="10"/>
      <c r="AA66" s="10"/>
      <c r="AB66" s="10"/>
      <c r="AC66" s="10"/>
      <c r="AD66" s="10"/>
      <c r="AE66" s="10"/>
      <c r="AF66" s="10"/>
      <c r="AG66" s="10"/>
      <c r="AH66" s="10"/>
      <c r="AI66" s="10"/>
      <c r="AJ66" s="10"/>
      <c r="AK66" s="10"/>
      <c r="AL66" s="10"/>
      <c r="AM66" s="10"/>
      <c r="AN66" s="10"/>
      <c r="AO66" s="10"/>
      <c r="AP66" s="10"/>
      <c r="AQ66" s="10"/>
      <c r="AR66" s="10"/>
      <c r="AS66" s="10"/>
      <c r="AT66" s="10"/>
      <c r="AU66" s="10"/>
      <c r="AV66" s="10"/>
      <c r="AW66" s="10"/>
      <c r="AX66" s="10"/>
    </row>
    <row r="67" spans="1:50" ht="15" customHeight="1">
      <c r="A67" s="10"/>
      <c r="B67" s="10"/>
      <c r="C67" s="10"/>
      <c r="D67" s="10"/>
      <c r="E67" s="10"/>
      <c r="F67" s="10"/>
      <c r="G67" s="10"/>
      <c r="H67" s="10"/>
      <c r="I67" s="10"/>
      <c r="J67" s="10"/>
      <c r="K67" s="10"/>
      <c r="L67" s="10"/>
      <c r="M67" s="10"/>
      <c r="N67" s="10"/>
      <c r="O67" s="10"/>
      <c r="P67" s="10"/>
      <c r="Q67" s="10"/>
      <c r="R67" s="10"/>
      <c r="S67" s="10"/>
      <c r="T67" s="10"/>
      <c r="U67" s="10"/>
      <c r="V67" s="10"/>
      <c r="W67" s="10"/>
      <c r="X67" s="10"/>
      <c r="Y67" s="10"/>
      <c r="Z67" s="10"/>
      <c r="AA67" s="10"/>
      <c r="AB67" s="10"/>
      <c r="AC67" s="10"/>
      <c r="AD67" s="10"/>
      <c r="AE67" s="10"/>
      <c r="AF67" s="10"/>
      <c r="AG67" s="10"/>
      <c r="AH67" s="10"/>
      <c r="AI67" s="10"/>
      <c r="AJ67" s="10"/>
      <c r="AK67" s="10"/>
      <c r="AL67" s="10"/>
      <c r="AM67" s="10"/>
      <c r="AN67" s="10"/>
      <c r="AO67" s="10"/>
      <c r="AP67" s="10"/>
      <c r="AQ67" s="10"/>
      <c r="AR67" s="10"/>
      <c r="AS67" s="10"/>
      <c r="AT67" s="10"/>
      <c r="AU67" s="10"/>
      <c r="AV67" s="10"/>
      <c r="AW67" s="10"/>
      <c r="AX67" s="10"/>
    </row>
    <row r="68" spans="1:50" ht="15" customHeight="1">
      <c r="A68" s="10"/>
      <c r="B68" s="10"/>
      <c r="C68" s="10"/>
      <c r="D68" s="10"/>
      <c r="E68" s="10"/>
      <c r="F68" s="10"/>
      <c r="G68" s="10"/>
      <c r="H68" s="10"/>
      <c r="I68" s="10"/>
      <c r="J68" s="10"/>
      <c r="K68" s="10"/>
      <c r="L68" s="10"/>
      <c r="M68" s="10"/>
      <c r="N68" s="10"/>
      <c r="O68" s="10"/>
      <c r="P68" s="10"/>
      <c r="Q68" s="10"/>
      <c r="R68" s="10"/>
      <c r="S68" s="10"/>
      <c r="T68" s="10"/>
      <c r="U68" s="10"/>
      <c r="V68" s="10"/>
      <c r="W68" s="10"/>
      <c r="X68" s="10"/>
      <c r="Y68" s="10"/>
      <c r="Z68" s="10"/>
      <c r="AA68" s="10"/>
      <c r="AB68" s="10"/>
      <c r="AC68" s="10"/>
      <c r="AD68" s="10"/>
      <c r="AE68" s="10"/>
      <c r="AF68" s="10"/>
      <c r="AG68" s="10"/>
      <c r="AH68" s="10"/>
      <c r="AI68" s="10"/>
      <c r="AJ68" s="10"/>
      <c r="AK68" s="10"/>
      <c r="AL68" s="10"/>
      <c r="AM68" s="10"/>
      <c r="AN68" s="10"/>
      <c r="AO68" s="10"/>
      <c r="AP68" s="10"/>
      <c r="AQ68" s="10"/>
      <c r="AR68" s="10"/>
      <c r="AS68" s="10"/>
      <c r="AT68" s="10"/>
      <c r="AU68" s="10"/>
      <c r="AV68" s="10"/>
      <c r="AW68" s="10"/>
      <c r="AX68" s="10"/>
    </row>
    <row r="69" spans="1:50" ht="15" customHeight="1">
      <c r="A69" s="10"/>
      <c r="B69" s="10"/>
      <c r="C69" s="10"/>
      <c r="D69" s="10"/>
      <c r="E69" s="10"/>
      <c r="F69" s="10"/>
      <c r="G69" s="10"/>
      <c r="H69" s="10"/>
      <c r="I69" s="10"/>
      <c r="J69" s="10"/>
      <c r="K69" s="10"/>
      <c r="L69" s="10"/>
      <c r="M69" s="10"/>
      <c r="N69" s="10"/>
      <c r="O69" s="10"/>
      <c r="P69" s="10"/>
      <c r="Q69" s="10"/>
      <c r="R69" s="10"/>
      <c r="S69" s="10"/>
      <c r="T69" s="10"/>
      <c r="U69" s="10"/>
      <c r="V69" s="10"/>
      <c r="W69" s="10"/>
      <c r="X69" s="10"/>
      <c r="Y69" s="10"/>
      <c r="Z69" s="10"/>
      <c r="AA69" s="10"/>
      <c r="AB69" s="10"/>
      <c r="AC69" s="10"/>
      <c r="AD69" s="10"/>
      <c r="AE69" s="10"/>
      <c r="AF69" s="10"/>
      <c r="AG69" s="10"/>
      <c r="AH69" s="10"/>
      <c r="AI69" s="10"/>
      <c r="AJ69" s="10"/>
      <c r="AK69" s="10"/>
      <c r="AL69" s="10"/>
      <c r="AM69" s="10"/>
      <c r="AN69" s="10"/>
      <c r="AO69" s="10"/>
      <c r="AP69" s="10"/>
      <c r="AQ69" s="10"/>
      <c r="AR69" s="10"/>
      <c r="AS69" s="10"/>
      <c r="AT69" s="10"/>
      <c r="AU69" s="10"/>
      <c r="AV69" s="10"/>
      <c r="AW69" s="10"/>
      <c r="AX69" s="10"/>
    </row>
    <row r="70" spans="1:50" ht="15" customHeight="1">
      <c r="A70" s="10"/>
      <c r="B70" s="10"/>
      <c r="C70" s="10"/>
      <c r="D70" s="10"/>
      <c r="E70" s="10"/>
      <c r="F70" s="10"/>
      <c r="G70" s="10"/>
      <c r="H70" s="10"/>
      <c r="I70" s="10"/>
      <c r="J70" s="10"/>
      <c r="K70" s="10"/>
      <c r="L70" s="10"/>
      <c r="M70" s="10"/>
      <c r="N70" s="10"/>
      <c r="O70" s="10"/>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row>
    <row r="71" spans="1:50" ht="15" customHeight="1">
      <c r="A71" s="10"/>
      <c r="B71" s="10"/>
      <c r="C71" s="10"/>
      <c r="D71" s="10"/>
      <c r="E71" s="10"/>
      <c r="F71" s="10"/>
      <c r="G71" s="10"/>
      <c r="H71" s="10"/>
      <c r="I71" s="10"/>
      <c r="J71" s="10"/>
      <c r="K71" s="10"/>
      <c r="L71" s="10"/>
      <c r="M71" s="10"/>
      <c r="N71" s="10"/>
      <c r="O71" s="10"/>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row>
    <row r="72" spans="1:50" ht="15" customHeight="1">
      <c r="A72" s="10"/>
      <c r="B72" s="10"/>
      <c r="C72" s="10"/>
      <c r="D72" s="10"/>
      <c r="E72" s="10"/>
      <c r="F72" s="10"/>
      <c r="G72" s="10"/>
      <c r="H72" s="10"/>
      <c r="I72" s="10"/>
      <c r="J72" s="10"/>
      <c r="K72" s="10"/>
      <c r="L72" s="10"/>
      <c r="M72" s="10"/>
      <c r="N72" s="10"/>
      <c r="O72" s="10"/>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row>
    <row r="73" spans="1:50" ht="15" customHeight="1">
      <c r="A73" s="10"/>
      <c r="B73" s="10"/>
      <c r="C73" s="10"/>
      <c r="D73" s="10"/>
      <c r="E73" s="10"/>
      <c r="F73" s="10"/>
      <c r="G73" s="10"/>
      <c r="H73" s="10"/>
      <c r="I73" s="10"/>
      <c r="J73" s="10"/>
      <c r="K73" s="10"/>
      <c r="L73" s="10"/>
      <c r="M73" s="10"/>
      <c r="N73" s="10"/>
      <c r="O73" s="10"/>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row>
    <row r="74" spans="1:50" ht="15" customHeight="1">
      <c r="A74" s="10"/>
      <c r="B74" s="10"/>
      <c r="C74" s="10"/>
      <c r="D74" s="10"/>
      <c r="E74" s="10"/>
      <c r="F74" s="10"/>
      <c r="G74" s="10"/>
      <c r="H74" s="10"/>
      <c r="I74" s="10"/>
      <c r="J74" s="10"/>
      <c r="K74" s="10"/>
      <c r="L74" s="10"/>
      <c r="M74" s="10"/>
      <c r="N74" s="10"/>
      <c r="O74" s="10"/>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row>
    <row r="75" spans="1:50" ht="15" customHeight="1">
      <c r="A75" s="10"/>
      <c r="B75" s="10"/>
      <c r="C75" s="10"/>
      <c r="D75" s="10"/>
      <c r="E75" s="10"/>
      <c r="F75" s="10"/>
      <c r="G75" s="10"/>
      <c r="H75" s="10"/>
      <c r="I75" s="10"/>
      <c r="J75" s="10"/>
      <c r="K75" s="10"/>
      <c r="L75" s="10"/>
      <c r="M75" s="10"/>
      <c r="N75" s="10"/>
      <c r="O75" s="10"/>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row>
    <row r="76" spans="1:50" ht="15" customHeight="1">
      <c r="A76" s="10"/>
      <c r="B76" s="10"/>
      <c r="C76" s="10"/>
      <c r="D76" s="10"/>
      <c r="E76" s="10"/>
      <c r="F76" s="10"/>
      <c r="G76" s="10"/>
      <c r="H76" s="10"/>
      <c r="I76" s="10"/>
      <c r="J76" s="10"/>
      <c r="K76" s="10"/>
      <c r="L76" s="10"/>
      <c r="M76" s="10"/>
      <c r="N76" s="10"/>
      <c r="O76" s="10"/>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row>
    <row r="77" spans="1:50" ht="15" customHeight="1">
      <c r="A77" s="10"/>
      <c r="B77" s="10"/>
      <c r="C77" s="10"/>
      <c r="D77" s="10"/>
      <c r="E77" s="10"/>
      <c r="F77" s="10"/>
      <c r="G77" s="10"/>
      <c r="H77" s="10"/>
      <c r="I77" s="10"/>
      <c r="J77" s="10"/>
      <c r="K77" s="10"/>
      <c r="L77" s="10"/>
      <c r="M77" s="10"/>
      <c r="N77" s="10"/>
      <c r="O77" s="10"/>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row>
    <row r="78" spans="1:50" ht="15" customHeight="1">
      <c r="A78" s="10"/>
      <c r="B78" s="10"/>
      <c r="C78" s="10"/>
      <c r="D78" s="10"/>
      <c r="E78" s="10"/>
      <c r="F78" s="10"/>
      <c r="G78" s="10"/>
      <c r="H78" s="10"/>
      <c r="I78" s="10"/>
      <c r="J78" s="10"/>
      <c r="K78" s="10"/>
      <c r="L78" s="10"/>
      <c r="M78" s="10"/>
      <c r="N78" s="10"/>
      <c r="O78" s="10"/>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row>
    <row r="79" spans="1:50" ht="15" customHeight="1">
      <c r="A79" s="10"/>
      <c r="B79" s="10"/>
      <c r="C79" s="10"/>
      <c r="D79" s="10"/>
      <c r="E79" s="10"/>
      <c r="F79" s="10"/>
      <c r="G79" s="10"/>
      <c r="H79" s="10"/>
      <c r="I79" s="10"/>
      <c r="J79" s="10"/>
      <c r="K79" s="10"/>
      <c r="L79" s="10"/>
      <c r="M79" s="10"/>
      <c r="N79" s="10"/>
      <c r="O79" s="10"/>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row>
    <row r="80" spans="1:50" ht="15" customHeight="1">
      <c r="A80" s="10"/>
      <c r="B80" s="10"/>
      <c r="C80" s="10"/>
      <c r="D80" s="10"/>
      <c r="E80" s="10"/>
      <c r="F80" s="10"/>
      <c r="G80" s="10"/>
      <c r="H80" s="10"/>
      <c r="I80" s="10"/>
      <c r="J80" s="10"/>
      <c r="K80" s="10"/>
      <c r="L80" s="10"/>
      <c r="M80" s="10"/>
      <c r="N80" s="10"/>
      <c r="O80" s="10"/>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row>
    <row r="81" spans="1:50" ht="15" customHeight="1">
      <c r="A81" s="10"/>
      <c r="B81" s="10"/>
      <c r="C81" s="10"/>
      <c r="D81" s="10"/>
      <c r="E81" s="10"/>
      <c r="F81" s="10"/>
      <c r="G81" s="10"/>
      <c r="H81" s="10"/>
      <c r="I81" s="10"/>
      <c r="J81" s="10"/>
      <c r="K81" s="10"/>
      <c r="L81" s="10"/>
      <c r="M81" s="10"/>
      <c r="N81" s="10"/>
      <c r="O81" s="10"/>
      <c r="P81" s="10"/>
      <c r="Q81" s="10"/>
      <c r="R81" s="10"/>
      <c r="S81" s="10"/>
      <c r="T81" s="10"/>
      <c r="U81" s="10"/>
      <c r="V81" s="10"/>
      <c r="W81" s="10"/>
      <c r="X81" s="10"/>
      <c r="Y81" s="10"/>
      <c r="Z81" s="10"/>
      <c r="AA81" s="10"/>
      <c r="AB81" s="10"/>
      <c r="AC81" s="10"/>
      <c r="AD81" s="10"/>
      <c r="AE81" s="10"/>
      <c r="AF81" s="10"/>
      <c r="AG81" s="10"/>
      <c r="AH81" s="10"/>
      <c r="AI81" s="10"/>
      <c r="AJ81" s="10"/>
      <c r="AK81" s="10"/>
      <c r="AL81" s="10"/>
      <c r="AM81" s="10"/>
      <c r="AN81" s="10"/>
      <c r="AO81" s="10"/>
      <c r="AP81" s="10"/>
      <c r="AQ81" s="10"/>
      <c r="AR81" s="10"/>
      <c r="AS81" s="10"/>
      <c r="AT81" s="10"/>
      <c r="AU81" s="10"/>
      <c r="AV81" s="10"/>
      <c r="AW81" s="10"/>
      <c r="AX81" s="10"/>
    </row>
    <row r="82" spans="1:50" ht="15" customHeight="1">
      <c r="A82" s="10"/>
      <c r="B82" s="10"/>
      <c r="C82" s="10"/>
      <c r="D82" s="10"/>
      <c r="E82" s="10"/>
      <c r="F82" s="10"/>
      <c r="G82" s="10"/>
      <c r="H82" s="10"/>
      <c r="I82" s="10"/>
      <c r="J82" s="10"/>
      <c r="K82" s="10"/>
      <c r="L82" s="10"/>
      <c r="M82" s="10"/>
      <c r="N82" s="10"/>
      <c r="O82" s="10"/>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row>
    <row r="83" spans="1:50" ht="15" customHeight="1">
      <c r="A83" s="10"/>
      <c r="B83" s="10"/>
      <c r="C83" s="10"/>
      <c r="D83" s="10"/>
      <c r="E83" s="10"/>
      <c r="F83" s="10"/>
      <c r="G83" s="10"/>
      <c r="H83" s="10"/>
      <c r="I83" s="10"/>
      <c r="J83" s="10"/>
      <c r="K83" s="10"/>
      <c r="L83" s="10"/>
      <c r="M83" s="10"/>
      <c r="N83" s="10"/>
      <c r="O83" s="10"/>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row>
    <row r="84" spans="1:50" ht="15" customHeight="1">
      <c r="A84" s="10"/>
      <c r="B84" s="10"/>
      <c r="C84" s="10"/>
      <c r="D84" s="10"/>
      <c r="E84" s="10"/>
      <c r="F84" s="10"/>
      <c r="G84" s="10"/>
      <c r="H84" s="10"/>
      <c r="I84" s="10"/>
      <c r="J84" s="10"/>
      <c r="K84" s="10"/>
      <c r="L84" s="10"/>
      <c r="M84" s="10"/>
      <c r="N84" s="10"/>
      <c r="O84" s="10"/>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row>
    <row r="85" spans="1:50" ht="15" customHeight="1">
      <c r="A85" s="10"/>
      <c r="B85" s="10"/>
      <c r="C85" s="10"/>
      <c r="D85" s="10"/>
      <c r="E85" s="10"/>
      <c r="F85" s="10"/>
      <c r="G85" s="10"/>
      <c r="H85" s="10"/>
      <c r="I85" s="10"/>
      <c r="J85" s="10"/>
      <c r="K85" s="10"/>
      <c r="L85" s="10"/>
      <c r="M85" s="10"/>
      <c r="N85" s="10"/>
      <c r="O85" s="10"/>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row>
    <row r="86" spans="1:50" ht="15" customHeight="1">
      <c r="A86" s="10"/>
      <c r="B86" s="10"/>
      <c r="C86" s="10"/>
      <c r="D86" s="10"/>
      <c r="E86" s="10"/>
      <c r="F86" s="10"/>
      <c r="G86" s="10"/>
      <c r="H86" s="10"/>
      <c r="I86" s="10"/>
      <c r="J86" s="10"/>
      <c r="K86" s="10"/>
      <c r="L86" s="10"/>
      <c r="M86" s="10"/>
      <c r="N86" s="10"/>
      <c r="O86" s="10"/>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row>
    <row r="87" spans="1:50" ht="15" customHeight="1">
      <c r="A87" s="10"/>
      <c r="B87" s="10"/>
      <c r="C87" s="10"/>
      <c r="D87" s="10"/>
      <c r="E87" s="10"/>
      <c r="F87" s="10"/>
      <c r="G87" s="10"/>
      <c r="H87" s="10"/>
      <c r="I87" s="10"/>
      <c r="J87" s="10"/>
      <c r="K87" s="10"/>
      <c r="L87" s="10"/>
      <c r="M87" s="10"/>
      <c r="N87" s="10"/>
      <c r="O87" s="10"/>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row>
    <row r="88" spans="1:50" ht="15" customHeight="1">
      <c r="A88" s="10"/>
      <c r="B88" s="10"/>
      <c r="C88" s="10"/>
      <c r="D88" s="10"/>
      <c r="E88" s="10"/>
      <c r="F88" s="10"/>
      <c r="G88" s="10"/>
      <c r="H88" s="10"/>
      <c r="I88" s="10"/>
      <c r="J88" s="10"/>
      <c r="K88" s="10"/>
      <c r="L88" s="10"/>
      <c r="M88" s="10"/>
      <c r="N88" s="10"/>
      <c r="O88" s="10"/>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row>
    <row r="89" spans="1:50" ht="15" customHeight="1">
      <c r="A89" s="10"/>
      <c r="B89" s="10"/>
      <c r="C89" s="10"/>
      <c r="D89" s="10"/>
      <c r="E89" s="10"/>
      <c r="F89" s="10"/>
      <c r="G89" s="10"/>
      <c r="H89" s="10"/>
      <c r="I89" s="10"/>
      <c r="J89" s="10"/>
      <c r="K89" s="10"/>
      <c r="L89" s="10"/>
      <c r="M89" s="10"/>
      <c r="N89" s="10"/>
      <c r="O89" s="10"/>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row>
    <row r="90" spans="1:50" ht="15" customHeight="1">
      <c r="A90" s="10"/>
      <c r="B90" s="10"/>
      <c r="C90" s="10"/>
      <c r="D90" s="10"/>
      <c r="E90" s="10"/>
      <c r="F90" s="10"/>
      <c r="G90" s="10"/>
      <c r="H90" s="10"/>
      <c r="I90" s="10"/>
      <c r="J90" s="10"/>
      <c r="K90" s="10"/>
      <c r="L90" s="10"/>
      <c r="M90" s="10"/>
      <c r="N90" s="10"/>
      <c r="O90" s="10"/>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row>
    <row r="91" spans="1:50" ht="15" customHeight="1">
      <c r="A91" s="10"/>
      <c r="B91" s="10"/>
      <c r="C91" s="10"/>
      <c r="D91" s="10"/>
      <c r="E91" s="10"/>
      <c r="F91" s="10"/>
      <c r="G91" s="10"/>
      <c r="H91" s="10"/>
      <c r="I91" s="10"/>
      <c r="J91" s="10"/>
      <c r="K91" s="10"/>
      <c r="L91" s="10"/>
      <c r="M91" s="10"/>
      <c r="N91" s="10"/>
      <c r="O91" s="10"/>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row>
    <row r="92" spans="1:50" ht="15" customHeight="1">
      <c r="A92" s="10"/>
      <c r="B92" s="10"/>
      <c r="C92" s="10"/>
      <c r="D92" s="10"/>
      <c r="E92" s="10"/>
      <c r="F92" s="10"/>
      <c r="G92" s="10"/>
      <c r="H92" s="10"/>
      <c r="I92" s="10"/>
      <c r="J92" s="10"/>
      <c r="K92" s="10"/>
      <c r="L92" s="10"/>
      <c r="M92" s="10"/>
      <c r="N92" s="10"/>
      <c r="O92" s="10"/>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row>
    <row r="93" spans="1:50" ht="15" customHeight="1">
      <c r="A93" s="10"/>
      <c r="B93" s="10"/>
      <c r="C93" s="10"/>
      <c r="D93" s="10"/>
      <c r="E93" s="10"/>
      <c r="F93" s="10"/>
      <c r="G93" s="10"/>
      <c r="H93" s="10"/>
      <c r="I93" s="10"/>
      <c r="J93" s="10"/>
      <c r="K93" s="10"/>
      <c r="L93" s="10"/>
      <c r="M93" s="10"/>
      <c r="N93" s="10"/>
      <c r="O93" s="10"/>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row>
    <row r="94" spans="1:50" ht="15" customHeight="1">
      <c r="A94" s="10"/>
      <c r="B94" s="10"/>
      <c r="C94" s="10"/>
      <c r="D94" s="10"/>
      <c r="E94" s="10"/>
      <c r="F94" s="10"/>
      <c r="G94" s="10"/>
      <c r="H94" s="10"/>
      <c r="I94" s="10"/>
      <c r="J94" s="10"/>
      <c r="K94" s="10"/>
      <c r="L94" s="10"/>
      <c r="M94" s="10"/>
      <c r="N94" s="10"/>
      <c r="O94" s="10"/>
      <c r="P94" s="10"/>
      <c r="Q94" s="10"/>
      <c r="R94" s="10"/>
      <c r="S94" s="10"/>
      <c r="T94" s="10"/>
      <c r="U94" s="10"/>
      <c r="V94" s="10"/>
      <c r="W94" s="10"/>
      <c r="X94" s="10"/>
      <c r="Y94" s="10"/>
      <c r="Z94" s="10"/>
      <c r="AA94" s="10"/>
      <c r="AB94" s="10"/>
      <c r="AC94" s="10"/>
      <c r="AD94" s="10"/>
      <c r="AE94" s="10"/>
      <c r="AF94" s="10"/>
      <c r="AG94" s="10"/>
      <c r="AH94" s="10"/>
      <c r="AI94" s="10"/>
      <c r="AJ94" s="10"/>
      <c r="AK94" s="10"/>
      <c r="AL94" s="10"/>
      <c r="AM94" s="10"/>
      <c r="AN94" s="10"/>
      <c r="AO94" s="10"/>
      <c r="AP94" s="10"/>
      <c r="AQ94" s="10"/>
      <c r="AR94" s="10"/>
      <c r="AS94" s="10"/>
      <c r="AT94" s="10"/>
      <c r="AU94" s="10"/>
      <c r="AV94" s="10"/>
      <c r="AW94" s="10"/>
      <c r="AX94" s="10"/>
    </row>
    <row r="95" spans="1:50" ht="15" customHeight="1">
      <c r="A95" s="10"/>
      <c r="B95" s="10"/>
      <c r="C95" s="10"/>
      <c r="D95" s="10"/>
      <c r="E95" s="10"/>
      <c r="F95" s="10"/>
      <c r="G95" s="10"/>
      <c r="H95" s="10"/>
      <c r="I95" s="10"/>
      <c r="J95" s="10"/>
      <c r="K95" s="10"/>
      <c r="L95" s="10"/>
      <c r="M95" s="10"/>
      <c r="N95" s="10"/>
      <c r="O95" s="10"/>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row>
    <row r="96" spans="1:50" ht="15" customHeight="1">
      <c r="A96" s="10"/>
      <c r="B96" s="10"/>
      <c r="C96" s="10"/>
      <c r="D96" s="10"/>
      <c r="E96" s="10"/>
      <c r="F96" s="10"/>
      <c r="G96" s="10"/>
      <c r="H96" s="10"/>
      <c r="I96" s="10"/>
      <c r="J96" s="10"/>
      <c r="K96" s="10"/>
      <c r="L96" s="10"/>
      <c r="M96" s="10"/>
      <c r="N96" s="10"/>
      <c r="O96" s="1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row>
    <row r="97" spans="1:50" ht="15" customHeight="1">
      <c r="A97" s="10"/>
      <c r="B97" s="10"/>
      <c r="C97" s="10"/>
      <c r="D97" s="10"/>
      <c r="E97" s="10"/>
      <c r="F97" s="10"/>
      <c r="G97" s="10"/>
      <c r="H97" s="10"/>
      <c r="I97" s="10"/>
      <c r="J97" s="10"/>
      <c r="K97" s="10"/>
      <c r="L97" s="10"/>
      <c r="M97" s="10"/>
      <c r="N97" s="10"/>
      <c r="O97" s="1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row>
    <row r="98" spans="1:50" ht="15" customHeight="1">
      <c r="A98" s="10"/>
      <c r="B98" s="10"/>
      <c r="C98" s="10"/>
      <c r="D98" s="10"/>
      <c r="E98" s="10"/>
      <c r="F98" s="10"/>
      <c r="G98" s="10"/>
      <c r="H98" s="10"/>
      <c r="I98" s="10"/>
      <c r="J98" s="10"/>
      <c r="K98" s="10"/>
      <c r="L98" s="10"/>
      <c r="M98" s="10"/>
      <c r="N98" s="10"/>
      <c r="O98" s="10"/>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row>
    <row r="99" spans="1:50" ht="15" customHeight="1">
      <c r="A99" s="10"/>
      <c r="B99" s="10"/>
      <c r="C99" s="10"/>
      <c r="D99" s="10"/>
      <c r="E99" s="10"/>
      <c r="F99" s="10"/>
      <c r="G99" s="10"/>
      <c r="H99" s="10"/>
      <c r="I99" s="10"/>
      <c r="J99" s="10"/>
      <c r="K99" s="10"/>
      <c r="L99" s="10"/>
      <c r="M99" s="10"/>
      <c r="N99" s="10"/>
      <c r="O99" s="10"/>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row>
    <row r="100" spans="1:50" ht="15" customHeight="1">
      <c r="A100" s="10"/>
      <c r="B100" s="10"/>
      <c r="C100" s="10"/>
      <c r="D100" s="10"/>
      <c r="E100" s="10"/>
      <c r="F100" s="10"/>
      <c r="G100" s="10"/>
      <c r="H100" s="10"/>
      <c r="I100" s="10"/>
      <c r="J100" s="10"/>
      <c r="K100" s="10"/>
      <c r="L100" s="10"/>
      <c r="M100" s="10"/>
      <c r="N100" s="10"/>
      <c r="O100" s="10"/>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row>
  </sheetData>
  <sheetProtection password="DD2A" sheet="1" objects="1" scenarios="1"/>
  <mergeCells count="6">
    <mergeCell ref="A15:I15"/>
    <mergeCell ref="A5:F5"/>
    <mergeCell ref="G12:J12"/>
    <mergeCell ref="A9:F9"/>
    <mergeCell ref="A12:F12"/>
    <mergeCell ref="A14:I14"/>
  </mergeCells>
  <phoneticPr fontId="0" type="noConversion"/>
  <printOptions gridLinesSet="0"/>
  <pageMargins left="0" right="0" top="0" bottom="0" header="0.5" footer="0.5"/>
  <pageSetup orientation="landscape"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8">
    <tabColor theme="7" tint="0.79998168889431442"/>
  </sheetPr>
  <dimension ref="A1:A2"/>
  <sheetViews>
    <sheetView zoomScale="70" zoomScaleNormal="70" workbookViewId="0">
      <selection activeCell="T30" sqref="T30"/>
    </sheetView>
  </sheetViews>
  <sheetFormatPr defaultRowHeight="12.75"/>
  <sheetData>
    <row r="1" spans="1:1">
      <c r="A1" s="8" t="s">
        <v>124</v>
      </c>
    </row>
    <row r="2" spans="1:1">
      <c r="A2" s="8" t="s">
        <v>125</v>
      </c>
    </row>
  </sheetData>
  <pageMargins left="0.7" right="0.7" top="0.75" bottom="0.75" header="0.3" footer="0.3"/>
  <pageSetup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9">
    <tabColor theme="7" tint="0.79998168889431442"/>
  </sheetPr>
  <dimension ref="A1"/>
  <sheetViews>
    <sheetView topLeftCell="A16" workbookViewId="0">
      <selection activeCell="R23" sqref="R23"/>
    </sheetView>
  </sheetViews>
  <sheetFormatPr defaultRowHeight="12.75"/>
  <sheetData/>
  <pageMargins left="0.7" right="0.7" top="0.75" bottom="0.75" header="0.3" footer="0.3"/>
  <pageSetup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FFB6D2F43FD46243A96FBFBC77F7C1BE" ma:contentTypeVersion="19" ma:contentTypeDescription="Create a new document." ma:contentTypeScope="" ma:versionID="fc1c79717e71317a84c0e0df0ecf57c3">
  <xsd:schema xmlns:xsd="http://www.w3.org/2001/XMLSchema" xmlns:xs="http://www.w3.org/2001/XMLSchema" xmlns:p="http://schemas.microsoft.com/office/2006/metadata/properties" xmlns:ns1="http://schemas.microsoft.com/sharepoint/v3" xmlns:ns2="0197c83c-9881-4602-849f-d7bdc5f736aa" xmlns:ns3="57e93ad4-19d2-403a-87fc-8a6bf8159da0" targetNamespace="http://schemas.microsoft.com/office/2006/metadata/properties" ma:root="true" ma:fieldsID="039f1cf3e1e6ab02472bb488915721d6" ns1:_="" ns2:_="" ns3:_="">
    <xsd:import namespace="http://schemas.microsoft.com/sharepoint/v3"/>
    <xsd:import namespace="0197c83c-9881-4602-849f-d7bdc5f736aa"/>
    <xsd:import namespace="57e93ad4-19d2-403a-87fc-8a6bf8159da0"/>
    <xsd:element name="properties">
      <xsd:complexType>
        <xsd:sequence>
          <xsd:element name="documentManagement">
            <xsd:complexType>
              <xsd:all>
                <xsd:element ref="ns2:SharedWithUsers" minOccurs="0"/>
                <xsd:element ref="ns2:SharedWithDetails" minOccurs="0"/>
                <xsd:element ref="ns1:_ip_UnifiedCompliancePolicyProperties" minOccurs="0"/>
                <xsd:element ref="ns1:_ip_UnifiedCompliancePolicyUIAction" minOccurs="0"/>
                <xsd:element ref="ns3:MediaServiceMetadata" minOccurs="0"/>
                <xsd:element ref="ns3:MediaServiceFastMetadata" minOccurs="0"/>
                <xsd:element ref="ns3:MediaServiceDateTaken" minOccurs="0"/>
                <xsd:element ref="ns3:MediaServiceAutoTags" minOccurs="0"/>
                <xsd:element ref="ns3:MediaServiceGenerationTime" minOccurs="0"/>
                <xsd:element ref="ns3:MediaServiceEventHashCode" minOccurs="0"/>
                <xsd:element ref="ns3:MediaServiceOCR" minOccurs="0"/>
                <xsd:element ref="ns3:MediaLengthInSeconds" minOccurs="0"/>
                <xsd:element ref="ns3:MediaServiceLocation" minOccurs="0"/>
                <xsd:element ref="ns3:MediaServiceObjectDetectorVersions" minOccurs="0"/>
                <xsd:element ref="ns3:MediaServiceSearchProperties" minOccurs="0"/>
                <xsd:element ref="ns3:lcf76f155ced4ddcb4097134ff3c332f" minOccurs="0"/>
                <xsd:element ref="ns2:TaxCatchAll" minOccurs="0"/>
                <xsd:element ref="ns3:MediaServiceBillingMetadat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10" nillable="true" ma:displayName="Unified Compliance Policy Properties" ma:hidden="true" ma:internalName="_ip_UnifiedCompliancePolicyProperties">
      <xsd:simpleType>
        <xsd:restriction base="dms:Note"/>
      </xsd:simpleType>
    </xsd:element>
    <xsd:element name="_ip_UnifiedCompliancePolicyUIAction" ma:index="1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0197c83c-9881-4602-849f-d7bdc5f736a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TaxCatchAll" ma:index="25" nillable="true" ma:displayName="Taxonomy Catch All Column" ma:hidden="true" ma:list="{45376a4e-fd8e-4260-bb2f-d3d2098530c7}" ma:internalName="TaxCatchAll" ma:showField="CatchAllData" ma:web="0197c83c-9881-4602-849f-d7bdc5f736aa">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57e93ad4-19d2-403a-87fc-8a6bf8159da0" elementFormDefault="qualified">
    <xsd:import namespace="http://schemas.microsoft.com/office/2006/documentManagement/types"/>
    <xsd:import namespace="http://schemas.microsoft.com/office/infopath/2007/PartnerControls"/>
    <xsd:element name="MediaServiceMetadata" ma:index="12" nillable="true" ma:displayName="MediaServiceMetadata" ma:hidden="true" ma:internalName="MediaServiceMetadata" ma:readOnly="true">
      <xsd:simpleType>
        <xsd:restriction base="dms:Note"/>
      </xsd:simpleType>
    </xsd:element>
    <xsd:element name="MediaServiceFastMetadata" ma:index="13" nillable="true" ma:displayName="MediaServiceFastMetadata" ma:hidden="true" ma:internalName="MediaServiceFastMetadata" ma:readOnly="true">
      <xsd:simpleType>
        <xsd:restriction base="dms:Note"/>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Tags" ma:index="15" nillable="true" ma:displayName="Tags" ma:internalName="MediaServiceAutoTags" ma:readOnly="true">
      <xsd:simpleType>
        <xsd:restriction base="dms:Text"/>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OCR" ma:index="18" nillable="true" ma:displayName="Extracted Text" ma:internalName="MediaServiceOCR" ma:readOnly="true">
      <xsd:simpleType>
        <xsd:restriction base="dms:Note">
          <xsd:maxLength value="255"/>
        </xsd:restriction>
      </xsd:simpleType>
    </xsd:element>
    <xsd:element name="MediaLengthInSeconds" ma:index="19" nillable="true" ma:displayName="MediaLengthInSeconds" ma:hidden="true"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MediaServiceObjectDetectorVersions" ma:index="21"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2" nillable="true" ma:displayName="MediaServiceSearchProperties" ma:hidden="true" ma:internalName="MediaServiceSearchProperties" ma:readOnly="true">
      <xsd:simpleType>
        <xsd:restriction base="dms:Note"/>
      </xsd:simpleType>
    </xsd:element>
    <xsd:element name="lcf76f155ced4ddcb4097134ff3c332f" ma:index="24" nillable="true" ma:taxonomy="true" ma:internalName="lcf76f155ced4ddcb4097134ff3c332f" ma:taxonomyFieldName="MediaServiceImageTags" ma:displayName="Image Tags" ma:readOnly="false" ma:fieldId="{5cf76f15-5ced-4ddc-b409-7134ff3c332f}" ma:taxonomyMulti="true" ma:sspId="924e26d1-dad4-4ac5-8266-47af6b1647ff" ma:termSetId="09814cd3-568e-fe90-9814-8d621ff8fb84" ma:anchorId="fba54fb3-c3e1-fe81-a776-ca4b69148c4d" ma:open="true" ma:isKeyword="false">
      <xsd:complexType>
        <xsd:sequence>
          <xsd:element ref="pc:Terms" minOccurs="0" maxOccurs="1"/>
        </xsd:sequence>
      </xsd:complexType>
    </xsd:element>
    <xsd:element name="MediaServiceBillingMetadata" ma:index="26" nillable="true" ma:displayName="MediaServiceBillingMetadata" ma:hidden="true" ma:internalName="MediaServiceBillingMetadata"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TaxCatchAll xmlns="0197c83c-9881-4602-849f-d7bdc5f736aa" xsi:nil="true"/>
    <lcf76f155ced4ddcb4097134ff3c332f xmlns="57e93ad4-19d2-403a-87fc-8a6bf8159da0">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DD76D074-13AA-49D0-9CF5-7C3E583D8790}">
  <ds:schemaRefs>
    <ds:schemaRef ds:uri="http://schemas.microsoft.com/sharepoint/v3/contenttype/forms"/>
  </ds:schemaRefs>
</ds:datastoreItem>
</file>

<file path=customXml/itemProps2.xml><?xml version="1.0" encoding="utf-8"?>
<ds:datastoreItem xmlns:ds="http://schemas.openxmlformats.org/officeDocument/2006/customXml" ds:itemID="{095E5598-A84C-449F-9A14-B7084A790099}"/>
</file>

<file path=customXml/itemProps3.xml><?xml version="1.0" encoding="utf-8"?>
<ds:datastoreItem xmlns:ds="http://schemas.openxmlformats.org/officeDocument/2006/customXml" ds:itemID="{3809EBC9-AC9B-41C1-B4C4-BFDA1F422BC1}">
  <ds:schemaRefs>
    <ds:schemaRef ds:uri="http://schemas.microsoft.com/office/2006/metadata/properties"/>
    <ds:schemaRef ds:uri="http://schemas.microsoft.com/office/infopath/2007/PartnerControls"/>
    <ds:schemaRef ds:uri="http://schemas.microsoft.com/sharepoint/v3"/>
    <ds:schemaRef ds:uri="7a85900e-6fd2-45c2-923c-a8c58575d173"/>
    <ds:schemaRef ds:uri="e3f431ef-2a63-4b2b-860e-646449a1814e"/>
  </ds:schemaRefs>
</ds:datastoreItem>
</file>

<file path=docMetadata/LabelInfo.xml><?xml version="1.0" encoding="utf-8"?>
<clbl:labelList xmlns:clbl="http://schemas.microsoft.com/office/2020/mipLabelMetadata">
  <clbl:label id="{8a0e7531-20dc-49a7-b88e-b68840ca4168}" enabled="0" method="" siteId="{8a0e7531-20dc-49a7-b88e-b68840ca4168}"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16</vt:i4>
      </vt:variant>
      <vt:variant>
        <vt:lpstr>Named Ranges</vt:lpstr>
      </vt:variant>
      <vt:variant>
        <vt:i4>6</vt:i4>
      </vt:variant>
    </vt:vector>
  </HeadingPairs>
  <TitlesOfParts>
    <vt:vector size="22" baseType="lpstr">
      <vt:lpstr>Current Week View</vt:lpstr>
      <vt:lpstr>Rolling-28 Day View</vt:lpstr>
      <vt:lpstr>Translation Table</vt:lpstr>
      <vt:lpstr>Occupancy Raw Data</vt:lpstr>
      <vt:lpstr>ADR Raw Data</vt:lpstr>
      <vt:lpstr>RevPAR Raw Data</vt:lpstr>
      <vt:lpstr>Help</vt:lpstr>
      <vt:lpstr>Market Maps -&gt;</vt:lpstr>
      <vt:lpstr>Washington, DC Market</vt:lpstr>
      <vt:lpstr>Norfolk &amp; Virginia Beach, VA</vt:lpstr>
      <vt:lpstr>Virginia Area</vt:lpstr>
      <vt:lpstr>VA Shenandoah Valley Regional</vt:lpstr>
      <vt:lpstr>Virginia South Central</vt:lpstr>
      <vt:lpstr>Richmond-Petersburg, VA</vt:lpstr>
      <vt:lpstr>Bristol &amp; Kingsport TN&amp;VA, MSA</vt:lpstr>
      <vt:lpstr>Virginia Tourism Regions</vt:lpstr>
      <vt:lpstr>'Current Week View'!Print_Area</vt:lpstr>
      <vt:lpstr>Help!Print_Area</vt:lpstr>
      <vt:lpstr>'Rolling-28 Day View'!Print_Area</vt:lpstr>
      <vt:lpstr>'Translation Table'!Print_Area</vt:lpstr>
      <vt:lpstr>'Current Week View'!Print_Titles</vt:lpstr>
      <vt:lpstr>'Rolling-28 Day View'!Print_Titles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2004-07-20T21:40:42Z</dcterms:created>
  <dcterms:modified xsi:type="dcterms:W3CDTF">2025-08-07T18:04:46Z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reated By">
    <vt:lpwstr>SoftArtisans OfficeWriter for Excel 11.0.0.825 (http://officewriter.softartisans.com)</vt:lpwstr>
  </property>
  <property fmtid="{D5CDD505-2E9C-101B-9397-08002B2CF9AE}" pid="3" name="ContentTypeId">
    <vt:lpwstr>0x010100FFB6D2F43FD46243A96FBFBC77F7C1BE</vt:lpwstr>
  </property>
  <property fmtid="{D5CDD505-2E9C-101B-9397-08002B2CF9AE}" pid="4" name="MediaServiceImageTags">
    <vt:lpwstr/>
  </property>
</Properties>
</file>