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25" documentId="8_{B3ADED86-4463-423F-8301-8F63F407DB57}" xr6:coauthVersionLast="47" xr6:coauthVersionMax="47" xr10:uidLastSave="{92272E7D-96CC-4D90-8217-0D5C8D34CB83}"/>
  <workbookProtection workbookAlgorithmName="SHA-512" workbookHashValue="Rh1jJuf9SMlEGBj9LgxqnIu7uWcrytgN18AUqgi1i4Tgr53VLeQamXfRAS6VW989Chj1faYJWaLUgf3+gtOUxA==" workbookSaltValue="GGrERQ0dshiTmx8jYA0YNQ==" workbookSpinCount="100000" lockStructure="1"/>
  <bookViews>
    <workbookView xWindow="-28920" yWindow="1725" windowWidth="29040" windowHeight="15720" tabRatio="602"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VA Shenandoah Valley Regional" sheetId="36" r:id="rId12"/>
    <sheet name="Virginia South Central" sheetId="37" r:id="rId13"/>
    <sheet name="Richmond-Petersburg, VA" sheetId="33" r:id="rId14"/>
    <sheet name="Bristol &amp; Kingsport TN&amp;VA, MSA" sheetId="34" r:id="rId15"/>
    <sheet name="Virginia Tourism Regions" sheetId="35" r:id="rId16"/>
  </sheets>
  <definedNames>
    <definedName name="_xlnm.Print_Area" localSheetId="0">'Current Week View'!$A$1:$AG$147</definedName>
    <definedName name="_xlnm.Print_Area" localSheetId="6">Help!$A$1:$O$31</definedName>
    <definedName name="_xlnm.Print_Area" localSheetId="1">'Rolling-28 Day View'!$A$1:$AG$147</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38" i="28" l="1"/>
  <c r="AF138" i="28"/>
  <c r="AE138" i="28"/>
  <c r="AD138" i="28"/>
  <c r="AC138" i="28"/>
  <c r="AB138" i="28"/>
  <c r="AA138" i="28"/>
  <c r="Z138" i="28"/>
  <c r="Y138" i="28"/>
  <c r="X138" i="28"/>
  <c r="V138" i="28"/>
  <c r="U138" i="28"/>
  <c r="T138" i="28"/>
  <c r="S138" i="28"/>
  <c r="R138" i="28"/>
  <c r="Q138" i="28"/>
  <c r="P138" i="28"/>
  <c r="O138" i="28"/>
  <c r="N138" i="28"/>
  <c r="M138" i="28"/>
  <c r="AG137" i="28"/>
  <c r="AF137" i="28"/>
  <c r="AE137" i="28"/>
  <c r="AD137" i="28"/>
  <c r="AC137" i="28"/>
  <c r="AB137" i="28"/>
  <c r="AA137" i="28"/>
  <c r="Z137" i="28"/>
  <c r="Y137" i="28"/>
  <c r="X137" i="28"/>
  <c r="V137" i="28"/>
  <c r="U137" i="28"/>
  <c r="T137" i="28"/>
  <c r="S137" i="28"/>
  <c r="R137" i="28"/>
  <c r="Q137" i="28"/>
  <c r="P137" i="28"/>
  <c r="O137" i="28"/>
  <c r="N137" i="28"/>
  <c r="M137" i="28"/>
  <c r="AG105" i="28"/>
  <c r="AF105" i="28"/>
  <c r="AE105" i="28"/>
  <c r="AD105" i="28"/>
  <c r="AC105" i="28"/>
  <c r="AB105" i="28"/>
  <c r="AA105" i="28"/>
  <c r="Z105" i="28"/>
  <c r="Y105" i="28"/>
  <c r="X105" i="28"/>
  <c r="V105" i="28"/>
  <c r="U105" i="28"/>
  <c r="T105" i="28"/>
  <c r="S105" i="28"/>
  <c r="R105" i="28"/>
  <c r="Q105" i="28"/>
  <c r="P105" i="28"/>
  <c r="O105" i="28"/>
  <c r="N105" i="28"/>
  <c r="M105" i="28"/>
  <c r="AG104" i="28"/>
  <c r="AF104" i="28"/>
  <c r="AE104" i="28"/>
  <c r="AD104" i="28"/>
  <c r="AC104" i="28"/>
  <c r="AB104" i="28"/>
  <c r="AA104" i="28"/>
  <c r="Z104" i="28"/>
  <c r="Y104" i="28"/>
  <c r="X104" i="28"/>
  <c r="V104" i="28"/>
  <c r="U104" i="28"/>
  <c r="T104" i="28"/>
  <c r="S104" i="28"/>
  <c r="R104" i="28"/>
  <c r="Q104" i="28"/>
  <c r="P104" i="28"/>
  <c r="O104" i="28"/>
  <c r="N104" i="28"/>
  <c r="M104" i="28"/>
  <c r="AG123" i="28"/>
  <c r="AF123" i="28"/>
  <c r="AE123" i="28"/>
  <c r="AD123" i="28"/>
  <c r="AC123" i="28"/>
  <c r="AB123" i="28"/>
  <c r="AA123" i="28"/>
  <c r="Z123" i="28"/>
  <c r="Y123" i="28"/>
  <c r="X123" i="28"/>
  <c r="V123" i="28"/>
  <c r="U123" i="28"/>
  <c r="T123" i="28"/>
  <c r="S123" i="28"/>
  <c r="R123" i="28"/>
  <c r="Q123" i="28"/>
  <c r="P123" i="28"/>
  <c r="O123" i="28"/>
  <c r="N123" i="28"/>
  <c r="M123" i="28"/>
  <c r="AG122" i="28"/>
  <c r="AF122" i="28"/>
  <c r="AE122" i="28"/>
  <c r="AD122" i="28"/>
  <c r="AC122" i="28"/>
  <c r="AB122" i="28"/>
  <c r="AA122" i="28"/>
  <c r="Z122" i="28"/>
  <c r="Y122" i="28"/>
  <c r="X122" i="28"/>
  <c r="V122" i="28"/>
  <c r="U122" i="28"/>
  <c r="T122" i="28"/>
  <c r="S122" i="28"/>
  <c r="R122" i="28"/>
  <c r="Q122" i="28"/>
  <c r="P122" i="28"/>
  <c r="O122" i="28"/>
  <c r="N122" i="28"/>
  <c r="M122" i="28"/>
  <c r="AG123" i="22"/>
  <c r="AF123" i="22"/>
  <c r="AE123" i="22"/>
  <c r="AD123" i="22"/>
  <c r="AC123" i="22"/>
  <c r="AB123" i="22"/>
  <c r="AA123" i="22"/>
  <c r="Z123" i="22"/>
  <c r="Y123" i="22"/>
  <c r="X123" i="22"/>
  <c r="AG122" i="22"/>
  <c r="AF122" i="22"/>
  <c r="AE122" i="22"/>
  <c r="AD122" i="22"/>
  <c r="AC122" i="22"/>
  <c r="AB122" i="22"/>
  <c r="AA122" i="22"/>
  <c r="Z122" i="22"/>
  <c r="Y122" i="22"/>
  <c r="X122" i="22"/>
  <c r="AG105" i="22"/>
  <c r="AF105" i="22"/>
  <c r="AE105" i="22"/>
  <c r="AD105" i="22"/>
  <c r="AC105" i="22"/>
  <c r="AB105" i="22"/>
  <c r="AA105" i="22"/>
  <c r="Z105" i="22"/>
  <c r="Y105" i="22"/>
  <c r="X105" i="22"/>
  <c r="AG104" i="22"/>
  <c r="AF104" i="22"/>
  <c r="AE104" i="22"/>
  <c r="AD104" i="22"/>
  <c r="AC104" i="22"/>
  <c r="AB104" i="22"/>
  <c r="AA104" i="22"/>
  <c r="Z104" i="22"/>
  <c r="Y104" i="22"/>
  <c r="X104" i="22"/>
  <c r="AG138" i="22"/>
  <c r="AF138" i="22"/>
  <c r="AE138" i="22"/>
  <c r="AD138" i="22"/>
  <c r="AC138" i="22"/>
  <c r="AB138" i="22"/>
  <c r="AA138" i="22"/>
  <c r="Z138" i="22"/>
  <c r="Y138" i="22"/>
  <c r="X138" i="22"/>
  <c r="AG137" i="22"/>
  <c r="AF137" i="22"/>
  <c r="AE137" i="22"/>
  <c r="AD137" i="22"/>
  <c r="AC137" i="22"/>
  <c r="AB137" i="22"/>
  <c r="AA137" i="22"/>
  <c r="Z137" i="22"/>
  <c r="Y137" i="22"/>
  <c r="X137" i="22"/>
  <c r="V138" i="22"/>
  <c r="U138" i="22"/>
  <c r="T138" i="22"/>
  <c r="S138" i="22"/>
  <c r="R138" i="22"/>
  <c r="Q138" i="22"/>
  <c r="P138" i="22"/>
  <c r="O138" i="22"/>
  <c r="N138" i="22"/>
  <c r="M138" i="22"/>
  <c r="V137" i="22"/>
  <c r="U137" i="22"/>
  <c r="T137" i="22"/>
  <c r="S137" i="22"/>
  <c r="R137" i="22"/>
  <c r="Q137" i="22"/>
  <c r="P137" i="22"/>
  <c r="O137" i="22"/>
  <c r="N137" i="22"/>
  <c r="M137" i="22"/>
  <c r="V123" i="22"/>
  <c r="U123" i="22"/>
  <c r="T123" i="22"/>
  <c r="S123" i="22"/>
  <c r="R123" i="22"/>
  <c r="Q123" i="22"/>
  <c r="P123" i="22"/>
  <c r="O123" i="22"/>
  <c r="N123" i="22"/>
  <c r="M123" i="22"/>
  <c r="V122" i="22"/>
  <c r="U122" i="22"/>
  <c r="T122" i="22"/>
  <c r="S122" i="22"/>
  <c r="R122" i="22"/>
  <c r="Q122" i="22"/>
  <c r="P122" i="22"/>
  <c r="O122" i="22"/>
  <c r="N122" i="22"/>
  <c r="M122" i="22"/>
  <c r="V105" i="22"/>
  <c r="U105" i="22"/>
  <c r="T105" i="22"/>
  <c r="S105" i="22"/>
  <c r="R105" i="22"/>
  <c r="Q105" i="22"/>
  <c r="P105" i="22"/>
  <c r="O105" i="22"/>
  <c r="N105" i="22"/>
  <c r="M105" i="22"/>
  <c r="V104" i="22"/>
  <c r="U104" i="22"/>
  <c r="T104" i="22"/>
  <c r="S104" i="22"/>
  <c r="R104" i="22"/>
  <c r="Q104" i="22"/>
  <c r="P104" i="22"/>
  <c r="O104" i="22"/>
  <c r="N104" i="22"/>
  <c r="M104" i="22"/>
  <c r="AG141" i="28" l="1"/>
  <c r="AF141" i="28"/>
  <c r="AE141" i="28"/>
  <c r="AD141" i="28"/>
  <c r="AC141" i="28"/>
  <c r="AB141" i="28"/>
  <c r="AA141" i="28"/>
  <c r="Z141" i="28"/>
  <c r="Y141" i="28"/>
  <c r="X141" i="28"/>
  <c r="AG135" i="28"/>
  <c r="AF135" i="28"/>
  <c r="AE135" i="28"/>
  <c r="AD135" i="28"/>
  <c r="AC135" i="28"/>
  <c r="AB135" i="28"/>
  <c r="AA135" i="28"/>
  <c r="Z135" i="28"/>
  <c r="Y135" i="28"/>
  <c r="X135" i="28"/>
  <c r="AG132" i="28"/>
  <c r="AF132" i="28"/>
  <c r="AE132" i="28"/>
  <c r="AD132" i="28"/>
  <c r="AC132" i="28"/>
  <c r="AB132" i="28"/>
  <c r="AA132" i="28"/>
  <c r="Z132" i="28"/>
  <c r="Y132" i="28"/>
  <c r="X132" i="28"/>
  <c r="AG144" i="28"/>
  <c r="AF144" i="28"/>
  <c r="AE144" i="28"/>
  <c r="AD144" i="28"/>
  <c r="AC144" i="28"/>
  <c r="AB144" i="28"/>
  <c r="AA144" i="28"/>
  <c r="Z144" i="28"/>
  <c r="Y144" i="28"/>
  <c r="X144" i="28"/>
  <c r="AG129" i="28"/>
  <c r="AF129" i="28"/>
  <c r="AE129" i="28"/>
  <c r="AD129" i="28"/>
  <c r="AC129" i="28"/>
  <c r="AB129" i="28"/>
  <c r="AA129" i="28"/>
  <c r="Z129" i="28"/>
  <c r="Y129" i="28"/>
  <c r="X129" i="28"/>
  <c r="AG126" i="28"/>
  <c r="AF126" i="28"/>
  <c r="AE126" i="28"/>
  <c r="AD126" i="28"/>
  <c r="AC126" i="28"/>
  <c r="AB126" i="28"/>
  <c r="AA126" i="28"/>
  <c r="Z126" i="28"/>
  <c r="Y126" i="28"/>
  <c r="X126" i="28"/>
  <c r="AG111" i="28"/>
  <c r="AF111" i="28"/>
  <c r="AE111" i="28"/>
  <c r="AD111" i="28"/>
  <c r="AC111" i="28"/>
  <c r="AB111" i="28"/>
  <c r="AA111" i="28"/>
  <c r="Z111" i="28"/>
  <c r="Y111" i="28"/>
  <c r="X111" i="28"/>
  <c r="AG114" i="28"/>
  <c r="AF114" i="28"/>
  <c r="AE114" i="28"/>
  <c r="AD114" i="28"/>
  <c r="AC114" i="28"/>
  <c r="AB114" i="28"/>
  <c r="AA114" i="28"/>
  <c r="Z114" i="28"/>
  <c r="Y114" i="28"/>
  <c r="X114" i="28"/>
  <c r="AG108" i="28"/>
  <c r="AF108" i="28"/>
  <c r="AE108" i="28"/>
  <c r="AD108" i="28"/>
  <c r="AC108" i="28"/>
  <c r="AB108" i="28"/>
  <c r="AA108" i="28"/>
  <c r="Z108" i="28"/>
  <c r="Y108" i="28"/>
  <c r="X108" i="28"/>
  <c r="AG120" i="28"/>
  <c r="AF120" i="28"/>
  <c r="AE120" i="28"/>
  <c r="AD120" i="28"/>
  <c r="AC120" i="28"/>
  <c r="AB120" i="28"/>
  <c r="AA120" i="28"/>
  <c r="Z120" i="28"/>
  <c r="Y120" i="28"/>
  <c r="X120" i="28"/>
  <c r="AG117" i="28"/>
  <c r="AF117" i="28"/>
  <c r="AE117" i="28"/>
  <c r="AD117" i="28"/>
  <c r="AC117" i="28"/>
  <c r="AB117" i="28"/>
  <c r="AA117" i="28"/>
  <c r="Z117" i="28"/>
  <c r="Y117" i="28"/>
  <c r="X117"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41" i="28"/>
  <c r="U141" i="28"/>
  <c r="T141" i="28"/>
  <c r="S141" i="28"/>
  <c r="R141" i="28"/>
  <c r="Q141" i="28"/>
  <c r="P141" i="28"/>
  <c r="O141" i="28"/>
  <c r="N141" i="28"/>
  <c r="M141" i="28"/>
  <c r="V135" i="28"/>
  <c r="U135" i="28"/>
  <c r="T135" i="28"/>
  <c r="S135" i="28"/>
  <c r="R135" i="28"/>
  <c r="Q135" i="28"/>
  <c r="P135" i="28"/>
  <c r="O135" i="28"/>
  <c r="N135" i="28"/>
  <c r="M135" i="28"/>
  <c r="V132" i="28"/>
  <c r="U132" i="28"/>
  <c r="T132" i="28"/>
  <c r="S132" i="28"/>
  <c r="R132" i="28"/>
  <c r="Q132" i="28"/>
  <c r="P132" i="28"/>
  <c r="O132" i="28"/>
  <c r="N132" i="28"/>
  <c r="M132" i="28"/>
  <c r="V144" i="28"/>
  <c r="U144" i="28"/>
  <c r="T144" i="28"/>
  <c r="S144" i="28"/>
  <c r="R144" i="28"/>
  <c r="Q144" i="28"/>
  <c r="P144" i="28"/>
  <c r="O144" i="28"/>
  <c r="N144" i="28"/>
  <c r="M144" i="28"/>
  <c r="V129" i="28"/>
  <c r="U129" i="28"/>
  <c r="T129" i="28"/>
  <c r="S129" i="28"/>
  <c r="R129" i="28"/>
  <c r="Q129" i="28"/>
  <c r="P129" i="28"/>
  <c r="O129" i="28"/>
  <c r="N129" i="28"/>
  <c r="M129" i="28"/>
  <c r="V126" i="28"/>
  <c r="U126" i="28"/>
  <c r="T126" i="28"/>
  <c r="S126" i="28"/>
  <c r="R126" i="28"/>
  <c r="Q126" i="28"/>
  <c r="P126" i="28"/>
  <c r="O126" i="28"/>
  <c r="N126" i="28"/>
  <c r="M126" i="28"/>
  <c r="V111" i="28"/>
  <c r="U111" i="28"/>
  <c r="T111" i="28"/>
  <c r="S111" i="28"/>
  <c r="R111" i="28"/>
  <c r="Q111" i="28"/>
  <c r="P111" i="28"/>
  <c r="O111" i="28"/>
  <c r="N111" i="28"/>
  <c r="M111" i="28"/>
  <c r="V114" i="28"/>
  <c r="U114" i="28"/>
  <c r="T114" i="28"/>
  <c r="S114" i="28"/>
  <c r="R114" i="28"/>
  <c r="Q114" i="28"/>
  <c r="P114" i="28"/>
  <c r="O114" i="28"/>
  <c r="N114" i="28"/>
  <c r="M114" i="28"/>
  <c r="V108" i="28"/>
  <c r="U108" i="28"/>
  <c r="T108" i="28"/>
  <c r="S108" i="28"/>
  <c r="R108" i="28"/>
  <c r="Q108" i="28"/>
  <c r="P108" i="28"/>
  <c r="O108" i="28"/>
  <c r="N108" i="28"/>
  <c r="M108" i="28"/>
  <c r="V120" i="28"/>
  <c r="U120" i="28"/>
  <c r="T120" i="28"/>
  <c r="S120" i="28"/>
  <c r="R120" i="28"/>
  <c r="Q120" i="28"/>
  <c r="P120" i="28"/>
  <c r="O120" i="28"/>
  <c r="N120" i="28"/>
  <c r="M120" i="28"/>
  <c r="V117" i="28"/>
  <c r="U117" i="28"/>
  <c r="T117" i="28"/>
  <c r="S117" i="28"/>
  <c r="R117" i="28"/>
  <c r="Q117" i="28"/>
  <c r="P117" i="28"/>
  <c r="O117" i="28"/>
  <c r="N117" i="28"/>
  <c r="M117"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AG57" i="22"/>
  <c r="AF57" i="22"/>
  <c r="AE57" i="22"/>
  <c r="AD57" i="22"/>
  <c r="AC57" i="22"/>
  <c r="AB57" i="22"/>
  <c r="AA57" i="22"/>
  <c r="Z57" i="22"/>
  <c r="Y57" i="22"/>
  <c r="X57" i="22"/>
  <c r="V57" i="22"/>
  <c r="U57" i="22"/>
  <c r="T57" i="22"/>
  <c r="S57" i="22"/>
  <c r="R57" i="22"/>
  <c r="Q57" i="22"/>
  <c r="P57" i="22"/>
  <c r="O57" i="22"/>
  <c r="N57" i="22"/>
  <c r="M57" i="22"/>
  <c r="AG56" i="22"/>
  <c r="AF56" i="22"/>
  <c r="AE56" i="22"/>
  <c r="AD56" i="22"/>
  <c r="AC56" i="22"/>
  <c r="AB56" i="22"/>
  <c r="AA56" i="22"/>
  <c r="Z56" i="22"/>
  <c r="Y56" i="22"/>
  <c r="X56" i="22"/>
  <c r="V56" i="22"/>
  <c r="U56" i="22"/>
  <c r="T56" i="22"/>
  <c r="S56" i="22"/>
  <c r="R56" i="22"/>
  <c r="Q56" i="22"/>
  <c r="P56" i="22"/>
  <c r="O56" i="22"/>
  <c r="N56" i="22"/>
  <c r="M56" i="22"/>
  <c r="AG54" i="22"/>
  <c r="AF54" i="22"/>
  <c r="AE54" i="22"/>
  <c r="AD54" i="22"/>
  <c r="AC54" i="22"/>
  <c r="AB54" i="22"/>
  <c r="AA54" i="22"/>
  <c r="Z54" i="22"/>
  <c r="Y54" i="22"/>
  <c r="X54" i="22"/>
  <c r="V54" i="22"/>
  <c r="U54" i="22"/>
  <c r="T54" i="22"/>
  <c r="S54" i="22"/>
  <c r="R54" i="22"/>
  <c r="Q54" i="22"/>
  <c r="P54" i="22"/>
  <c r="O54" i="22"/>
  <c r="N54" i="22"/>
  <c r="M54" i="22"/>
  <c r="AG53" i="22"/>
  <c r="AF53" i="22"/>
  <c r="AE53" i="22"/>
  <c r="AD53" i="22"/>
  <c r="AC53" i="22"/>
  <c r="AB53" i="22"/>
  <c r="AA53" i="22"/>
  <c r="Z53" i="22"/>
  <c r="Y53" i="22"/>
  <c r="X53" i="22"/>
  <c r="V53" i="22"/>
  <c r="U53" i="22"/>
  <c r="T53" i="22"/>
  <c r="S53" i="22"/>
  <c r="R53" i="22"/>
  <c r="Q53" i="22"/>
  <c r="P53" i="22"/>
  <c r="O53" i="22"/>
  <c r="N53" i="22"/>
  <c r="M53" i="22"/>
  <c r="AG51" i="22"/>
  <c r="AF51" i="22"/>
  <c r="AE51" i="22"/>
  <c r="AD51" i="22"/>
  <c r="AC51" i="22"/>
  <c r="AB51" i="22"/>
  <c r="AA51" i="22"/>
  <c r="Z51" i="22"/>
  <c r="Y51" i="22"/>
  <c r="X51" i="22"/>
  <c r="V51" i="22"/>
  <c r="U51" i="22"/>
  <c r="T51" i="22"/>
  <c r="S51" i="22"/>
  <c r="R51" i="22"/>
  <c r="Q51" i="22"/>
  <c r="P51" i="22"/>
  <c r="O51" i="22"/>
  <c r="N51" i="22"/>
  <c r="M51" i="22"/>
  <c r="AG50" i="22"/>
  <c r="AF50" i="22"/>
  <c r="AE50" i="22"/>
  <c r="AD50" i="22"/>
  <c r="AC50" i="22"/>
  <c r="AB50" i="22"/>
  <c r="AA50" i="22"/>
  <c r="Z50" i="22"/>
  <c r="Y50" i="22"/>
  <c r="X50" i="22"/>
  <c r="V50" i="22"/>
  <c r="U50" i="22"/>
  <c r="T50" i="22"/>
  <c r="S50" i="22"/>
  <c r="R50" i="22"/>
  <c r="Q50" i="22"/>
  <c r="P50" i="22"/>
  <c r="O50" i="22"/>
  <c r="N50" i="22"/>
  <c r="M50" i="22"/>
  <c r="AG48" i="22"/>
  <c r="AF48" i="22"/>
  <c r="AE48" i="22"/>
  <c r="AD48" i="22"/>
  <c r="AC48" i="22"/>
  <c r="AB48" i="22"/>
  <c r="AA48" i="22"/>
  <c r="Z48" i="22"/>
  <c r="Y48" i="22"/>
  <c r="X48" i="22"/>
  <c r="V48" i="22"/>
  <c r="U48" i="22"/>
  <c r="T48" i="22"/>
  <c r="S48" i="22"/>
  <c r="R48" i="22"/>
  <c r="Q48" i="22"/>
  <c r="P48" i="22"/>
  <c r="O48" i="22"/>
  <c r="N48" i="22"/>
  <c r="M48" i="22"/>
  <c r="AG47" i="22"/>
  <c r="AF47" i="22"/>
  <c r="AE47" i="22"/>
  <c r="AD47" i="22"/>
  <c r="AC47" i="22"/>
  <c r="AB47" i="22"/>
  <c r="AA47" i="22"/>
  <c r="Z47" i="22"/>
  <c r="Y47" i="22"/>
  <c r="X47" i="22"/>
  <c r="V47" i="22"/>
  <c r="U47" i="22"/>
  <c r="T47" i="22"/>
  <c r="S47" i="22"/>
  <c r="R47" i="22"/>
  <c r="Q47" i="22"/>
  <c r="P47" i="22"/>
  <c r="O47" i="22"/>
  <c r="N47" i="22"/>
  <c r="M47" i="22"/>
  <c r="AG45" i="22"/>
  <c r="AF45" i="22"/>
  <c r="AE45" i="22"/>
  <c r="AD45" i="22"/>
  <c r="AC45" i="22"/>
  <c r="AB45" i="22"/>
  <c r="AA45" i="22"/>
  <c r="Z45" i="22"/>
  <c r="Y45" i="22"/>
  <c r="X45" i="22"/>
  <c r="V45" i="22"/>
  <c r="U45" i="22"/>
  <c r="T45" i="22"/>
  <c r="S45" i="22"/>
  <c r="R45" i="22"/>
  <c r="Q45" i="22"/>
  <c r="P45" i="22"/>
  <c r="O45" i="22"/>
  <c r="N45" i="22"/>
  <c r="M45" i="22"/>
  <c r="AG44" i="22"/>
  <c r="AF44" i="22"/>
  <c r="AE44" i="22"/>
  <c r="AD44" i="22"/>
  <c r="AC44" i="22"/>
  <c r="AB44" i="22"/>
  <c r="AA44" i="22"/>
  <c r="Z44" i="22"/>
  <c r="Y44" i="22"/>
  <c r="X44" i="22"/>
  <c r="V44" i="22"/>
  <c r="U44" i="22"/>
  <c r="T44" i="22"/>
  <c r="S44" i="22"/>
  <c r="R44" i="22"/>
  <c r="Q44" i="22"/>
  <c r="P44" i="22"/>
  <c r="O44" i="22"/>
  <c r="N44" i="22"/>
  <c r="M44" i="22"/>
  <c r="AG42" i="22"/>
  <c r="AF42" i="22"/>
  <c r="AE42" i="22"/>
  <c r="AD42" i="22"/>
  <c r="AC42" i="22"/>
  <c r="AB42" i="22"/>
  <c r="AA42" i="22"/>
  <c r="Z42" i="22"/>
  <c r="Y42" i="22"/>
  <c r="X42" i="22"/>
  <c r="V42" i="22"/>
  <c r="U42" i="22"/>
  <c r="T42" i="22"/>
  <c r="S42" i="22"/>
  <c r="R42" i="22"/>
  <c r="Q42" i="22"/>
  <c r="P42" i="22"/>
  <c r="O42" i="22"/>
  <c r="N42" i="22"/>
  <c r="M42" i="22"/>
  <c r="AG41" i="22"/>
  <c r="AF41" i="22"/>
  <c r="AE41" i="22"/>
  <c r="AD41" i="22"/>
  <c r="AC41" i="22"/>
  <c r="AB41" i="22"/>
  <c r="AA41" i="22"/>
  <c r="Z41" i="22"/>
  <c r="Y41" i="22"/>
  <c r="X41" i="22"/>
  <c r="V41" i="22"/>
  <c r="U41" i="22"/>
  <c r="T41" i="22"/>
  <c r="S41" i="22"/>
  <c r="R41" i="22"/>
  <c r="Q41" i="22"/>
  <c r="P41" i="22"/>
  <c r="O41" i="22"/>
  <c r="N41" i="22"/>
  <c r="M41" i="22"/>
  <c r="AG39" i="22"/>
  <c r="AF39" i="22"/>
  <c r="AE39" i="22"/>
  <c r="AD39" i="22"/>
  <c r="AC39" i="22"/>
  <c r="AB39" i="22"/>
  <c r="AA39" i="22"/>
  <c r="Z39" i="22"/>
  <c r="Y39" i="22"/>
  <c r="X39" i="22"/>
  <c r="V39" i="22"/>
  <c r="U39" i="22"/>
  <c r="T39" i="22"/>
  <c r="S39" i="22"/>
  <c r="R39" i="22"/>
  <c r="Q39" i="22"/>
  <c r="P39" i="22"/>
  <c r="O39" i="22"/>
  <c r="N39" i="22"/>
  <c r="M39" i="22"/>
  <c r="AG38" i="22"/>
  <c r="AF38" i="22"/>
  <c r="AE38" i="22"/>
  <c r="AD38" i="22"/>
  <c r="AC38" i="22"/>
  <c r="AB38" i="22"/>
  <c r="AA38" i="22"/>
  <c r="Z38" i="22"/>
  <c r="Y38" i="22"/>
  <c r="X38" i="22"/>
  <c r="V38" i="22"/>
  <c r="U38" i="22"/>
  <c r="T38" i="22"/>
  <c r="S38" i="22"/>
  <c r="R38" i="22"/>
  <c r="Q38" i="22"/>
  <c r="P38" i="22"/>
  <c r="O38" i="22"/>
  <c r="N38" i="22"/>
  <c r="M38" i="22"/>
  <c r="AG36" i="22"/>
  <c r="AF36" i="22"/>
  <c r="AE36" i="22"/>
  <c r="AD36" i="22"/>
  <c r="AC36" i="22"/>
  <c r="AB36" i="22"/>
  <c r="AA36" i="22"/>
  <c r="Z36" i="22"/>
  <c r="Y36" i="22"/>
  <c r="X36" i="22"/>
  <c r="V36" i="22"/>
  <c r="U36" i="22"/>
  <c r="T36" i="22"/>
  <c r="S36" i="22"/>
  <c r="R36" i="22"/>
  <c r="Q36" i="22"/>
  <c r="P36" i="22"/>
  <c r="O36" i="22"/>
  <c r="N36" i="22"/>
  <c r="M36" i="22"/>
  <c r="AG35" i="22"/>
  <c r="AF35" i="22"/>
  <c r="AE35" i="22"/>
  <c r="AD35" i="22"/>
  <c r="AC35" i="22"/>
  <c r="AB35" i="22"/>
  <c r="AA35" i="22"/>
  <c r="Z35" i="22"/>
  <c r="Y35" i="22"/>
  <c r="X35" i="22"/>
  <c r="V35" i="22"/>
  <c r="U35" i="22"/>
  <c r="T35" i="22"/>
  <c r="S35" i="22"/>
  <c r="R35" i="22"/>
  <c r="Q35" i="22"/>
  <c r="P35" i="22"/>
  <c r="O35" i="22"/>
  <c r="N35" i="22"/>
  <c r="M35" i="22"/>
  <c r="AG33" i="22"/>
  <c r="AF33" i="22"/>
  <c r="AE33" i="22"/>
  <c r="AD33" i="22"/>
  <c r="AC33" i="22"/>
  <c r="AB33" i="22"/>
  <c r="AA33" i="22"/>
  <c r="Z33" i="22"/>
  <c r="Y33" i="22"/>
  <c r="X33" i="22"/>
  <c r="V33" i="22"/>
  <c r="U33" i="22"/>
  <c r="T33" i="22"/>
  <c r="S33" i="22"/>
  <c r="R33" i="22"/>
  <c r="Q33" i="22"/>
  <c r="P33" i="22"/>
  <c r="O33" i="22"/>
  <c r="N33" i="22"/>
  <c r="M33" i="22"/>
  <c r="AG32" i="22"/>
  <c r="AF32" i="22"/>
  <c r="AE32" i="22"/>
  <c r="AD32" i="22"/>
  <c r="AC32" i="22"/>
  <c r="AB32" i="22"/>
  <c r="AA32" i="22"/>
  <c r="Z32" i="22"/>
  <c r="Y32" i="22"/>
  <c r="X32" i="22"/>
  <c r="V32" i="22"/>
  <c r="U32" i="22"/>
  <c r="T32" i="22"/>
  <c r="S32" i="22"/>
  <c r="R32" i="22"/>
  <c r="Q32" i="22"/>
  <c r="P32" i="22"/>
  <c r="O32" i="22"/>
  <c r="N32" i="22"/>
  <c r="M32" i="22"/>
  <c r="AG30" i="22"/>
  <c r="AF30" i="22"/>
  <c r="AE30" i="22"/>
  <c r="AD30" i="22"/>
  <c r="AC30" i="22"/>
  <c r="AB30" i="22"/>
  <c r="AA30" i="22"/>
  <c r="Z30" i="22"/>
  <c r="Y30" i="22"/>
  <c r="X30" i="22"/>
  <c r="V30" i="22"/>
  <c r="U30" i="22"/>
  <c r="T30" i="22"/>
  <c r="S30" i="22"/>
  <c r="R30" i="22"/>
  <c r="Q30" i="22"/>
  <c r="P30" i="22"/>
  <c r="O30" i="22"/>
  <c r="N30" i="22"/>
  <c r="M30" i="22"/>
  <c r="AG29" i="22"/>
  <c r="AF29" i="22"/>
  <c r="AE29" i="22"/>
  <c r="AD29" i="22"/>
  <c r="AC29" i="22"/>
  <c r="AB29" i="22"/>
  <c r="AA29" i="22"/>
  <c r="Z29" i="22"/>
  <c r="Y29" i="22"/>
  <c r="X29" i="22"/>
  <c r="V29" i="22"/>
  <c r="U29" i="22"/>
  <c r="T29" i="22"/>
  <c r="S29" i="22"/>
  <c r="R29" i="22"/>
  <c r="Q29" i="22"/>
  <c r="P29" i="22"/>
  <c r="O29" i="22"/>
  <c r="N29" i="22"/>
  <c r="M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9" i="22" s="1"/>
  <c r="B7" i="27"/>
  <c r="B6" i="27"/>
  <c r="Y23" i="28"/>
  <c r="AD14" i="28"/>
  <c r="AG23" i="28"/>
  <c r="AG11" i="28"/>
  <c r="AC17" i="22"/>
  <c r="AA20" i="28"/>
  <c r="B8" i="25"/>
  <c r="B9" i="25"/>
  <c r="B10" i="25"/>
  <c r="B12" i="25"/>
  <c r="B14" i="25"/>
  <c r="B15" i="25"/>
  <c r="B16" i="25"/>
  <c r="B17" i="25"/>
  <c r="B18" i="25"/>
  <c r="B19" i="25"/>
  <c r="B20" i="25"/>
  <c r="B21" i="25"/>
  <c r="B22" i="25"/>
  <c r="B23" i="25"/>
  <c r="J44" i="28" s="1"/>
  <c r="B24" i="25"/>
  <c r="A1" i="22"/>
  <c r="A1" i="28"/>
  <c r="B6" i="26"/>
  <c r="B7" i="26"/>
  <c r="B8" i="26"/>
  <c r="T129"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16" i="28"/>
  <c r="M4" i="28"/>
  <c r="M7" i="28"/>
  <c r="M7" i="22"/>
  <c r="O7" i="28"/>
  <c r="V4" i="28"/>
  <c r="O7" i="22"/>
  <c r="Q7" i="28"/>
  <c r="S80" i="28"/>
  <c r="T4" i="28"/>
  <c r="Q7" i="22"/>
  <c r="V128" i="22"/>
  <c r="Q128" i="28"/>
  <c r="T7" i="28"/>
  <c r="V80" i="28"/>
  <c r="V98" i="28"/>
  <c r="N4" i="28"/>
  <c r="T7" i="22"/>
  <c r="U7" i="28"/>
  <c r="Q56" i="28"/>
  <c r="O4" i="28"/>
  <c r="U7" i="22"/>
  <c r="V7" i="28"/>
  <c r="N32" i="28"/>
  <c r="T41" i="28"/>
  <c r="P4" i="28"/>
  <c r="V7" i="22"/>
  <c r="O125" i="22"/>
  <c r="M128" i="28"/>
  <c r="M98" i="28"/>
  <c r="O101" i="28"/>
  <c r="M110" i="28"/>
  <c r="Q4" i="28"/>
  <c r="M80" i="22"/>
  <c r="O101" i="22"/>
  <c r="S119" i="22"/>
  <c r="U107" i="22"/>
  <c r="U131" i="22"/>
  <c r="R98" i="22"/>
  <c r="U4" i="28"/>
  <c r="V35" i="28"/>
  <c r="P140" i="28"/>
  <c r="T125" i="28"/>
  <c r="R4" i="22"/>
  <c r="V119" i="22"/>
  <c r="P98" i="22"/>
  <c r="R125" i="28"/>
  <c r="P98" i="28"/>
  <c r="Q4" i="22"/>
  <c r="O119" i="22"/>
  <c r="S95" i="22"/>
  <c r="M86" i="22"/>
  <c r="M86" i="28"/>
  <c r="P4" i="22"/>
  <c r="V140" i="22"/>
  <c r="T134" i="22"/>
  <c r="R131" i="22"/>
  <c r="N119" i="28"/>
  <c r="O4" i="22"/>
  <c r="N74" i="22"/>
  <c r="P95" i="28"/>
  <c r="N4" i="22"/>
  <c r="P62" i="22"/>
  <c r="T53" i="28"/>
  <c r="N44" i="28"/>
  <c r="S140" i="22"/>
  <c r="Q134" i="22"/>
  <c r="O131" i="22"/>
  <c r="U80" i="22"/>
  <c r="S7" i="22"/>
  <c r="Q41" i="28"/>
  <c r="O131" i="28"/>
  <c r="U80" i="28"/>
  <c r="S7" i="28"/>
  <c r="R140" i="22"/>
  <c r="T80" i="22"/>
  <c r="R7" i="22"/>
  <c r="V50" i="28"/>
  <c r="P41" i="28"/>
  <c r="V101" i="28"/>
  <c r="R7" i="28"/>
  <c r="R80" i="22"/>
  <c r="V68" i="22"/>
  <c r="P7" i="22"/>
  <c r="V143" i="28"/>
  <c r="V68" i="28"/>
  <c r="P7" i="28"/>
  <c r="S4" i="22"/>
  <c r="V4" i="22"/>
  <c r="N134" i="22"/>
  <c r="O113" i="22"/>
  <c r="P80" i="22"/>
  <c r="P80" i="28"/>
  <c r="T68" i="28"/>
  <c r="N7" i="28"/>
  <c r="AD4" i="22"/>
  <c r="AG140" i="22"/>
  <c r="AG119" i="22"/>
  <c r="Y119" i="22"/>
  <c r="AC101" i="22"/>
  <c r="AD98" i="22"/>
  <c r="AE80" i="22"/>
  <c r="AA65" i="22"/>
  <c r="AA7" i="22"/>
  <c r="AG4" i="28"/>
  <c r="AD38" i="28"/>
  <c r="AF98" i="28"/>
  <c r="Z128" i="22"/>
  <c r="AE4" i="22"/>
  <c r="Z134" i="22"/>
  <c r="AB131" i="22"/>
  <c r="X119" i="22"/>
  <c r="Z116" i="22"/>
  <c r="AB101" i="22"/>
  <c r="AC98" i="22"/>
  <c r="AD95" i="22"/>
  <c r="AE92" i="22"/>
  <c r="AD83" i="22"/>
  <c r="AD80" i="22"/>
  <c r="AB74" i="22"/>
  <c r="Z62" i="22"/>
  <c r="X7" i="22"/>
  <c r="AB56" i="28"/>
  <c r="AF140" i="28"/>
  <c r="X4" i="22"/>
  <c r="AF4" i="22"/>
  <c r="AE140" i="22"/>
  <c r="AG134" i="22"/>
  <c r="Y134" i="22"/>
  <c r="AA131" i="22"/>
  <c r="AC143" i="22"/>
  <c r="AE125" i="22"/>
  <c r="AA113" i="22"/>
  <c r="AB98" i="22"/>
  <c r="AC95" i="22"/>
  <c r="AD92" i="22"/>
  <c r="AE89" i="22"/>
  <c r="AC80" i="22"/>
  <c r="AA71" i="22"/>
  <c r="Y68" i="22"/>
  <c r="Y65" i="22"/>
  <c r="Y62" i="22"/>
  <c r="AB80" i="28"/>
  <c r="AC4" i="22"/>
  <c r="AG4" i="22"/>
  <c r="X134" i="22"/>
  <c r="Z131" i="22"/>
  <c r="AB143" i="22"/>
  <c r="AD125" i="22"/>
  <c r="AF110" i="22"/>
  <c r="X110" i="22"/>
  <c r="AD119" i="22"/>
  <c r="Z101" i="22"/>
  <c r="AA98" i="22"/>
  <c r="AB86" i="22"/>
  <c r="AB83" i="22"/>
  <c r="Z80" i="22"/>
  <c r="Z74" i="22"/>
  <c r="X65" i="22"/>
  <c r="AF7" i="22"/>
  <c r="AD53" i="28"/>
  <c r="AB44" i="28"/>
  <c r="Z35" i="28"/>
  <c r="AB4" i="22"/>
  <c r="AC140" i="22"/>
  <c r="AE110" i="22"/>
  <c r="AG113" i="22"/>
  <c r="Y113" i="22"/>
  <c r="AA107" i="22"/>
  <c r="AG101" i="22"/>
  <c r="Z98" i="22"/>
  <c r="AA95" i="22"/>
  <c r="AB92" i="22"/>
  <c r="AA89" i="22"/>
  <c r="Y77" i="22"/>
  <c r="AG65" i="22"/>
  <c r="AE7" i="22"/>
  <c r="AB53" i="28"/>
  <c r="Z44" i="28"/>
  <c r="X35" i="28"/>
  <c r="AF134" i="28"/>
  <c r="X62" i="28"/>
  <c r="AG128" i="28"/>
  <c r="AA7" i="28"/>
  <c r="Y62" i="28"/>
  <c r="AG62" i="28"/>
  <c r="AE65" i="28"/>
  <c r="AC68" i="28"/>
  <c r="AA71" i="28"/>
  <c r="Y74" i="28"/>
  <c r="AG74" i="28"/>
  <c r="AC80" i="28"/>
  <c r="AA95" i="28"/>
  <c r="Y98" i="28"/>
  <c r="AG98" i="28"/>
  <c r="AE101" i="28"/>
  <c r="AC116" i="28"/>
  <c r="AG107" i="28"/>
  <c r="AE113" i="28"/>
  <c r="AA125" i="28"/>
  <c r="Y143" i="28"/>
  <c r="AB59" i="28"/>
  <c r="AF128" i="22"/>
  <c r="X128" i="22"/>
  <c r="AA59" i="22"/>
  <c r="AB7" i="28"/>
  <c r="Z62" i="28"/>
  <c r="AF65" i="28"/>
  <c r="AD68" i="28"/>
  <c r="AB71" i="28"/>
  <c r="AD80" i="28"/>
  <c r="Z86" i="28"/>
  <c r="X89" i="28"/>
  <c r="AF89" i="28"/>
  <c r="AB95" i="28"/>
  <c r="Z98" i="28"/>
  <c r="X101" i="28"/>
  <c r="AF101" i="28"/>
  <c r="AD116" i="28"/>
  <c r="AD110" i="28"/>
  <c r="AB125" i="28"/>
  <c r="X131" i="28"/>
  <c r="AF131" i="28"/>
  <c r="AE128" i="28"/>
  <c r="AA59" i="28"/>
  <c r="AE128" i="22"/>
  <c r="Z59" i="22"/>
  <c r="AC7" i="28"/>
  <c r="AA74" i="28"/>
  <c r="Y77" i="28"/>
  <c r="AG77" i="28"/>
  <c r="AE80" i="28"/>
  <c r="AC83" i="28"/>
  <c r="AA86" i="28"/>
  <c r="Y89" i="28"/>
  <c r="AE92" i="28"/>
  <c r="AC95" i="28"/>
  <c r="AC119" i="28"/>
  <c r="AA107" i="28"/>
  <c r="Y113" i="28"/>
  <c r="AG113" i="28"/>
  <c r="AE110" i="28"/>
  <c r="AA143" i="28"/>
  <c r="Y131" i="28"/>
  <c r="AG131" i="28"/>
  <c r="AD128" i="28"/>
  <c r="Y59" i="22"/>
  <c r="AD7" i="28"/>
  <c r="AB62" i="28"/>
  <c r="X68" i="28"/>
  <c r="AF68" i="28"/>
  <c r="AD71" i="28"/>
  <c r="Z77" i="28"/>
  <c r="X80" i="28"/>
  <c r="AF80" i="28"/>
  <c r="X92" i="28"/>
  <c r="AD95" i="28"/>
  <c r="AB98" i="28"/>
  <c r="Z101" i="28"/>
  <c r="AF116" i="28"/>
  <c r="AD119" i="28"/>
  <c r="AB107" i="28"/>
  <c r="Z113" i="28"/>
  <c r="X110" i="28"/>
  <c r="Z131" i="28"/>
  <c r="X134" i="28"/>
  <c r="AC128" i="28"/>
  <c r="Y59" i="28"/>
  <c r="AC128" i="22"/>
  <c r="AF59" i="22"/>
  <c r="X59" i="22"/>
  <c r="AE7" i="28"/>
  <c r="AC62" i="28"/>
  <c r="AE71" i="28"/>
  <c r="AC74" i="28"/>
  <c r="Y80" i="28"/>
  <c r="AG80" i="28"/>
  <c r="AE83" i="28"/>
  <c r="AC86" i="28"/>
  <c r="AA89" i="28"/>
  <c r="Y92" i="28"/>
  <c r="AG92" i="28"/>
  <c r="Y116" i="28"/>
  <c r="AE119" i="28"/>
  <c r="AC107" i="28"/>
  <c r="AA113" i="28"/>
  <c r="Y110" i="28"/>
  <c r="AG110" i="28"/>
  <c r="AE125" i="28"/>
  <c r="AC143" i="28"/>
  <c r="AA131" i="28"/>
  <c r="AF59" i="28"/>
  <c r="AB128" i="22"/>
  <c r="AE59" i="22"/>
  <c r="X7" i="28"/>
  <c r="AF7" i="28"/>
  <c r="AD62" i="28"/>
  <c r="AB65" i="28"/>
  <c r="Z68" i="28"/>
  <c r="X71" i="28"/>
  <c r="AF71" i="28"/>
  <c r="Z80" i="28"/>
  <c r="X83" i="28"/>
  <c r="AF83" i="28"/>
  <c r="AD86" i="28"/>
  <c r="AB89" i="28"/>
  <c r="Z92" i="28"/>
  <c r="X95" i="28"/>
  <c r="AF95" i="28"/>
  <c r="AD98" i="28"/>
  <c r="AB101" i="28"/>
  <c r="AD107" i="28"/>
  <c r="AB113" i="28"/>
  <c r="Z110" i="28"/>
  <c r="X125" i="28"/>
  <c r="AF125" i="28"/>
  <c r="AD143" i="28"/>
  <c r="AB131" i="28"/>
  <c r="Z134" i="28"/>
  <c r="AA128" i="28"/>
  <c r="AE59" i="28"/>
  <c r="Y7" i="28"/>
  <c r="AG7" i="28"/>
  <c r="AE62" i="28"/>
  <c r="AC65" i="28"/>
  <c r="AA68" i="28"/>
  <c r="Y71" i="28"/>
  <c r="AG71" i="28"/>
  <c r="AE74" i="28"/>
  <c r="AC77" i="28"/>
  <c r="AA80" i="28"/>
  <c r="Y83" i="28"/>
  <c r="AA92" i="28"/>
  <c r="Y95" i="28"/>
  <c r="AG95" i="28"/>
  <c r="AE98" i="28"/>
  <c r="AC101" i="28"/>
  <c r="AA116" i="28"/>
  <c r="Y119" i="28"/>
  <c r="AG119" i="28"/>
  <c r="AE107" i="28"/>
  <c r="AC113" i="28"/>
  <c r="AG125" i="28"/>
  <c r="AE143" i="28"/>
  <c r="AC131" i="28"/>
  <c r="AA134" i="28"/>
  <c r="Z128" i="28"/>
  <c r="AB68" i="28"/>
  <c r="AF86" i="28"/>
  <c r="Z119" i="28"/>
  <c r="AD131" i="28"/>
  <c r="Y140" i="28"/>
  <c r="AC32" i="28"/>
  <c r="AA35" i="28"/>
  <c r="Y38" i="28"/>
  <c r="AG38" i="28"/>
  <c r="AE41" i="28"/>
  <c r="AC44" i="28"/>
  <c r="AA47" i="28"/>
  <c r="Y50" i="28"/>
  <c r="AG50" i="28"/>
  <c r="AE53" i="28"/>
  <c r="AD4" i="28"/>
  <c r="Z71" i="28"/>
  <c r="AD89" i="28"/>
  <c r="X107" i="28"/>
  <c r="AE131" i="28"/>
  <c r="Z140"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07" i="28"/>
  <c r="AB134" i="28"/>
  <c r="AA140"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4" i="28"/>
  <c r="AB140" i="28"/>
  <c r="Z29" i="28"/>
  <c r="X32" i="28"/>
  <c r="AF32" i="28"/>
  <c r="AD35" i="28"/>
  <c r="AB38" i="28"/>
  <c r="Z41" i="28"/>
  <c r="X44" i="28"/>
  <c r="AF44" i="28"/>
  <c r="AD47" i="28"/>
  <c r="AB50" i="28"/>
  <c r="Z53" i="28"/>
  <c r="X56" i="28"/>
  <c r="AF56" i="28"/>
  <c r="Z4" i="28"/>
  <c r="Z7" i="28"/>
  <c r="AD77" i="28"/>
  <c r="X98" i="28"/>
  <c r="AB110" i="28"/>
  <c r="AD134" i="28"/>
  <c r="AC140" i="28"/>
  <c r="AA29" i="28"/>
  <c r="Y32" i="28"/>
  <c r="AG32" i="28"/>
  <c r="AE35" i="28"/>
  <c r="AC38" i="28"/>
  <c r="AA41" i="28"/>
  <c r="Y44" i="28"/>
  <c r="AG44" i="28"/>
  <c r="AE47" i="28"/>
  <c r="AC50" i="28"/>
  <c r="AA53" i="28"/>
  <c r="Y56" i="28"/>
  <c r="AG56" i="28"/>
  <c r="AA4" i="28"/>
  <c r="AC59" i="22"/>
  <c r="AF62" i="28"/>
  <c r="Z83" i="28"/>
  <c r="AD101" i="28"/>
  <c r="X143" i="28"/>
  <c r="AG134" i="28"/>
  <c r="AE140" i="28"/>
  <c r="AC29" i="28"/>
  <c r="AA32" i="28"/>
  <c r="Y35" i="28"/>
  <c r="AG35" i="28"/>
  <c r="AE38" i="28"/>
  <c r="AC41" i="28"/>
  <c r="AA44" i="28"/>
  <c r="Y47" i="28"/>
  <c r="AG47" i="28"/>
  <c r="AE50" i="28"/>
  <c r="AC53" i="28"/>
  <c r="AA56" i="28"/>
  <c r="AF4" i="28"/>
  <c r="X4" i="28"/>
  <c r="AA4" i="22"/>
  <c r="AB140" i="22"/>
  <c r="AD134" i="22"/>
  <c r="AF131" i="22"/>
  <c r="X131" i="22"/>
  <c r="Z143" i="22"/>
  <c r="AB125" i="22"/>
  <c r="AD110" i="22"/>
  <c r="AF113" i="22"/>
  <c r="X113" i="22"/>
  <c r="Z107" i="22"/>
  <c r="AB119" i="22"/>
  <c r="AD116" i="22"/>
  <c r="AF101" i="22"/>
  <c r="X101" i="22"/>
  <c r="Y98" i="22"/>
  <c r="Z95" i="22"/>
  <c r="Z92" i="22"/>
  <c r="Z89" i="22"/>
  <c r="Z86" i="22"/>
  <c r="X83" i="22"/>
  <c r="X80" i="22"/>
  <c r="X77" i="22"/>
  <c r="AF71" i="22"/>
  <c r="AF68" i="22"/>
  <c r="AF65" i="22"/>
  <c r="AD62" i="22"/>
  <c r="AD7" i="22"/>
  <c r="AF50" i="28"/>
  <c r="AD41" i="28"/>
  <c r="AB32" i="28"/>
  <c r="AF143" i="28"/>
  <c r="Z4" i="22"/>
  <c r="AA140" i="22"/>
  <c r="AC134" i="22"/>
  <c r="AE131" i="22"/>
  <c r="AG143" i="22"/>
  <c r="Y143" i="22"/>
  <c r="AA125" i="22"/>
  <c r="AC110" i="22"/>
  <c r="AE113" i="22"/>
  <c r="AG107" i="22"/>
  <c r="Y107" i="22"/>
  <c r="AA119" i="22"/>
  <c r="AC116" i="22"/>
  <c r="AE101" i="22"/>
  <c r="AG98" i="22"/>
  <c r="X98" i="22"/>
  <c r="X95" i="22"/>
  <c r="Y92" i="22"/>
  <c r="Y89" i="22"/>
  <c r="Y86" i="22"/>
  <c r="AG80" i="22"/>
  <c r="AG77" i="22"/>
  <c r="AG74" i="22"/>
  <c r="AE71" i="22"/>
  <c r="AE68" i="22"/>
  <c r="AE65" i="22"/>
  <c r="AC62" i="22"/>
  <c r="AC7" i="22"/>
  <c r="AB4" i="28"/>
  <c r="AD50" i="28"/>
  <c r="AB41" i="28"/>
  <c r="Z32" i="28"/>
  <c r="Z125" i="28"/>
  <c r="Y4" i="22"/>
  <c r="Z140" i="22"/>
  <c r="AB134" i="22"/>
  <c r="AD131" i="22"/>
  <c r="AF143" i="22"/>
  <c r="X143" i="22"/>
  <c r="Z125" i="22"/>
  <c r="AB110" i="22"/>
  <c r="AD113" i="22"/>
  <c r="AF107" i="22"/>
  <c r="X107" i="22"/>
  <c r="Z119" i="22"/>
  <c r="AB116" i="22"/>
  <c r="AD101" i="22"/>
  <c r="AF98" i="22"/>
  <c r="AF95" i="22"/>
  <c r="AG92" i="22"/>
  <c r="X92" i="22"/>
  <c r="X89" i="22"/>
  <c r="AF83" i="22"/>
  <c r="AF80" i="22"/>
  <c r="AF77" i="22"/>
  <c r="AD74" i="22"/>
  <c r="AD71" i="22"/>
  <c r="AD68" i="22"/>
  <c r="AB65" i="22"/>
  <c r="AB62" i="22"/>
  <c r="AB7" i="22"/>
  <c r="AE4" i="28"/>
  <c r="X50" i="28"/>
  <c r="AF38" i="28"/>
  <c r="AD29" i="28"/>
  <c r="AB116" i="28"/>
  <c r="K92" i="28"/>
  <c r="C62" i="28"/>
  <c r="J92" i="28"/>
  <c r="B62" i="28"/>
  <c r="K95" i="28"/>
  <c r="E68" i="28"/>
  <c r="F71" i="28"/>
  <c r="D89" i="28"/>
  <c r="B68" i="28"/>
  <c r="J62" i="28"/>
  <c r="C89" i="28"/>
  <c r="F95" i="28"/>
  <c r="D74" i="28"/>
  <c r="H62" i="28"/>
  <c r="C92" i="28"/>
  <c r="K68" i="28"/>
  <c r="G62" i="28"/>
  <c r="H101" i="28"/>
  <c r="B92" i="28"/>
  <c r="H65" i="28"/>
  <c r="F62" i="28"/>
  <c r="E44" i="28"/>
  <c r="C95" i="28"/>
  <c r="E62" i="28"/>
  <c r="B113" i="28"/>
  <c r="J89" i="28"/>
  <c r="B77" i="28"/>
  <c r="D62" i="28"/>
  <c r="E71" i="28"/>
  <c r="I134" i="28"/>
  <c r="J95" i="22"/>
  <c r="F89" i="22"/>
  <c r="D68" i="22"/>
  <c r="G95" i="22"/>
  <c r="E77" i="22"/>
  <c r="C95" i="22"/>
  <c r="I68" i="22"/>
  <c r="E68" i="22"/>
  <c r="C68" i="28"/>
  <c r="G131" i="22"/>
  <c r="G92" i="22"/>
  <c r="I77" i="22"/>
  <c r="G74" i="22"/>
  <c r="K62" i="22"/>
  <c r="C89" i="22"/>
  <c r="E74" i="22"/>
  <c r="I62" i="22"/>
  <c r="H62" i="22"/>
  <c r="G71" i="22"/>
  <c r="D11" i="28"/>
  <c r="D143" i="22"/>
  <c r="H95" i="22"/>
  <c r="F92" i="22"/>
  <c r="D89" i="22"/>
  <c r="H77" i="22"/>
  <c r="F74" i="22"/>
  <c r="D71" i="22"/>
  <c r="B68" i="22"/>
  <c r="J62" i="22"/>
  <c r="C119" i="22"/>
  <c r="E92" i="22"/>
  <c r="G77" i="22"/>
  <c r="K65" i="22"/>
  <c r="J65" i="22"/>
  <c r="C92" i="22"/>
  <c r="G62" i="22"/>
  <c r="G56" i="28"/>
  <c r="K62" i="28"/>
  <c r="I140" i="22"/>
  <c r="B71" i="22"/>
  <c r="K71" i="22"/>
  <c r="I74" i="22"/>
  <c r="I95" i="28"/>
  <c r="I62" i="28"/>
  <c r="H14" i="22"/>
  <c r="F113" i="22"/>
  <c r="F95" i="22"/>
  <c r="D92" i="22"/>
  <c r="B89" i="22"/>
  <c r="D74" i="22"/>
  <c r="C74" i="22"/>
  <c r="C77" i="22"/>
  <c r="G92" i="28"/>
  <c r="C26" i="22"/>
  <c r="I125" i="22"/>
  <c r="E95" i="22"/>
  <c r="K68" i="22"/>
  <c r="K89" i="22"/>
  <c r="G65" i="22"/>
  <c r="C65" i="22"/>
  <c r="E89" i="28"/>
  <c r="J20" i="22"/>
  <c r="F110" i="22"/>
  <c r="D95" i="22"/>
  <c r="B92" i="22"/>
  <c r="H83" i="22"/>
  <c r="D77" i="22"/>
  <c r="B74" i="22"/>
  <c r="J68" i="22"/>
  <c r="H65" i="22"/>
  <c r="F62" i="22"/>
  <c r="K143" i="22"/>
  <c r="E62" i="22"/>
  <c r="I77" i="28"/>
  <c r="I86" i="22"/>
  <c r="G77" i="28"/>
  <c r="B11" i="22"/>
  <c r="H116" i="22"/>
  <c r="B95" i="22"/>
  <c r="J89" i="22"/>
  <c r="B77" i="22"/>
  <c r="J71" i="22"/>
  <c r="H68" i="22"/>
  <c r="F65" i="22"/>
  <c r="D62" i="22"/>
  <c r="K92" i="22"/>
  <c r="K74" i="22"/>
  <c r="G68" i="22"/>
  <c r="C62" i="22"/>
  <c r="K95" i="22"/>
  <c r="E35" i="28"/>
  <c r="G74" i="28"/>
  <c r="K131" i="22"/>
  <c r="I89" i="22"/>
  <c r="I71" i="22"/>
  <c r="E65" i="22"/>
  <c r="G89" i="22"/>
  <c r="C32" i="28"/>
  <c r="E74" i="28"/>
  <c r="J131" i="22"/>
  <c r="J92" i="22"/>
  <c r="H89" i="22"/>
  <c r="J74" i="22"/>
  <c r="H71" i="22"/>
  <c r="F68" i="22"/>
  <c r="D65" i="22"/>
  <c r="B62" i="22"/>
  <c r="C101" i="22" l="1"/>
  <c r="C125" i="22"/>
  <c r="G143" i="22"/>
  <c r="F125" i="22"/>
  <c r="I131" i="22"/>
  <c r="F86" i="22"/>
  <c r="D125" i="22"/>
  <c r="J26" i="22"/>
  <c r="C17" i="22"/>
  <c r="E125" i="22"/>
  <c r="K26" i="22"/>
  <c r="I26" i="22"/>
  <c r="B134" i="22"/>
  <c r="K83" i="28"/>
  <c r="I41" i="28"/>
  <c r="B107" i="22"/>
  <c r="F14" i="22"/>
  <c r="E113" i="22"/>
  <c r="I17" i="22"/>
  <c r="E140" i="22"/>
  <c r="B119" i="22"/>
  <c r="H140" i="22"/>
  <c r="E119" i="28"/>
  <c r="I110" i="22"/>
  <c r="H113" i="22"/>
  <c r="D23" i="22"/>
  <c r="I113" i="22"/>
  <c r="D86" i="22"/>
  <c r="F23" i="22"/>
  <c r="F83" i="28"/>
  <c r="F17" i="28"/>
  <c r="C134" i="28"/>
  <c r="J86" i="28"/>
  <c r="B56" i="28"/>
  <c r="I47" i="28"/>
  <c r="J47" i="28"/>
  <c r="C23" i="28"/>
  <c r="F56" i="28"/>
  <c r="I131" i="28"/>
  <c r="K131" i="28"/>
  <c r="F20" i="22"/>
  <c r="E20" i="22"/>
  <c r="H143" i="22"/>
  <c r="I143" i="22"/>
  <c r="F101" i="22"/>
  <c r="D140" i="22"/>
  <c r="G38" i="28"/>
  <c r="D113" i="22"/>
  <c r="H17" i="22"/>
  <c r="G125" i="22"/>
  <c r="G110" i="22"/>
  <c r="K20" i="22"/>
  <c r="D107" i="22"/>
  <c r="F11" i="22"/>
  <c r="E53" i="28"/>
  <c r="E131" i="22"/>
  <c r="G107" i="28"/>
  <c r="B86" i="22"/>
  <c r="J110" i="22"/>
  <c r="E143" i="28"/>
  <c r="K125" i="22"/>
  <c r="K110" i="22"/>
  <c r="H26" i="22"/>
  <c r="H20" i="28"/>
  <c r="C41" i="28"/>
  <c r="B26" i="28"/>
  <c r="H11" i="28"/>
  <c r="J11" i="28"/>
  <c r="F26" i="28"/>
  <c r="E50" i="28"/>
  <c r="G50" i="28"/>
  <c r="D101" i="22"/>
  <c r="B140" i="22"/>
  <c r="G26" i="28"/>
  <c r="E83" i="22"/>
  <c r="C140" i="22"/>
  <c r="C83" i="22"/>
  <c r="J119" i="22"/>
  <c r="D14" i="22"/>
  <c r="C113" i="22"/>
  <c r="G17" i="22"/>
  <c r="J86" i="22"/>
  <c r="H125" i="22"/>
  <c r="B26" i="22"/>
  <c r="I83" i="22"/>
  <c r="C131" i="22"/>
  <c r="J83" i="22"/>
  <c r="H110" i="22"/>
  <c r="J17" i="22"/>
  <c r="G11" i="22"/>
  <c r="G83" i="22"/>
  <c r="C143" i="22"/>
  <c r="F131" i="22"/>
  <c r="K14" i="22"/>
  <c r="H107" i="22"/>
  <c r="G23" i="22"/>
  <c r="D110" i="28"/>
  <c r="G83" i="28"/>
  <c r="I50" i="28"/>
  <c r="H125" i="28"/>
  <c r="K101" i="28"/>
  <c r="B101" i="28"/>
  <c r="I53" i="28"/>
  <c r="F116" i="22"/>
  <c r="B14" i="22"/>
  <c r="C14" i="22"/>
  <c r="G86" i="22"/>
  <c r="B113" i="22"/>
  <c r="F17" i="22"/>
  <c r="E14" i="22"/>
  <c r="K23" i="22"/>
  <c r="B131" i="22"/>
  <c r="E134" i="22"/>
  <c r="C116" i="28"/>
  <c r="J125" i="22"/>
  <c r="B23" i="22"/>
  <c r="G101" i="22"/>
  <c r="I14" i="22"/>
  <c r="H134" i="22"/>
  <c r="C11" i="22"/>
  <c r="C20" i="22"/>
  <c r="E107" i="22"/>
  <c r="J113" i="22"/>
  <c r="J143" i="28"/>
  <c r="I86" i="28"/>
  <c r="I20" i="28"/>
  <c r="B131" i="28"/>
  <c r="K125" i="28"/>
  <c r="B116" i="28"/>
  <c r="J134" i="28"/>
  <c r="J131" i="28"/>
  <c r="E86" i="22"/>
  <c r="H119" i="22"/>
  <c r="D17" i="22"/>
  <c r="E116" i="22"/>
  <c r="G116" i="22"/>
  <c r="E17" i="22"/>
  <c r="I107" i="22"/>
  <c r="F83" i="22"/>
  <c r="D110" i="22"/>
  <c r="H20" i="22"/>
  <c r="I20" i="22"/>
  <c r="D134" i="22"/>
  <c r="K44" i="28"/>
  <c r="I101" i="22"/>
  <c r="G140" i="22"/>
  <c r="C50" i="28"/>
  <c r="B143" i="22"/>
  <c r="D26" i="22"/>
  <c r="C134" i="22"/>
  <c r="K17" i="22"/>
  <c r="B116" i="22"/>
  <c r="J140" i="22"/>
  <c r="C86" i="22"/>
  <c r="E23" i="22"/>
  <c r="G134" i="22"/>
  <c r="B125" i="22"/>
  <c r="E23" i="28"/>
  <c r="J35" i="28"/>
  <c r="K23" i="28"/>
  <c r="F140" i="28"/>
  <c r="K116" i="28"/>
  <c r="D107" i="28"/>
  <c r="G134" i="28"/>
  <c r="D143" i="28"/>
  <c r="F53" i="28"/>
  <c r="F50" i="28"/>
  <c r="G20" i="22"/>
  <c r="H86" i="22"/>
  <c r="H101" i="22"/>
  <c r="F140" i="22"/>
  <c r="K116" i="22"/>
  <c r="E11" i="22"/>
  <c r="D131" i="22"/>
  <c r="C23" i="22"/>
  <c r="D119" i="22"/>
  <c r="H11" i="22"/>
  <c r="H131" i="22"/>
  <c r="B41" i="28"/>
  <c r="E110" i="28"/>
  <c r="F44" i="28"/>
  <c r="C131" i="28"/>
  <c r="D131" i="28"/>
  <c r="G41" i="28"/>
  <c r="J140" i="28"/>
  <c r="J107" i="22"/>
  <c r="K107" i="22"/>
  <c r="E101" i="22"/>
  <c r="J23" i="22"/>
  <c r="K113" i="22"/>
  <c r="D83" i="22"/>
  <c r="B110" i="22"/>
  <c r="H23" i="22"/>
  <c r="K134" i="22"/>
  <c r="C110" i="22"/>
  <c r="I23" i="22"/>
  <c r="K11" i="22"/>
  <c r="I119" i="22"/>
  <c r="J143" i="22"/>
  <c r="C86" i="28"/>
  <c r="J116" i="22"/>
  <c r="D11" i="22"/>
  <c r="C107" i="22"/>
  <c r="G14" i="22"/>
  <c r="I116" i="22"/>
  <c r="J101" i="22"/>
  <c r="F134" i="22"/>
  <c r="G113" i="22"/>
  <c r="E26" i="22"/>
  <c r="F107" i="22"/>
  <c r="J14" i="22"/>
  <c r="G107" i="22"/>
  <c r="B83" i="22"/>
  <c r="D20" i="22"/>
  <c r="F47" i="28"/>
  <c r="G125" i="28"/>
  <c r="H47" i="28"/>
  <c r="I29" i="28"/>
  <c r="J29" i="28"/>
  <c r="C53" i="28"/>
  <c r="H132" i="28"/>
  <c r="K65" i="28"/>
  <c r="K86" i="22"/>
  <c r="C68" i="22"/>
  <c r="C116" i="22"/>
  <c r="K140" i="22"/>
  <c r="G131" i="28"/>
  <c r="C71" i="22"/>
  <c r="H74" i="22"/>
  <c r="D116" i="22"/>
  <c r="J11" i="22"/>
  <c r="K77" i="22"/>
  <c r="F65" i="28"/>
  <c r="F101" i="28"/>
  <c r="D140" i="28"/>
  <c r="J53" i="28"/>
  <c r="I68" i="28"/>
  <c r="I116" i="28"/>
  <c r="G29" i="28"/>
  <c r="C11" i="28"/>
  <c r="B74" i="28"/>
  <c r="B107" i="28"/>
  <c r="J32" i="28"/>
  <c r="F14" i="28"/>
  <c r="E77" i="28"/>
  <c r="E113" i="28"/>
  <c r="C38" i="28"/>
  <c r="I17" i="28"/>
  <c r="J83" i="28"/>
  <c r="H110" i="28"/>
  <c r="D38" i="28"/>
  <c r="J17" i="28"/>
  <c r="E107" i="28"/>
  <c r="K29" i="28"/>
  <c r="I11" i="28"/>
  <c r="F74" i="28"/>
  <c r="F107" i="28"/>
  <c r="D35" i="28"/>
  <c r="J14" i="28"/>
  <c r="J77" i="28"/>
  <c r="F119" i="28"/>
  <c r="D32" i="28"/>
  <c r="E11" i="28"/>
  <c r="I74" i="28"/>
  <c r="E116" i="28"/>
  <c r="C29" i="28"/>
  <c r="I56" i="28"/>
  <c r="F68" i="28"/>
  <c r="F116" i="28"/>
  <c r="D29" i="28"/>
  <c r="J56" i="28"/>
  <c r="G68" i="28"/>
  <c r="G116" i="28"/>
  <c r="E29" i="28"/>
  <c r="K56" i="28"/>
  <c r="E4" i="22"/>
  <c r="D7" i="22"/>
  <c r="C80" i="22"/>
  <c r="D4" i="28"/>
  <c r="E7" i="28"/>
  <c r="I80" i="28"/>
  <c r="D8" i="22"/>
  <c r="F66" i="22"/>
  <c r="H144" i="22"/>
  <c r="J30" i="22"/>
  <c r="F32" i="22"/>
  <c r="C33" i="22"/>
  <c r="G36" i="22"/>
  <c r="H38" i="22"/>
  <c r="H45" i="22"/>
  <c r="J47" i="22"/>
  <c r="B53" i="22"/>
  <c r="F54" i="22"/>
  <c r="F12" i="28"/>
  <c r="H21" i="28"/>
  <c r="J30" i="28"/>
  <c r="B42" i="28"/>
  <c r="D51" i="28"/>
  <c r="F60" i="28"/>
  <c r="H69" i="28"/>
  <c r="J78" i="28"/>
  <c r="B90" i="28"/>
  <c r="D99" i="28"/>
  <c r="F120" i="28"/>
  <c r="H111" i="28"/>
  <c r="J144" i="28"/>
  <c r="I113" i="28"/>
  <c r="E71" i="22"/>
  <c r="E119" i="22"/>
  <c r="I11" i="22"/>
  <c r="K14" i="28"/>
  <c r="K83" i="22"/>
  <c r="J77" i="22"/>
  <c r="F119" i="22"/>
  <c r="B17" i="22"/>
  <c r="I92" i="22"/>
  <c r="H68" i="28"/>
  <c r="H116" i="28"/>
  <c r="F29" i="28"/>
  <c r="B11" i="28"/>
  <c r="K71" i="28"/>
  <c r="K119" i="28"/>
  <c r="I32" i="28"/>
  <c r="E14" i="28"/>
  <c r="D77" i="28"/>
  <c r="D113" i="28"/>
  <c r="B38" i="28"/>
  <c r="H17" i="28"/>
  <c r="I83" i="28"/>
  <c r="G110" i="28"/>
  <c r="E41" i="28"/>
  <c r="K20" i="28"/>
  <c r="B89" i="28"/>
  <c r="J125" i="28"/>
  <c r="F41" i="28"/>
  <c r="B23" i="28"/>
  <c r="G113" i="28"/>
  <c r="C35" i="28"/>
  <c r="I14" i="28"/>
  <c r="H77" i="28"/>
  <c r="H113" i="28"/>
  <c r="F38" i="28"/>
  <c r="B20" i="28"/>
  <c r="B83" i="28"/>
  <c r="H107" i="28"/>
  <c r="F35" i="28"/>
  <c r="B17" i="28"/>
  <c r="K77" i="28"/>
  <c r="G119" i="28"/>
  <c r="E32" i="28"/>
  <c r="F11" i="28"/>
  <c r="H71" i="28"/>
  <c r="H119" i="28"/>
  <c r="F32" i="28"/>
  <c r="B14" i="28"/>
  <c r="I71" i="28"/>
  <c r="I119" i="28"/>
  <c r="G32" i="28"/>
  <c r="C14" i="28"/>
  <c r="D4" i="22"/>
  <c r="E7" i="22"/>
  <c r="E98" i="22"/>
  <c r="E4" i="28"/>
  <c r="F7" i="28"/>
  <c r="B5" i="22"/>
  <c r="E8" i="22"/>
  <c r="H69" i="22"/>
  <c r="B29" i="22"/>
  <c r="K30" i="22"/>
  <c r="H32" i="22"/>
  <c r="F33" i="22"/>
  <c r="J36" i="22"/>
  <c r="F44" i="22"/>
  <c r="J45" i="22"/>
  <c r="B51" i="22"/>
  <c r="D53" i="22"/>
  <c r="H12" i="28"/>
  <c r="J21" i="28"/>
  <c r="B33" i="28"/>
  <c r="D42" i="28"/>
  <c r="F51" i="28"/>
  <c r="H60" i="28"/>
  <c r="J69" i="28"/>
  <c r="B81" i="28"/>
  <c r="D90" i="28"/>
  <c r="F99" i="28"/>
  <c r="H120" i="28"/>
  <c r="J111" i="28"/>
  <c r="B132" i="28"/>
  <c r="G119" i="22"/>
  <c r="J71" i="28"/>
  <c r="J119" i="28"/>
  <c r="H32" i="28"/>
  <c r="D14" i="28"/>
  <c r="C77" i="28"/>
  <c r="C113" i="28"/>
  <c r="K35" i="28"/>
  <c r="G17" i="28"/>
  <c r="H83" i="28"/>
  <c r="F110" i="28"/>
  <c r="D41" i="28"/>
  <c r="J20" i="28"/>
  <c r="K86" i="28"/>
  <c r="I125" i="28"/>
  <c r="G44" i="28"/>
  <c r="C26" i="28"/>
  <c r="D92" i="28"/>
  <c r="B143" i="28"/>
  <c r="H44" i="28"/>
  <c r="D26" i="28"/>
  <c r="I110" i="28"/>
  <c r="E38" i="28"/>
  <c r="K17" i="28"/>
  <c r="B86" i="28"/>
  <c r="J110" i="28"/>
  <c r="H41" i="28"/>
  <c r="D23" i="28"/>
  <c r="D86" i="28"/>
  <c r="J113" i="28"/>
  <c r="H38" i="28"/>
  <c r="D20" i="28"/>
  <c r="C83" i="28"/>
  <c r="I107" i="28"/>
  <c r="G35" i="28"/>
  <c r="C17" i="28"/>
  <c r="J74" i="28"/>
  <c r="J107" i="28"/>
  <c r="H35" i="28"/>
  <c r="D17" i="28"/>
  <c r="K74" i="28"/>
  <c r="K107" i="28"/>
  <c r="I35" i="28"/>
  <c r="E17" i="28"/>
  <c r="H4" i="22"/>
  <c r="F7" i="22"/>
  <c r="G128" i="22"/>
  <c r="F4" i="28"/>
  <c r="G7" i="28"/>
  <c r="G5" i="22"/>
  <c r="F8" i="22"/>
  <c r="D81" i="22"/>
  <c r="D29" i="22"/>
  <c r="I32" i="22"/>
  <c r="G33" i="22"/>
  <c r="B35" i="22"/>
  <c r="H44" i="22"/>
  <c r="H51" i="22"/>
  <c r="J53" i="22"/>
  <c r="B5" i="28"/>
  <c r="D15" i="28"/>
  <c r="F24" i="28"/>
  <c r="H33" i="28"/>
  <c r="J42" i="28"/>
  <c r="B54" i="28"/>
  <c r="D63" i="28"/>
  <c r="F72" i="28"/>
  <c r="H81" i="28"/>
  <c r="J90" i="28"/>
  <c r="B102" i="28"/>
  <c r="D108" i="28"/>
  <c r="F126" i="28"/>
  <c r="F89" i="28"/>
  <c r="B125" i="28"/>
  <c r="J41" i="28"/>
  <c r="F23" i="28"/>
  <c r="E86" i="28"/>
  <c r="K113" i="28"/>
  <c r="I38" i="28"/>
  <c r="E20" i="28"/>
  <c r="D83" i="28"/>
  <c r="B110" i="28"/>
  <c r="J38" i="28"/>
  <c r="F20" i="28"/>
  <c r="E83" i="28"/>
  <c r="C110" i="28"/>
  <c r="K38" i="28"/>
  <c r="G20" i="28"/>
  <c r="G138" i="28"/>
  <c r="E137" i="28"/>
  <c r="K105" i="28"/>
  <c r="C105" i="28"/>
  <c r="I104" i="28"/>
  <c r="G123" i="28"/>
  <c r="I122" i="28"/>
  <c r="G138" i="22"/>
  <c r="I137" i="22"/>
  <c r="K123" i="22"/>
  <c r="C123" i="22"/>
  <c r="E122" i="22"/>
  <c r="C105" i="22"/>
  <c r="I104" i="22"/>
  <c r="F105" i="28"/>
  <c r="E122" i="28"/>
  <c r="B138" i="22"/>
  <c r="H138" i="22"/>
  <c r="F138" i="28"/>
  <c r="D137" i="28"/>
  <c r="J105" i="28"/>
  <c r="B105" i="28"/>
  <c r="H104" i="28"/>
  <c r="C123" i="28"/>
  <c r="H122" i="28"/>
  <c r="F138" i="22"/>
  <c r="H137" i="22"/>
  <c r="J123" i="22"/>
  <c r="B123" i="22"/>
  <c r="D122" i="22"/>
  <c r="D105" i="22"/>
  <c r="H104" i="22"/>
  <c r="E104" i="22"/>
  <c r="B138" i="28"/>
  <c r="F123" i="22"/>
  <c r="F104" i="22"/>
  <c r="B137" i="22"/>
  <c r="B104" i="22"/>
  <c r="E138" i="28"/>
  <c r="K137" i="28"/>
  <c r="C137" i="28"/>
  <c r="I105" i="28"/>
  <c r="G104" i="28"/>
  <c r="D123" i="28"/>
  <c r="G122" i="28"/>
  <c r="E138" i="22"/>
  <c r="G137" i="22"/>
  <c r="I123" i="22"/>
  <c r="K122" i="22"/>
  <c r="C122" i="22"/>
  <c r="E105" i="22"/>
  <c r="C104" i="22"/>
  <c r="H137" i="28"/>
  <c r="J123" i="28"/>
  <c r="J138" i="22"/>
  <c r="I105" i="22"/>
  <c r="J122" i="28"/>
  <c r="H105" i="22"/>
  <c r="D138" i="28"/>
  <c r="J137" i="28"/>
  <c r="B137" i="28"/>
  <c r="H105" i="28"/>
  <c r="F104" i="28"/>
  <c r="E123" i="28"/>
  <c r="C122" i="28"/>
  <c r="D138" i="22"/>
  <c r="F137" i="22"/>
  <c r="H123" i="22"/>
  <c r="J122" i="22"/>
  <c r="B122" i="22"/>
  <c r="F105" i="22"/>
  <c r="D104" i="22"/>
  <c r="G105" i="22"/>
  <c r="D104" i="28"/>
  <c r="B123" i="28"/>
  <c r="D137" i="22"/>
  <c r="B105" i="22"/>
  <c r="D123" i="22"/>
  <c r="J104" i="22"/>
  <c r="K138" i="28"/>
  <c r="C138" i="28"/>
  <c r="I137" i="28"/>
  <c r="G105" i="28"/>
  <c r="E104" i="28"/>
  <c r="K123" i="28"/>
  <c r="F123" i="28"/>
  <c r="D122" i="28"/>
  <c r="K138" i="22"/>
  <c r="C138" i="22"/>
  <c r="E137" i="22"/>
  <c r="G123" i="22"/>
  <c r="I122" i="22"/>
  <c r="K105" i="22"/>
  <c r="J138" i="28"/>
  <c r="H122" i="22"/>
  <c r="F122" i="22"/>
  <c r="I138" i="28"/>
  <c r="G137" i="28"/>
  <c r="E105" i="28"/>
  <c r="K104" i="28"/>
  <c r="C104" i="28"/>
  <c r="I123" i="28"/>
  <c r="K122" i="28"/>
  <c r="F122" i="28"/>
  <c r="I138" i="22"/>
  <c r="K137" i="22"/>
  <c r="C137" i="22"/>
  <c r="E123" i="22"/>
  <c r="G122" i="22"/>
  <c r="J105" i="22"/>
  <c r="K104" i="22"/>
  <c r="G104" i="22"/>
  <c r="H138" i="28"/>
  <c r="F137" i="28"/>
  <c r="D105" i="28"/>
  <c r="J104" i="28"/>
  <c r="B104" i="28"/>
  <c r="H123" i="28"/>
  <c r="B122" i="28"/>
  <c r="J137" i="22"/>
  <c r="K141" i="28"/>
  <c r="C141" i="28"/>
  <c r="E135" i="28"/>
  <c r="G132" i="28"/>
  <c r="I144" i="28"/>
  <c r="K129" i="28"/>
  <c r="C129" i="28"/>
  <c r="E126" i="28"/>
  <c r="G111" i="28"/>
  <c r="I114" i="28"/>
  <c r="K108" i="28"/>
  <c r="C108" i="28"/>
  <c r="E120" i="28"/>
  <c r="G117" i="28"/>
  <c r="I102" i="28"/>
  <c r="K99" i="28"/>
  <c r="C99" i="28"/>
  <c r="E96" i="28"/>
  <c r="G93" i="28"/>
  <c r="I90" i="28"/>
  <c r="K87" i="28"/>
  <c r="C87" i="28"/>
  <c r="E84" i="28"/>
  <c r="G81" i="28"/>
  <c r="I78" i="28"/>
  <c r="K75" i="28"/>
  <c r="C75" i="28"/>
  <c r="E72" i="28"/>
  <c r="G69" i="28"/>
  <c r="I66" i="28"/>
  <c r="K63" i="28"/>
  <c r="C63" i="28"/>
  <c r="E60" i="28"/>
  <c r="G57" i="28"/>
  <c r="I54" i="28"/>
  <c r="K51" i="28"/>
  <c r="C51" i="28"/>
  <c r="E48" i="28"/>
  <c r="G45" i="28"/>
  <c r="I42" i="28"/>
  <c r="K39" i="28"/>
  <c r="C39" i="28"/>
  <c r="E36" i="28"/>
  <c r="G33" i="28"/>
  <c r="I30" i="28"/>
  <c r="K27" i="28"/>
  <c r="C27" i="28"/>
  <c r="E24" i="28"/>
  <c r="G21" i="28"/>
  <c r="I18" i="28"/>
  <c r="K15" i="28"/>
  <c r="C15" i="28"/>
  <c r="E12" i="28"/>
  <c r="G8" i="28"/>
  <c r="I5" i="28"/>
  <c r="G57" i="22"/>
  <c r="E56" i="22"/>
  <c r="K54" i="22"/>
  <c r="C54" i="22"/>
  <c r="I53" i="22"/>
  <c r="G51" i="22"/>
  <c r="E50" i="22"/>
  <c r="K48" i="22"/>
  <c r="C48" i="22"/>
  <c r="I47" i="22"/>
  <c r="G45" i="22"/>
  <c r="E44" i="22"/>
  <c r="K42" i="22"/>
  <c r="C42" i="22"/>
  <c r="I41" i="22"/>
  <c r="G39" i="22"/>
  <c r="E38" i="22"/>
  <c r="K36" i="22"/>
  <c r="J141" i="28"/>
  <c r="B141" i="28"/>
  <c r="D135" i="28"/>
  <c r="F132" i="28"/>
  <c r="H144" i="28"/>
  <c r="J129" i="28"/>
  <c r="B129" i="28"/>
  <c r="D126" i="28"/>
  <c r="F111" i="28"/>
  <c r="H114" i="28"/>
  <c r="J108" i="28"/>
  <c r="B108" i="28"/>
  <c r="D120" i="28"/>
  <c r="F117" i="28"/>
  <c r="H102" i="28"/>
  <c r="J99" i="28"/>
  <c r="B99" i="28"/>
  <c r="D96" i="28"/>
  <c r="F93" i="28"/>
  <c r="H90" i="28"/>
  <c r="J87" i="28"/>
  <c r="B87" i="28"/>
  <c r="D84" i="28"/>
  <c r="F81" i="28"/>
  <c r="H78" i="28"/>
  <c r="J75" i="28"/>
  <c r="B75" i="28"/>
  <c r="D72" i="28"/>
  <c r="F69" i="28"/>
  <c r="H66" i="28"/>
  <c r="J63" i="28"/>
  <c r="B63" i="28"/>
  <c r="D60" i="28"/>
  <c r="F57" i="28"/>
  <c r="H54" i="28"/>
  <c r="J51" i="28"/>
  <c r="B51" i="28"/>
  <c r="D48" i="28"/>
  <c r="F45" i="28"/>
  <c r="H42" i="28"/>
  <c r="J39" i="28"/>
  <c r="B39" i="28"/>
  <c r="D36" i="28"/>
  <c r="F33" i="28"/>
  <c r="H30" i="28"/>
  <c r="J27" i="28"/>
  <c r="B27" i="28"/>
  <c r="D24" i="28"/>
  <c r="F21" i="28"/>
  <c r="H18" i="28"/>
  <c r="J15" i="28"/>
  <c r="B15" i="28"/>
  <c r="D12" i="28"/>
  <c r="F8" i="28"/>
  <c r="H5" i="28"/>
  <c r="F57" i="22"/>
  <c r="D56" i="22"/>
  <c r="J54" i="22"/>
  <c r="B54" i="22"/>
  <c r="H53" i="22"/>
  <c r="F51" i="22"/>
  <c r="D50" i="22"/>
  <c r="J48" i="22"/>
  <c r="B48" i="22"/>
  <c r="H47" i="22"/>
  <c r="F45" i="22"/>
  <c r="D44" i="22"/>
  <c r="J42" i="22"/>
  <c r="B42" i="22"/>
  <c r="H41" i="22"/>
  <c r="F39" i="22"/>
  <c r="I141" i="28"/>
  <c r="K135" i="28"/>
  <c r="C135" i="28"/>
  <c r="E132" i="28"/>
  <c r="G144" i="28"/>
  <c r="I129" i="28"/>
  <c r="K126" i="28"/>
  <c r="C126" i="28"/>
  <c r="E111" i="28"/>
  <c r="G114" i="28"/>
  <c r="I108" i="28"/>
  <c r="K120" i="28"/>
  <c r="C120" i="28"/>
  <c r="E117" i="28"/>
  <c r="G102" i="28"/>
  <c r="I99" i="28"/>
  <c r="K96" i="28"/>
  <c r="C96" i="28"/>
  <c r="E93" i="28"/>
  <c r="G90" i="28"/>
  <c r="I87" i="28"/>
  <c r="K84" i="28"/>
  <c r="C84" i="28"/>
  <c r="E81" i="28"/>
  <c r="G78" i="28"/>
  <c r="I75" i="28"/>
  <c r="K72" i="28"/>
  <c r="C72" i="28"/>
  <c r="E69" i="28"/>
  <c r="G66" i="28"/>
  <c r="I63" i="28"/>
  <c r="K60" i="28"/>
  <c r="C60" i="28"/>
  <c r="E57" i="28"/>
  <c r="G54" i="28"/>
  <c r="I51" i="28"/>
  <c r="K48" i="28"/>
  <c r="C48" i="28"/>
  <c r="E45" i="28"/>
  <c r="G42" i="28"/>
  <c r="I39" i="28"/>
  <c r="K36" i="28"/>
  <c r="C36" i="28"/>
  <c r="E33" i="28"/>
  <c r="G30" i="28"/>
  <c r="I27" i="28"/>
  <c r="K24" i="28"/>
  <c r="C24" i="28"/>
  <c r="E21" i="28"/>
  <c r="G18" i="28"/>
  <c r="I15" i="28"/>
  <c r="K12" i="28"/>
  <c r="C12" i="28"/>
  <c r="E8" i="28"/>
  <c r="C5" i="28"/>
  <c r="E57" i="22"/>
  <c r="K56" i="22"/>
  <c r="C56" i="22"/>
  <c r="I54" i="22"/>
  <c r="G53" i="22"/>
  <c r="E51" i="22"/>
  <c r="K50" i="22"/>
  <c r="C50" i="22"/>
  <c r="I48" i="22"/>
  <c r="G47" i="22"/>
  <c r="E45" i="22"/>
  <c r="K44" i="22"/>
  <c r="C44" i="22"/>
  <c r="I42" i="22"/>
  <c r="G41" i="22"/>
  <c r="E39" i="22"/>
  <c r="K38" i="22"/>
  <c r="C38" i="22"/>
  <c r="I36" i="22"/>
  <c r="G35" i="22"/>
  <c r="E33" i="22"/>
  <c r="K32" i="22"/>
  <c r="C32" i="22"/>
  <c r="I30" i="22"/>
  <c r="G29" i="22"/>
  <c r="D111" i="22"/>
  <c r="B78" i="22"/>
  <c r="K8" i="22"/>
  <c r="C8" i="22"/>
  <c r="E5" i="22"/>
  <c r="H141" i="28"/>
  <c r="J135" i="28"/>
  <c r="B135" i="28"/>
  <c r="D132" i="28"/>
  <c r="F144" i="28"/>
  <c r="H129" i="28"/>
  <c r="J126" i="28"/>
  <c r="B126" i="28"/>
  <c r="D111" i="28"/>
  <c r="F114" i="28"/>
  <c r="H108" i="28"/>
  <c r="J120" i="28"/>
  <c r="B120" i="28"/>
  <c r="D117" i="28"/>
  <c r="F102" i="28"/>
  <c r="H99" i="28"/>
  <c r="J96" i="28"/>
  <c r="B96" i="28"/>
  <c r="D93" i="28"/>
  <c r="F90" i="28"/>
  <c r="H87" i="28"/>
  <c r="J84" i="28"/>
  <c r="B84" i="28"/>
  <c r="D81" i="28"/>
  <c r="F78" i="28"/>
  <c r="H75" i="28"/>
  <c r="J72" i="28"/>
  <c r="B72" i="28"/>
  <c r="D69" i="28"/>
  <c r="F66" i="28"/>
  <c r="H63" i="28"/>
  <c r="J60" i="28"/>
  <c r="B60" i="28"/>
  <c r="D57" i="28"/>
  <c r="F54" i="28"/>
  <c r="H51" i="28"/>
  <c r="J48" i="28"/>
  <c r="B48" i="28"/>
  <c r="D45" i="28"/>
  <c r="F42" i="28"/>
  <c r="H39" i="28"/>
  <c r="J36" i="28"/>
  <c r="B36" i="28"/>
  <c r="D33" i="28"/>
  <c r="F30" i="28"/>
  <c r="H27" i="28"/>
  <c r="J24" i="28"/>
  <c r="B24" i="28"/>
  <c r="D21" i="28"/>
  <c r="F18" i="28"/>
  <c r="H15" i="28"/>
  <c r="J12" i="28"/>
  <c r="B12" i="28"/>
  <c r="D8" i="28"/>
  <c r="D5" i="28"/>
  <c r="D57" i="22"/>
  <c r="J56" i="22"/>
  <c r="B56" i="22"/>
  <c r="H54" i="22"/>
  <c r="F53" i="22"/>
  <c r="D51" i="22"/>
  <c r="J50" i="22"/>
  <c r="B50" i="22"/>
  <c r="H48" i="22"/>
  <c r="F47" i="22"/>
  <c r="D45" i="22"/>
  <c r="J44" i="22"/>
  <c r="B44" i="22"/>
  <c r="H42" i="22"/>
  <c r="F41" i="22"/>
  <c r="D39" i="22"/>
  <c r="J38" i="22"/>
  <c r="B38" i="22"/>
  <c r="H36" i="22"/>
  <c r="F35" i="22"/>
  <c r="D33" i="22"/>
  <c r="J32" i="22"/>
  <c r="B32" i="22"/>
  <c r="H30" i="22"/>
  <c r="F29" i="22"/>
  <c r="B114" i="22"/>
  <c r="J72" i="22"/>
  <c r="J8" i="22"/>
  <c r="B8" i="22"/>
  <c r="F5" i="22"/>
  <c r="G141" i="28"/>
  <c r="I135" i="28"/>
  <c r="K132" i="28"/>
  <c r="C132" i="28"/>
  <c r="E144" i="28"/>
  <c r="G129" i="28"/>
  <c r="I126" i="28"/>
  <c r="K111" i="28"/>
  <c r="C111" i="28"/>
  <c r="E114" i="28"/>
  <c r="G108" i="28"/>
  <c r="I120" i="28"/>
  <c r="K117" i="28"/>
  <c r="C117" i="28"/>
  <c r="E102" i="28"/>
  <c r="G99" i="28"/>
  <c r="I96" i="28"/>
  <c r="K93" i="28"/>
  <c r="C93" i="28"/>
  <c r="E90" i="28"/>
  <c r="G87" i="28"/>
  <c r="I84" i="28"/>
  <c r="K81" i="28"/>
  <c r="C81" i="28"/>
  <c r="E78" i="28"/>
  <c r="G75" i="28"/>
  <c r="I72" i="28"/>
  <c r="K69" i="28"/>
  <c r="C69" i="28"/>
  <c r="E66" i="28"/>
  <c r="G63" i="28"/>
  <c r="I60" i="28"/>
  <c r="K57" i="28"/>
  <c r="C57" i="28"/>
  <c r="E54" i="28"/>
  <c r="G51" i="28"/>
  <c r="I48" i="28"/>
  <c r="K45" i="28"/>
  <c r="C45" i="28"/>
  <c r="E42" i="28"/>
  <c r="G39" i="28"/>
  <c r="I36" i="28"/>
  <c r="K33" i="28"/>
  <c r="C33" i="28"/>
  <c r="E30" i="28"/>
  <c r="G27" i="28"/>
  <c r="I24" i="28"/>
  <c r="K21" i="28"/>
  <c r="C21" i="28"/>
  <c r="E18" i="28"/>
  <c r="G15" i="28"/>
  <c r="I12" i="28"/>
  <c r="K8" i="28"/>
  <c r="C8" i="28"/>
  <c r="E5" i="28"/>
  <c r="K57" i="22"/>
  <c r="C57" i="22"/>
  <c r="I56" i="22"/>
  <c r="G54" i="22"/>
  <c r="E53" i="22"/>
  <c r="K51" i="22"/>
  <c r="C51" i="22"/>
  <c r="I50" i="22"/>
  <c r="G48" i="22"/>
  <c r="E47" i="22"/>
  <c r="K45" i="22"/>
  <c r="C45" i="22"/>
  <c r="I44" i="22"/>
  <c r="G42" i="22"/>
  <c r="E41" i="22"/>
  <c r="K39" i="22"/>
  <c r="C39" i="22"/>
  <c r="I38" i="22"/>
  <c r="E141" i="28"/>
  <c r="G135" i="28"/>
  <c r="I132" i="28"/>
  <c r="K144" i="28"/>
  <c r="C144" i="28"/>
  <c r="E129" i="28"/>
  <c r="G126" i="28"/>
  <c r="I111" i="28"/>
  <c r="K114" i="28"/>
  <c r="C114" i="28"/>
  <c r="E108" i="28"/>
  <c r="G120" i="28"/>
  <c r="I117" i="28"/>
  <c r="K102" i="28"/>
  <c r="C102" i="28"/>
  <c r="E99" i="28"/>
  <c r="G96" i="28"/>
  <c r="I93" i="28"/>
  <c r="K90" i="28"/>
  <c r="C90" i="28"/>
  <c r="E87" i="28"/>
  <c r="G84" i="28"/>
  <c r="I81" i="28"/>
  <c r="K78" i="28"/>
  <c r="C78" i="28"/>
  <c r="E75" i="28"/>
  <c r="G72" i="28"/>
  <c r="I69" i="28"/>
  <c r="K66" i="28"/>
  <c r="C66" i="28"/>
  <c r="E63" i="28"/>
  <c r="G60" i="28"/>
  <c r="I57" i="28"/>
  <c r="K54" i="28"/>
  <c r="C54" i="28"/>
  <c r="E51" i="28"/>
  <c r="G48" i="28"/>
  <c r="I45" i="28"/>
  <c r="K42" i="28"/>
  <c r="C42" i="28"/>
  <c r="E39" i="28"/>
  <c r="G36" i="28"/>
  <c r="I33" i="28"/>
  <c r="K30" i="28"/>
  <c r="C30" i="28"/>
  <c r="E27" i="28"/>
  <c r="G24" i="28"/>
  <c r="I21" i="28"/>
  <c r="K18" i="28"/>
  <c r="C18" i="28"/>
  <c r="E15" i="28"/>
  <c r="G12" i="28"/>
  <c r="I8" i="28"/>
  <c r="K5" i="28"/>
  <c r="G5" i="28"/>
  <c r="I57" i="22"/>
  <c r="G56" i="22"/>
  <c r="E54" i="22"/>
  <c r="K53" i="22"/>
  <c r="C53" i="22"/>
  <c r="I51" i="22"/>
  <c r="G50" i="22"/>
  <c r="E48" i="22"/>
  <c r="K47" i="22"/>
  <c r="C47" i="22"/>
  <c r="I45" i="22"/>
  <c r="G44" i="22"/>
  <c r="E42" i="22"/>
  <c r="K41" i="22"/>
  <c r="C41" i="22"/>
  <c r="I39" i="22"/>
  <c r="G38" i="22"/>
  <c r="E36" i="22"/>
  <c r="K35" i="22"/>
  <c r="C35" i="22"/>
  <c r="I33" i="22"/>
  <c r="G32" i="22"/>
  <c r="E30" i="22"/>
  <c r="K29" i="22"/>
  <c r="C29" i="22"/>
  <c r="F102" i="22"/>
  <c r="D63" i="22"/>
  <c r="G8" i="22"/>
  <c r="J5" i="22"/>
  <c r="K98" i="28"/>
  <c r="I4" i="22"/>
  <c r="G7" i="22"/>
  <c r="B4" i="28"/>
  <c r="H4" i="28"/>
  <c r="H7" i="28"/>
  <c r="D5" i="22"/>
  <c r="H8" i="22"/>
  <c r="B96" i="22"/>
  <c r="E29" i="22"/>
  <c r="B30" i="22"/>
  <c r="H33" i="22"/>
  <c r="D35" i="22"/>
  <c r="D42" i="22"/>
  <c r="F50" i="22"/>
  <c r="J51" i="22"/>
  <c r="B57" i="22"/>
  <c r="F5" i="28"/>
  <c r="F15" i="28"/>
  <c r="H24" i="28"/>
  <c r="J33" i="28"/>
  <c r="B45" i="28"/>
  <c r="D54" i="28"/>
  <c r="F63" i="28"/>
  <c r="H72" i="28"/>
  <c r="J81" i="28"/>
  <c r="B93" i="28"/>
  <c r="D102" i="28"/>
  <c r="F108" i="28"/>
  <c r="H126" i="28"/>
  <c r="J132" i="28"/>
  <c r="E95" i="28"/>
  <c r="E134" i="28"/>
  <c r="K50" i="28"/>
  <c r="J65" i="28"/>
  <c r="J101" i="28"/>
  <c r="F134" i="28"/>
  <c r="B53" i="28"/>
  <c r="E92" i="28"/>
  <c r="C143" i="28"/>
  <c r="I44" i="28"/>
  <c r="E26" i="28"/>
  <c r="F92" i="28"/>
  <c r="F131" i="28"/>
  <c r="B50" i="28"/>
  <c r="B65" i="28"/>
  <c r="H92" i="28"/>
  <c r="F143" i="28"/>
  <c r="B47" i="28"/>
  <c r="H26" i="28"/>
  <c r="G89" i="28"/>
  <c r="C125" i="28"/>
  <c r="K41" i="28"/>
  <c r="G23" i="28"/>
  <c r="F86" i="28"/>
  <c r="D125" i="28"/>
  <c r="B44" i="28"/>
  <c r="H23" i="28"/>
  <c r="G86" i="28"/>
  <c r="E125" i="28"/>
  <c r="C44" i="28"/>
  <c r="I23" i="28"/>
  <c r="B4" i="22"/>
  <c r="J4" i="22"/>
  <c r="H7" i="22"/>
  <c r="G4" i="28"/>
  <c r="I4" i="28"/>
  <c r="I7" i="28"/>
  <c r="C5" i="22"/>
  <c r="I8" i="22"/>
  <c r="D99" i="22"/>
  <c r="H29" i="22"/>
  <c r="C30" i="22"/>
  <c r="J33" i="22"/>
  <c r="E35" i="22"/>
  <c r="B36" i="22"/>
  <c r="B41" i="22"/>
  <c r="F42" i="22"/>
  <c r="H50" i="22"/>
  <c r="H57" i="22"/>
  <c r="J5" i="28"/>
  <c r="B18" i="28"/>
  <c r="D27" i="28"/>
  <c r="F36" i="28"/>
  <c r="H45" i="28"/>
  <c r="J54" i="28"/>
  <c r="B66" i="28"/>
  <c r="D75" i="28"/>
  <c r="F84" i="28"/>
  <c r="H93" i="28"/>
  <c r="J102" i="28"/>
  <c r="B114" i="28"/>
  <c r="D129" i="28"/>
  <c r="F135" i="28"/>
  <c r="B20" i="22"/>
  <c r="K119" i="22"/>
  <c r="K101" i="22"/>
  <c r="E89" i="22"/>
  <c r="E143" i="22"/>
  <c r="G26" i="22"/>
  <c r="E110" i="22"/>
  <c r="B65" i="22"/>
  <c r="H92" i="22"/>
  <c r="F143" i="22"/>
  <c r="C71" i="28"/>
  <c r="K140" i="28"/>
  <c r="H86" i="28"/>
  <c r="F125" i="28"/>
  <c r="D44" i="28"/>
  <c r="J23" i="28"/>
  <c r="K89" i="28"/>
  <c r="K143" i="28"/>
  <c r="G47" i="28"/>
  <c r="D95" i="28"/>
  <c r="D134" i="28"/>
  <c r="J50" i="28"/>
  <c r="I65" i="28"/>
  <c r="I101" i="28"/>
  <c r="G140" i="28"/>
  <c r="C56" i="28"/>
  <c r="B71" i="28"/>
  <c r="B119" i="28"/>
  <c r="H140" i="28"/>
  <c r="D56" i="28"/>
  <c r="G95" i="28"/>
  <c r="E131" i="28"/>
  <c r="K47" i="28"/>
  <c r="H95" i="28"/>
  <c r="H134" i="28"/>
  <c r="D53" i="28"/>
  <c r="D68" i="28"/>
  <c r="J95" i="28"/>
  <c r="H131" i="28"/>
  <c r="D50" i="28"/>
  <c r="C65" i="28"/>
  <c r="I92" i="28"/>
  <c r="G143" i="28"/>
  <c r="C47" i="28"/>
  <c r="I26" i="28"/>
  <c r="H89" i="28"/>
  <c r="H143" i="28"/>
  <c r="D47" i="28"/>
  <c r="J26" i="28"/>
  <c r="I89" i="28"/>
  <c r="I143" i="28"/>
  <c r="E47" i="28"/>
  <c r="K26" i="28"/>
  <c r="C4" i="22"/>
  <c r="K4" i="22"/>
  <c r="I7" i="22"/>
  <c r="J4" i="28"/>
  <c r="B7" i="28"/>
  <c r="J7" i="28"/>
  <c r="H5" i="22"/>
  <c r="H21" i="22"/>
  <c r="H117" i="22"/>
  <c r="I29" i="22"/>
  <c r="D30" i="22"/>
  <c r="K33" i="22"/>
  <c r="H35" i="22"/>
  <c r="C36" i="22"/>
  <c r="B39" i="22"/>
  <c r="D41" i="22"/>
  <c r="D48" i="22"/>
  <c r="F56" i="22"/>
  <c r="J57" i="22"/>
  <c r="B8" i="28"/>
  <c r="D18" i="28"/>
  <c r="F27" i="28"/>
  <c r="H36" i="28"/>
  <c r="J45" i="28"/>
  <c r="B57" i="28"/>
  <c r="D66" i="28"/>
  <c r="F75" i="28"/>
  <c r="H84" i="28"/>
  <c r="J93" i="28"/>
  <c r="B117" i="28"/>
  <c r="D114" i="28"/>
  <c r="F129" i="28"/>
  <c r="H135" i="28"/>
  <c r="G4" i="22"/>
  <c r="B7" i="22"/>
  <c r="J7" i="22"/>
  <c r="K4" i="28"/>
  <c r="C7" i="28"/>
  <c r="K7" i="28"/>
  <c r="I5" i="22"/>
  <c r="J24" i="22"/>
  <c r="J120" i="22"/>
  <c r="J29" i="22"/>
  <c r="F30" i="22"/>
  <c r="D32" i="22"/>
  <c r="I35" i="22"/>
  <c r="D36" i="22"/>
  <c r="D38" i="22"/>
  <c r="H39" i="22"/>
  <c r="J41" i="22"/>
  <c r="B47" i="22"/>
  <c r="F48" i="22"/>
  <c r="H56" i="22"/>
  <c r="H8" i="28"/>
  <c r="J18" i="28"/>
  <c r="B30" i="28"/>
  <c r="D39" i="28"/>
  <c r="F48" i="28"/>
  <c r="H57" i="28"/>
  <c r="J66" i="28"/>
  <c r="B78" i="28"/>
  <c r="D87" i="28"/>
  <c r="F96" i="28"/>
  <c r="H117" i="28"/>
  <c r="J114" i="28"/>
  <c r="B144" i="28"/>
  <c r="D141" i="28"/>
  <c r="F26" i="22"/>
  <c r="I65" i="22"/>
  <c r="I95" i="22"/>
  <c r="I134" i="22"/>
  <c r="K110" i="28"/>
  <c r="F77" i="22"/>
  <c r="F71" i="22"/>
  <c r="B101" i="22"/>
  <c r="J134" i="22"/>
  <c r="C20" i="28"/>
  <c r="B95" i="28"/>
  <c r="B134" i="28"/>
  <c r="H50" i="28"/>
  <c r="G65" i="28"/>
  <c r="G101" i="28"/>
  <c r="E140" i="28"/>
  <c r="K53" i="28"/>
  <c r="J68" i="28"/>
  <c r="J116" i="28"/>
  <c r="H29" i="28"/>
  <c r="G11" i="28"/>
  <c r="C74" i="28"/>
  <c r="C107" i="28"/>
  <c r="K32" i="28"/>
  <c r="G14" i="28"/>
  <c r="F77" i="28"/>
  <c r="F113" i="28"/>
  <c r="B35" i="28"/>
  <c r="H14" i="28"/>
  <c r="C119" i="28"/>
  <c r="I140" i="28"/>
  <c r="E56" i="28"/>
  <c r="D71" i="28"/>
  <c r="D119" i="28"/>
  <c r="B32" i="28"/>
  <c r="K11" i="28"/>
  <c r="H74" i="28"/>
  <c r="D116" i="28"/>
  <c r="B29" i="28"/>
  <c r="H56" i="28"/>
  <c r="G71" i="28"/>
  <c r="C101" i="28"/>
  <c r="K134" i="28"/>
  <c r="G53" i="28"/>
  <c r="D65" i="28"/>
  <c r="D101" i="28"/>
  <c r="B140" i="28"/>
  <c r="H53" i="28"/>
  <c r="E65" i="28"/>
  <c r="E101" i="28"/>
  <c r="C140" i="28"/>
  <c r="F4" i="22"/>
  <c r="C7" i="22"/>
  <c r="K7" i="22"/>
  <c r="C4" i="28"/>
  <c r="D7" i="28"/>
  <c r="G59" i="28"/>
  <c r="K5" i="22"/>
  <c r="B60" i="22"/>
  <c r="F126" i="22"/>
  <c r="G30" i="22"/>
  <c r="E32" i="22"/>
  <c r="B33" i="22"/>
  <c r="J35" i="22"/>
  <c r="F36" i="22"/>
  <c r="F38" i="22"/>
  <c r="J39" i="22"/>
  <c r="B45" i="22"/>
  <c r="D47" i="22"/>
  <c r="D54" i="22"/>
  <c r="J8" i="28"/>
  <c r="B21" i="28"/>
  <c r="D30" i="28"/>
  <c r="F39" i="28"/>
  <c r="H48" i="28"/>
  <c r="J57" i="28"/>
  <c r="B69" i="28"/>
  <c r="D78" i="28"/>
  <c r="F87" i="28"/>
  <c r="H96" i="28"/>
  <c r="J117" i="28"/>
  <c r="B111" i="28"/>
  <c r="D144" i="28"/>
  <c r="F141" i="28"/>
  <c r="S110" i="22"/>
  <c r="T110" i="28"/>
  <c r="S95" i="28"/>
  <c r="R65" i="28"/>
  <c r="S56" i="28"/>
  <c r="M110" i="22"/>
  <c r="N59" i="22"/>
  <c r="Q47" i="28"/>
  <c r="N92" i="22"/>
  <c r="R113" i="28"/>
  <c r="N95" i="28"/>
  <c r="Q131" i="22"/>
  <c r="V83" i="22"/>
  <c r="O119" i="28"/>
  <c r="N77" i="28"/>
  <c r="Q53" i="28"/>
  <c r="P86" i="22"/>
  <c r="S92" i="22"/>
  <c r="Q62" i="28"/>
  <c r="T101" i="22"/>
  <c r="N131" i="28"/>
  <c r="O71" i="22"/>
  <c r="P110" i="28"/>
  <c r="S134" i="22"/>
  <c r="R95" i="22"/>
  <c r="U110" i="28"/>
  <c r="T86" i="28"/>
  <c r="S38" i="28"/>
  <c r="T74" i="22"/>
  <c r="Q89" i="22"/>
  <c r="T29" i="28"/>
  <c r="R32" i="28"/>
  <c r="U140" i="22"/>
  <c r="U110" i="22"/>
  <c r="Q134" i="28"/>
  <c r="N107" i="28"/>
  <c r="P125" i="22"/>
  <c r="O125" i="28"/>
  <c r="U77" i="22"/>
  <c r="V89" i="28"/>
  <c r="R29" i="28"/>
  <c r="N71" i="22"/>
  <c r="V71" i="22"/>
  <c r="T32" i="28"/>
  <c r="T62" i="28"/>
  <c r="V110" i="22"/>
  <c r="S125" i="22"/>
  <c r="R47" i="28"/>
  <c r="S89" i="28"/>
  <c r="V140" i="28"/>
  <c r="O68" i="28"/>
  <c r="P101" i="28"/>
  <c r="R101" i="28"/>
  <c r="N41" i="28"/>
  <c r="Q92" i="28"/>
  <c r="R83" i="22"/>
  <c r="P44" i="28"/>
  <c r="P74" i="28"/>
  <c r="V134" i="22"/>
  <c r="Q68" i="22"/>
  <c r="S71" i="28"/>
  <c r="V113" i="28"/>
  <c r="T68" i="22"/>
  <c r="T50" i="28"/>
  <c r="N131" i="22"/>
  <c r="M116" i="28"/>
  <c r="N95" i="22"/>
  <c r="V53" i="28"/>
  <c r="V83" i="28"/>
  <c r="O65" i="22"/>
  <c r="P86" i="28"/>
  <c r="R74" i="22"/>
  <c r="P134" i="22"/>
  <c r="S113" i="28"/>
  <c r="R62" i="22"/>
  <c r="R95" i="28"/>
  <c r="U125" i="22"/>
  <c r="M62" i="22"/>
  <c r="Q143" i="22"/>
  <c r="R71" i="28"/>
  <c r="X140" i="22"/>
  <c r="AE107" i="22"/>
  <c r="AD11" i="22"/>
  <c r="AC17" i="28"/>
  <c r="X17" i="22"/>
  <c r="AF140" i="22"/>
  <c r="AA62" i="22"/>
  <c r="Y140"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16" i="22"/>
  <c r="AB17" i="28"/>
  <c r="AC14" i="22"/>
  <c r="AD26" i="28"/>
  <c r="Z14" i="22"/>
  <c r="Z26" i="28"/>
  <c r="B12" i="22"/>
  <c r="F84" i="22"/>
  <c r="J129" i="22"/>
  <c r="D15" i="22"/>
  <c r="H87" i="22"/>
  <c r="B135" i="22"/>
  <c r="F18" i="22"/>
  <c r="J90" i="22"/>
  <c r="D141" i="22"/>
  <c r="Q86" i="28"/>
  <c r="R38" i="28"/>
  <c r="O86" i="22"/>
  <c r="S128" i="22"/>
  <c r="T77" i="28"/>
  <c r="M56" i="28"/>
  <c r="M125" i="22"/>
  <c r="M119" i="28"/>
  <c r="O98" i="22"/>
  <c r="V65" i="22"/>
  <c r="U113" i="22"/>
  <c r="U128" i="22"/>
  <c r="S98" i="28"/>
  <c r="Q83" i="22"/>
  <c r="T98" i="22"/>
  <c r="M95" i="28"/>
  <c r="Q38" i="28"/>
  <c r="N68" i="22"/>
  <c r="R128" i="28"/>
  <c r="T128" i="28"/>
  <c r="U89" i="28"/>
  <c r="P68" i="28"/>
  <c r="S134" i="28"/>
  <c r="R113" i="22"/>
  <c r="R110" i="22"/>
  <c r="U47" i="28"/>
  <c r="N83" i="22"/>
  <c r="Q131" i="28"/>
  <c r="M71" i="22"/>
  <c r="N98" i="22"/>
  <c r="Q119" i="28"/>
  <c r="T113" i="28"/>
  <c r="U65" i="22"/>
  <c r="R86" i="22"/>
  <c r="R26" i="28"/>
  <c r="N128" i="28"/>
  <c r="O116" i="28"/>
  <c r="R107" i="28"/>
  <c r="S62" i="22"/>
  <c r="S50" i="28"/>
  <c r="Y23" i="22"/>
  <c r="Z11" i="22"/>
  <c r="AD81" i="22"/>
  <c r="AF99" i="22"/>
  <c r="AA101" i="28"/>
  <c r="AG68" i="28"/>
  <c r="AB143" i="28"/>
  <c r="Z89" i="28"/>
  <c r="AG59" i="22"/>
  <c r="AE116" i="28"/>
  <c r="AE68" i="28"/>
  <c r="AF113" i="28"/>
  <c r="AF77" i="28"/>
  <c r="X128" i="28"/>
  <c r="AC92" i="28"/>
  <c r="Y128" i="22"/>
  <c r="Y80" i="22"/>
  <c r="AC125" i="22"/>
  <c r="AB89" i="22"/>
  <c r="AF134" i="22"/>
  <c r="AF35" i="28"/>
  <c r="AA101" i="22"/>
  <c r="Z65" i="22"/>
  <c r="AF119" i="22"/>
  <c r="AC71" i="22"/>
  <c r="Y125" i="22"/>
  <c r="X14" i="28"/>
  <c r="Y20" i="22"/>
  <c r="AG23" i="22"/>
  <c r="AD11" i="28"/>
  <c r="AE23" i="22"/>
  <c r="AC26" i="28"/>
  <c r="AF12" i="22"/>
  <c r="AE81" i="22"/>
  <c r="AG99" i="22"/>
  <c r="AF41" i="28"/>
  <c r="AE29" i="28"/>
  <c r="Y125" i="28"/>
  <c r="AC89" i="28"/>
  <c r="X119" i="28"/>
  <c r="AB77" i="28"/>
  <c r="AB128" i="28"/>
  <c r="AC98" i="28"/>
  <c r="Y68" i="28"/>
  <c r="AD125" i="28"/>
  <c r="AB86" i="28"/>
  <c r="AD128" i="22"/>
  <c r="AG101" i="28"/>
  <c r="AG65" i="28"/>
  <c r="Z107" i="28"/>
  <c r="X77" i="28"/>
  <c r="AF128" i="28"/>
  <c r="AE89" i="28"/>
  <c r="AG128" i="22"/>
  <c r="AA83" i="22"/>
  <c r="AA143" i="22"/>
  <c r="AD65" i="28"/>
  <c r="AC92" i="22"/>
  <c r="X47" i="28"/>
  <c r="Y116" i="22"/>
  <c r="Z68" i="22"/>
  <c r="Z110" i="22"/>
  <c r="AC74" i="22"/>
  <c r="AC131" i="22"/>
  <c r="AD23" i="28"/>
  <c r="Y26" i="22"/>
  <c r="AA26" i="22"/>
  <c r="AE20" i="22"/>
  <c r="AF17" i="22"/>
  <c r="AF23" i="22"/>
  <c r="AF81" i="22"/>
  <c r="X129" i="22"/>
  <c r="X41" i="28"/>
  <c r="AC56" i="28"/>
  <c r="AG140" i="28"/>
  <c r="AA110" i="28"/>
  <c r="AE86" i="28"/>
  <c r="AA128" i="22"/>
  <c r="Z116" i="28"/>
  <c r="AD74" i="28"/>
  <c r="Y134" i="28"/>
  <c r="AE95" i="28"/>
  <c r="AA65" i="28"/>
  <c r="AF110" i="28"/>
  <c r="AD83" i="28"/>
  <c r="Z59" i="28"/>
  <c r="AA98" i="28"/>
  <c r="Y65" i="28"/>
  <c r="AB119" i="28"/>
  <c r="Z74" i="28"/>
  <c r="AG143" i="28"/>
  <c r="AA83" i="28"/>
  <c r="Y128" i="28"/>
  <c r="AA86" i="22"/>
  <c r="Y131" i="22"/>
  <c r="X140" i="28"/>
  <c r="AB95" i="22"/>
  <c r="Z56" i="28"/>
  <c r="AG116" i="22"/>
  <c r="AB71" i="22"/>
  <c r="AD143" i="22"/>
  <c r="AE77" i="22"/>
  <c r="AA134" i="22"/>
  <c r="AF26" i="28"/>
  <c r="Z14" i="28"/>
  <c r="AB14" i="28"/>
  <c r="AG11" i="22"/>
  <c r="Y17" i="22"/>
  <c r="X17" i="28"/>
  <c r="AG81" i="22"/>
  <c r="Y129" i="22"/>
  <c r="X99" i="22"/>
  <c r="Z129" i="22"/>
  <c r="Y99" i="22"/>
  <c r="AA129" i="22"/>
  <c r="X81" i="22"/>
  <c r="Z99" i="22"/>
  <c r="AB129" i="22"/>
  <c r="AC23" i="28"/>
  <c r="X20" i="22"/>
  <c r="Z20" i="22"/>
  <c r="AE11" i="28"/>
  <c r="Y11" i="28"/>
  <c r="AA11" i="28"/>
  <c r="AE11" i="22"/>
  <c r="Y81" i="22"/>
  <c r="AA99" i="22"/>
  <c r="AC129" i="22"/>
  <c r="AE26" i="28"/>
  <c r="X26" i="22"/>
  <c r="Z26" i="22"/>
  <c r="AD20" i="22"/>
  <c r="AD23" i="22"/>
  <c r="Z17" i="22"/>
  <c r="AB23" i="22"/>
  <c r="Z81" i="22"/>
  <c r="AB99" i="22"/>
  <c r="AD129" i="22"/>
  <c r="X11" i="28"/>
  <c r="AC20" i="28"/>
  <c r="AA14" i="28"/>
  <c r="AB20" i="22"/>
  <c r="AF14" i="22"/>
  <c r="Z23" i="22"/>
  <c r="AA81" i="22"/>
  <c r="AC99" i="22"/>
  <c r="AE129" i="22"/>
  <c r="AB81" i="22"/>
  <c r="AD99" i="22"/>
  <c r="AF129" i="22"/>
  <c r="AC81" i="22"/>
  <c r="AE99" i="22"/>
  <c r="P119" i="22"/>
  <c r="P71" i="28"/>
  <c r="O134" i="28"/>
  <c r="M92" i="22"/>
  <c r="N62" i="28"/>
  <c r="S99" i="22"/>
  <c r="N113" i="28"/>
  <c r="R80" i="28"/>
  <c r="M131" i="22"/>
  <c r="N71" i="28"/>
  <c r="P92" i="22"/>
  <c r="Q92" i="22"/>
  <c r="P62" i="28"/>
  <c r="T116" i="22"/>
  <c r="V116" i="28"/>
  <c r="P134" i="28"/>
  <c r="S131" i="22"/>
  <c r="T35" i="28"/>
  <c r="M140" i="22"/>
  <c r="M98" i="22"/>
  <c r="Q35" i="28"/>
  <c r="M59" i="22"/>
  <c r="R71" i="22"/>
  <c r="T107" i="28"/>
  <c r="Q119" i="22"/>
  <c r="O53" i="28"/>
  <c r="M83" i="28"/>
  <c r="N116" i="22"/>
  <c r="R134" i="28"/>
  <c r="N68" i="28"/>
  <c r="U101" i="22"/>
  <c r="M131" i="28"/>
  <c r="U65" i="28"/>
  <c r="Q80" i="22"/>
  <c r="S101" i="28"/>
  <c r="V128" i="28"/>
  <c r="S35" i="28"/>
  <c r="O128" i="22"/>
  <c r="P50" i="28"/>
  <c r="P128" i="22"/>
  <c r="R81" i="22"/>
  <c r="T99" i="22"/>
  <c r="V129" i="22"/>
  <c r="V47" i="28"/>
  <c r="M119" i="22"/>
  <c r="M71" i="28"/>
  <c r="N128" i="22"/>
  <c r="U38" i="28"/>
  <c r="R53" i="28"/>
  <c r="Q81" i="22"/>
  <c r="T143" i="28"/>
  <c r="T101" i="28"/>
  <c r="O134" i="22"/>
  <c r="T80" i="28"/>
  <c r="V101" i="22"/>
  <c r="M116" i="22"/>
  <c r="V71" i="28"/>
  <c r="Q110" i="22"/>
  <c r="R110" i="28"/>
  <c r="V32" i="28"/>
  <c r="U62" i="28"/>
  <c r="U134" i="22"/>
  <c r="P47" i="28"/>
  <c r="P77" i="28"/>
  <c r="U92" i="22"/>
  <c r="S131" i="28"/>
  <c r="Q128" i="22"/>
  <c r="P68" i="22"/>
  <c r="R119" i="28"/>
  <c r="O116" i="22"/>
  <c r="M50" i="28"/>
  <c r="U77" i="28"/>
  <c r="V98" i="22"/>
  <c r="P131" i="28"/>
  <c r="S98" i="22"/>
  <c r="U125" i="28"/>
  <c r="S62" i="28"/>
  <c r="S65" i="22"/>
  <c r="Q98" i="28"/>
  <c r="N113" i="22"/>
  <c r="Q32" i="28"/>
  <c r="S143" i="22"/>
  <c r="T38" i="28"/>
  <c r="T59" i="28"/>
  <c r="S81" i="22"/>
  <c r="U99" i="22"/>
  <c r="O86" i="28"/>
  <c r="U116" i="28"/>
  <c r="U129" i="22"/>
  <c r="R50" i="28"/>
  <c r="P113" i="28"/>
  <c r="Q140" i="22"/>
  <c r="P92" i="28"/>
  <c r="S113" i="22"/>
  <c r="O71" i="28"/>
  <c r="T113" i="22"/>
  <c r="R83" i="28"/>
  <c r="N134" i="28"/>
  <c r="P74" i="22"/>
  <c r="Q74" i="28"/>
  <c r="T86" i="22"/>
  <c r="R98" i="28"/>
  <c r="Q86" i="22"/>
  <c r="Q143" i="28"/>
  <c r="U59" i="28"/>
  <c r="N65" i="22"/>
  <c r="T92" i="28"/>
  <c r="M101" i="22"/>
  <c r="U44" i="28"/>
  <c r="S74" i="28"/>
  <c r="T95" i="22"/>
  <c r="N143" i="28"/>
  <c r="T128" i="22"/>
  <c r="Q95" i="22"/>
  <c r="S110" i="28"/>
  <c r="U86" i="28"/>
  <c r="U119" i="22"/>
  <c r="U131" i="28"/>
  <c r="O110" i="22"/>
  <c r="V134" i="28"/>
  <c r="T98" i="28"/>
  <c r="N26" i="22"/>
  <c r="T81" i="22"/>
  <c r="V99" i="22"/>
  <c r="R89" i="28"/>
  <c r="U95" i="22"/>
  <c r="S41" i="28"/>
  <c r="Q71" i="28"/>
  <c r="V80" i="22"/>
  <c r="V110" i="28"/>
  <c r="P128" i="28"/>
  <c r="S80" i="22"/>
  <c r="Q113" i="28"/>
  <c r="S128" i="28"/>
  <c r="Q80" i="28"/>
  <c r="S116" i="22"/>
  <c r="Q101" i="28"/>
  <c r="V107" i="22"/>
  <c r="V107" i="28"/>
  <c r="T47" i="28"/>
  <c r="S77" i="28"/>
  <c r="Q17" i="22"/>
  <c r="U81" i="22"/>
  <c r="M129" i="22"/>
  <c r="O107" i="28"/>
  <c r="P59" i="28"/>
  <c r="U53" i="28"/>
  <c r="S65" i="28"/>
  <c r="Q101" i="22"/>
  <c r="O98" i="28"/>
  <c r="T119" i="22"/>
  <c r="T119" i="28"/>
  <c r="U98" i="28"/>
  <c r="S14" i="22"/>
  <c r="V81" i="22"/>
  <c r="N129" i="22"/>
  <c r="V14" i="22"/>
  <c r="M99" i="22"/>
  <c r="O129" i="22"/>
  <c r="N99" i="22"/>
  <c r="P129" i="22"/>
  <c r="N110" i="22"/>
  <c r="U92" i="28"/>
  <c r="T107" i="22"/>
  <c r="P35" i="28"/>
  <c r="N65" i="28"/>
  <c r="M83" i="22"/>
  <c r="O143" i="28"/>
  <c r="O128" i="28"/>
  <c r="V62" i="22"/>
  <c r="R92" i="28"/>
  <c r="N59" i="28"/>
  <c r="O92" i="28"/>
  <c r="P113" i="22"/>
  <c r="U35" i="28"/>
  <c r="U59" i="22"/>
  <c r="O80" i="22"/>
  <c r="S86" i="28"/>
  <c r="N80" i="22"/>
  <c r="N98" i="28"/>
  <c r="S77" i="22"/>
  <c r="M23" i="28"/>
  <c r="M81" i="22"/>
  <c r="O99" i="22"/>
  <c r="Q129" i="22"/>
  <c r="M107" i="22"/>
  <c r="Q110" i="28"/>
  <c r="M128" i="22"/>
  <c r="U71" i="22"/>
  <c r="Q83" i="28"/>
  <c r="T71" i="22"/>
  <c r="T89" i="28"/>
  <c r="U98" i="22"/>
  <c r="O17" i="28"/>
  <c r="N81" i="22"/>
  <c r="P99" i="22"/>
  <c r="R129" i="22"/>
  <c r="Q77" i="28"/>
  <c r="Q98" i="22"/>
  <c r="O113" i="28"/>
  <c r="Q59" i="28"/>
  <c r="O80" i="28"/>
  <c r="P65" i="22"/>
  <c r="N80" i="28"/>
  <c r="O81" i="22"/>
  <c r="Q99" i="22"/>
  <c r="S129" i="22"/>
  <c r="Q116" i="22"/>
  <c r="M47" i="28"/>
  <c r="M80" i="28"/>
  <c r="V77" i="22"/>
  <c r="T134" i="28"/>
  <c r="R128" i="22"/>
  <c r="M101" i="28"/>
  <c r="R107" i="22"/>
  <c r="P56" i="28"/>
  <c r="R74" i="28"/>
  <c r="O107" i="22"/>
  <c r="S47" i="28"/>
  <c r="O74" i="28"/>
  <c r="O95" i="22"/>
  <c r="M107" i="28"/>
  <c r="U128" i="28"/>
  <c r="M44" i="28"/>
  <c r="O62" i="28"/>
  <c r="R68" i="28"/>
  <c r="P81" i="22"/>
  <c r="R99" i="22"/>
  <c r="B59" i="22"/>
  <c r="D80" i="22"/>
  <c r="F98" i="22"/>
  <c r="H128" i="22"/>
  <c r="H59" i="28"/>
  <c r="J80" i="28"/>
  <c r="B128" i="28"/>
  <c r="C12" i="22"/>
  <c r="E15" i="22"/>
  <c r="G18" i="22"/>
  <c r="I21" i="22"/>
  <c r="K24" i="22"/>
  <c r="C60" i="22"/>
  <c r="E63" i="22"/>
  <c r="G66" i="22"/>
  <c r="I69" i="22"/>
  <c r="K72" i="22"/>
  <c r="C78" i="22"/>
  <c r="E81" i="22"/>
  <c r="G84" i="22"/>
  <c r="I87" i="22"/>
  <c r="K90" i="22"/>
  <c r="C96" i="22"/>
  <c r="E99" i="22"/>
  <c r="G102" i="22"/>
  <c r="I117" i="22"/>
  <c r="K120" i="22"/>
  <c r="C114" i="22"/>
  <c r="E111" i="22"/>
  <c r="G126" i="22"/>
  <c r="I144" i="22"/>
  <c r="K129" i="22"/>
  <c r="C135" i="22"/>
  <c r="E141" i="22"/>
  <c r="C59" i="22"/>
  <c r="E80" i="22"/>
  <c r="G98" i="22"/>
  <c r="I128" i="22"/>
  <c r="I59" i="28"/>
  <c r="K80" i="28"/>
  <c r="C128" i="28"/>
  <c r="D12" i="22"/>
  <c r="F15" i="22"/>
  <c r="H18" i="22"/>
  <c r="J21" i="22"/>
  <c r="B27" i="22"/>
  <c r="D60" i="22"/>
  <c r="F63" i="22"/>
  <c r="H66" i="22"/>
  <c r="J69" i="22"/>
  <c r="B75" i="22"/>
  <c r="D78" i="22"/>
  <c r="F81" i="22"/>
  <c r="H84" i="22"/>
  <c r="J87" i="22"/>
  <c r="B93" i="22"/>
  <c r="D96" i="22"/>
  <c r="F99" i="22"/>
  <c r="H102" i="22"/>
  <c r="J117" i="22"/>
  <c r="B108" i="22"/>
  <c r="D114" i="22"/>
  <c r="F111" i="22"/>
  <c r="H126" i="22"/>
  <c r="J144" i="22"/>
  <c r="B132" i="22"/>
  <c r="D135" i="22"/>
  <c r="F141" i="22"/>
  <c r="D59" i="22"/>
  <c r="F80" i="22"/>
  <c r="H98" i="22"/>
  <c r="J128" i="22"/>
  <c r="J59" i="28"/>
  <c r="B98" i="28"/>
  <c r="D128" i="28"/>
  <c r="E12" i="22"/>
  <c r="G15" i="22"/>
  <c r="I18" i="22"/>
  <c r="K21" i="22"/>
  <c r="C27" i="22"/>
  <c r="E60" i="22"/>
  <c r="G63" i="22"/>
  <c r="I66" i="22"/>
  <c r="K69" i="22"/>
  <c r="C75" i="22"/>
  <c r="E78" i="22"/>
  <c r="G81" i="22"/>
  <c r="I84" i="22"/>
  <c r="K87" i="22"/>
  <c r="C93" i="22"/>
  <c r="E96" i="22"/>
  <c r="G99" i="22"/>
  <c r="I102" i="22"/>
  <c r="K117" i="22"/>
  <c r="C108" i="22"/>
  <c r="E114" i="22"/>
  <c r="G111" i="22"/>
  <c r="I126" i="22"/>
  <c r="K144" i="22"/>
  <c r="C132" i="22"/>
  <c r="E135" i="22"/>
  <c r="G141" i="22"/>
  <c r="E59" i="22"/>
  <c r="G80" i="22"/>
  <c r="I98" i="22"/>
  <c r="K128" i="22"/>
  <c r="K59" i="28"/>
  <c r="C98" i="28"/>
  <c r="E128" i="28"/>
  <c r="F12" i="22"/>
  <c r="H15" i="22"/>
  <c r="J18" i="22"/>
  <c r="B24" i="22"/>
  <c r="D27" i="22"/>
  <c r="F60" i="22"/>
  <c r="H63" i="22"/>
  <c r="J66" i="22"/>
  <c r="B72" i="22"/>
  <c r="D75" i="22"/>
  <c r="F78" i="22"/>
  <c r="H81" i="22"/>
  <c r="J84" i="22"/>
  <c r="B90" i="22"/>
  <c r="D93" i="22"/>
  <c r="F96" i="22"/>
  <c r="H99" i="22"/>
  <c r="J102" i="22"/>
  <c r="B120" i="22"/>
  <c r="D108" i="22"/>
  <c r="F114" i="22"/>
  <c r="H111" i="22"/>
  <c r="J126" i="22"/>
  <c r="B129" i="22"/>
  <c r="D132" i="22"/>
  <c r="F135" i="22"/>
  <c r="H141" i="22"/>
  <c r="F59" i="22"/>
  <c r="H80" i="22"/>
  <c r="J98" i="22"/>
  <c r="B80" i="28"/>
  <c r="D98" i="28"/>
  <c r="F128" i="28"/>
  <c r="G12" i="22"/>
  <c r="I15" i="22"/>
  <c r="K18" i="22"/>
  <c r="C24" i="22"/>
  <c r="E27" i="22"/>
  <c r="G60" i="22"/>
  <c r="I63" i="22"/>
  <c r="K66" i="22"/>
  <c r="C72" i="22"/>
  <c r="E75" i="22"/>
  <c r="G78" i="22"/>
  <c r="I81" i="22"/>
  <c r="K84" i="22"/>
  <c r="C90" i="22"/>
  <c r="E93" i="22"/>
  <c r="G96" i="22"/>
  <c r="I99" i="22"/>
  <c r="K102" i="22"/>
  <c r="C120" i="22"/>
  <c r="E108" i="22"/>
  <c r="G114" i="22"/>
  <c r="I111" i="22"/>
  <c r="K126" i="22"/>
  <c r="C129" i="22"/>
  <c r="E132" i="22"/>
  <c r="G135" i="22"/>
  <c r="I141" i="22"/>
  <c r="G59" i="22"/>
  <c r="I80" i="22"/>
  <c r="K98" i="22"/>
  <c r="C80" i="28"/>
  <c r="E98" i="28"/>
  <c r="G128" i="28"/>
  <c r="H12" i="22"/>
  <c r="J15" i="22"/>
  <c r="B21" i="22"/>
  <c r="D24" i="22"/>
  <c r="F27" i="22"/>
  <c r="H60" i="22"/>
  <c r="J63" i="22"/>
  <c r="B69" i="22"/>
  <c r="D72" i="22"/>
  <c r="F75" i="22"/>
  <c r="H78" i="22"/>
  <c r="J81" i="22"/>
  <c r="B87" i="22"/>
  <c r="D90" i="22"/>
  <c r="F93" i="22"/>
  <c r="H96" i="22"/>
  <c r="J99" i="22"/>
  <c r="B117" i="22"/>
  <c r="D120" i="22"/>
  <c r="F108" i="22"/>
  <c r="H114" i="22"/>
  <c r="J111" i="22"/>
  <c r="B144" i="22"/>
  <c r="D129" i="22"/>
  <c r="F132" i="22"/>
  <c r="H135" i="22"/>
  <c r="J141" i="22"/>
  <c r="H59" i="22"/>
  <c r="J80" i="22"/>
  <c r="B128" i="22"/>
  <c r="B59" i="28"/>
  <c r="D80" i="28"/>
  <c r="F98" i="28"/>
  <c r="H128" i="28"/>
  <c r="I12" i="22"/>
  <c r="K15" i="22"/>
  <c r="C21" i="22"/>
  <c r="E24" i="22"/>
  <c r="G27" i="22"/>
  <c r="I60" i="22"/>
  <c r="K63" i="22"/>
  <c r="C69" i="22"/>
  <c r="E72" i="22"/>
  <c r="G75" i="22"/>
  <c r="I78" i="22"/>
  <c r="K81" i="22"/>
  <c r="C87" i="22"/>
  <c r="E90" i="22"/>
  <c r="G93" i="22"/>
  <c r="I96" i="22"/>
  <c r="K99" i="22"/>
  <c r="C117" i="22"/>
  <c r="E120" i="22"/>
  <c r="G108" i="22"/>
  <c r="I114" i="22"/>
  <c r="K111" i="22"/>
  <c r="C144" i="22"/>
  <c r="E129" i="22"/>
  <c r="G132" i="22"/>
  <c r="I135" i="22"/>
  <c r="K141" i="22"/>
  <c r="I59" i="22"/>
  <c r="K80" i="22"/>
  <c r="C128" i="22"/>
  <c r="C59" i="28"/>
  <c r="E80" i="28"/>
  <c r="G98" i="28"/>
  <c r="I128" i="28"/>
  <c r="J12" i="22"/>
  <c r="B18" i="22"/>
  <c r="D21" i="22"/>
  <c r="F24" i="22"/>
  <c r="H27" i="22"/>
  <c r="J60" i="22"/>
  <c r="B66" i="22"/>
  <c r="D69" i="22"/>
  <c r="F72" i="22"/>
  <c r="H75" i="22"/>
  <c r="J78" i="22"/>
  <c r="B84" i="22"/>
  <c r="D87" i="22"/>
  <c r="F90" i="22"/>
  <c r="H93" i="22"/>
  <c r="J96" i="22"/>
  <c r="B102" i="22"/>
  <c r="D117" i="22"/>
  <c r="F120" i="22"/>
  <c r="H108" i="22"/>
  <c r="J114" i="22"/>
  <c r="B126" i="22"/>
  <c r="D144" i="22"/>
  <c r="F129" i="22"/>
  <c r="H132" i="22"/>
  <c r="J135" i="22"/>
  <c r="J59" i="22"/>
  <c r="B98" i="22"/>
  <c r="D128" i="22"/>
  <c r="D59" i="28"/>
  <c r="F80" i="28"/>
  <c r="H98" i="28"/>
  <c r="J128" i="28"/>
  <c r="K12" i="22"/>
  <c r="C18" i="22"/>
  <c r="E21" i="22"/>
  <c r="G24" i="22"/>
  <c r="I27" i="22"/>
  <c r="K60" i="22"/>
  <c r="C66" i="22"/>
  <c r="E69" i="22"/>
  <c r="G72" i="22"/>
  <c r="I75" i="22"/>
  <c r="K78" i="22"/>
  <c r="C84" i="22"/>
  <c r="E87" i="22"/>
  <c r="G90" i="22"/>
  <c r="I93" i="22"/>
  <c r="K96" i="22"/>
  <c r="C102" i="22"/>
  <c r="E117" i="22"/>
  <c r="G120" i="22"/>
  <c r="I108" i="22"/>
  <c r="K114" i="22"/>
  <c r="C126" i="22"/>
  <c r="E144" i="22"/>
  <c r="G129" i="22"/>
  <c r="I132" i="22"/>
  <c r="K135" i="22"/>
  <c r="K59" i="22"/>
  <c r="C98" i="22"/>
  <c r="E128" i="22"/>
  <c r="E59" i="28"/>
  <c r="G80" i="28"/>
  <c r="I98" i="28"/>
  <c r="K128" i="28"/>
  <c r="B15" i="22"/>
  <c r="D18" i="22"/>
  <c r="F21" i="22"/>
  <c r="H24" i="22"/>
  <c r="J27" i="22"/>
  <c r="B63" i="22"/>
  <c r="D66" i="22"/>
  <c r="F69" i="22"/>
  <c r="H72" i="22"/>
  <c r="J75" i="22"/>
  <c r="B81" i="22"/>
  <c r="D84" i="22"/>
  <c r="F87" i="22"/>
  <c r="H90" i="22"/>
  <c r="J93" i="22"/>
  <c r="B99" i="22"/>
  <c r="D102" i="22"/>
  <c r="F117" i="22"/>
  <c r="H120" i="22"/>
  <c r="J108" i="22"/>
  <c r="B111" i="22"/>
  <c r="D126" i="22"/>
  <c r="F144" i="22"/>
  <c r="H129" i="22"/>
  <c r="J132" i="22"/>
  <c r="B141" i="22"/>
  <c r="B80" i="22"/>
  <c r="D98" i="22"/>
  <c r="F128" i="22"/>
  <c r="F59" i="28"/>
  <c r="H80" i="28"/>
  <c r="J98" i="28"/>
  <c r="C15" i="22"/>
  <c r="E18" i="22"/>
  <c r="G21" i="22"/>
  <c r="I24" i="22"/>
  <c r="K27" i="22"/>
  <c r="C63" i="22"/>
  <c r="E66" i="22"/>
  <c r="G69" i="22"/>
  <c r="I72" i="22"/>
  <c r="K75" i="22"/>
  <c r="C81" i="22"/>
  <c r="E84" i="22"/>
  <c r="G87" i="22"/>
  <c r="I90" i="22"/>
  <c r="K93" i="22"/>
  <c r="C99" i="22"/>
  <c r="E102" i="22"/>
  <c r="G117" i="22"/>
  <c r="I120" i="22"/>
  <c r="K108" i="22"/>
  <c r="C111" i="22"/>
  <c r="E126" i="22"/>
  <c r="G144" i="22"/>
  <c r="I129" i="22"/>
  <c r="K132" i="22"/>
  <c r="C141" i="22"/>
  <c r="Y86" i="28"/>
  <c r="AB59" i="22"/>
  <c r="AG62" i="22"/>
  <c r="Y101" i="22"/>
  <c r="AE134" i="22"/>
  <c r="X71" i="22"/>
  <c r="AF116" i="22"/>
  <c r="AA77" i="22"/>
  <c r="AC107" i="22"/>
  <c r="X86" i="28"/>
  <c r="AB113" i="22"/>
  <c r="AB29" i="28"/>
  <c r="AE83" i="22"/>
  <c r="AA110" i="22"/>
  <c r="X11" i="22"/>
  <c r="AA17" i="28"/>
  <c r="AF23" i="28"/>
  <c r="AE17" i="22"/>
  <c r="AB14" i="22"/>
  <c r="AC26" i="22"/>
  <c r="AG17" i="28"/>
  <c r="AB26" i="28"/>
  <c r="AE26" i="22"/>
  <c r="AB17" i="22"/>
  <c r="AB66" i="22"/>
  <c r="AD69" i="22"/>
  <c r="Y107" i="28"/>
  <c r="AG68" i="22"/>
  <c r="AE116" i="22"/>
  <c r="Z77" i="22"/>
  <c r="AB107" i="22"/>
  <c r="AC83" i="22"/>
  <c r="Y110" i="22"/>
  <c r="X38" i="28"/>
  <c r="AD86" i="22"/>
  <c r="X125" i="22"/>
  <c r="AF47" i="28"/>
  <c r="AG89" i="22"/>
  <c r="AG125" i="22"/>
  <c r="Z17" i="28"/>
  <c r="AE23" i="28"/>
  <c r="AD17" i="22"/>
  <c r="AA14" i="22"/>
  <c r="AB26" i="22"/>
  <c r="AF17" i="28"/>
  <c r="AA26" i="28"/>
  <c r="AD26" i="22"/>
  <c r="AA17" i="22"/>
  <c r="AC11" i="22"/>
  <c r="AF72" i="22"/>
  <c r="AB84" i="22"/>
  <c r="AF92" i="28"/>
  <c r="Z65" i="28"/>
  <c r="AC125" i="28"/>
  <c r="AG89" i="28"/>
  <c r="AA62" i="28"/>
  <c r="X113" i="28"/>
  <c r="AB83" i="28"/>
  <c r="AA119" i="28"/>
  <c r="AE77" i="28"/>
  <c r="AC59" i="28"/>
  <c r="Y74" i="22"/>
  <c r="AC119" i="22"/>
  <c r="Z113" i="22"/>
  <c r="AD140" i="28"/>
  <c r="AC86" i="22"/>
  <c r="AG110" i="22"/>
  <c r="Z47" i="28"/>
  <c r="AF89" i="22"/>
  <c r="AF125" i="22"/>
  <c r="AF92" i="22"/>
  <c r="AE143" i="22"/>
  <c r="Y17" i="28"/>
  <c r="AB20" i="28"/>
  <c r="AG26" i="28"/>
  <c r="AG20" i="22"/>
  <c r="AA20" i="22"/>
  <c r="AC14" i="28"/>
  <c r="X23" i="28"/>
  <c r="Z11" i="28"/>
  <c r="AF20" i="22"/>
  <c r="AA23" i="22"/>
  <c r="X78" i="22"/>
  <c r="AD87" i="22"/>
  <c r="Z102" i="22"/>
  <c r="AB11" i="22"/>
  <c r="AF90" i="22"/>
  <c r="AB117" i="22"/>
  <c r="AD120" i="22"/>
  <c r="AF108" i="22"/>
  <c r="AG141" i="22"/>
  <c r="AE96" i="22"/>
  <c r="AC27" i="22"/>
  <c r="AA24" i="22"/>
  <c r="Y21" i="22"/>
  <c r="AG15" i="22"/>
  <c r="AE12" i="22"/>
  <c r="AG135" i="22"/>
  <c r="AE132" i="22"/>
  <c r="AC144" i="22"/>
  <c r="Y126" i="22"/>
  <c r="AG114" i="22"/>
  <c r="AE108" i="22"/>
  <c r="AC120" i="22"/>
  <c r="AA117" i="22"/>
  <c r="Y102" i="22"/>
  <c r="AG93" i="22"/>
  <c r="AE90" i="22"/>
  <c r="AC87" i="22"/>
  <c r="AA84" i="22"/>
  <c r="AG75" i="22"/>
  <c r="AE72" i="22"/>
  <c r="AC69" i="22"/>
  <c r="AA66" i="22"/>
  <c r="Y63" i="22"/>
  <c r="AF141" i="22"/>
  <c r="AD96" i="22"/>
  <c r="AB27" i="22"/>
  <c r="Z24" i="22"/>
  <c r="X21" i="22"/>
  <c r="AF15" i="22"/>
  <c r="AD12" i="22"/>
  <c r="AF135" i="22"/>
  <c r="AD132" i="22"/>
  <c r="AB144" i="22"/>
  <c r="X126" i="22"/>
  <c r="AF114" i="22"/>
  <c r="AD108" i="22"/>
  <c r="AB120" i="22"/>
  <c r="Z117" i="22"/>
  <c r="X102" i="22"/>
  <c r="AF93" i="22"/>
  <c r="AD90" i="22"/>
  <c r="AB87" i="22"/>
  <c r="Z84" i="22"/>
  <c r="AF75" i="22"/>
  <c r="AD72" i="22"/>
  <c r="AB69" i="22"/>
  <c r="Z66" i="22"/>
  <c r="X63" i="22"/>
  <c r="AE141" i="22"/>
  <c r="AC96" i="22"/>
  <c r="AA27" i="22"/>
  <c r="Y24" i="22"/>
  <c r="AG18" i="22"/>
  <c r="AE15" i="22"/>
  <c r="AC12" i="22"/>
  <c r="AE135" i="22"/>
  <c r="AC132" i="22"/>
  <c r="AA144" i="22"/>
  <c r="AG111" i="22"/>
  <c r="AE114" i="22"/>
  <c r="AC108" i="22"/>
  <c r="AA120" i="22"/>
  <c r="Y117" i="22"/>
  <c r="AE93" i="22"/>
  <c r="AC90" i="22"/>
  <c r="AA87" i="22"/>
  <c r="Y84" i="22"/>
  <c r="AG78" i="22"/>
  <c r="AE75" i="22"/>
  <c r="AC72" i="22"/>
  <c r="AA69" i="22"/>
  <c r="Y66" i="22"/>
  <c r="AG60" i="22"/>
  <c r="AD141" i="22"/>
  <c r="AB96" i="22"/>
  <c r="Z27" i="22"/>
  <c r="X24" i="22"/>
  <c r="AF18" i="22"/>
  <c r="AD15" i="22"/>
  <c r="AB12" i="22"/>
  <c r="AD135" i="22"/>
  <c r="AB132" i="22"/>
  <c r="Z144" i="22"/>
  <c r="AF111" i="22"/>
  <c r="AD114" i="22"/>
  <c r="AB108" i="22"/>
  <c r="Z120" i="22"/>
  <c r="X117" i="22"/>
  <c r="AD93" i="22"/>
  <c r="AB90" i="22"/>
  <c r="Z87" i="22"/>
  <c r="X84" i="22"/>
  <c r="AF78" i="22"/>
  <c r="AD75" i="22"/>
  <c r="AB72" i="22"/>
  <c r="Z69" i="22"/>
  <c r="X66" i="22"/>
  <c r="AF60" i="22"/>
  <c r="AC141" i="22"/>
  <c r="AA96" i="22"/>
  <c r="Y27" i="22"/>
  <c r="AG21" i="22"/>
  <c r="AE18" i="22"/>
  <c r="AC15" i="22"/>
  <c r="AA12" i="22"/>
  <c r="AC135" i="22"/>
  <c r="AA132" i="22"/>
  <c r="Y144" i="22"/>
  <c r="AG126" i="22"/>
  <c r="AE111" i="22"/>
  <c r="AC114" i="22"/>
  <c r="AA108" i="22"/>
  <c r="Y120" i="22"/>
  <c r="AG102" i="22"/>
  <c r="AC93" i="22"/>
  <c r="AA90" i="22"/>
  <c r="Y87" i="22"/>
  <c r="AE78" i="22"/>
  <c r="AC75" i="22"/>
  <c r="AA72" i="22"/>
  <c r="Y69" i="22"/>
  <c r="AG63" i="22"/>
  <c r="AE60" i="22"/>
  <c r="AB141" i="22"/>
  <c r="Z96" i="22"/>
  <c r="X27" i="22"/>
  <c r="AF21" i="22"/>
  <c r="AD18" i="22"/>
  <c r="AB15" i="22"/>
  <c r="Z12" i="22"/>
  <c r="AB135" i="22"/>
  <c r="Z132" i="22"/>
  <c r="X144" i="22"/>
  <c r="AF126" i="22"/>
  <c r="AD111" i="22"/>
  <c r="AB114" i="22"/>
  <c r="Z108" i="22"/>
  <c r="X120" i="22"/>
  <c r="AF102" i="22"/>
  <c r="AB93" i="22"/>
  <c r="Z90" i="22"/>
  <c r="X87" i="22"/>
  <c r="AD78" i="22"/>
  <c r="AB75" i="22"/>
  <c r="Z72" i="22"/>
  <c r="X69" i="22"/>
  <c r="AF63" i="22"/>
  <c r="AD60" i="22"/>
  <c r="AA141" i="22"/>
  <c r="Y96" i="22"/>
  <c r="AG24" i="22"/>
  <c r="AE21" i="22"/>
  <c r="AC18" i="22"/>
  <c r="AA15" i="22"/>
  <c r="Y12" i="22"/>
  <c r="AA135" i="22"/>
  <c r="Y132" i="22"/>
  <c r="AE126" i="22"/>
  <c r="AC111" i="22"/>
  <c r="AA114" i="22"/>
  <c r="Y108" i="22"/>
  <c r="AG117" i="22"/>
  <c r="AE102" i="22"/>
  <c r="AA93" i="22"/>
  <c r="Y90" i="22"/>
  <c r="AG84" i="22"/>
  <c r="AC78" i="22"/>
  <c r="AA75" i="22"/>
  <c r="Y72" i="22"/>
  <c r="AG66" i="22"/>
  <c r="AE63" i="22"/>
  <c r="AC60" i="22"/>
  <c r="Z141" i="22"/>
  <c r="X96" i="22"/>
  <c r="AF24" i="22"/>
  <c r="AD21" i="22"/>
  <c r="AB18" i="22"/>
  <c r="Z15" i="22"/>
  <c r="X12" i="22"/>
  <c r="Z135" i="22"/>
  <c r="X132" i="22"/>
  <c r="AD126" i="22"/>
  <c r="AB111" i="22"/>
  <c r="Z114" i="22"/>
  <c r="X108" i="22"/>
  <c r="AF117" i="22"/>
  <c r="AD102" i="22"/>
  <c r="Z93" i="22"/>
  <c r="X90" i="22"/>
  <c r="AF84" i="22"/>
  <c r="AB78" i="22"/>
  <c r="Z75" i="22"/>
  <c r="X72" i="22"/>
  <c r="AF66" i="22"/>
  <c r="AD63" i="22"/>
  <c r="AB60" i="22"/>
  <c r="Y141" i="22"/>
  <c r="AG27" i="22"/>
  <c r="AE24" i="22"/>
  <c r="AC21" i="22"/>
  <c r="AA18" i="22"/>
  <c r="Y15" i="22"/>
  <c r="Y135" i="22"/>
  <c r="AG144" i="22"/>
  <c r="AC126" i="22"/>
  <c r="AA111" i="22"/>
  <c r="Y114" i="22"/>
  <c r="AG120" i="22"/>
  <c r="AE117" i="22"/>
  <c r="AC102" i="22"/>
  <c r="Y93" i="22"/>
  <c r="AG87" i="22"/>
  <c r="AE84" i="22"/>
  <c r="AA78" i="22"/>
  <c r="Y75" i="22"/>
  <c r="AG69" i="22"/>
  <c r="AE66" i="22"/>
  <c r="AC63" i="22"/>
  <c r="AA60" i="22"/>
  <c r="X141" i="22"/>
  <c r="AF27" i="22"/>
  <c r="AD24" i="22"/>
  <c r="AB21" i="22"/>
  <c r="Z18" i="22"/>
  <c r="X15" i="22"/>
  <c r="X135" i="22"/>
  <c r="AF144" i="22"/>
  <c r="AB126" i="22"/>
  <c r="Z111" i="22"/>
  <c r="X114" i="22"/>
  <c r="AF120" i="22"/>
  <c r="AD117" i="22"/>
  <c r="AB102" i="22"/>
  <c r="X93" i="22"/>
  <c r="AF87" i="22"/>
  <c r="AD84" i="22"/>
  <c r="Z78" i="22"/>
  <c r="X75" i="22"/>
  <c r="AF69" i="22"/>
  <c r="AD66" i="22"/>
  <c r="AB63" i="22"/>
  <c r="Z60" i="22"/>
  <c r="AG96" i="22"/>
  <c r="AE27" i="22"/>
  <c r="AC24" i="22"/>
  <c r="AA21" i="22"/>
  <c r="Y18" i="22"/>
  <c r="AG12" i="22"/>
  <c r="AG132" i="22"/>
  <c r="AE144" i="22"/>
  <c r="AA126" i="22"/>
  <c r="Y111" i="22"/>
  <c r="AG108" i="22"/>
  <c r="AE120" i="22"/>
  <c r="AC117" i="22"/>
  <c r="AA102" i="22"/>
  <c r="AG90" i="22"/>
  <c r="AE87" i="22"/>
  <c r="AC84" i="22"/>
  <c r="Y78" i="22"/>
  <c r="AG72" i="22"/>
  <c r="AE69" i="22"/>
  <c r="AC66" i="22"/>
  <c r="AA63" i="22"/>
  <c r="Y60" i="22"/>
  <c r="X111" i="22"/>
  <c r="AD144" i="22"/>
  <c r="X18" i="22"/>
  <c r="Z126" i="22"/>
  <c r="AF132" i="22"/>
  <c r="Z21" i="22"/>
  <c r="X23" i="22"/>
  <c r="AF14" i="28"/>
  <c r="AA23" i="28"/>
  <c r="AC11" i="28"/>
  <c r="AB24" i="22"/>
  <c r="X60" i="22"/>
  <c r="AD27" i="22"/>
  <c r="AG83" i="28"/>
  <c r="AD59" i="22"/>
  <c r="AF119" i="28"/>
  <c r="X59" i="28"/>
  <c r="AG116" i="28"/>
  <c r="AA77" i="28"/>
  <c r="AG59" i="28"/>
  <c r="X116" i="28"/>
  <c r="AB74" i="28"/>
  <c r="AE134" i="28"/>
  <c r="Y101" i="28"/>
  <c r="AC71" i="28"/>
  <c r="Z143" i="28"/>
  <c r="AD92" i="28"/>
  <c r="X65" i="28"/>
  <c r="AC110" i="28"/>
  <c r="AG86" i="28"/>
  <c r="AG131" i="22"/>
  <c r="X68" i="22"/>
  <c r="X116" i="22"/>
  <c r="AD140" i="22"/>
  <c r="AA74" i="22"/>
  <c r="AE119" i="22"/>
  <c r="AB77" i="22"/>
  <c r="AD107" i="22"/>
  <c r="AC113" i="22"/>
  <c r="AC23" i="22"/>
  <c r="Y14" i="28"/>
  <c r="AD20" i="28"/>
  <c r="AF11" i="28"/>
  <c r="AG26" i="22"/>
  <c r="AC20" i="22"/>
  <c r="AE14" i="28"/>
  <c r="Z23" i="28"/>
  <c r="AB11" i="28"/>
  <c r="AF26" i="22"/>
  <c r="Z63" i="22"/>
  <c r="AF96" i="22"/>
  <c r="U29" i="28"/>
  <c r="T116" i="28"/>
  <c r="P131" i="22"/>
  <c r="R62" i="28"/>
  <c r="T83" i="22"/>
  <c r="R44" i="28"/>
  <c r="M35" i="28"/>
  <c r="V56" i="28"/>
  <c r="O32" i="28"/>
  <c r="O83" i="28"/>
  <c r="R119" i="22"/>
  <c r="P53" i="28"/>
  <c r="P116" i="28"/>
  <c r="V59" i="28"/>
  <c r="M65" i="22"/>
  <c r="M125" i="28"/>
  <c r="M65" i="28"/>
  <c r="R92" i="22"/>
  <c r="N35" i="28"/>
  <c r="P89" i="28"/>
  <c r="M59" i="28"/>
  <c r="O92" i="22"/>
  <c r="Q44" i="28"/>
  <c r="M89" i="28"/>
  <c r="O77" i="22"/>
  <c r="S32" i="28"/>
  <c r="T143" i="22"/>
  <c r="S68" i="22"/>
  <c r="S143" i="28"/>
  <c r="P83" i="22"/>
  <c r="R35" i="28"/>
  <c r="R86" i="28"/>
  <c r="V125" i="28"/>
  <c r="O89" i="22"/>
  <c r="P140" i="22"/>
  <c r="M26" i="22"/>
  <c r="O17" i="22"/>
  <c r="T20" i="22"/>
  <c r="M11" i="28"/>
  <c r="Q26" i="28"/>
  <c r="S20" i="28"/>
  <c r="M17" i="28"/>
  <c r="R134" i="22"/>
  <c r="N74" i="28"/>
  <c r="P95" i="22"/>
  <c r="N56" i="28"/>
  <c r="O56" i="28"/>
  <c r="R65" i="22"/>
  <c r="T65" i="22"/>
  <c r="U74" i="22"/>
  <c r="M29" i="28"/>
  <c r="T92" i="22"/>
  <c r="N50" i="28"/>
  <c r="N101" i="28"/>
  <c r="U113" i="28"/>
  <c r="P89" i="22"/>
  <c r="V29" i="28"/>
  <c r="N86" i="28"/>
  <c r="M89" i="22"/>
  <c r="S29" i="28"/>
  <c r="U83" i="28"/>
  <c r="V143" i="22"/>
  <c r="M74" i="22"/>
  <c r="Q29" i="28"/>
  <c r="M74" i="28"/>
  <c r="R125" i="22"/>
  <c r="Q65" i="22"/>
  <c r="Q125" i="28"/>
  <c r="P32" i="28"/>
  <c r="R140" i="28"/>
  <c r="R23" i="22"/>
  <c r="N17" i="22"/>
  <c r="T17" i="22"/>
  <c r="Q11" i="28"/>
  <c r="P26" i="28"/>
  <c r="R20" i="28"/>
  <c r="V14" i="28"/>
  <c r="P29" i="28"/>
  <c r="N92" i="28"/>
  <c r="Q113" i="22"/>
  <c r="M53" i="28"/>
  <c r="V131" i="28"/>
  <c r="T140" i="22"/>
  <c r="T83" i="28"/>
  <c r="V116" i="22"/>
  <c r="T62" i="22"/>
  <c r="Q74" i="22"/>
  <c r="N77" i="22"/>
  <c r="P77" i="22"/>
  <c r="R143" i="22"/>
  <c r="S71" i="22"/>
  <c r="U134" i="28"/>
  <c r="U74" i="28"/>
  <c r="R89" i="22"/>
  <c r="V44" i="28"/>
  <c r="V95" i="28"/>
  <c r="P143" i="22"/>
  <c r="S107" i="28"/>
  <c r="O59" i="22"/>
  <c r="T140" i="28"/>
  <c r="R59" i="22"/>
  <c r="U83" i="22"/>
  <c r="Q140" i="28"/>
  <c r="T125" i="22"/>
  <c r="U68" i="22"/>
  <c r="O140" i="28"/>
  <c r="U68" i="28"/>
  <c r="P110" i="22"/>
  <c r="O62" i="22"/>
  <c r="S116" i="28"/>
  <c r="S59" i="28"/>
  <c r="V74" i="22"/>
  <c r="N29" i="28"/>
  <c r="T71" i="28"/>
  <c r="N38" i="28"/>
  <c r="M68" i="28"/>
  <c r="O140" i="22"/>
  <c r="Q23" i="22"/>
  <c r="M17" i="22"/>
  <c r="T14" i="22"/>
  <c r="P11" i="28"/>
  <c r="O26" i="28"/>
  <c r="Q20" i="28"/>
  <c r="T14" i="28"/>
  <c r="P23" i="22"/>
  <c r="O14" i="22"/>
  <c r="U11" i="22"/>
  <c r="O11" i="28"/>
  <c r="U23" i="28"/>
  <c r="P20" i="28"/>
  <c r="S14" i="28"/>
  <c r="U56" i="28"/>
  <c r="Q125" i="22"/>
  <c r="R68" i="22"/>
  <c r="N110" i="28"/>
  <c r="P65" i="28"/>
  <c r="M11" i="22"/>
  <c r="O23" i="22"/>
  <c r="N14" i="22"/>
  <c r="U26" i="22"/>
  <c r="N11" i="28"/>
  <c r="T23" i="28"/>
  <c r="O20" i="28"/>
  <c r="O14" i="28"/>
  <c r="M143" i="28"/>
  <c r="R11" i="22"/>
  <c r="N23" i="22"/>
  <c r="M14" i="22"/>
  <c r="U23" i="22"/>
  <c r="R11" i="28"/>
  <c r="S23" i="28"/>
  <c r="N20" i="28"/>
  <c r="N14" i="28"/>
  <c r="M113" i="22"/>
  <c r="R77" i="22"/>
  <c r="S140" i="28"/>
  <c r="Q11" i="22"/>
  <c r="P20" i="22"/>
  <c r="S11" i="22"/>
  <c r="U20" i="22"/>
  <c r="V11" i="28"/>
  <c r="R23" i="28"/>
  <c r="M20" i="28"/>
  <c r="M14" i="28"/>
  <c r="N89" i="22"/>
  <c r="U143" i="22"/>
  <c r="O38" i="28"/>
  <c r="P11" i="22"/>
  <c r="O20" i="22"/>
  <c r="S26" i="22"/>
  <c r="U17" i="22"/>
  <c r="V26" i="28"/>
  <c r="Q23" i="28"/>
  <c r="V17" i="28"/>
  <c r="S141" i="22"/>
  <c r="Q135" i="22"/>
  <c r="O132" i="22"/>
  <c r="M144" i="22"/>
  <c r="U126" i="22"/>
  <c r="S111" i="22"/>
  <c r="Q114" i="22"/>
  <c r="O108" i="22"/>
  <c r="M120" i="22"/>
  <c r="U102" i="22"/>
  <c r="Q96" i="22"/>
  <c r="O93" i="22"/>
  <c r="M90" i="22"/>
  <c r="U84" i="22"/>
  <c r="Q78" i="22"/>
  <c r="O75" i="22"/>
  <c r="M72" i="22"/>
  <c r="U66" i="22"/>
  <c r="S63" i="22"/>
  <c r="Q60" i="22"/>
  <c r="O27" i="22"/>
  <c r="M24" i="22"/>
  <c r="U18" i="22"/>
  <c r="S15" i="22"/>
  <c r="N12" i="22"/>
  <c r="R141" i="22"/>
  <c r="P135" i="22"/>
  <c r="N132" i="22"/>
  <c r="T126" i="22"/>
  <c r="R111" i="22"/>
  <c r="P114" i="22"/>
  <c r="N108" i="22"/>
  <c r="V117" i="22"/>
  <c r="T102" i="22"/>
  <c r="P96" i="22"/>
  <c r="N93" i="22"/>
  <c r="V87" i="22"/>
  <c r="T84" i="22"/>
  <c r="P78" i="22"/>
  <c r="N75" i="22"/>
  <c r="V69" i="22"/>
  <c r="T66" i="22"/>
  <c r="R63" i="22"/>
  <c r="P60" i="22"/>
  <c r="N27" i="22"/>
  <c r="V21" i="22"/>
  <c r="T18" i="22"/>
  <c r="R15" i="22"/>
  <c r="O12" i="22"/>
  <c r="Q141" i="22"/>
  <c r="O135" i="22"/>
  <c r="M132" i="22"/>
  <c r="S126" i="22"/>
  <c r="Q111" i="22"/>
  <c r="O114" i="22"/>
  <c r="M108" i="22"/>
  <c r="U117" i="22"/>
  <c r="S102" i="22"/>
  <c r="O96" i="22"/>
  <c r="M93" i="22"/>
  <c r="U87" i="22"/>
  <c r="S84" i="22"/>
  <c r="O78" i="22"/>
  <c r="M75" i="22"/>
  <c r="U69" i="22"/>
  <c r="S66" i="22"/>
  <c r="Q63" i="22"/>
  <c r="O60" i="22"/>
  <c r="M27" i="22"/>
  <c r="U21" i="22"/>
  <c r="S18" i="22"/>
  <c r="Q15" i="22"/>
  <c r="P12" i="22"/>
  <c r="P141" i="22"/>
  <c r="N135" i="22"/>
  <c r="V144" i="22"/>
  <c r="R126" i="22"/>
  <c r="P111" i="22"/>
  <c r="N114" i="22"/>
  <c r="V120" i="22"/>
  <c r="T117" i="22"/>
  <c r="R102" i="22"/>
  <c r="N96" i="22"/>
  <c r="V90" i="22"/>
  <c r="T87" i="22"/>
  <c r="R84" i="22"/>
  <c r="N78" i="22"/>
  <c r="V72" i="22"/>
  <c r="T69" i="22"/>
  <c r="R66" i="22"/>
  <c r="P63" i="22"/>
  <c r="N60" i="22"/>
  <c r="V24" i="22"/>
  <c r="T21" i="22"/>
  <c r="R18" i="22"/>
  <c r="P15" i="22"/>
  <c r="Q12" i="22"/>
  <c r="O141" i="22"/>
  <c r="M135" i="22"/>
  <c r="U144" i="22"/>
  <c r="Q126" i="22"/>
  <c r="O111" i="22"/>
  <c r="M114" i="22"/>
  <c r="U120" i="22"/>
  <c r="S117" i="22"/>
  <c r="Q102" i="22"/>
  <c r="M96" i="22"/>
  <c r="U90" i="22"/>
  <c r="S87" i="22"/>
  <c r="Q84" i="22"/>
  <c r="M78" i="22"/>
  <c r="U72" i="22"/>
  <c r="S69" i="22"/>
  <c r="Q66" i="22"/>
  <c r="O63" i="22"/>
  <c r="M60" i="22"/>
  <c r="U24" i="22"/>
  <c r="S21" i="22"/>
  <c r="Q18" i="22"/>
  <c r="O15" i="22"/>
  <c r="M12" i="22"/>
  <c r="N141" i="22"/>
  <c r="V132" i="22"/>
  <c r="T144" i="22"/>
  <c r="P126" i="22"/>
  <c r="N111" i="22"/>
  <c r="V108" i="22"/>
  <c r="T120" i="22"/>
  <c r="R117" i="22"/>
  <c r="P102" i="22"/>
  <c r="V93" i="22"/>
  <c r="T90" i="22"/>
  <c r="R87" i="22"/>
  <c r="P84" i="22"/>
  <c r="V75" i="22"/>
  <c r="T72" i="22"/>
  <c r="R69" i="22"/>
  <c r="P66" i="22"/>
  <c r="N63" i="22"/>
  <c r="V27" i="22"/>
  <c r="T24" i="22"/>
  <c r="R21" i="22"/>
  <c r="P18" i="22"/>
  <c r="N15" i="22"/>
  <c r="M141" i="22"/>
  <c r="U132" i="22"/>
  <c r="S144" i="22"/>
  <c r="O126" i="22"/>
  <c r="M111" i="22"/>
  <c r="U108" i="22"/>
  <c r="S120" i="22"/>
  <c r="Q117" i="22"/>
  <c r="O102" i="22"/>
  <c r="U93" i="22"/>
  <c r="S90" i="22"/>
  <c r="Q87" i="22"/>
  <c r="O84" i="22"/>
  <c r="U75" i="22"/>
  <c r="S72" i="22"/>
  <c r="Q69" i="22"/>
  <c r="O66" i="22"/>
  <c r="M63" i="22"/>
  <c r="U27" i="22"/>
  <c r="S24" i="22"/>
  <c r="Q21" i="22"/>
  <c r="O18" i="22"/>
  <c r="M15" i="22"/>
  <c r="V135" i="22"/>
  <c r="T132" i="22"/>
  <c r="R144" i="22"/>
  <c r="N126" i="22"/>
  <c r="V114" i="22"/>
  <c r="T108" i="22"/>
  <c r="R120" i="22"/>
  <c r="P117" i="22"/>
  <c r="N102" i="22"/>
  <c r="V96" i="22"/>
  <c r="T93" i="22"/>
  <c r="R90" i="22"/>
  <c r="P87" i="22"/>
  <c r="N84" i="22"/>
  <c r="V78" i="22"/>
  <c r="T75" i="22"/>
  <c r="R72" i="22"/>
  <c r="P69" i="22"/>
  <c r="N66" i="22"/>
  <c r="V60" i="22"/>
  <c r="T27" i="22"/>
  <c r="R24" i="22"/>
  <c r="P21" i="22"/>
  <c r="N18" i="22"/>
  <c r="V12" i="22"/>
  <c r="U135" i="22"/>
  <c r="S132" i="22"/>
  <c r="Q144" i="22"/>
  <c r="M126" i="22"/>
  <c r="U114" i="22"/>
  <c r="S108" i="22"/>
  <c r="Q120" i="22"/>
  <c r="O117" i="22"/>
  <c r="M102" i="22"/>
  <c r="U96" i="22"/>
  <c r="S93" i="22"/>
  <c r="Q90" i="22"/>
  <c r="O87" i="22"/>
  <c r="M84" i="22"/>
  <c r="U78" i="22"/>
  <c r="S75" i="22"/>
  <c r="Q72" i="22"/>
  <c r="O69" i="22"/>
  <c r="M66" i="22"/>
  <c r="U60" i="22"/>
  <c r="S27" i="22"/>
  <c r="Q24" i="22"/>
  <c r="O21" i="22"/>
  <c r="M18" i="22"/>
  <c r="U12" i="22"/>
  <c r="V141" i="22"/>
  <c r="T135" i="22"/>
  <c r="R132" i="22"/>
  <c r="P144" i="22"/>
  <c r="V111" i="22"/>
  <c r="T114" i="22"/>
  <c r="R108" i="22"/>
  <c r="P120" i="22"/>
  <c r="N117" i="22"/>
  <c r="T96" i="22"/>
  <c r="R93" i="22"/>
  <c r="P90" i="22"/>
  <c r="N87" i="22"/>
  <c r="T78" i="22"/>
  <c r="R75" i="22"/>
  <c r="P72" i="22"/>
  <c r="N69" i="22"/>
  <c r="V63" i="22"/>
  <c r="T60" i="22"/>
  <c r="R27" i="22"/>
  <c r="P24" i="22"/>
  <c r="N21" i="22"/>
  <c r="V15" i="22"/>
  <c r="T12" i="22"/>
  <c r="U141" i="22"/>
  <c r="S135" i="22"/>
  <c r="Q132" i="22"/>
  <c r="O144" i="22"/>
  <c r="U111" i="22"/>
  <c r="S114" i="22"/>
  <c r="Q108" i="22"/>
  <c r="O120" i="22"/>
  <c r="M117" i="22"/>
  <c r="S96" i="22"/>
  <c r="Q93" i="22"/>
  <c r="O90" i="22"/>
  <c r="M87" i="22"/>
  <c r="S78" i="22"/>
  <c r="Q75" i="22"/>
  <c r="O72" i="22"/>
  <c r="M69" i="22"/>
  <c r="U63" i="22"/>
  <c r="S60" i="22"/>
  <c r="Q27" i="22"/>
  <c r="O24" i="22"/>
  <c r="M21" i="22"/>
  <c r="U15" i="22"/>
  <c r="S12" i="22"/>
  <c r="T141" i="22"/>
  <c r="R135" i="22"/>
  <c r="P132" i="22"/>
  <c r="N144" i="22"/>
  <c r="V126" i="22"/>
  <c r="T111" i="22"/>
  <c r="R114" i="22"/>
  <c r="P108" i="22"/>
  <c r="N120"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4" i="22"/>
  <c r="Q107" i="28"/>
  <c r="V89" i="22"/>
  <c r="V131" i="22"/>
  <c r="P107" i="28"/>
  <c r="V74" i="28"/>
  <c r="P125" i="28"/>
  <c r="T56" i="28"/>
  <c r="Q65" i="28"/>
  <c r="U119" i="28"/>
  <c r="O47" i="28"/>
  <c r="S86" i="22"/>
  <c r="R59" i="28"/>
  <c r="O77" i="28"/>
  <c r="S125" i="28"/>
  <c r="O59" i="28"/>
  <c r="Q95" i="28"/>
  <c r="U32" i="28"/>
  <c r="O74" i="22"/>
  <c r="T110" i="22"/>
  <c r="P59" i="22"/>
  <c r="P38" i="28"/>
  <c r="T77" i="22"/>
  <c r="O143" i="22"/>
  <c r="Q89" i="28"/>
  <c r="U140" i="28"/>
  <c r="O68" i="22"/>
  <c r="S107" i="22"/>
  <c r="T74" i="28"/>
  <c r="N125" i="28"/>
  <c r="R56" i="28"/>
  <c r="V95" i="22"/>
  <c r="M62" i="28"/>
  <c r="Q116" i="28"/>
  <c r="U41" i="28"/>
  <c r="O83" i="22"/>
  <c r="N107" i="22"/>
  <c r="V86" i="28"/>
  <c r="N140" i="28"/>
  <c r="U62" i="22"/>
  <c r="N119" i="22"/>
  <c r="Q14" i="28"/>
  <c r="S17" i="28"/>
  <c r="U20" i="28"/>
  <c r="M26" i="28"/>
  <c r="T11" i="28"/>
  <c r="V26" i="22"/>
  <c r="T26" i="22"/>
  <c r="Q14" i="22"/>
  <c r="R20" i="22"/>
  <c r="R26" i="22"/>
  <c r="V38" i="28"/>
  <c r="N143" i="22"/>
  <c r="M143" i="22"/>
  <c r="R143" i="28"/>
  <c r="P101" i="22"/>
  <c r="S68" i="28"/>
  <c r="M113" i="28"/>
  <c r="Q50" i="28"/>
  <c r="U89" i="22"/>
  <c r="U143" i="28"/>
  <c r="S101" i="22"/>
  <c r="S59" i="22"/>
  <c r="M38" i="28"/>
  <c r="Q77" i="22"/>
  <c r="V125" i="22"/>
  <c r="N116" i="28"/>
  <c r="R41" i="28"/>
  <c r="S92" i="28"/>
  <c r="M32" i="28"/>
  <c r="Q71" i="22"/>
  <c r="V113" i="22"/>
  <c r="V77" i="28"/>
  <c r="P143" i="28"/>
  <c r="N101" i="22"/>
  <c r="O65" i="28"/>
  <c r="S119" i="28"/>
  <c r="R14" i="28"/>
  <c r="T17" i="28"/>
  <c r="V20" i="28"/>
  <c r="N26" i="28"/>
  <c r="S11" i="28"/>
  <c r="V11" i="22"/>
  <c r="T11" i="22"/>
  <c r="R14" i="22"/>
  <c r="M23" i="22"/>
  <c r="N11" i="22"/>
  <c r="Q107" i="22"/>
  <c r="O89" i="28"/>
  <c r="P107" i="22"/>
  <c r="N89" i="28"/>
  <c r="P83" i="28"/>
  <c r="T131" i="28"/>
  <c r="N62" i="22"/>
  <c r="R116" i="22"/>
  <c r="U71" i="28"/>
  <c r="O110" i="28"/>
  <c r="S53" i="28"/>
  <c r="M95" i="22"/>
  <c r="V59" i="22"/>
  <c r="S83" i="28"/>
  <c r="M134" i="28"/>
  <c r="Q62" i="22"/>
  <c r="U116" i="22"/>
  <c r="U101" i="28"/>
  <c r="O41" i="28"/>
  <c r="V62" i="28"/>
  <c r="P119" i="28"/>
  <c r="T44" i="28"/>
  <c r="N86" i="22"/>
  <c r="U95" i="28"/>
  <c r="O35" i="28"/>
  <c r="S74" i="22"/>
  <c r="N125" i="22"/>
  <c r="N83" i="28"/>
  <c r="R131" i="28"/>
  <c r="P116" i="22"/>
  <c r="Q68" i="28"/>
  <c r="U107" i="28"/>
  <c r="O50" i="28"/>
  <c r="S89" i="22"/>
  <c r="V86" i="22"/>
  <c r="T65" i="28"/>
  <c r="T131" i="22"/>
  <c r="V119" i="28"/>
  <c r="S44" i="28"/>
  <c r="O11" i="22"/>
  <c r="N20" i="22"/>
  <c r="S23" i="22"/>
  <c r="U14" i="22"/>
  <c r="U26" i="28"/>
  <c r="P23" i="28"/>
  <c r="U17" i="28"/>
  <c r="U86" i="22"/>
  <c r="O44" i="28"/>
  <c r="O95" i="28"/>
  <c r="O29" i="28"/>
  <c r="V92" i="22"/>
  <c r="N47" i="28"/>
  <c r="V65" i="28"/>
  <c r="N140" i="22"/>
  <c r="P26" i="22"/>
  <c r="M20" i="22"/>
  <c r="S20" i="22"/>
  <c r="V20" i="22"/>
  <c r="T26" i="28"/>
  <c r="O23" i="28"/>
  <c r="Q17" i="28"/>
  <c r="N53" i="28"/>
  <c r="T95" i="28"/>
  <c r="Q59" i="22"/>
  <c r="U50" i="28"/>
  <c r="T59" i="22"/>
  <c r="S83" i="22"/>
  <c r="M41" i="28"/>
  <c r="M92" i="28"/>
  <c r="M77" i="22"/>
  <c r="M140" i="28"/>
  <c r="M77" i="28"/>
  <c r="T89" i="22"/>
  <c r="V41" i="28"/>
  <c r="V92" i="28"/>
  <c r="R77" i="28"/>
  <c r="M68" i="22"/>
  <c r="O26" i="22"/>
  <c r="R17" i="22"/>
  <c r="S17" i="22"/>
  <c r="V17" i="22"/>
  <c r="S26" i="28"/>
  <c r="N23" i="28"/>
  <c r="P17"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tc={258133A0-6D55-47E8-9A7B-56428911FBC7}</author>
  </authors>
  <commentList>
    <comment ref="A52" authorId="0" shapeId="0" xr:uid="{258133A0-6D55-47E8-9A7B-56428911FBC7}">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tc={41AA1F1D-94EB-4EAD-B2C3-C8F84E02122D}</author>
  </authors>
  <commentList>
    <comment ref="A50" authorId="0" shapeId="0" xr:uid="{41AA1F1D-94EB-4EAD-B2C3-C8F84E02122D}">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tc={67D1A9DD-7A61-43CA-9B14-D430984C3971}</author>
  </authors>
  <commentList>
    <comment ref="A50" authorId="0" shapeId="0" xr:uid="{67D1A9DD-7A61-43CA-9B14-D430984C3971}">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sharedStrings.xml><?xml version="1.0" encoding="utf-8"?>
<sst xmlns="http://schemas.openxmlformats.org/spreadsheetml/2006/main" count="915" uniqueCount="133">
  <si>
    <t>Occupancy</t>
  </si>
  <si>
    <t>ADR</t>
  </si>
  <si>
    <t>RevPAR</t>
  </si>
  <si>
    <t>WD Total</t>
  </si>
  <si>
    <t>WE Total</t>
  </si>
  <si>
    <t>Total Week</t>
  </si>
  <si>
    <t>SUN</t>
  </si>
  <si>
    <t>MON</t>
  </si>
  <si>
    <t>TUE</t>
  </si>
  <si>
    <t>WED</t>
  </si>
  <si>
    <t>THU</t>
  </si>
  <si>
    <t>FRI</t>
  </si>
  <si>
    <t>SAT</t>
  </si>
  <si>
    <t>United States</t>
  </si>
  <si>
    <t>% Change Vs. 2024</t>
  </si>
  <si>
    <t>Virginia</t>
  </si>
  <si>
    <t>Virginia Class Scales</t>
  </si>
  <si>
    <t>Luxury</t>
  </si>
  <si>
    <t>Upper Upscale</t>
  </si>
  <si>
    <t>Upscale</t>
  </si>
  <si>
    <t>Upper Midscale</t>
  </si>
  <si>
    <t>Midscale</t>
  </si>
  <si>
    <t>Economy</t>
  </si>
  <si>
    <t>VTC Defined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</si>
  <si>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</si>
  <si>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</si>
  <si>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</si>
  <si>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</si>
  <si>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</si>
  <si>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</si>
  <si>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</si>
  <si>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</si>
  <si>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</si>
  <si>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</si>
  <si>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</si>
  <si>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</si>
  <si>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</si>
  <si>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</si>
  <si>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</si>
  <si>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</si>
  <si>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</si>
  <si>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</si>
  <si>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</si>
  <si>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</si>
  <si>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</si>
  <si>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</si>
  <si>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</si>
  <si>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</si>
  <si>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South Central</t>
  </si>
  <si>
    <t>Virginia Area (non-MSA)</t>
  </si>
  <si>
    <t>Lynchburg, VA</t>
  </si>
  <si>
    <t>Blacksburg &amp; Wytheville, VA</t>
  </si>
  <si>
    <t>Staunton &amp; Harrisonburg, VA</t>
  </si>
  <si>
    <t>Virginia Shenandoah Valley Regional</t>
  </si>
  <si>
    <t>Roanoke, VA</t>
  </si>
  <si>
    <t>Charlottesville, VA</t>
  </si>
  <si>
    <t>Bristol-Kingsport MSA</t>
  </si>
  <si>
    <t>Richmond - Petersburg, VA</t>
  </si>
  <si>
    <t>Petersburg/Chester, VA</t>
  </si>
  <si>
    <t>Richmond CBD, VA</t>
  </si>
  <si>
    <t>Richmond East-Airport</t>
  </si>
  <si>
    <t>Richmond North/Glen Allen, VA</t>
  </si>
  <si>
    <t>Richmond West/Midlothian, VA</t>
  </si>
  <si>
    <t>SOURCE: COSTAR REALTY INFORMATION, INC. 
REPUBLICATION OR OTHER RE-USE OF THIS DATA WITHOUT THE EXPRESS WRITTEN PERMISSION OF COSTAR IS STRICTLY PROHIBITED</t>
  </si>
  <si>
    <t>Tab 2 - Weekly Year Over Year Translation Table</t>
  </si>
  <si>
    <t>Sun</t>
  </si>
  <si>
    <t>Mon</t>
  </si>
  <si>
    <t>Tue</t>
  </si>
  <si>
    <t>Wed</t>
  </si>
  <si>
    <t>Thu</t>
  </si>
  <si>
    <t>Fri</t>
  </si>
  <si>
    <t>Sat</t>
  </si>
  <si>
    <t>→</t>
  </si>
  <si>
    <t>This Year</t>
  </si>
  <si>
    <t>Last Year</t>
  </si>
  <si>
    <t>Number of Weekdays:</t>
  </si>
  <si>
    <t>Number of Weekend Days: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</si>
  <si>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</si>
  <si>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Update Current Week Date Here</t>
  </si>
  <si>
    <t>Update Rolling 28 day period date here.</t>
  </si>
  <si>
    <t>Currency</t>
  </si>
  <si>
    <t>Current Week Occupancy (%)</t>
  </si>
  <si>
    <t>Current Week Occupancy Percent Change (%)</t>
  </si>
  <si>
    <t>Running 28 Day Occupancy (%)</t>
  </si>
  <si>
    <t>Running 28 Day Occupancy Percent Change (%)</t>
  </si>
  <si>
    <t>ISO Code</t>
  </si>
  <si>
    <t>Rate</t>
  </si>
  <si>
    <t>Tues</t>
  </si>
  <si>
    <t>Thur</t>
  </si>
  <si>
    <t>WD</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</si>
  <si>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</si>
  <si>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</si>
  <si>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</si>
  <si>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</si>
  <si>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</si>
  <si>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</si>
  <si>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</si>
  <si>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</si>
  <si>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</si>
  <si>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</si>
  <si>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</si>
  <si>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</si>
  <si>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</si>
  <si>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</si>
  <si>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North/Glen Allen, VA </t>
  </si>
  <si>
    <t>Virginia Regional</t>
  </si>
  <si>
    <t>Bristol/Kingsport, TN</t>
  </si>
  <si>
    <t>Virginia Luxury</t>
  </si>
  <si>
    <t>Virginia Upper Upscale</t>
  </si>
  <si>
    <t>Virginia Upscale</t>
  </si>
  <si>
    <t>Virginia Upper Midscale</t>
  </si>
  <si>
    <t>Virginia Midscale</t>
  </si>
  <si>
    <t>Virginia Economy</t>
  </si>
  <si>
    <t>Current Week ADR</t>
  </si>
  <si>
    <t>Current Week ADR Percent Change (%)</t>
  </si>
  <si>
    <t>Running 28 Day ADR</t>
  </si>
  <si>
    <t>Running 28 Day ADR Percent Change (%)</t>
  </si>
  <si>
    <t>Current Week RevPAR</t>
  </si>
  <si>
    <t>Current Week RevPAR Percent Change (%)</t>
  </si>
  <si>
    <t>Running 28 Day RevPAR</t>
  </si>
  <si>
    <t>Running 28 Day RevPAR Percent Change (%)</t>
  </si>
  <si>
    <t>Tab 21 - Help</t>
  </si>
  <si>
    <t>Glossary:</t>
  </si>
  <si>
    <t>Frequently Asked Questions (FAQ):</t>
  </si>
  <si>
    <t xml:space="preserve">Virginia Tourism Regions. </t>
  </si>
  <si>
    <t>Refer to tabs to the right for STR Submarket Maps</t>
  </si>
  <si>
    <t>Jul</t>
  </si>
  <si>
    <t>Jul / Aug</t>
  </si>
  <si>
    <t>Aug</t>
  </si>
  <si>
    <t>For the Week of August 03, 2025 to August 09, 2025</t>
  </si>
  <si>
    <r>
      <t>Note:</t>
    </r>
    <r>
      <rPr>
        <sz val="10"/>
        <rFont val="Arial"/>
        <family val="2"/>
      </rPr>
      <t xml:space="preserve"> Weekdays - Sunday through Thursday,  Weekends - Friday and Saturday</t>
    </r>
  </si>
  <si>
    <t>Week of August 03 to August 09, 2025</t>
  </si>
  <si>
    <t>July 13 - August 09, 2025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</si>
</sst>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2" x14ac:knownFonts="1">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b/>
      <sz val="14"/>
      <name val="Arial"/>
      <family val="2"/>
    </font>
    <font>
      <sz val="10"/>
      <name val="Arial"/>
      <family val="2"/>
    </font>
    <font>
      <sz val="10"/>
      <name val="Arial"/>
      <family val="2"/>
    </font>
    <font>
      <sz val="11"/>
      <name val="Asap"/>
      <family val="2"/>
    </font>
    <font>
      <b/>
      <sz val="11"/>
      <name val="Asap"/>
      <family val="2"/>
    </font>
    <font>
      <b/>
      <sz val="11"/>
      <color theme="0"/>
      <name val="Asap"/>
      <family val="2"/>
    </font>
    <font>
      <sz val="8"/>
      <name val="Arial"/>
      <family val="2"/>
    </font>
    <font>
      <sz val="10"/>
      <name val="Arial"/>
      <family val="2"/>
    </font>
    <font>
      <sz val="26"/>
      <name val="Arial"/>
      <family val="2"/>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4" fillId="0" borderId="0" applyFont="0" applyFill="0" applyBorder="0" applyAlignment="0" applyProtection="0"/>
  </cellStyleXfs>
  <cellXfs count="241">
    <xf numFmtId="0" fontId="0" fillId="0" borderId="0" xfId="0"/>
    <xf numFmtId="0" fontId="4" fillId="0" borderId="0" xfId="0" applyFont="1"/>
    <xf numFmtId="0" fontId="1" fillId="0" borderId="0" xfId="0" applyFont="1"/>
    <xf numFmtId="0" fontId="8" fillId="2" borderId="9" xfId="0" applyFont="1" applyFill="1" applyBorder="1" applyAlignment="1">
      <alignment horizontal="center"/>
    </xf>
    <xf numFmtId="0" fontId="6"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5"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6" fillId="0" borderId="0" xfId="0" applyFont="1" applyAlignment="1">
      <alignment vertical="top" wrapText="1"/>
    </xf>
    <xf numFmtId="0" fontId="11"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5" fillId="0" borderId="0" xfId="0" applyFont="1" applyAlignment="1">
      <alignment horizontal="center" vertical="center" wrapText="1"/>
    </xf>
    <xf numFmtId="0" fontId="9"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3" fillId="0" borderId="1" xfId="0" applyFont="1" applyBorder="1" applyAlignment="1">
      <alignment horizontal="center" wrapText="1"/>
    </xf>
    <xf numFmtId="0" fontId="3"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7" fillId="0" borderId="0" xfId="0" applyFont="1" applyAlignment="1">
      <alignment horizontal="left"/>
    </xf>
    <xf numFmtId="0" fontId="1" fillId="0" borderId="0" xfId="0" applyFont="1" applyAlignment="1">
      <alignment horizontal="left"/>
    </xf>
    <xf numFmtId="0" fontId="18" fillId="3" borderId="0" xfId="0" applyFont="1" applyFill="1"/>
    <xf numFmtId="0" fontId="18" fillId="3" borderId="0" xfId="0" applyFont="1" applyFill="1" applyAlignment="1">
      <alignment vertical="center"/>
    </xf>
    <xf numFmtId="0" fontId="19"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1" fillId="3" borderId="0" xfId="0" applyFont="1" applyFill="1" applyAlignment="1">
      <alignment horizontal="center"/>
    </xf>
    <xf numFmtId="0" fontId="4" fillId="5"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4" fillId="3" borderId="0" xfId="0" applyFont="1" applyFill="1"/>
    <xf numFmtId="0" fontId="4" fillId="5" borderId="0" xfId="0" applyFont="1" applyFill="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2" fillId="3" borderId="0" xfId="0" applyFont="1" applyFill="1" applyAlignment="1">
      <alignment horizontal="left" indent="2"/>
    </xf>
    <xf numFmtId="0" fontId="22" fillId="3" borderId="0" xfId="0" applyFont="1" applyFill="1"/>
    <xf numFmtId="0" fontId="5" fillId="3" borderId="0" xfId="0" applyFont="1" applyFill="1" applyAlignment="1">
      <alignment horizontal="left" indent="2"/>
    </xf>
    <xf numFmtId="0" fontId="21" fillId="4" borderId="4" xfId="0" applyFont="1" applyFill="1" applyBorder="1" applyAlignment="1">
      <alignment horizontal="center" vertical="center"/>
    </xf>
    <xf numFmtId="0" fontId="21" fillId="4" borderId="0" xfId="0" applyFont="1" applyFill="1" applyAlignment="1">
      <alignment horizontal="center" vertical="center"/>
    </xf>
    <xf numFmtId="0" fontId="21" fillId="4" borderId="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3" fillId="6" borderId="29" xfId="0" applyFont="1" applyFill="1" applyBorder="1" applyAlignment="1">
      <alignment vertical="center" wrapText="1"/>
    </xf>
    <xf numFmtId="168" fontId="26" fillId="7" borderId="18" xfId="1" applyNumberFormat="1" applyFont="1" applyFill="1" applyBorder="1" applyAlignment="1">
      <alignment horizontal="center" vertical="center"/>
    </xf>
    <xf numFmtId="168" fontId="26" fillId="7" borderId="0" xfId="1" applyNumberFormat="1" applyFont="1" applyFill="1" applyBorder="1" applyAlignment="1">
      <alignment horizontal="center" vertical="center"/>
    </xf>
    <xf numFmtId="168" fontId="26" fillId="7" borderId="0" xfId="0" applyNumberFormat="1" applyFont="1" applyFill="1" applyAlignment="1">
      <alignment horizontal="center" vertical="center"/>
    </xf>
    <xf numFmtId="168" fontId="26" fillId="7" borderId="19" xfId="1" applyNumberFormat="1" applyFont="1" applyFill="1" applyBorder="1" applyAlignment="1">
      <alignment horizontal="center" vertical="center"/>
    </xf>
    <xf numFmtId="168" fontId="26" fillId="0" borderId="18" xfId="0" applyNumberFormat="1" applyFont="1" applyBorder="1" applyAlignment="1">
      <alignment horizontal="center" vertical="center"/>
    </xf>
    <xf numFmtId="168" fontId="27" fillId="0" borderId="19" xfId="0" applyNumberFormat="1" applyFont="1" applyBorder="1" applyAlignment="1">
      <alignment horizontal="center" vertical="center"/>
    </xf>
    <xf numFmtId="168" fontId="26" fillId="7" borderId="20" xfId="1" applyNumberFormat="1" applyFont="1" applyFill="1" applyBorder="1" applyAlignment="1">
      <alignment horizontal="center" vertical="center"/>
    </xf>
    <xf numFmtId="168" fontId="26" fillId="7" borderId="21" xfId="1" applyNumberFormat="1" applyFont="1" applyFill="1" applyBorder="1" applyAlignment="1">
      <alignment horizontal="center" vertical="center"/>
    </xf>
    <xf numFmtId="168" fontId="26" fillId="7" borderId="21" xfId="0" applyNumberFormat="1" applyFont="1" applyFill="1" applyBorder="1" applyAlignment="1">
      <alignment horizontal="center" vertical="center"/>
    </xf>
    <xf numFmtId="168" fontId="26" fillId="7" borderId="22" xfId="1" applyNumberFormat="1" applyFont="1" applyFill="1" applyBorder="1" applyAlignment="1">
      <alignment horizontal="center" vertical="center"/>
    </xf>
    <xf numFmtId="168" fontId="26" fillId="0" borderId="0" xfId="0" applyNumberFormat="1" applyFont="1" applyAlignment="1">
      <alignment horizontal="center" vertical="center"/>
    </xf>
    <xf numFmtId="168" fontId="27" fillId="0" borderId="0" xfId="0" applyNumberFormat="1" applyFont="1" applyAlignment="1">
      <alignment horizontal="center" vertical="center"/>
    </xf>
    <xf numFmtId="0" fontId="26" fillId="7" borderId="38" xfId="0" applyFont="1" applyFill="1" applyBorder="1" applyAlignment="1">
      <alignment horizontal="right" vertical="center"/>
    </xf>
    <xf numFmtId="0" fontId="26" fillId="0" borderId="0" xfId="0" applyFont="1" applyAlignment="1">
      <alignment vertical="center"/>
    </xf>
    <xf numFmtId="0" fontId="27" fillId="0" borderId="0" xfId="0" applyFont="1" applyAlignment="1">
      <alignment horizontal="center" vertical="center"/>
    </xf>
    <xf numFmtId="166" fontId="26" fillId="0" borderId="0" xfId="0" applyNumberFormat="1" applyFont="1" applyAlignment="1">
      <alignment vertical="center"/>
    </xf>
    <xf numFmtId="0" fontId="26" fillId="7" borderId="30" xfId="0" applyFont="1" applyFill="1" applyBorder="1" applyAlignment="1">
      <alignment horizontal="right" vertical="center"/>
    </xf>
    <xf numFmtId="0" fontId="27" fillId="0" borderId="40" xfId="0" applyFont="1" applyBorder="1" applyAlignment="1">
      <alignment horizontal="center" vertical="center"/>
    </xf>
    <xf numFmtId="0" fontId="27" fillId="0" borderId="18" xfId="0" applyFont="1" applyBorder="1" applyAlignment="1">
      <alignment vertical="center"/>
    </xf>
    <xf numFmtId="0" fontId="27" fillId="0" borderId="0" xfId="0" applyFont="1" applyAlignment="1">
      <alignment vertical="center"/>
    </xf>
    <xf numFmtId="0" fontId="27" fillId="0" borderId="0" xfId="0" applyFont="1" applyAlignment="1">
      <alignment vertical="center" wrapText="1"/>
    </xf>
    <xf numFmtId="0" fontId="27" fillId="0" borderId="36" xfId="0" applyFont="1" applyBorder="1" applyAlignment="1">
      <alignment vertical="center"/>
    </xf>
    <xf numFmtId="0" fontId="27" fillId="0" borderId="32" xfId="0" applyFont="1" applyBorder="1" applyAlignment="1">
      <alignment vertical="center"/>
    </xf>
    <xf numFmtId="0" fontId="27" fillId="0" borderId="32" xfId="0" applyFont="1" applyBorder="1" applyAlignment="1">
      <alignment vertical="center" wrapText="1"/>
    </xf>
    <xf numFmtId="0" fontId="27" fillId="0" borderId="33" xfId="0" applyFont="1" applyBorder="1" applyAlignment="1">
      <alignment horizontal="center" vertical="center"/>
    </xf>
    <xf numFmtId="0" fontId="27" fillId="0" borderId="34" xfId="0" applyFont="1" applyBorder="1" applyAlignment="1">
      <alignment horizontal="center" vertical="center"/>
    </xf>
    <xf numFmtId="0" fontId="27" fillId="0" borderId="34" xfId="0" applyFont="1" applyBorder="1" applyAlignment="1">
      <alignment horizontal="center" vertical="center" wrapText="1"/>
    </xf>
    <xf numFmtId="0" fontId="27" fillId="0" borderId="38" xfId="0" applyFont="1" applyBorder="1" applyAlignment="1">
      <alignment horizontal="right" vertical="center"/>
    </xf>
    <xf numFmtId="168" fontId="26" fillId="0" borderId="18" xfId="1" applyNumberFormat="1" applyFont="1" applyBorder="1" applyAlignment="1">
      <alignment horizontal="center" vertical="center"/>
    </xf>
    <xf numFmtId="168" fontId="26" fillId="0" borderId="0" xfId="1" applyNumberFormat="1" applyFont="1" applyBorder="1" applyAlignment="1">
      <alignment horizontal="center" vertical="center"/>
    </xf>
    <xf numFmtId="168" fontId="27" fillId="0" borderId="0" xfId="1" applyNumberFormat="1" applyFont="1" applyBorder="1" applyAlignment="1">
      <alignment horizontal="center" vertical="center"/>
    </xf>
    <xf numFmtId="168" fontId="27" fillId="0" borderId="19" xfId="1" applyNumberFormat="1" applyFont="1" applyBorder="1" applyAlignment="1">
      <alignment horizontal="center" vertical="center"/>
    </xf>
    <xf numFmtId="166" fontId="26" fillId="0" borderId="18" xfId="0" applyNumberFormat="1" applyFont="1" applyBorder="1" applyAlignment="1">
      <alignment horizontal="center" vertical="center"/>
    </xf>
    <xf numFmtId="166" fontId="26" fillId="0" borderId="0" xfId="0" applyNumberFormat="1" applyFont="1" applyAlignment="1">
      <alignment horizontal="center" vertical="center"/>
    </xf>
    <xf numFmtId="166" fontId="27" fillId="0" borderId="0" xfId="0" applyNumberFormat="1" applyFont="1" applyAlignment="1">
      <alignment horizontal="center" vertical="center"/>
    </xf>
    <xf numFmtId="166" fontId="27" fillId="0" borderId="19" xfId="0" applyNumberFormat="1" applyFont="1" applyBorder="1" applyAlignment="1">
      <alignment horizontal="center" vertical="center"/>
    </xf>
    <xf numFmtId="168" fontId="26" fillId="0" borderId="18" xfId="1" applyNumberFormat="1" applyFont="1" applyFill="1" applyBorder="1" applyAlignment="1">
      <alignment horizontal="center" vertical="center"/>
    </xf>
    <xf numFmtId="168" fontId="26" fillId="0" borderId="0" xfId="1" applyNumberFormat="1" applyFont="1" applyFill="1" applyBorder="1" applyAlignment="1">
      <alignment horizontal="center" vertical="center"/>
    </xf>
    <xf numFmtId="168" fontId="27" fillId="0" borderId="0" xfId="1" applyNumberFormat="1" applyFont="1" applyFill="1" applyBorder="1" applyAlignment="1">
      <alignment horizontal="center" vertical="center"/>
    </xf>
    <xf numFmtId="168" fontId="27" fillId="0" borderId="19" xfId="1" applyNumberFormat="1" applyFont="1" applyFill="1" applyBorder="1" applyAlignment="1">
      <alignment horizontal="center" vertical="center"/>
    </xf>
    <xf numFmtId="0" fontId="27" fillId="9" borderId="38" xfId="0" applyFont="1" applyFill="1" applyBorder="1" applyAlignment="1">
      <alignment horizontal="right" vertical="center"/>
    </xf>
    <xf numFmtId="167" fontId="26" fillId="9" borderId="18" xfId="0" applyNumberFormat="1" applyFont="1" applyFill="1" applyBorder="1" applyAlignment="1">
      <alignment horizontal="center" vertical="center"/>
    </xf>
    <xf numFmtId="167" fontId="26" fillId="9" borderId="0" xfId="0" applyNumberFormat="1" applyFont="1" applyFill="1" applyAlignment="1">
      <alignment horizontal="center" vertical="center"/>
    </xf>
    <xf numFmtId="167" fontId="27" fillId="9" borderId="0" xfId="0" applyNumberFormat="1" applyFont="1" applyFill="1" applyAlignment="1">
      <alignment horizontal="center" vertical="center"/>
    </xf>
    <xf numFmtId="167" fontId="27" fillId="9" borderId="19" xfId="0" applyNumberFormat="1" applyFont="1" applyFill="1" applyBorder="1" applyAlignment="1">
      <alignment horizontal="center" vertical="center"/>
    </xf>
    <xf numFmtId="0" fontId="27" fillId="0" borderId="38" xfId="0" applyFont="1" applyBorder="1" applyAlignment="1">
      <alignment horizontal="left" vertical="center"/>
    </xf>
    <xf numFmtId="167" fontId="26" fillId="0" borderId="18" xfId="0" applyNumberFormat="1" applyFont="1" applyBorder="1" applyAlignment="1">
      <alignment horizontal="center" vertical="center"/>
    </xf>
    <xf numFmtId="167" fontId="26" fillId="0" borderId="0" xfId="0" applyNumberFormat="1" applyFont="1" applyAlignment="1">
      <alignment horizontal="center" vertical="center"/>
    </xf>
    <xf numFmtId="167" fontId="27" fillId="0" borderId="0" xfId="0" applyNumberFormat="1" applyFont="1" applyAlignment="1">
      <alignment horizontal="center" vertical="center"/>
    </xf>
    <xf numFmtId="167" fontId="27" fillId="0" borderId="19" xfId="0" applyNumberFormat="1" applyFont="1" applyBorder="1" applyAlignment="1">
      <alignment horizontal="center" vertical="center"/>
    </xf>
    <xf numFmtId="0" fontId="26" fillId="0" borderId="38" xfId="0" applyFont="1" applyBorder="1" applyAlignment="1">
      <alignment horizontal="right" vertical="center"/>
    </xf>
    <xf numFmtId="1" fontId="26" fillId="0" borderId="38" xfId="0" applyNumberFormat="1" applyFont="1" applyBorder="1" applyAlignment="1">
      <alignment horizontal="right" vertical="center"/>
    </xf>
    <xf numFmtId="168" fontId="26" fillId="0" borderId="19" xfId="1" applyNumberFormat="1" applyFont="1" applyBorder="1" applyAlignment="1">
      <alignment horizontal="center" vertical="center"/>
    </xf>
    <xf numFmtId="0" fontId="26" fillId="0" borderId="38" xfId="0" applyFont="1" applyBorder="1" applyAlignment="1">
      <alignment vertical="center"/>
    </xf>
    <xf numFmtId="0" fontId="27" fillId="0" borderId="38" xfId="0" applyFont="1" applyBorder="1" applyAlignment="1">
      <alignment vertical="center"/>
    </xf>
    <xf numFmtId="0" fontId="26" fillId="0" borderId="19" xfId="0" applyFont="1" applyBorder="1" applyAlignment="1">
      <alignment vertical="center"/>
    </xf>
    <xf numFmtId="0" fontId="26" fillId="0" borderId="21" xfId="0" applyFont="1" applyBorder="1" applyAlignment="1">
      <alignment vertical="center"/>
    </xf>
    <xf numFmtId="0" fontId="27" fillId="0" borderId="21" xfId="0" applyFont="1" applyBorder="1" applyAlignment="1">
      <alignment vertical="center"/>
    </xf>
    <xf numFmtId="0" fontId="26" fillId="0" borderId="22" xfId="0" applyFont="1" applyBorder="1" applyAlignment="1">
      <alignment vertical="center"/>
    </xf>
    <xf numFmtId="10" fontId="27" fillId="0" borderId="0" xfId="0" applyNumberFormat="1" applyFont="1" applyAlignment="1">
      <alignment vertical="center"/>
    </xf>
    <xf numFmtId="10" fontId="26" fillId="0" borderId="0" xfId="0" applyNumberFormat="1" applyFont="1" applyAlignment="1">
      <alignment vertical="center"/>
    </xf>
    <xf numFmtId="10" fontId="26" fillId="0" borderId="21" xfId="0" applyNumberFormat="1" applyFont="1" applyBorder="1" applyAlignment="1">
      <alignment vertical="center"/>
    </xf>
    <xf numFmtId="10" fontId="27" fillId="0" borderId="21" xfId="0" applyNumberFormat="1" applyFont="1" applyBorder="1" applyAlignment="1">
      <alignment vertical="center"/>
    </xf>
    <xf numFmtId="10" fontId="26" fillId="0" borderId="19" xfId="0" applyNumberFormat="1" applyFont="1" applyBorder="1" applyAlignment="1">
      <alignment vertical="center"/>
    </xf>
    <xf numFmtId="10" fontId="26" fillId="0" borderId="22" xfId="0" applyNumberFormat="1" applyFont="1" applyBorder="1" applyAlignment="1">
      <alignment vertical="center"/>
    </xf>
    <xf numFmtId="0" fontId="28" fillId="9" borderId="38" xfId="0" applyFont="1" applyFill="1" applyBorder="1" applyAlignment="1">
      <alignment horizontal="center" vertical="center"/>
    </xf>
    <xf numFmtId="0" fontId="25" fillId="0" borderId="14" xfId="0" applyFont="1" applyBorder="1"/>
    <xf numFmtId="0" fontId="25" fillId="0" borderId="11" xfId="0" applyFont="1" applyBorder="1"/>
    <xf numFmtId="0" fontId="30" fillId="3" borderId="0" xfId="0" applyFont="1" applyFill="1"/>
    <xf numFmtId="0" fontId="30" fillId="3" borderId="0" xfId="0" applyFont="1" applyFill="1" applyAlignment="1">
      <alignment horizontal="center"/>
    </xf>
    <xf numFmtId="0" fontId="30" fillId="3" borderId="0" xfId="0" applyFont="1" applyFill="1" applyAlignment="1">
      <alignment horizontal="left"/>
    </xf>
    <xf numFmtId="165" fontId="30" fillId="0" borderId="1" xfId="0" applyNumberFormat="1" applyFont="1" applyBorder="1" applyAlignment="1">
      <alignment horizontal="center"/>
    </xf>
    <xf numFmtId="165" fontId="30" fillId="0" borderId="2" xfId="0" applyNumberFormat="1" applyFont="1" applyBorder="1" applyAlignment="1">
      <alignment horizontal="center"/>
    </xf>
    <xf numFmtId="165" fontId="30" fillId="0" borderId="3" xfId="0" applyNumberFormat="1" applyFont="1" applyBorder="1" applyAlignment="1">
      <alignment horizontal="center"/>
    </xf>
    <xf numFmtId="165" fontId="30" fillId="0" borderId="0" xfId="0" applyNumberFormat="1" applyFont="1" applyAlignment="1">
      <alignment horizontal="center"/>
    </xf>
    <xf numFmtId="165" fontId="30" fillId="4" borderId="1" xfId="0" applyNumberFormat="1" applyFont="1" applyFill="1" applyBorder="1" applyAlignment="1">
      <alignment horizontal="center"/>
    </xf>
    <xf numFmtId="165" fontId="30" fillId="4" borderId="2" xfId="0" applyNumberFormat="1" applyFont="1" applyFill="1" applyBorder="1" applyAlignment="1">
      <alignment horizontal="center"/>
    </xf>
    <xf numFmtId="165" fontId="30" fillId="4" borderId="3" xfId="0" applyNumberFormat="1" applyFont="1" applyFill="1" applyBorder="1" applyAlignment="1">
      <alignment horizontal="center"/>
    </xf>
    <xf numFmtId="165" fontId="30" fillId="0" borderId="10" xfId="0" applyNumberFormat="1" applyFont="1" applyBorder="1" applyAlignment="1">
      <alignment horizontal="center"/>
    </xf>
    <xf numFmtId="0" fontId="30" fillId="0" borderId="0" xfId="0" applyFont="1" applyAlignment="1">
      <alignment horizontal="center"/>
    </xf>
    <xf numFmtId="165" fontId="30" fillId="0" borderId="4" xfId="0" applyNumberFormat="1" applyFont="1" applyBorder="1" applyAlignment="1">
      <alignment horizontal="center"/>
    </xf>
    <xf numFmtId="165" fontId="30" fillId="0" borderId="5" xfId="0" applyNumberFormat="1" applyFont="1" applyBorder="1" applyAlignment="1">
      <alignment horizontal="center"/>
    </xf>
    <xf numFmtId="165" fontId="30" fillId="4" borderId="4" xfId="0" applyNumberFormat="1" applyFont="1" applyFill="1" applyBorder="1" applyAlignment="1">
      <alignment horizontal="center"/>
    </xf>
    <xf numFmtId="165" fontId="30" fillId="4" borderId="0" xfId="0" applyNumberFormat="1" applyFont="1" applyFill="1" applyAlignment="1">
      <alignment horizontal="center"/>
    </xf>
    <xf numFmtId="165" fontId="30" fillId="4" borderId="5" xfId="0" applyNumberFormat="1" applyFont="1" applyFill="1" applyBorder="1" applyAlignment="1">
      <alignment horizontal="center"/>
    </xf>
    <xf numFmtId="165" fontId="30" fillId="0" borderId="14" xfId="0" applyNumberFormat="1" applyFont="1" applyBorder="1" applyAlignment="1">
      <alignment horizontal="center"/>
    </xf>
    <xf numFmtId="165" fontId="30" fillId="0" borderId="15" xfId="0" applyNumberFormat="1" applyFont="1" applyBorder="1" applyAlignment="1">
      <alignment horizontal="center"/>
    </xf>
    <xf numFmtId="165" fontId="30" fillId="0" borderId="16" xfId="0" applyNumberFormat="1" applyFont="1" applyBorder="1" applyAlignment="1">
      <alignment horizontal="center"/>
    </xf>
    <xf numFmtId="165" fontId="30" fillId="0" borderId="17" xfId="0" applyNumberFormat="1" applyFont="1" applyBorder="1" applyAlignment="1">
      <alignment horizontal="center"/>
    </xf>
    <xf numFmtId="165" fontId="30" fillId="4" borderId="15" xfId="0" applyNumberFormat="1" applyFont="1" applyFill="1" applyBorder="1" applyAlignment="1">
      <alignment horizontal="center"/>
    </xf>
    <xf numFmtId="165" fontId="30" fillId="4" borderId="16" xfId="0" applyNumberFormat="1" applyFont="1" applyFill="1" applyBorder="1" applyAlignment="1">
      <alignment horizontal="center"/>
    </xf>
    <xf numFmtId="165" fontId="30" fillId="4" borderId="17" xfId="0" applyNumberFormat="1" applyFont="1" applyFill="1" applyBorder="1" applyAlignment="1">
      <alignment horizontal="center"/>
    </xf>
    <xf numFmtId="165" fontId="30" fillId="0" borderId="11" xfId="0" applyNumberFormat="1" applyFont="1" applyBorder="1" applyAlignment="1">
      <alignment horizontal="center"/>
    </xf>
    <xf numFmtId="2" fontId="30" fillId="0" borderId="1" xfId="0" applyNumberFormat="1" applyFont="1" applyBorder="1" applyAlignment="1">
      <alignment horizontal="center"/>
    </xf>
    <xf numFmtId="2" fontId="30" fillId="0" borderId="2" xfId="0" applyNumberFormat="1" applyFont="1" applyBorder="1" applyAlignment="1">
      <alignment horizontal="center"/>
    </xf>
    <xf numFmtId="2" fontId="30" fillId="0" borderId="3" xfId="0" applyNumberFormat="1" applyFont="1" applyBorder="1" applyAlignment="1">
      <alignment horizontal="center"/>
    </xf>
    <xf numFmtId="2" fontId="30" fillId="0" borderId="0" xfId="0" applyNumberFormat="1" applyFont="1" applyAlignment="1">
      <alignment horizontal="center"/>
    </xf>
    <xf numFmtId="2" fontId="30" fillId="4" borderId="1" xfId="0" applyNumberFormat="1" applyFont="1" applyFill="1" applyBorder="1" applyAlignment="1">
      <alignment horizontal="center"/>
    </xf>
    <xf numFmtId="2" fontId="30" fillId="4" borderId="2" xfId="0" applyNumberFormat="1" applyFont="1" applyFill="1" applyBorder="1" applyAlignment="1">
      <alignment horizontal="center"/>
    </xf>
    <xf numFmtId="2" fontId="30" fillId="4" borderId="3" xfId="0" applyNumberFormat="1" applyFont="1" applyFill="1" applyBorder="1" applyAlignment="1">
      <alignment horizontal="center"/>
    </xf>
    <xf numFmtId="2" fontId="30" fillId="0" borderId="10" xfId="0" applyNumberFormat="1" applyFont="1" applyBorder="1" applyAlignment="1">
      <alignment horizontal="center"/>
    </xf>
    <xf numFmtId="2" fontId="30" fillId="0" borderId="4" xfId="0" applyNumberFormat="1" applyFont="1" applyBorder="1" applyAlignment="1">
      <alignment horizontal="center"/>
    </xf>
    <xf numFmtId="2" fontId="30" fillId="0" borderId="5" xfId="0" applyNumberFormat="1" applyFont="1" applyBorder="1" applyAlignment="1">
      <alignment horizontal="center"/>
    </xf>
    <xf numFmtId="2" fontId="30" fillId="4" borderId="4" xfId="0" applyNumberFormat="1" applyFont="1" applyFill="1" applyBorder="1" applyAlignment="1">
      <alignment horizontal="center"/>
    </xf>
    <xf numFmtId="2" fontId="30" fillId="4" borderId="0" xfId="0" applyNumberFormat="1" applyFont="1" applyFill="1" applyAlignment="1">
      <alignment horizontal="center"/>
    </xf>
    <xf numFmtId="2" fontId="30" fillId="4" borderId="5" xfId="0" applyNumberFormat="1" applyFont="1" applyFill="1" applyBorder="1" applyAlignment="1">
      <alignment horizontal="center"/>
    </xf>
    <xf numFmtId="2" fontId="30" fillId="0" borderId="14" xfId="0" applyNumberFormat="1" applyFont="1" applyBorder="1" applyAlignment="1">
      <alignment horizontal="center"/>
    </xf>
    <xf numFmtId="2" fontId="30" fillId="0" borderId="15" xfId="0" applyNumberFormat="1" applyFont="1" applyBorder="1" applyAlignment="1">
      <alignment horizontal="center"/>
    </xf>
    <xf numFmtId="2" fontId="30" fillId="0" borderId="16" xfId="0" applyNumberFormat="1" applyFont="1" applyBorder="1" applyAlignment="1">
      <alignment horizontal="center"/>
    </xf>
    <xf numFmtId="2" fontId="30" fillId="0" borderId="17" xfId="0" applyNumberFormat="1" applyFont="1" applyBorder="1" applyAlignment="1">
      <alignment horizontal="center"/>
    </xf>
    <xf numFmtId="2" fontId="30" fillId="4" borderId="15" xfId="0" applyNumberFormat="1" applyFont="1" applyFill="1" applyBorder="1" applyAlignment="1">
      <alignment horizontal="center"/>
    </xf>
    <xf numFmtId="2" fontId="30" fillId="4" borderId="16" xfId="0" applyNumberFormat="1" applyFont="1" applyFill="1" applyBorder="1" applyAlignment="1">
      <alignment horizontal="center"/>
    </xf>
    <xf numFmtId="2" fontId="30" fillId="4" borderId="17" xfId="0" applyNumberFormat="1" applyFont="1" applyFill="1" applyBorder="1" applyAlignment="1">
      <alignment horizontal="center"/>
    </xf>
    <xf numFmtId="2" fontId="30" fillId="0" borderId="11" xfId="0" applyNumberFormat="1" applyFont="1" applyBorder="1" applyAlignment="1">
      <alignment horizontal="center"/>
    </xf>
    <xf numFmtId="0" fontId="30" fillId="5" borderId="0" xfId="0" applyFont="1" applyFill="1"/>
    <xf numFmtId="0" fontId="28" fillId="8" borderId="23" xfId="0" applyFont="1" applyFill="1" applyBorder="1" applyAlignment="1">
      <alignment horizontal="center" vertical="center"/>
    </xf>
    <xf numFmtId="0" fontId="28" fillId="8" borderId="24" xfId="0" applyFont="1" applyFill="1" applyBorder="1" applyAlignment="1">
      <alignment horizontal="center" vertical="center"/>
    </xf>
    <xf numFmtId="0" fontId="28" fillId="8" borderId="25" xfId="0" applyFont="1" applyFill="1" applyBorder="1" applyAlignment="1">
      <alignment horizontal="center" vertical="center"/>
    </xf>
    <xf numFmtId="0" fontId="27" fillId="0" borderId="0" xfId="0" applyFont="1" applyAlignment="1">
      <alignment horizontal="center" vertical="center" wrapText="1"/>
    </xf>
    <xf numFmtId="0" fontId="27" fillId="0" borderId="34"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35" xfId="0" applyFont="1" applyBorder="1" applyAlignment="1">
      <alignment horizontal="center" vertical="center" wrapText="1"/>
    </xf>
    <xf numFmtId="0" fontId="27" fillId="0" borderId="32" xfId="0" applyFont="1" applyBorder="1" applyAlignment="1">
      <alignment horizontal="center" vertical="center" wrapText="1"/>
    </xf>
    <xf numFmtId="0" fontId="27" fillId="0" borderId="31" xfId="0" applyFont="1" applyBorder="1" applyAlignment="1">
      <alignment horizontal="center" vertical="center" wrapText="1"/>
    </xf>
    <xf numFmtId="0" fontId="27" fillId="0" borderId="18" xfId="0" applyFont="1" applyBorder="1" applyAlignment="1">
      <alignment horizontal="left" vertical="center" wrapText="1"/>
    </xf>
    <xf numFmtId="0" fontId="27" fillId="0" borderId="0" xfId="0" applyFont="1" applyAlignment="1">
      <alignment horizontal="left" vertical="center" wrapText="1"/>
    </xf>
    <xf numFmtId="0" fontId="27" fillId="0" borderId="20" xfId="0" applyFont="1" applyBorder="1" applyAlignment="1">
      <alignment horizontal="left" vertical="center" wrapText="1"/>
    </xf>
    <xf numFmtId="0" fontId="27" fillId="0" borderId="21" xfId="0" applyFont="1" applyBorder="1" applyAlignment="1">
      <alignment horizontal="left" vertical="center" wrapText="1"/>
    </xf>
    <xf numFmtId="0" fontId="27" fillId="0" borderId="37" xfId="0" applyFont="1" applyBorder="1" applyAlignment="1">
      <alignment horizontal="left" vertical="center" wrapText="1"/>
    </xf>
    <xf numFmtId="0" fontId="27" fillId="0" borderId="38" xfId="0" applyFont="1" applyBorder="1" applyAlignment="1">
      <alignment horizontal="left" vertical="center" wrapText="1"/>
    </xf>
    <xf numFmtId="0" fontId="27" fillId="0" borderId="39" xfId="0" applyFont="1" applyBorder="1" applyAlignment="1">
      <alignment horizontal="left" vertical="center" wrapText="1"/>
    </xf>
    <xf numFmtId="0" fontId="31" fillId="3" borderId="0" xfId="0" applyFont="1" applyFill="1" applyAlignment="1">
      <alignment horizontal="center" vertical="center"/>
    </xf>
    <xf numFmtId="0" fontId="30" fillId="3" borderId="0" xfId="0" applyFont="1" applyFill="1" applyAlignment="1">
      <alignment horizontal="center" vertical="center"/>
    </xf>
    <xf numFmtId="0" fontId="1" fillId="3" borderId="0" xfId="0" applyFont="1" applyFill="1" applyAlignment="1">
      <alignment horizontal="right"/>
    </xf>
    <xf numFmtId="0" fontId="30" fillId="0" borderId="0" xfId="0" applyFont="1" applyAlignment="1">
      <alignment horizontal="right"/>
    </xf>
    <xf numFmtId="0" fontId="6" fillId="3" borderId="0" xfId="0" applyFont="1" applyFill="1" applyAlignment="1">
      <alignment horizontal="left" vertical="center" wrapText="1"/>
    </xf>
    <xf numFmtId="49" fontId="20" fillId="2" borderId="0" xfId="0" applyNumberFormat="1" applyFont="1" applyFill="1" applyAlignment="1">
      <alignment horizontal="center"/>
    </xf>
    <xf numFmtId="0" fontId="5" fillId="3" borderId="0" xfId="0" applyFont="1" applyFill="1" applyAlignment="1">
      <alignment horizont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4" fontId="5" fillId="0" borderId="10"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10" xfId="0" applyFont="1" applyBorder="1" applyAlignment="1">
      <alignment horizontal="center" wrapText="1"/>
    </xf>
    <xf numFmtId="0" fontId="5" fillId="0" borderId="13"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wrapText="1"/>
    </xf>
    <xf numFmtId="0" fontId="5" fillId="0" borderId="11" xfId="0" applyFont="1" applyBorder="1" applyAlignment="1">
      <alignment horizontal="center" wrapText="1"/>
    </xf>
    <xf numFmtId="0" fontId="3" fillId="0" borderId="11" xfId="0" applyFont="1" applyBorder="1" applyAlignment="1">
      <alignment horizontal="center" wrapText="1"/>
    </xf>
    <xf numFmtId="0" fontId="9" fillId="0" borderId="0" xfId="0" applyFont="1" applyAlignment="1">
      <alignment horizontal="left" vertical="top" wrapText="1"/>
    </xf>
    <xf numFmtId="0" fontId="9"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144</xdr:row>
      <xdr:rowOff>85726</xdr:rowOff>
    </xdr:from>
    <xdr:to>
      <xdr:col>32</xdr:col>
      <xdr:colOff>450849</xdr:colOff>
      <xdr:row>146</xdr:row>
      <xdr:rowOff>69846</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279611</xdr:colOff>
      <xdr:row>35</xdr:row>
      <xdr:rowOff>133350</xdr:rowOff>
    </xdr:to>
    <xdr:pic>
      <xdr:nvPicPr>
        <xdr:cNvPr id="2" name="Picture 1">
          <a:extLst>
            <a:ext uri="{FF2B5EF4-FFF2-40B4-BE49-F238E27FC236}">
              <a16:creationId xmlns:a16="http://schemas.microsoft.com/office/drawing/2014/main" id="{F1C6A269-9BA4-9C45-2A81-A4489AE4DD7A}"/>
            </a:ext>
          </a:extLst>
        </xdr:cNvPr>
        <xdr:cNvPicPr>
          <a:picLocks noChangeAspect="1"/>
        </xdr:cNvPicPr>
      </xdr:nvPicPr>
      <xdr:blipFill>
        <a:blip xmlns:r="http://schemas.openxmlformats.org/officeDocument/2006/relationships" r:embed="rId1"/>
        <a:stretch>
          <a:fillRect/>
        </a:stretch>
      </xdr:blipFill>
      <xdr:spPr>
        <a:xfrm>
          <a:off x="0" y="161925"/>
          <a:ext cx="11862011" cy="5638800"/>
        </a:xfrm>
        <a:prstGeom prst="rect">
          <a:avLst/>
        </a:prstGeom>
      </xdr:spPr>
    </xdr:pic>
    <xdr:clientData/>
  </xdr:twoCellAnchor>
  <xdr:twoCellAnchor>
    <xdr:from>
      <xdr:col>7</xdr:col>
      <xdr:colOff>428625</xdr:colOff>
      <xdr:row>25</xdr:row>
      <xdr:rowOff>104775</xdr:rowOff>
    </xdr:from>
    <xdr:to>
      <xdr:col>12</xdr:col>
      <xdr:colOff>447675</xdr:colOff>
      <xdr:row>29</xdr:row>
      <xdr:rowOff>152400</xdr:rowOff>
    </xdr:to>
    <xdr:sp macro="" textlink="">
      <xdr:nvSpPr>
        <xdr:cNvPr id="3" name="TextBox 2">
          <a:extLst>
            <a:ext uri="{FF2B5EF4-FFF2-40B4-BE49-F238E27FC236}">
              <a16:creationId xmlns:a16="http://schemas.microsoft.com/office/drawing/2014/main" id="{B2811038-62EB-4DB7-A958-1D5DF3983E1F}"/>
            </a:ext>
          </a:extLst>
        </xdr:cNvPr>
        <xdr:cNvSpPr txBox="1"/>
      </xdr:nvSpPr>
      <xdr:spPr>
        <a:xfrm>
          <a:off x="4695825" y="4152900"/>
          <a:ext cx="306705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Virginia South Central</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419100</xdr:colOff>
      <xdr:row>9</xdr:row>
      <xdr:rowOff>47624</xdr:rowOff>
    </xdr:from>
    <xdr:to>
      <xdr:col>24</xdr:col>
      <xdr:colOff>242410</xdr:colOff>
      <xdr:row>38</xdr:row>
      <xdr:rowOff>161924</xdr:rowOff>
    </xdr:to>
    <xdr:pic>
      <xdr:nvPicPr>
        <xdr:cNvPr id="3" name="Picture 2">
          <a:extLst>
            <a:ext uri="{FF2B5EF4-FFF2-40B4-BE49-F238E27FC236}">
              <a16:creationId xmlns:a16="http://schemas.microsoft.com/office/drawing/2014/main" id="{E01F1D5B-63C2-7A53-E4CC-22AE54EBC7C9}"/>
            </a:ext>
          </a:extLst>
        </xdr:cNvPr>
        <xdr:cNvPicPr>
          <a:picLocks noChangeAspect="1"/>
        </xdr:cNvPicPr>
      </xdr:nvPicPr>
      <xdr:blipFill>
        <a:blip xmlns:r="http://schemas.openxmlformats.org/officeDocument/2006/relationships" r:embed="rId2"/>
        <a:stretch>
          <a:fillRect/>
        </a:stretch>
      </xdr:blipFill>
      <xdr:spPr>
        <a:xfrm>
          <a:off x="8343900" y="1504949"/>
          <a:ext cx="6528910" cy="4810125"/>
        </a:xfrm>
        <a:prstGeom prst="rect">
          <a:avLst/>
        </a:prstGeom>
      </xdr:spPr>
    </xdr:pic>
    <xdr:clientData/>
  </xdr:twoCellAnchor>
  <xdr:twoCellAnchor>
    <xdr:from>
      <xdr:col>18</xdr:col>
      <xdr:colOff>600074</xdr:colOff>
      <xdr:row>20</xdr:row>
      <xdr:rowOff>133350</xdr:rowOff>
    </xdr:from>
    <xdr:to>
      <xdr:col>21</xdr:col>
      <xdr:colOff>47625</xdr:colOff>
      <xdr:row>25</xdr:row>
      <xdr:rowOff>19050</xdr:rowOff>
    </xdr:to>
    <xdr:sp macro="" textlink="">
      <xdr:nvSpPr>
        <xdr:cNvPr id="4" name="TextBox 3">
          <a:extLst>
            <a:ext uri="{FF2B5EF4-FFF2-40B4-BE49-F238E27FC236}">
              <a16:creationId xmlns:a16="http://schemas.microsoft.com/office/drawing/2014/main" id="{31C0E293-2EC2-0D75-04C7-428384AD2B72}"/>
            </a:ext>
          </a:extLst>
        </xdr:cNvPr>
        <xdr:cNvSpPr txBox="1"/>
      </xdr:nvSpPr>
      <xdr:spPr>
        <a:xfrm>
          <a:off x="11572874" y="3371850"/>
          <a:ext cx="1276351"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Richmond</a:t>
          </a:r>
          <a:r>
            <a:rPr lang="en-US" sz="1600" b="1" baseline="0">
              <a:solidFill>
                <a:schemeClr val="bg1"/>
              </a:solidFill>
            </a:rPr>
            <a:t> East-Airport</a:t>
          </a:r>
          <a:endParaRPr lang="en-US" sz="1600" b="1">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144</xdr:row>
      <xdr:rowOff>138906</xdr:rowOff>
    </xdr:from>
    <xdr:to>
      <xdr:col>32</xdr:col>
      <xdr:colOff>463946</xdr:colOff>
      <xdr:row>146</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twoCellAnchor>
    <xdr:from>
      <xdr:col>0</xdr:col>
      <xdr:colOff>3092824</xdr:colOff>
      <xdr:row>0</xdr:row>
      <xdr:rowOff>22411</xdr:rowOff>
    </xdr:from>
    <xdr:to>
      <xdr:col>0</xdr:col>
      <xdr:colOff>3395383</xdr:colOff>
      <xdr:row>0</xdr:row>
      <xdr:rowOff>190500</xdr:rowOff>
    </xdr:to>
    <xdr:sp macro="" textlink="">
      <xdr:nvSpPr>
        <xdr:cNvPr id="4" name="Arrow: Right 3">
          <a:extLst>
            <a:ext uri="{FF2B5EF4-FFF2-40B4-BE49-F238E27FC236}">
              <a16:creationId xmlns:a16="http://schemas.microsoft.com/office/drawing/2014/main" id="{A7FE7878-2691-47ED-9133-7B85DAD4055C}"/>
            </a:ext>
          </a:extLst>
        </xdr:cNvPr>
        <xdr:cNvSpPr/>
      </xdr:nvSpPr>
      <xdr:spPr bwMode="auto">
        <a:xfrm>
          <a:off x="1864099" y="22411"/>
          <a:ext cx="7284"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5" name="Arrow: Right 4">
          <a:extLst>
            <a:ext uri="{FF2B5EF4-FFF2-40B4-BE49-F238E27FC236}">
              <a16:creationId xmlns:a16="http://schemas.microsoft.com/office/drawing/2014/main" id="{5FBA6FA8-F8BB-49E6-B424-E00F6FB655B5}"/>
            </a:ext>
          </a:extLst>
        </xdr:cNvPr>
        <xdr:cNvSpPr/>
      </xdr:nvSpPr>
      <xdr:spPr bwMode="auto">
        <a:xfrm>
          <a:off x="1864323" y="288665"/>
          <a:ext cx="7284"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381001</xdr:colOff>
      <xdr:row>0</xdr:row>
      <xdr:rowOff>1</xdr:rowOff>
    </xdr:from>
    <xdr:to>
      <xdr:col>9</xdr:col>
      <xdr:colOff>357435</xdr:colOff>
      <xdr:row>36</xdr:row>
      <xdr:rowOff>19051</xdr:rowOff>
    </xdr:to>
    <xdr:pic>
      <xdr:nvPicPr>
        <xdr:cNvPr id="2" name="Picture 1">
          <a:extLst>
            <a:ext uri="{FF2B5EF4-FFF2-40B4-BE49-F238E27FC236}">
              <a16:creationId xmlns:a16="http://schemas.microsoft.com/office/drawing/2014/main" id="{CDDB9736-8EFA-9D20-8510-418A11DF7942}"/>
            </a:ext>
          </a:extLst>
        </xdr:cNvPr>
        <xdr:cNvPicPr>
          <a:picLocks noChangeAspect="1"/>
        </xdr:cNvPicPr>
      </xdr:nvPicPr>
      <xdr:blipFill>
        <a:blip xmlns:r="http://schemas.openxmlformats.org/officeDocument/2006/relationships" r:embed="rId1"/>
        <a:stretch>
          <a:fillRect/>
        </a:stretch>
      </xdr:blipFill>
      <xdr:spPr>
        <a:xfrm>
          <a:off x="381001" y="1"/>
          <a:ext cx="5462834" cy="5848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2" dT="2025-05-29T15:27:27.11" personId="{00000000-0000-0000-0000-000000000000}" id="{258133A0-6D55-47E8-9A7B-56428911FBC7}">
    <text>These are new for this week. I added them at the bottom for copy-paste</text>
  </threadedComment>
</ThreadedComments>
</file>

<file path=xl/threadedComments/threadedComment2.xml><?xml version="1.0" encoding="utf-8"?>
<ThreadedComments xmlns="http://schemas.microsoft.com/office/spreadsheetml/2018/threadedcomments" xmlns:x="http://schemas.openxmlformats.org/spreadsheetml/2006/main">
  <threadedComment ref="A50" dT="2025-05-29T15:27:27.11" personId="{00000000-0000-0000-0000-000000000000}" id="{41AA1F1D-94EB-4EAD-B2C3-C8F84E02122D}">
    <text>These are new for this week. I added them at the bottom for copy-paste</text>
  </threadedComment>
</ThreadedComments>
</file>

<file path=xl/threadedComments/threadedComment3.xml><?xml version="1.0" encoding="utf-8"?>
<ThreadedComments xmlns="http://schemas.microsoft.com/office/spreadsheetml/2018/threadedcomments" xmlns:x="http://schemas.openxmlformats.org/spreadsheetml/2006/main">
  <threadedComment ref="A50" dT="2025-05-29T15:27:27.11" personId="{00000000-0000-0000-0000-000000000000}" id="{67D1A9DD-7A61-43CA-9B14-D430984C3971}">
    <text>These are new for this week. I added them at the bottom for copy-paste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47"/>
  <sheetViews>
    <sheetView showGridLines="0" tabSelected="1" zoomScale="85" zoomScaleNormal="100" zoomScaleSheetLayoutView="100" workbookViewId="0">
      <pane xSplit="1" ySplit="3" topLeftCell="B4" activePane="bottomRight" state="frozen"/>
      <selection pane="topRight" activeCell="B1" sqref="B1"/>
      <selection pane="bottomLeft" activeCell="A4" sqref="A4"/>
      <selection pane="bottomRight" activeCell="L1" sqref="L1"/>
    </sheetView>
  </sheetViews>
  <sheetFormatPr defaultColWidth="9.1796875" defaultRowHeight="15.5" x14ac:dyDescent="0.25"/>
  <cols>
    <col min="1" max="1" width="44.7265625" style="91" customWidth="1"/>
    <col min="2" max="6" width="9" style="91" customWidth="1"/>
    <col min="7" max="7" width="9" style="97" customWidth="1"/>
    <col min="8" max="9" width="9" style="91" customWidth="1"/>
    <col min="10" max="11" width="9" style="97" customWidth="1"/>
    <col min="12" max="12" width="2.7265625" style="91" customWidth="1"/>
    <col min="13" max="17" width="9" style="91" customWidth="1"/>
    <col min="18" max="18" width="9" style="97" customWidth="1"/>
    <col min="19" max="22" width="9" style="91" customWidth="1"/>
    <col min="23" max="23" width="2.7265625" style="91" customWidth="1"/>
    <col min="24" max="33" width="9" style="91" customWidth="1"/>
    <col min="34" max="16384" width="9.1796875" style="91"/>
  </cols>
  <sheetData>
    <row r="1" spans="1:34" x14ac:dyDescent="0.25">
      <c r="A1" s="206" t="str">
        <f>'Occupancy Raw Data'!B1</f>
        <v>Week of August 03 to August 09, 2025</v>
      </c>
      <c r="B1" s="193" t="s">
        <v>0</v>
      </c>
      <c r="C1" s="194"/>
      <c r="D1" s="194"/>
      <c r="E1" s="194"/>
      <c r="F1" s="194"/>
      <c r="G1" s="194"/>
      <c r="H1" s="194"/>
      <c r="I1" s="194"/>
      <c r="J1" s="194"/>
      <c r="K1" s="195"/>
      <c r="L1" s="95"/>
      <c r="M1" s="193" t="s">
        <v>1</v>
      </c>
      <c r="N1" s="194"/>
      <c r="O1" s="194"/>
      <c r="P1" s="194"/>
      <c r="Q1" s="194"/>
      <c r="R1" s="194"/>
      <c r="S1" s="194"/>
      <c r="T1" s="194"/>
      <c r="U1" s="194"/>
      <c r="V1" s="195"/>
      <c r="W1" s="95"/>
      <c r="X1" s="193" t="s">
        <v>2</v>
      </c>
      <c r="Y1" s="194"/>
      <c r="Z1" s="194"/>
      <c r="AA1" s="194"/>
      <c r="AB1" s="194"/>
      <c r="AC1" s="194"/>
      <c r="AD1" s="194"/>
      <c r="AE1" s="194"/>
      <c r="AF1" s="194"/>
      <c r="AG1" s="195"/>
      <c r="AH1" s="92"/>
    </row>
    <row r="2" spans="1:34" x14ac:dyDescent="0.25">
      <c r="A2" s="207"/>
      <c r="B2" s="96"/>
      <c r="C2" s="97"/>
      <c r="D2" s="97"/>
      <c r="E2" s="97"/>
      <c r="F2" s="98"/>
      <c r="G2" s="196" t="s">
        <v>3</v>
      </c>
      <c r="H2" s="97"/>
      <c r="I2" s="97"/>
      <c r="J2" s="196" t="s">
        <v>4</v>
      </c>
      <c r="K2" s="198" t="s">
        <v>5</v>
      </c>
      <c r="L2" s="92"/>
      <c r="M2" s="96"/>
      <c r="N2" s="97"/>
      <c r="O2" s="97"/>
      <c r="P2" s="97"/>
      <c r="Q2" s="97"/>
      <c r="R2" s="196" t="s">
        <v>3</v>
      </c>
      <c r="S2" s="97"/>
      <c r="T2" s="97"/>
      <c r="U2" s="196" t="s">
        <v>4</v>
      </c>
      <c r="V2" s="198" t="s">
        <v>5</v>
      </c>
      <c r="W2" s="92"/>
      <c r="X2" s="99"/>
      <c r="Y2" s="100"/>
      <c r="Z2" s="100"/>
      <c r="AA2" s="100"/>
      <c r="AB2" s="100"/>
      <c r="AC2" s="200" t="s">
        <v>3</v>
      </c>
      <c r="AD2" s="101"/>
      <c r="AE2" s="101"/>
      <c r="AF2" s="200" t="s">
        <v>4</v>
      </c>
      <c r="AG2" s="201" t="s">
        <v>5</v>
      </c>
      <c r="AH2" s="92"/>
    </row>
    <row r="3" spans="1:34" x14ac:dyDescent="0.25">
      <c r="A3" s="208"/>
      <c r="B3" s="102" t="s">
        <v>6</v>
      </c>
      <c r="C3" s="103" t="s">
        <v>7</v>
      </c>
      <c r="D3" s="103" t="s">
        <v>8</v>
      </c>
      <c r="E3" s="103" t="s">
        <v>9</v>
      </c>
      <c r="F3" s="104" t="s">
        <v>10</v>
      </c>
      <c r="G3" s="197"/>
      <c r="H3" s="103" t="s">
        <v>11</v>
      </c>
      <c r="I3" s="103" t="s">
        <v>12</v>
      </c>
      <c r="J3" s="197"/>
      <c r="K3" s="199"/>
      <c r="L3" s="92"/>
      <c r="M3" s="102" t="s">
        <v>6</v>
      </c>
      <c r="N3" s="103" t="s">
        <v>7</v>
      </c>
      <c r="O3" s="103" t="s">
        <v>8</v>
      </c>
      <c r="P3" s="103" t="s">
        <v>9</v>
      </c>
      <c r="Q3" s="103" t="s">
        <v>10</v>
      </c>
      <c r="R3" s="197"/>
      <c r="S3" s="103" t="s">
        <v>11</v>
      </c>
      <c r="T3" s="103" t="s">
        <v>12</v>
      </c>
      <c r="U3" s="197"/>
      <c r="V3" s="199"/>
      <c r="W3" s="92"/>
      <c r="X3" s="102" t="s">
        <v>6</v>
      </c>
      <c r="Y3" s="103" t="s">
        <v>7</v>
      </c>
      <c r="Z3" s="103" t="s">
        <v>8</v>
      </c>
      <c r="AA3" s="103" t="s">
        <v>9</v>
      </c>
      <c r="AB3" s="103" t="s">
        <v>10</v>
      </c>
      <c r="AC3" s="197"/>
      <c r="AD3" s="104" t="s">
        <v>11</v>
      </c>
      <c r="AE3" s="104" t="s">
        <v>12</v>
      </c>
      <c r="AF3" s="197"/>
      <c r="AG3" s="199"/>
      <c r="AH3" s="92"/>
    </row>
    <row r="4" spans="1:34" x14ac:dyDescent="0.25">
      <c r="A4" s="123" t="s">
        <v>13</v>
      </c>
      <c r="B4" s="106">
        <f>(VLOOKUP($A4,'Occupancy Raw Data'!$B$8:$BE$45,'Occupancy Raw Data'!G$3,FALSE))/100</f>
        <v>0.57413777904643504</v>
      </c>
      <c r="C4" s="107">
        <f>(VLOOKUP($A4,'Occupancy Raw Data'!$B$8:$BE$45,'Occupancy Raw Data'!H$3,FALSE))/100</f>
        <v>0.65519809845906396</v>
      </c>
      <c r="D4" s="107">
        <f>(VLOOKUP($A4,'Occupancy Raw Data'!$B$8:$BE$45,'Occupancy Raw Data'!I$3,FALSE))/100</f>
        <v>0.69423273221886905</v>
      </c>
      <c r="E4" s="107">
        <f>(VLOOKUP($A4,'Occupancy Raw Data'!$B$8:$BE$45,'Occupancy Raw Data'!J$3,FALSE))/100</f>
        <v>0.69306832682255204</v>
      </c>
      <c r="F4" s="107">
        <f>(VLOOKUP($A4,'Occupancy Raw Data'!$B$8:$BE$45,'Occupancy Raw Data'!K$3,FALSE))/100</f>
        <v>0.67384071216168806</v>
      </c>
      <c r="G4" s="108">
        <f>(VLOOKUP($A4,'Occupancy Raw Data'!$B$8:$BE$45,'Occupancy Raw Data'!L$3,FALSE))/100</f>
        <v>0.65809567093422994</v>
      </c>
      <c r="H4" s="88">
        <f>(VLOOKUP($A4,'Occupancy Raw Data'!$B$8:$BE$45,'Occupancy Raw Data'!N$3,FALSE))/100</f>
        <v>0.722696019664269</v>
      </c>
      <c r="I4" s="88">
        <f>(VLOOKUP($A4,'Occupancy Raw Data'!$B$8:$BE$45,'Occupancy Raw Data'!O$3,FALSE))/100</f>
        <v>0.74410290491264208</v>
      </c>
      <c r="J4" s="108">
        <f>(VLOOKUP($A4,'Occupancy Raw Data'!$B$8:$BE$45,'Occupancy Raw Data'!P$3,FALSE))/100</f>
        <v>0.73339946228845609</v>
      </c>
      <c r="K4" s="109">
        <f>(VLOOKUP($A4,'Occupancy Raw Data'!$B$8:$BE$45,'Occupancy Raw Data'!R$3,FALSE))/100</f>
        <v>0.67961107215205796</v>
      </c>
      <c r="M4" s="110">
        <f>VLOOKUP($A4,'ADR Raw Data'!$B$6:$BE$43,'ADR Raw Data'!G$1,FALSE)</f>
        <v>149.95709273017999</v>
      </c>
      <c r="N4" s="111">
        <f>VLOOKUP($A4,'ADR Raw Data'!$B$6:$BE$43,'ADR Raw Data'!H$1,FALSE)</f>
        <v>152.84063620744499</v>
      </c>
      <c r="O4" s="111">
        <f>VLOOKUP($A4,'ADR Raw Data'!$B$6:$BE$43,'ADR Raw Data'!I$1,FALSE)</f>
        <v>157.07743293678399</v>
      </c>
      <c r="P4" s="111">
        <f>VLOOKUP($A4,'ADR Raw Data'!$B$6:$BE$43,'ADR Raw Data'!J$1,FALSE)</f>
        <v>156.60666202142801</v>
      </c>
      <c r="Q4" s="111">
        <f>VLOOKUP($A4,'ADR Raw Data'!$B$6:$BE$43,'ADR Raw Data'!K$1,FALSE)</f>
        <v>153.417442684951</v>
      </c>
      <c r="R4" s="112">
        <f>VLOOKUP($A4,'ADR Raw Data'!$B$6:$BE$43,'ADR Raw Data'!L$1,FALSE)</f>
        <v>154.14275144799399</v>
      </c>
      <c r="S4" s="111">
        <f>VLOOKUP($A4,'ADR Raw Data'!$B$6:$BE$43,'ADR Raw Data'!N$1,FALSE)</f>
        <v>170.04589283583601</v>
      </c>
      <c r="T4" s="111">
        <f>VLOOKUP($A4,'ADR Raw Data'!$B$6:$BE$43,'ADR Raw Data'!O$1,FALSE)</f>
        <v>173.64627912758201</v>
      </c>
      <c r="U4" s="112">
        <f>VLOOKUP($A4,'ADR Raw Data'!$B$6:$BE$43,'ADR Raw Data'!P$1,FALSE)</f>
        <v>171.872358518082</v>
      </c>
      <c r="V4" s="113">
        <f>VLOOKUP($A4,'ADR Raw Data'!$B$6:$BE$43,'ADR Raw Data'!R$1,FALSE)</f>
        <v>159.60928299847399</v>
      </c>
      <c r="X4" s="110">
        <f>VLOOKUP($A4,'RevPAR Raw Data'!$B$6:$BE$43,'RevPAR Raw Data'!G$1,FALSE)</f>
        <v>86.096032172365994</v>
      </c>
      <c r="Y4" s="111">
        <f>VLOOKUP($A4,'RevPAR Raw Data'!$B$6:$BE$43,'RevPAR Raw Data'!H$1,FALSE)</f>
        <v>100.140894210391</v>
      </c>
      <c r="Z4" s="111">
        <f>VLOOKUP($A4,'RevPAR Raw Data'!$B$6:$BE$43,'RevPAR Raw Data'!I$1,FALSE)</f>
        <v>109.04829543762899</v>
      </c>
      <c r="AA4" s="111">
        <f>VLOOKUP($A4,'RevPAR Raw Data'!$B$6:$BE$43,'RevPAR Raw Data'!J$1,FALSE)</f>
        <v>108.53911721645601</v>
      </c>
      <c r="AB4" s="111">
        <f>VLOOKUP($A4,'RevPAR Raw Data'!$B$6:$BE$43,'RevPAR Raw Data'!K$1,FALSE)</f>
        <v>103.37891883685199</v>
      </c>
      <c r="AC4" s="112">
        <f>VLOOKUP($A4,'RevPAR Raw Data'!$B$6:$BE$43,'RevPAR Raw Data'!L$1,FALSE)</f>
        <v>101.44067743381601</v>
      </c>
      <c r="AD4" s="111">
        <f>VLOOKUP($A4,'RevPAR Raw Data'!$B$6:$BE$43,'RevPAR Raw Data'!N$1,FALSE)</f>
        <v>122.891489912716</v>
      </c>
      <c r="AE4" s="111">
        <f>VLOOKUP($A4,'RevPAR Raw Data'!$B$6:$BE$43,'RevPAR Raw Data'!O$1,FALSE)</f>
        <v>129.21070072610499</v>
      </c>
      <c r="AF4" s="112">
        <f>VLOOKUP($A4,'RevPAR Raw Data'!$B$6:$BE$43,'RevPAR Raw Data'!P$1,FALSE)</f>
        <v>126.05109531941</v>
      </c>
      <c r="AG4" s="113">
        <f>VLOOKUP($A4,'RevPAR Raw Data'!$B$6:$BE$43,'RevPAR Raw Data'!R$1,FALSE)</f>
        <v>108.472235944014</v>
      </c>
    </row>
    <row r="5" spans="1:34" x14ac:dyDescent="0.25">
      <c r="A5" s="90" t="s">
        <v>14</v>
      </c>
      <c r="B5" s="78">
        <f>(VLOOKUP($A4,'Occupancy Raw Data'!$B$8:$BE$51,'Occupancy Raw Data'!T$3,FALSE))/100</f>
        <v>-2.8861189764405402E-2</v>
      </c>
      <c r="C5" s="79">
        <f>(VLOOKUP($A4,'Occupancy Raw Data'!$B$8:$BE$51,'Occupancy Raw Data'!U$3,FALSE))/100</f>
        <v>-1.8437770032262199E-2</v>
      </c>
      <c r="D5" s="79">
        <f>(VLOOKUP($A4,'Occupancy Raw Data'!$B$8:$BE$51,'Occupancy Raw Data'!V$3,FALSE))/100</f>
        <v>-1.77973266401849E-2</v>
      </c>
      <c r="E5" s="79">
        <f>(VLOOKUP($A4,'Occupancy Raw Data'!$B$8:$BE$51,'Occupancy Raw Data'!W$3,FALSE))/100</f>
        <v>-1.4293884073487499E-2</v>
      </c>
      <c r="F5" s="79">
        <f>(VLOOKUP($A4,'Occupancy Raw Data'!$B$8:$BE$51,'Occupancy Raw Data'!X$3,FALSE))/100</f>
        <v>-4.8478010383450898E-3</v>
      </c>
      <c r="G5" s="79">
        <f>(VLOOKUP($A4,'Occupancy Raw Data'!$B$8:$BE$51,'Occupancy Raw Data'!Y$3,FALSE))/100</f>
        <v>-1.6522733643819201E-2</v>
      </c>
      <c r="H5" s="80">
        <f>(VLOOKUP($A4,'Occupancy Raw Data'!$B$8:$BE$51,'Occupancy Raw Data'!AA$3,FALSE))/100</f>
        <v>6.3002872122800702E-3</v>
      </c>
      <c r="I5" s="80">
        <f>(VLOOKUP($A4,'Occupancy Raw Data'!$B$8:$BE$51,'Occupancy Raw Data'!AB$3,FALSE))/100</f>
        <v>8.8528318715077399E-4</v>
      </c>
      <c r="J5" s="79">
        <f>(VLOOKUP($A4,'Occupancy Raw Data'!$B$8:$BE$51,'Occupancy Raw Data'!AC$3,FALSE))/100</f>
        <v>3.5459686558757704E-3</v>
      </c>
      <c r="K5" s="81">
        <f>(VLOOKUP($A4,'Occupancy Raw Data'!$B$8:$BE$51,'Occupancy Raw Data'!AE$3,FALSE))/100</f>
        <v>-1.0421041204523701E-2</v>
      </c>
      <c r="M5" s="78">
        <f>(VLOOKUP($A4,'ADR Raw Data'!$B$6:$BE$43,'ADR Raw Data'!T$1,FALSE))/100</f>
        <v>3.1902306947637097E-3</v>
      </c>
      <c r="N5" s="79">
        <f>(VLOOKUP($A4,'ADR Raw Data'!$B$6:$BE$43,'ADR Raw Data'!U$1,FALSE))/100</f>
        <v>2.7139014157090603E-4</v>
      </c>
      <c r="O5" s="79">
        <f>(VLOOKUP($A4,'ADR Raw Data'!$B$6:$BE$43,'ADR Raw Data'!V$1,FALSE))/100</f>
        <v>4.5745022088321198E-4</v>
      </c>
      <c r="P5" s="79">
        <f>(VLOOKUP($A4,'ADR Raw Data'!$B$6:$BE$43,'ADR Raw Data'!W$1,FALSE))/100</f>
        <v>-3.9528401582005299E-3</v>
      </c>
      <c r="Q5" s="79">
        <f>(VLOOKUP($A4,'ADR Raw Data'!$B$6:$BE$43,'ADR Raw Data'!X$1,FALSE))/100</f>
        <v>-2.0657105455177498E-2</v>
      </c>
      <c r="R5" s="79">
        <f>(VLOOKUP($A4,'ADR Raw Data'!$B$6:$BE$43,'ADR Raw Data'!Y$1,FALSE))/100</f>
        <v>-4.3238463260662505E-3</v>
      </c>
      <c r="S5" s="80">
        <f>(VLOOKUP($A4,'ADR Raw Data'!$B$6:$BE$43,'ADR Raw Data'!AA$1,FALSE))/100</f>
        <v>-1.6592796348764302E-2</v>
      </c>
      <c r="T5" s="80">
        <f>(VLOOKUP($A4,'ADR Raw Data'!$B$6:$BE$43,'ADR Raw Data'!AB$1,FALSE))/100</f>
        <v>-3.94412466117172E-3</v>
      </c>
      <c r="U5" s="79">
        <f>(VLOOKUP($A4,'ADR Raw Data'!$B$6:$BE$43,'ADR Raw Data'!AC$1,FALSE))/100</f>
        <v>-1.01612352065268E-2</v>
      </c>
      <c r="V5" s="81">
        <f>(VLOOKUP($A4,'ADR Raw Data'!$B$6:$BE$43,'ADR Raw Data'!AE$1,FALSE))/100</f>
        <v>-5.7694427709812203E-3</v>
      </c>
      <c r="X5" s="78">
        <f>(VLOOKUP($A4,'RevPAR Raw Data'!$B$6:$BE$43,'RevPAR Raw Data'!T$1,FALSE))/100</f>
        <v>-2.5763032923115499E-2</v>
      </c>
      <c r="Y5" s="79">
        <f>(VLOOKUP($A4,'RevPAR Raw Data'!$B$6:$BE$43,'RevPAR Raw Data'!U$1,FALSE))/100</f>
        <v>-1.8171383719710599E-2</v>
      </c>
      <c r="Z5" s="79">
        <f>(VLOOKUP($A4,'RevPAR Raw Data'!$B$6:$BE$43,'RevPAR Raw Data'!V$1,FALSE))/100</f>
        <v>-1.73480178103043E-2</v>
      </c>
      <c r="AA5" s="79">
        <f>(VLOOKUP($A4,'RevPAR Raw Data'!$B$6:$BE$43,'RevPAR Raw Data'!W$1,FALSE))/100</f>
        <v>-1.8190222792705699E-2</v>
      </c>
      <c r="AB5" s="79">
        <f>(VLOOKUP($A4,'RevPAR Raw Data'!$B$6:$BE$43,'RevPAR Raw Data'!X$1,FALSE))/100</f>
        <v>-2.54047649562478E-2</v>
      </c>
      <c r="AC5" s="79">
        <f>(VLOOKUP($A4,'RevPAR Raw Data'!$B$6:$BE$43,'RevPAR Raw Data'!Y$1,FALSE))/100</f>
        <v>-2.07751382087231E-2</v>
      </c>
      <c r="AD5" s="80">
        <f>(VLOOKUP($A4,'RevPAR Raw Data'!$B$6:$BE$43,'RevPAR Raw Data'!AA$1,FALSE))/100</f>
        <v>-1.0397048519136301E-2</v>
      </c>
      <c r="AE5" s="80">
        <f>(VLOOKUP($A4,'RevPAR Raw Data'!$B$6:$BE$43,'RevPAR Raw Data'!AB$1,FALSE))/100</f>
        <v>-3.0623331412715101E-3</v>
      </c>
      <c r="AF5" s="79">
        <f>(VLOOKUP($A4,'RevPAR Raw Data'!$B$6:$BE$43,'RevPAR Raw Data'!AC$1,FALSE))/100</f>
        <v>-6.6512979721984299E-3</v>
      </c>
      <c r="AG5" s="81">
        <f>(VLOOKUP($A4,'RevPAR Raw Data'!$B$6:$BE$43,'RevPAR Raw Data'!AE$1,FALSE))/100</f>
        <v>-1.6130360374661402E-2</v>
      </c>
    </row>
    <row r="6" spans="1:34" x14ac:dyDescent="0.25">
      <c r="A6" s="105"/>
      <c r="B6" s="106"/>
      <c r="C6" s="107"/>
      <c r="D6" s="107"/>
      <c r="E6" s="107"/>
      <c r="F6" s="107"/>
      <c r="G6" s="108"/>
      <c r="H6" s="88"/>
      <c r="I6" s="88"/>
      <c r="J6" s="108"/>
      <c r="K6" s="109"/>
      <c r="M6" s="110"/>
      <c r="N6" s="111"/>
      <c r="O6" s="111"/>
      <c r="P6" s="111"/>
      <c r="Q6" s="111"/>
      <c r="R6" s="112"/>
      <c r="S6" s="111"/>
      <c r="T6" s="111"/>
      <c r="U6" s="112"/>
      <c r="V6" s="113"/>
      <c r="X6" s="110"/>
      <c r="Y6" s="111"/>
      <c r="Z6" s="111"/>
      <c r="AA6" s="111"/>
      <c r="AB6" s="111"/>
      <c r="AC6" s="112"/>
      <c r="AD6" s="111"/>
      <c r="AE6" s="111"/>
      <c r="AF6" s="112"/>
      <c r="AG6" s="113"/>
    </row>
    <row r="7" spans="1:34" x14ac:dyDescent="0.25">
      <c r="A7" s="123" t="s">
        <v>15</v>
      </c>
      <c r="B7" s="114">
        <f>(VLOOKUP($A7,'Occupancy Raw Data'!$B$8:$BE$45,'Occupancy Raw Data'!G$3,FALSE))/100</f>
        <v>0.56001572491231499</v>
      </c>
      <c r="C7" s="115">
        <f>(VLOOKUP($A7,'Occupancy Raw Data'!$B$8:$BE$45,'Occupancy Raw Data'!H$3,FALSE))/100</f>
        <v>0.66869575365942002</v>
      </c>
      <c r="D7" s="115">
        <f>(VLOOKUP($A7,'Occupancy Raw Data'!$B$8:$BE$45,'Occupancy Raw Data'!I$3,FALSE))/100</f>
        <v>0.71544665507773297</v>
      </c>
      <c r="E7" s="115">
        <f>(VLOOKUP($A7,'Occupancy Raw Data'!$B$8:$BE$45,'Occupancy Raw Data'!J$3,FALSE))/100</f>
        <v>0.709125977432293</v>
      </c>
      <c r="F7" s="115">
        <f>(VLOOKUP($A7,'Occupancy Raw Data'!$B$8:$BE$45,'Occupancy Raw Data'!K$3,FALSE))/100</f>
        <v>0.68161966596846402</v>
      </c>
      <c r="G7" s="116">
        <f>(VLOOKUP($A7,'Occupancy Raw Data'!$B$8:$BE$45,'Occupancy Raw Data'!L$3,FALSE))/100</f>
        <v>0.66698075541004498</v>
      </c>
      <c r="H7" s="88">
        <f>(VLOOKUP($A7,'Occupancy Raw Data'!$B$8:$BE$45,'Occupancy Raw Data'!N$3,FALSE))/100</f>
        <v>0.741699887591447</v>
      </c>
      <c r="I7" s="88">
        <f>(VLOOKUP($A7,'Occupancy Raw Data'!$B$8:$BE$45,'Occupancy Raw Data'!O$3,FALSE))/100</f>
        <v>0.75266432840496511</v>
      </c>
      <c r="J7" s="116">
        <f>(VLOOKUP($A7,'Occupancy Raw Data'!$B$8:$BE$45,'Occupancy Raw Data'!P$3,FALSE))/100</f>
        <v>0.74718210799820595</v>
      </c>
      <c r="K7" s="117">
        <f>(VLOOKUP($A7,'Occupancy Raw Data'!$B$8:$BE$45,'Occupancy Raw Data'!R$3,FALSE))/100</f>
        <v>0.68989542757809108</v>
      </c>
      <c r="M7" s="110">
        <f>VLOOKUP($A7,'ADR Raw Data'!$B$6:$BE$43,'ADR Raw Data'!G$1,FALSE)</f>
        <v>123.008913837885</v>
      </c>
      <c r="N7" s="111">
        <f>VLOOKUP($A7,'ADR Raw Data'!$B$6:$BE$43,'ADR Raw Data'!H$1,FALSE)</f>
        <v>130.28938039094999</v>
      </c>
      <c r="O7" s="111">
        <f>VLOOKUP($A7,'ADR Raw Data'!$B$6:$BE$43,'ADR Raw Data'!I$1,FALSE)</f>
        <v>135.22619205573699</v>
      </c>
      <c r="P7" s="111">
        <f>VLOOKUP($A7,'ADR Raw Data'!$B$6:$BE$43,'ADR Raw Data'!J$1,FALSE)</f>
        <v>132.655587241543</v>
      </c>
      <c r="Q7" s="111">
        <f>VLOOKUP($A7,'ADR Raw Data'!$B$6:$BE$43,'ADR Raw Data'!K$1,FALSE)</f>
        <v>127.005357299016</v>
      </c>
      <c r="R7" s="112">
        <f>VLOOKUP($A7,'ADR Raw Data'!$B$6:$BE$43,'ADR Raw Data'!L$1,FALSE)</f>
        <v>129.95783669037101</v>
      </c>
      <c r="S7" s="111">
        <f>VLOOKUP($A7,'ADR Raw Data'!$B$6:$BE$43,'ADR Raw Data'!N$1,FALSE)</f>
        <v>143.20260912313199</v>
      </c>
      <c r="T7" s="111">
        <f>VLOOKUP($A7,'ADR Raw Data'!$B$6:$BE$43,'ADR Raw Data'!O$1,FALSE)</f>
        <v>146.271378452335</v>
      </c>
      <c r="U7" s="112">
        <f>VLOOKUP($A7,'ADR Raw Data'!$B$6:$BE$43,'ADR Raw Data'!P$1,FALSE)</f>
        <v>144.74825186635999</v>
      </c>
      <c r="V7" s="113">
        <f>VLOOKUP($A7,'ADR Raw Data'!$B$6:$BE$43,'ADR Raw Data'!R$1,FALSE)</f>
        <v>134.534569066904</v>
      </c>
      <c r="X7" s="110">
        <f>VLOOKUP($A7,'RevPAR Raw Data'!$B$6:$BE$43,'RevPAR Raw Data'!G$1,FALSE)</f>
        <v>68.886926053599794</v>
      </c>
      <c r="Y7" s="111">
        <f>VLOOKUP($A7,'RevPAR Raw Data'!$B$6:$BE$43,'RevPAR Raw Data'!H$1,FALSE)</f>
        <v>87.123955414345204</v>
      </c>
      <c r="Z7" s="111">
        <f>VLOOKUP($A7,'RevPAR Raw Data'!$B$6:$BE$43,'RevPAR Raw Data'!I$1,FALSE)</f>
        <v>96.747126785176803</v>
      </c>
      <c r="AA7" s="111">
        <f>VLOOKUP($A7,'RevPAR Raw Data'!$B$6:$BE$43,'RevPAR Raw Data'!J$1,FALSE)</f>
        <v>94.069522964514505</v>
      </c>
      <c r="AB7" s="111">
        <f>VLOOKUP($A7,'RevPAR Raw Data'!$B$6:$BE$43,'RevPAR Raw Data'!K$1,FALSE)</f>
        <v>86.569349218361197</v>
      </c>
      <c r="AC7" s="112">
        <f>VLOOKUP($A7,'RevPAR Raw Data'!$B$6:$BE$43,'RevPAR Raw Data'!L$1,FALSE)</f>
        <v>86.6793760871995</v>
      </c>
      <c r="AD7" s="111">
        <f>VLOOKUP($A7,'RevPAR Raw Data'!$B$6:$BE$43,'RevPAR Raw Data'!N$1,FALSE)</f>
        <v>106.21335908942901</v>
      </c>
      <c r="AE7" s="111">
        <f>VLOOKUP($A7,'RevPAR Raw Data'!$B$6:$BE$43,'RevPAR Raw Data'!O$1,FALSE)</f>
        <v>110.09324882769501</v>
      </c>
      <c r="AF7" s="112">
        <f>VLOOKUP($A7,'RevPAR Raw Data'!$B$6:$BE$43,'RevPAR Raw Data'!P$1,FALSE)</f>
        <v>108.15330395856201</v>
      </c>
      <c r="AG7" s="113">
        <f>VLOOKUP($A7,'RevPAR Raw Data'!$B$6:$BE$43,'RevPAR Raw Data'!R$1,FALSE)</f>
        <v>92.814784050445994</v>
      </c>
    </row>
    <row r="8" spans="1:34" x14ac:dyDescent="0.25">
      <c r="A8" s="90" t="s">
        <v>14</v>
      </c>
      <c r="B8" s="78">
        <f>(VLOOKUP($A7,'Occupancy Raw Data'!$B$8:$BE$51,'Occupancy Raw Data'!T$3,FALSE))/100</f>
        <v>-2.82236751710737E-2</v>
      </c>
      <c r="C8" s="79">
        <f>(VLOOKUP($A7,'Occupancy Raw Data'!$B$8:$BE$51,'Occupancy Raw Data'!U$3,FALSE))/100</f>
        <v>-2.0753393129484699E-2</v>
      </c>
      <c r="D8" s="79">
        <f>(VLOOKUP($A7,'Occupancy Raw Data'!$B$8:$BE$51,'Occupancy Raw Data'!V$3,FALSE))/100</f>
        <v>-2.0212172696722201E-2</v>
      </c>
      <c r="E8" s="79">
        <f>(VLOOKUP($A7,'Occupancy Raw Data'!$B$8:$BE$51,'Occupancy Raw Data'!W$3,FALSE))/100</f>
        <v>2.5856644076424698E-2</v>
      </c>
      <c r="F8" s="79">
        <f>(VLOOKUP($A7,'Occupancy Raw Data'!$B$8:$BE$51,'Occupancy Raw Data'!X$3,FALSE))/100</f>
        <v>5.9383589360511795E-2</v>
      </c>
      <c r="G8" s="79">
        <f>(VLOOKUP($A7,'Occupancy Raw Data'!$B$8:$BE$51,'Occupancy Raw Data'!Y$3,FALSE))/100</f>
        <v>3.2748547634963397E-3</v>
      </c>
      <c r="H8" s="80">
        <f>(VLOOKUP($A7,'Occupancy Raw Data'!$B$8:$BE$51,'Occupancy Raw Data'!AA$3,FALSE))/100</f>
        <v>6.7358447611584799E-2</v>
      </c>
      <c r="I8" s="80">
        <f>(VLOOKUP($A7,'Occupancy Raw Data'!$B$8:$BE$51,'Occupancy Raw Data'!AB$3,FALSE))/100</f>
        <v>4.23124387735834E-2</v>
      </c>
      <c r="J8" s="79">
        <f>(VLOOKUP($A7,'Occupancy Raw Data'!$B$8:$BE$51,'Occupancy Raw Data'!AC$3,FALSE))/100</f>
        <v>5.4594907341449596E-2</v>
      </c>
      <c r="K8" s="81">
        <f>(VLOOKUP($A7,'Occupancy Raw Data'!$B$8:$BE$51,'Occupancy Raw Data'!AE$3,FALSE))/100</f>
        <v>1.8613597843040498E-2</v>
      </c>
      <c r="M8" s="78">
        <f>(VLOOKUP($A7,'ADR Raw Data'!$B$6:$BE$43,'ADR Raw Data'!T$1,FALSE))/100</f>
        <v>-9.7617724150907796E-3</v>
      </c>
      <c r="N8" s="79">
        <f>(VLOOKUP($A7,'ADR Raw Data'!$B$6:$BE$43,'ADR Raw Data'!U$1,FALSE))/100</f>
        <v>-1.8217844321309601E-2</v>
      </c>
      <c r="O8" s="79">
        <f>(VLOOKUP($A7,'ADR Raw Data'!$B$6:$BE$43,'ADR Raw Data'!V$1,FALSE))/100</f>
        <v>-1.4115108835741299E-2</v>
      </c>
      <c r="P8" s="79">
        <f>(VLOOKUP($A7,'ADR Raw Data'!$B$6:$BE$43,'ADR Raw Data'!W$1,FALSE))/100</f>
        <v>-1.23930389215138E-2</v>
      </c>
      <c r="Q8" s="79">
        <f>(VLOOKUP($A7,'ADR Raw Data'!$B$6:$BE$43,'ADR Raw Data'!X$1,FALSE))/100</f>
        <v>-1.1373710775155199E-2</v>
      </c>
      <c r="R8" s="79">
        <f>(VLOOKUP($A7,'ADR Raw Data'!$B$6:$BE$43,'ADR Raw Data'!Y$1,FALSE))/100</f>
        <v>-1.3447595232985301E-2</v>
      </c>
      <c r="S8" s="80">
        <f>(VLOOKUP($A7,'ADR Raw Data'!$B$6:$BE$43,'ADR Raw Data'!AA$1,FALSE))/100</f>
        <v>1.45868931631784E-2</v>
      </c>
      <c r="T8" s="80">
        <f>(VLOOKUP($A7,'ADR Raw Data'!$B$6:$BE$43,'ADR Raw Data'!AB$1,FALSE))/100</f>
        <v>1.2934911059185402E-2</v>
      </c>
      <c r="U8" s="79">
        <f>(VLOOKUP($A7,'ADR Raw Data'!$B$6:$BE$43,'ADR Raw Data'!AC$1,FALSE))/100</f>
        <v>1.3608070900132501E-2</v>
      </c>
      <c r="V8" s="81">
        <f>(VLOOKUP($A7,'ADR Raw Data'!$B$6:$BE$43,'ADR Raw Data'!AE$1,FALSE))/100</f>
        <v>-3.7396393697341802E-3</v>
      </c>
      <c r="X8" s="78">
        <f>(VLOOKUP($A7,'RevPAR Raw Data'!$B$6:$BE$43,'RevPAR Raw Data'!T$1,FALSE))/100</f>
        <v>-3.7709934492427002E-2</v>
      </c>
      <c r="Y8" s="79">
        <f>(VLOOKUP($A7,'RevPAR Raw Data'!$B$6:$BE$43,'RevPAR Raw Data'!U$1,FALSE))/100</f>
        <v>-3.8593155365622495E-2</v>
      </c>
      <c r="Z8" s="79">
        <f>(VLOOKUP($A7,'RevPAR Raw Data'!$B$6:$BE$43,'RevPAR Raw Data'!V$1,FALSE))/100</f>
        <v>-3.4041984515042499E-2</v>
      </c>
      <c r="AA8" s="79">
        <f>(VLOOKUP($A7,'RevPAR Raw Data'!$B$6:$BE$43,'RevPAR Raw Data'!W$1,FALSE))/100</f>
        <v>1.3143162758492E-2</v>
      </c>
      <c r="AB8" s="79">
        <f>(VLOOKUP($A7,'RevPAR Raw Data'!$B$6:$BE$43,'RevPAR Raw Data'!X$1,FALSE))/100</f>
        <v>4.7334466815179506E-2</v>
      </c>
      <c r="AC8" s="79">
        <f>(VLOOKUP($A7,'RevPAR Raw Data'!$B$6:$BE$43,'RevPAR Raw Data'!Y$1,FALSE))/100</f>
        <v>-1.0216779390795301E-2</v>
      </c>
      <c r="AD8" s="80">
        <f>(VLOOKUP($A7,'RevPAR Raw Data'!$B$6:$BE$43,'RevPAR Raw Data'!AA$1,FALSE))/100</f>
        <v>8.2927891253711097E-2</v>
      </c>
      <c r="AE8" s="80">
        <f>(VLOOKUP($A7,'RevPAR Raw Data'!$B$6:$BE$43,'RevPAR Raw Data'!AB$1,FALSE))/100</f>
        <v>5.5794657465002402E-2</v>
      </c>
      <c r="AF8" s="79">
        <f>(VLOOKUP($A7,'RevPAR Raw Data'!$B$6:$BE$43,'RevPAR Raw Data'!AC$1,FALSE))/100</f>
        <v>6.8945909611470804E-2</v>
      </c>
      <c r="AG8" s="81">
        <f>(VLOOKUP($A7,'RevPAR Raw Data'!$B$6:$BE$43,'RevPAR Raw Data'!AE$1,FALSE))/100</f>
        <v>1.4804350330000099E-2</v>
      </c>
    </row>
    <row r="9" spans="1:34" x14ac:dyDescent="0.25">
      <c r="A9" s="118"/>
      <c r="B9" s="119"/>
      <c r="C9" s="120"/>
      <c r="D9" s="120"/>
      <c r="E9" s="120"/>
      <c r="F9" s="120"/>
      <c r="G9" s="121"/>
      <c r="H9" s="120"/>
      <c r="I9" s="120"/>
      <c r="J9" s="121"/>
      <c r="K9" s="122"/>
      <c r="M9" s="119"/>
      <c r="N9" s="120"/>
      <c r="O9" s="120"/>
      <c r="P9" s="120"/>
      <c r="Q9" s="120"/>
      <c r="R9" s="121"/>
      <c r="S9" s="120"/>
      <c r="T9" s="120"/>
      <c r="U9" s="121"/>
      <c r="V9" s="122"/>
      <c r="X9" s="119"/>
      <c r="Y9" s="120"/>
      <c r="Z9" s="120"/>
      <c r="AA9" s="120"/>
      <c r="AB9" s="120"/>
      <c r="AC9" s="121"/>
      <c r="AD9" s="120"/>
      <c r="AE9" s="120"/>
      <c r="AF9" s="121"/>
      <c r="AG9" s="122"/>
    </row>
    <row r="10" spans="1:34" x14ac:dyDescent="0.25">
      <c r="A10" s="123" t="s">
        <v>16</v>
      </c>
      <c r="B10" s="124"/>
      <c r="C10" s="125"/>
      <c r="D10" s="125"/>
      <c r="E10" s="125"/>
      <c r="F10" s="125"/>
      <c r="G10" s="126"/>
      <c r="H10" s="125"/>
      <c r="I10" s="125"/>
      <c r="J10" s="126"/>
      <c r="K10" s="127"/>
      <c r="M10" s="110"/>
      <c r="N10" s="111"/>
      <c r="O10" s="111"/>
      <c r="P10" s="111"/>
      <c r="Q10" s="111"/>
      <c r="R10" s="112"/>
      <c r="S10" s="111"/>
      <c r="T10" s="111"/>
      <c r="U10" s="112"/>
      <c r="V10" s="113"/>
      <c r="X10" s="110"/>
      <c r="Y10" s="111"/>
      <c r="Z10" s="111"/>
      <c r="AA10" s="111"/>
      <c r="AB10" s="111"/>
      <c r="AC10" s="112"/>
      <c r="AD10" s="111"/>
      <c r="AE10" s="111"/>
      <c r="AF10" s="112"/>
      <c r="AG10" s="113"/>
    </row>
    <row r="11" spans="1:34" x14ac:dyDescent="0.25">
      <c r="A11" s="105" t="s">
        <v>17</v>
      </c>
      <c r="B11" s="82">
        <f>(VLOOKUP($A11,'Occupancy Raw Data'!$B$8:$BE$51,'Occupancy Raw Data'!G$3,FALSE))/100</f>
        <v>0.51044162957891104</v>
      </c>
      <c r="C11" s="88">
        <f>(VLOOKUP($A11,'Occupancy Raw Data'!$B$8:$BE$51,'Occupancy Raw Data'!H$3,FALSE))/100</f>
        <v>0.62684012324546301</v>
      </c>
      <c r="D11" s="88">
        <f>(VLOOKUP($A11,'Occupancy Raw Data'!$B$8:$BE$51,'Occupancy Raw Data'!I$3,FALSE))/100</f>
        <v>0.77713111947962998</v>
      </c>
      <c r="E11" s="88">
        <f>(VLOOKUP($A11,'Occupancy Raw Data'!$B$8:$BE$51,'Occupancy Raw Data'!J$3,FALSE))/100</f>
        <v>0.7894556658678531</v>
      </c>
      <c r="F11" s="88">
        <f>(VLOOKUP($A11,'Occupancy Raw Data'!$B$8:$BE$51,'Occupancy Raw Data'!K$3,FALSE))/100</f>
        <v>0.68983224922971498</v>
      </c>
      <c r="G11" s="89">
        <f>(VLOOKUP($A11,'Occupancy Raw Data'!$B$8:$BE$51,'Occupancy Raw Data'!L$3,FALSE))/100</f>
        <v>0.67874015748031402</v>
      </c>
      <c r="H11" s="88">
        <f>(VLOOKUP($A11,'Occupancy Raw Data'!$B$8:$BE$51,'Occupancy Raw Data'!N$3,FALSE))/100</f>
        <v>0.67374186922286794</v>
      </c>
      <c r="I11" s="88">
        <f>(VLOOKUP($A11,'Occupancy Raw Data'!$B$8:$BE$51,'Occupancy Raw Data'!O$3,FALSE))/100</f>
        <v>0.72783293392673698</v>
      </c>
      <c r="J11" s="89">
        <f>(VLOOKUP($A11,'Occupancy Raw Data'!$B$8:$BE$51,'Occupancy Raw Data'!P$3,FALSE))/100</f>
        <v>0.70078740157480301</v>
      </c>
      <c r="K11" s="83">
        <f>(VLOOKUP($A11,'Occupancy Raw Data'!$B$8:$BE$51,'Occupancy Raw Data'!R$3,FALSE))/100</f>
        <v>0.68503937007874005</v>
      </c>
      <c r="M11" s="110">
        <f>VLOOKUP($A11,'ADR Raw Data'!$B$6:$BE$49,'ADR Raw Data'!G$1,FALSE)</f>
        <v>283.42156270958998</v>
      </c>
      <c r="N11" s="111">
        <f>VLOOKUP($A11,'ADR Raw Data'!$B$6:$BE$49,'ADR Raw Data'!H$1,FALSE)</f>
        <v>295.80164391043098</v>
      </c>
      <c r="O11" s="111">
        <f>VLOOKUP($A11,'ADR Raw Data'!$B$6:$BE$49,'ADR Raw Data'!I$1,FALSE)</f>
        <v>293.48490308369998</v>
      </c>
      <c r="P11" s="111">
        <f>VLOOKUP($A11,'ADR Raw Data'!$B$6:$BE$49,'ADR Raw Data'!J$1,FALSE)</f>
        <v>270.89501734605301</v>
      </c>
      <c r="Q11" s="111">
        <f>VLOOKUP($A11,'ADR Raw Data'!$B$6:$BE$49,'ADR Raw Data'!K$1,FALSE)</f>
        <v>281.74229280396997</v>
      </c>
      <c r="R11" s="112">
        <f>VLOOKUP($A11,'ADR Raw Data'!$B$6:$BE$49,'ADR Raw Data'!L$1,FALSE)</f>
        <v>284.75736104105698</v>
      </c>
      <c r="S11" s="111">
        <f>VLOOKUP($A11,'ADR Raw Data'!$B$6:$BE$49,'ADR Raw Data'!N$1,FALSE)</f>
        <v>331.79762195121901</v>
      </c>
      <c r="T11" s="111">
        <f>VLOOKUP($A11,'ADR Raw Data'!$B$6:$BE$49,'ADR Raw Data'!O$1,FALSE)</f>
        <v>333.48895108184303</v>
      </c>
      <c r="U11" s="112">
        <f>VLOOKUP($A11,'ADR Raw Data'!$B$6:$BE$49,'ADR Raw Data'!P$1,FALSE)</f>
        <v>332.67592330239302</v>
      </c>
      <c r="V11" s="113">
        <f>VLOOKUP($A11,'ADR Raw Data'!$B$6:$BE$49,'ADR Raw Data'!R$1,FALSE)</f>
        <v>298.76311487113497</v>
      </c>
      <c r="X11" s="110">
        <f>VLOOKUP($A11,'RevPAR Raw Data'!$B$6:$BE$49,'RevPAR Raw Data'!G$1,FALSE)</f>
        <v>144.67016432728499</v>
      </c>
      <c r="Y11" s="111">
        <f>VLOOKUP($A11,'RevPAR Raw Data'!$B$6:$BE$49,'RevPAR Raw Data'!H$1,FALSE)</f>
        <v>185.42033892502499</v>
      </c>
      <c r="Z11" s="111">
        <f>VLOOKUP($A11,'RevPAR Raw Data'!$B$6:$BE$49,'RevPAR Raw Data'!I$1,FALSE)</f>
        <v>228.07625128380599</v>
      </c>
      <c r="AA11" s="111">
        <f>VLOOKUP($A11,'RevPAR Raw Data'!$B$6:$BE$49,'RevPAR Raw Data'!J$1,FALSE)</f>
        <v>213.859606299212</v>
      </c>
      <c r="AB11" s="111">
        <f>VLOOKUP($A11,'RevPAR Raw Data'!$B$6:$BE$49,'RevPAR Raw Data'!K$1,FALSE)</f>
        <v>194.35491954809899</v>
      </c>
      <c r="AC11" s="112">
        <f>VLOOKUP($A11,'RevPAR Raw Data'!$B$6:$BE$49,'RevPAR Raw Data'!L$1,FALSE)</f>
        <v>193.276256076686</v>
      </c>
      <c r="AD11" s="111">
        <f>VLOOKUP($A11,'RevPAR Raw Data'!$B$6:$BE$49,'RevPAR Raw Data'!N$1,FALSE)</f>
        <v>223.54595001711701</v>
      </c>
      <c r="AE11" s="111">
        <f>VLOOKUP($A11,'RevPAR Raw Data'!$B$6:$BE$49,'RevPAR Raw Data'!O$1,FALSE)</f>
        <v>242.72424169804799</v>
      </c>
      <c r="AF11" s="112">
        <f>VLOOKUP($A11,'RevPAR Raw Data'!$B$6:$BE$49,'RevPAR Raw Data'!P$1,FALSE)</f>
        <v>233.135095857583</v>
      </c>
      <c r="AG11" s="113">
        <f>VLOOKUP($A11,'RevPAR Raw Data'!$B$6:$BE$49,'RevPAR Raw Data'!R$1,FALSE)</f>
        <v>204.66449601408499</v>
      </c>
    </row>
    <row r="12" spans="1:34" x14ac:dyDescent="0.25">
      <c r="A12" s="90" t="s">
        <v>14</v>
      </c>
      <c r="B12" s="78">
        <f>(VLOOKUP($A11,'Occupancy Raw Data'!$B$8:$BE$51,'Occupancy Raw Data'!T$3,FALSE))/100</f>
        <v>-8.8271749392426602E-2</v>
      </c>
      <c r="C12" s="79">
        <f>(VLOOKUP($A11,'Occupancy Raw Data'!$B$8:$BE$51,'Occupancy Raw Data'!U$3,FALSE))/100</f>
        <v>-0.106281225367838</v>
      </c>
      <c r="D12" s="79">
        <f>(VLOOKUP($A11,'Occupancy Raw Data'!$B$8:$BE$51,'Occupancy Raw Data'!V$3,FALSE))/100</f>
        <v>9.5565334290795806E-2</v>
      </c>
      <c r="E12" s="79">
        <f>(VLOOKUP($A11,'Occupancy Raw Data'!$B$8:$BE$51,'Occupancy Raw Data'!W$3,FALSE))/100</f>
        <v>0.179693316627764</v>
      </c>
      <c r="F12" s="79">
        <f>(VLOOKUP($A11,'Occupancy Raw Data'!$B$8:$BE$51,'Occupancy Raw Data'!X$3,FALSE))/100</f>
        <v>9.7805727023061007E-2</v>
      </c>
      <c r="G12" s="79">
        <f>(VLOOKUP($A11,'Occupancy Raw Data'!$B$8:$BE$51,'Occupancy Raw Data'!Y$3,FALSE))/100</f>
        <v>3.8411357923827501E-2</v>
      </c>
      <c r="H12" s="80">
        <f>(VLOOKUP($A11,'Occupancy Raw Data'!$B$8:$BE$51,'Occupancy Raw Data'!AA$3,FALSE))/100</f>
        <v>-5.7087650337001895E-2</v>
      </c>
      <c r="I12" s="80">
        <f>(VLOOKUP($A11,'Occupancy Raw Data'!$B$8:$BE$51,'Occupancy Raw Data'!AB$3,FALSE))/100</f>
        <v>-1.61659592851865E-2</v>
      </c>
      <c r="J12" s="79">
        <f>(VLOOKUP($A11,'Occupancy Raw Data'!$B$8:$BE$51,'Occupancy Raw Data'!AC$3,FALSE))/100</f>
        <v>-3.6271429668721801E-2</v>
      </c>
      <c r="K12" s="81">
        <f>(VLOOKUP($A11,'Occupancy Raw Data'!$B$8:$BE$51,'Occupancy Raw Data'!AE$3,FALSE))/100</f>
        <v>1.54122550331853E-2</v>
      </c>
      <c r="M12" s="78">
        <f>(VLOOKUP($A11,'ADR Raw Data'!$B$6:$BE$49,'ADR Raw Data'!T$1,FALSE))/100</f>
        <v>-3.5683966257535997E-3</v>
      </c>
      <c r="N12" s="79">
        <f>(VLOOKUP($A11,'ADR Raw Data'!$B$6:$BE$49,'ADR Raw Data'!U$1,FALSE))/100</f>
        <v>3.5382355124539799E-2</v>
      </c>
      <c r="O12" s="79">
        <f>(VLOOKUP($A11,'ADR Raw Data'!$B$6:$BE$49,'ADR Raw Data'!V$1,FALSE))/100</f>
        <v>9.4350626454662908E-3</v>
      </c>
      <c r="P12" s="79">
        <f>(VLOOKUP($A11,'ADR Raw Data'!$B$6:$BE$49,'ADR Raw Data'!W$1,FALSE))/100</f>
        <v>-5.1554177539860795E-2</v>
      </c>
      <c r="Q12" s="79">
        <f>(VLOOKUP($A11,'ADR Raw Data'!$B$6:$BE$49,'ADR Raw Data'!X$1,FALSE))/100</f>
        <v>-2.7180099010687801E-2</v>
      </c>
      <c r="R12" s="79">
        <f>(VLOOKUP($A11,'ADR Raw Data'!$B$6:$BE$49,'ADR Raw Data'!Y$1,FALSE))/100</f>
        <v>-8.8933630605933095E-3</v>
      </c>
      <c r="S12" s="80">
        <f>(VLOOKUP($A11,'ADR Raw Data'!$B$6:$BE$49,'ADR Raw Data'!AA$1,FALSE))/100</f>
        <v>-2.7155258454625103E-2</v>
      </c>
      <c r="T12" s="80">
        <f>(VLOOKUP($A11,'ADR Raw Data'!$B$6:$BE$49,'ADR Raw Data'!AB$1,FALSE))/100</f>
        <v>-4.5728301514971002E-2</v>
      </c>
      <c r="U12" s="79">
        <f>(VLOOKUP($A11,'ADR Raw Data'!$B$6:$BE$49,'ADR Raw Data'!AC$1,FALSE))/100</f>
        <v>-3.6664147600514403E-2</v>
      </c>
      <c r="V12" s="81">
        <f>(VLOOKUP($A11,'ADR Raw Data'!$B$6:$BE$49,'ADR Raw Data'!AE$1,FALSE))/100</f>
        <v>-2.10320725778682E-2</v>
      </c>
      <c r="X12" s="78">
        <f>(VLOOKUP($A11,'RevPAR Raw Data'!$B$6:$BE$49,'RevPAR Raw Data'!T$1,FALSE))/100</f>
        <v>-9.1525157405498894E-2</v>
      </c>
      <c r="Y12" s="79">
        <f>(VLOOKUP($A11,'RevPAR Raw Data'!$B$6:$BE$49,'RevPAR Raw Data'!U$1,FALSE))/100</f>
        <v>-7.4659350302335101E-2</v>
      </c>
      <c r="Z12" s="79">
        <f>(VLOOKUP($A11,'RevPAR Raw Data'!$B$6:$BE$49,'RevPAR Raw Data'!V$1,FALSE))/100</f>
        <v>0.10590206185202999</v>
      </c>
      <c r="AA12" s="79">
        <f>(VLOOKUP($A11,'RevPAR Raw Data'!$B$6:$BE$49,'RevPAR Raw Data'!W$1,FALSE))/100</f>
        <v>0.11887519793974899</v>
      </c>
      <c r="AB12" s="79">
        <f>(VLOOKUP($A11,'RevPAR Raw Data'!$B$6:$BE$49,'RevPAR Raw Data'!X$1,FALSE))/100</f>
        <v>6.7967258668074002E-2</v>
      </c>
      <c r="AC12" s="79">
        <f>(VLOOKUP($A11,'RevPAR Raw Data'!$B$6:$BE$49,'RevPAR Raw Data'!Y$1,FALSE))/100</f>
        <v>2.9176388711567199E-2</v>
      </c>
      <c r="AD12" s="80">
        <f>(VLOOKUP($A11,'RevPAR Raw Data'!$B$6:$BE$49,'RevPAR Raw Data'!AA$1,FALSE))/100</f>
        <v>-8.2692678892158505E-2</v>
      </c>
      <c r="AE12" s="80">
        <f>(VLOOKUP($A11,'RevPAR Raw Data'!$B$6:$BE$49,'RevPAR Raw Data'!AB$1,FALSE))/100</f>
        <v>-6.11550189396858E-2</v>
      </c>
      <c r="AF12" s="79">
        <f>(VLOOKUP($A11,'RevPAR Raw Data'!$B$6:$BE$49,'RevPAR Raw Data'!AC$1,FALSE))/100</f>
        <v>-7.1605716218180598E-2</v>
      </c>
      <c r="AG12" s="81">
        <f>(VLOOKUP($A11,'RevPAR Raw Data'!$B$6:$BE$49,'RevPAR Raw Data'!AE$1,FALSE))/100</f>
        <v>-5.9439692111294597E-3</v>
      </c>
    </row>
    <row r="13" spans="1:34" x14ac:dyDescent="0.25">
      <c r="A13" s="128"/>
      <c r="B13" s="106"/>
      <c r="C13" s="107"/>
      <c r="D13" s="107"/>
      <c r="E13" s="107"/>
      <c r="F13" s="107"/>
      <c r="G13" s="108"/>
      <c r="H13" s="88"/>
      <c r="I13" s="88"/>
      <c r="J13" s="108"/>
      <c r="K13" s="109"/>
      <c r="M13" s="110"/>
      <c r="N13" s="111"/>
      <c r="O13" s="111"/>
      <c r="P13" s="111"/>
      <c r="Q13" s="111"/>
      <c r="R13" s="112"/>
      <c r="S13" s="111"/>
      <c r="T13" s="111"/>
      <c r="U13" s="112"/>
      <c r="V13" s="113"/>
      <c r="X13" s="110"/>
      <c r="Y13" s="111"/>
      <c r="Z13" s="111"/>
      <c r="AA13" s="111"/>
      <c r="AB13" s="111"/>
      <c r="AC13" s="112"/>
      <c r="AD13" s="111"/>
      <c r="AE13" s="111"/>
      <c r="AF13" s="112"/>
      <c r="AG13" s="113"/>
    </row>
    <row r="14" spans="1:34" x14ac:dyDescent="0.25">
      <c r="A14" s="105" t="s">
        <v>18</v>
      </c>
      <c r="B14" s="82">
        <f>(VLOOKUP($A14,'Occupancy Raw Data'!$B$8:$BE$51,'Occupancy Raw Data'!G$3,FALSE))/100</f>
        <v>0.53794522030962399</v>
      </c>
      <c r="C14" s="88">
        <f>(VLOOKUP($A14,'Occupancy Raw Data'!$B$8:$BE$51,'Occupancy Raw Data'!H$3,FALSE))/100</f>
        <v>0.72613763487423699</v>
      </c>
      <c r="D14" s="88">
        <f>(VLOOKUP($A14,'Occupancy Raw Data'!$B$8:$BE$51,'Occupancy Raw Data'!I$3,FALSE))/100</f>
        <v>0.79719245065136501</v>
      </c>
      <c r="E14" s="88">
        <f>(VLOOKUP($A14,'Occupancy Raw Data'!$B$8:$BE$51,'Occupancy Raw Data'!J$3,FALSE))/100</f>
        <v>0.76518350113673195</v>
      </c>
      <c r="F14" s="88">
        <f>(VLOOKUP($A14,'Occupancy Raw Data'!$B$8:$BE$51,'Occupancy Raw Data'!K$3,FALSE))/100</f>
        <v>0.68745263613727403</v>
      </c>
      <c r="G14" s="89">
        <f>(VLOOKUP($A14,'Occupancy Raw Data'!$B$8:$BE$51,'Occupancy Raw Data'!L$3,FALSE))/100</f>
        <v>0.702782288621846</v>
      </c>
      <c r="H14" s="88">
        <f>(VLOOKUP($A14,'Occupancy Raw Data'!$B$8:$BE$51,'Occupancy Raw Data'!N$3,FALSE))/100</f>
        <v>0.73317455162209899</v>
      </c>
      <c r="I14" s="88">
        <f>(VLOOKUP($A14,'Occupancy Raw Data'!$B$8:$BE$51,'Occupancy Raw Data'!O$3,FALSE))/100</f>
        <v>0.75121792789866804</v>
      </c>
      <c r="J14" s="89">
        <f>(VLOOKUP($A14,'Occupancy Raw Data'!$B$8:$BE$51,'Occupancy Raw Data'!P$3,FALSE))/100</f>
        <v>0.74219623976038307</v>
      </c>
      <c r="K14" s="83">
        <f>(VLOOKUP($A14,'Occupancy Raw Data'!$B$8:$BE$51,'Occupancy Raw Data'!R$3,FALSE))/100</f>
        <v>0.71404341751857103</v>
      </c>
      <c r="M14" s="110">
        <f>VLOOKUP($A14,'ADR Raw Data'!$B$6:$BE$49,'ADR Raw Data'!G$1,FALSE)</f>
        <v>181.286070973368</v>
      </c>
      <c r="N14" s="111">
        <f>VLOOKUP($A14,'ADR Raw Data'!$B$6:$BE$49,'ADR Raw Data'!H$1,FALSE)</f>
        <v>191.09548305337401</v>
      </c>
      <c r="O14" s="111">
        <f>VLOOKUP($A14,'ADR Raw Data'!$B$6:$BE$49,'ADR Raw Data'!I$1,FALSE)</f>
        <v>197.785967135937</v>
      </c>
      <c r="P14" s="111">
        <f>VLOOKUP($A14,'ADR Raw Data'!$B$6:$BE$49,'ADR Raw Data'!J$1,FALSE)</f>
        <v>196.206763346538</v>
      </c>
      <c r="Q14" s="111">
        <f>VLOOKUP($A14,'ADR Raw Data'!$B$6:$BE$49,'ADR Raw Data'!K$1,FALSE)</f>
        <v>182.90718845144301</v>
      </c>
      <c r="R14" s="112">
        <f>VLOOKUP($A14,'ADR Raw Data'!$B$6:$BE$49,'ADR Raw Data'!L$1,FALSE)</f>
        <v>190.62269928317599</v>
      </c>
      <c r="S14" s="111">
        <f>VLOOKUP($A14,'ADR Raw Data'!$B$6:$BE$49,'ADR Raw Data'!N$1,FALSE)</f>
        <v>199.382845400403</v>
      </c>
      <c r="T14" s="111">
        <f>VLOOKUP($A14,'ADR Raw Data'!$B$6:$BE$49,'ADR Raw Data'!O$1,FALSE)</f>
        <v>205.98219388000101</v>
      </c>
      <c r="U14" s="112">
        <f>VLOOKUP($A14,'ADR Raw Data'!$B$6:$BE$49,'ADR Raw Data'!P$1,FALSE)</f>
        <v>202.72262848252001</v>
      </c>
      <c r="V14" s="113">
        <f>VLOOKUP($A14,'ADR Raw Data'!$B$6:$BE$49,'ADR Raw Data'!R$1,FALSE)</f>
        <v>194.21612701071399</v>
      </c>
      <c r="X14" s="110">
        <f>VLOOKUP($A14,'RevPAR Raw Data'!$B$6:$BE$49,'RevPAR Raw Data'!G$1,FALSE)</f>
        <v>97.521975388834704</v>
      </c>
      <c r="Y14" s="111">
        <f>VLOOKUP($A14,'RevPAR Raw Data'!$B$6:$BE$49,'RevPAR Raw Data'!H$1,FALSE)</f>
        <v>138.76162209952699</v>
      </c>
      <c r="Z14" s="111">
        <f>VLOOKUP($A14,'RevPAR Raw Data'!$B$6:$BE$49,'RevPAR Raw Data'!I$1,FALSE)</f>
        <v>157.673479845548</v>
      </c>
      <c r="AA14" s="111">
        <f>VLOOKUP($A14,'RevPAR Raw Data'!$B$6:$BE$49,'RevPAR Raw Data'!J$1,FALSE)</f>
        <v>150.13417812421</v>
      </c>
      <c r="AB14" s="111">
        <f>VLOOKUP($A14,'RevPAR Raw Data'!$B$6:$BE$49,'RevPAR Raw Data'!K$1,FALSE)</f>
        <v>125.740028869402</v>
      </c>
      <c r="AC14" s="112">
        <f>VLOOKUP($A14,'RevPAR Raw Data'!$B$6:$BE$49,'RevPAR Raw Data'!L$1,FALSE)</f>
        <v>133.96625686550399</v>
      </c>
      <c r="AD14" s="111">
        <f>VLOOKUP($A14,'RevPAR Raw Data'!$B$6:$BE$49,'RevPAR Raw Data'!N$1,FALSE)</f>
        <v>146.18242827757899</v>
      </c>
      <c r="AE14" s="111">
        <f>VLOOKUP($A14,'RevPAR Raw Data'!$B$6:$BE$49,'RevPAR Raw Data'!O$1,FALSE)</f>
        <v>154.73751687055599</v>
      </c>
      <c r="AF14" s="112">
        <f>VLOOKUP($A14,'RevPAR Raw Data'!$B$6:$BE$49,'RevPAR Raw Data'!P$1,FALSE)</f>
        <v>150.45997257406799</v>
      </c>
      <c r="AG14" s="113">
        <f>VLOOKUP($A14,'RevPAR Raw Data'!$B$6:$BE$49,'RevPAR Raw Data'!R$1,FALSE)</f>
        <v>138.67874706795101</v>
      </c>
    </row>
    <row r="15" spans="1:34" x14ac:dyDescent="0.25">
      <c r="A15" s="90" t="s">
        <v>14</v>
      </c>
      <c r="B15" s="78">
        <f>(VLOOKUP($A14,'Occupancy Raw Data'!$B$8:$BE$51,'Occupancy Raw Data'!T$3,FALSE))/100</f>
        <v>-9.1629193056150193E-2</v>
      </c>
      <c r="C15" s="79">
        <f>(VLOOKUP($A14,'Occupancy Raw Data'!$B$8:$BE$51,'Occupancy Raw Data'!U$3,FALSE))/100</f>
        <v>-2.7651261395300598E-2</v>
      </c>
      <c r="D15" s="79">
        <f>(VLOOKUP($A14,'Occupancy Raw Data'!$B$8:$BE$51,'Occupancy Raw Data'!V$3,FALSE))/100</f>
        <v>-5.3851414216279599E-2</v>
      </c>
      <c r="E15" s="79">
        <f>(VLOOKUP($A14,'Occupancy Raw Data'!$B$8:$BE$51,'Occupancy Raw Data'!W$3,FALSE))/100</f>
        <v>-1.6958750397573802E-2</v>
      </c>
      <c r="F15" s="79">
        <f>(VLOOKUP($A14,'Occupancy Raw Data'!$B$8:$BE$51,'Occupancy Raw Data'!X$3,FALSE))/100</f>
        <v>1.9071579420209702E-2</v>
      </c>
      <c r="G15" s="79">
        <f>(VLOOKUP($A14,'Occupancy Raw Data'!$B$8:$BE$51,'Occupancy Raw Data'!Y$3,FALSE))/100</f>
        <v>-3.31876372958343E-2</v>
      </c>
      <c r="H15" s="80">
        <f>(VLOOKUP($A14,'Occupancy Raw Data'!$B$8:$BE$51,'Occupancy Raw Data'!AA$3,FALSE))/100</f>
        <v>4.6084549362921397E-2</v>
      </c>
      <c r="I15" s="80">
        <f>(VLOOKUP($A14,'Occupancy Raw Data'!$B$8:$BE$51,'Occupancy Raw Data'!AB$3,FALSE))/100</f>
        <v>4.3642688946914004E-2</v>
      </c>
      <c r="J15" s="79">
        <f>(VLOOKUP($A14,'Occupancy Raw Data'!$B$8:$BE$51,'Occupancy Raw Data'!AC$3,FALSE))/100</f>
        <v>4.4847351832351397E-2</v>
      </c>
      <c r="K15" s="81">
        <f>(VLOOKUP($A14,'Occupancy Raw Data'!$B$8:$BE$51,'Occupancy Raw Data'!AE$3,FALSE))/100</f>
        <v>-1.1257269424194001E-2</v>
      </c>
      <c r="M15" s="78">
        <f>(VLOOKUP($A14,'ADR Raw Data'!$B$6:$BE$49,'ADR Raw Data'!T$1,FALSE))/100</f>
        <v>1.59563786340957E-2</v>
      </c>
      <c r="N15" s="79">
        <f>(VLOOKUP($A14,'ADR Raw Data'!$B$6:$BE$49,'ADR Raw Data'!U$1,FALSE))/100</f>
        <v>-1.8412973793336999E-2</v>
      </c>
      <c r="O15" s="79">
        <f>(VLOOKUP($A14,'ADR Raw Data'!$B$6:$BE$49,'ADR Raw Data'!V$1,FALSE))/100</f>
        <v>-1.52322043395966E-2</v>
      </c>
      <c r="P15" s="79">
        <f>(VLOOKUP($A14,'ADR Raw Data'!$B$6:$BE$49,'ADR Raw Data'!W$1,FALSE))/100</f>
        <v>3.6208926489490799E-3</v>
      </c>
      <c r="Q15" s="79">
        <f>(VLOOKUP($A14,'ADR Raw Data'!$B$6:$BE$49,'ADR Raw Data'!X$1,FALSE))/100</f>
        <v>-2.1996758644907801E-3</v>
      </c>
      <c r="R15" s="79">
        <f>(VLOOKUP($A14,'ADR Raw Data'!$B$6:$BE$49,'ADR Raw Data'!Y$1,FALSE))/100</f>
        <v>-4.7271015302182999E-3</v>
      </c>
      <c r="S15" s="80">
        <f>(VLOOKUP($A14,'ADR Raw Data'!$B$6:$BE$49,'ADR Raw Data'!AA$1,FALSE))/100</f>
        <v>4.1259592661466601E-2</v>
      </c>
      <c r="T15" s="80">
        <f>(VLOOKUP($A14,'ADR Raw Data'!$B$6:$BE$49,'ADR Raw Data'!AB$1,FALSE))/100</f>
        <v>3.7229098150499899E-2</v>
      </c>
      <c r="U15" s="79">
        <f>(VLOOKUP($A14,'ADR Raw Data'!$B$6:$BE$49,'ADR Raw Data'!AC$1,FALSE))/100</f>
        <v>3.9161034136847898E-2</v>
      </c>
      <c r="V15" s="81">
        <f>(VLOOKUP($A14,'ADR Raw Data'!$B$6:$BE$49,'ADR Raw Data'!AE$1,FALSE))/100</f>
        <v>8.77284807162876E-3</v>
      </c>
      <c r="X15" s="78">
        <f>(VLOOKUP($A14,'RevPAR Raw Data'!$B$6:$BE$49,'RevPAR Raw Data'!T$1,FALSE))/100</f>
        <v>-7.7134884520395006E-2</v>
      </c>
      <c r="Y15" s="79">
        <f>(VLOOKUP($A14,'RevPAR Raw Data'!$B$6:$BE$49,'RevPAR Raw Data'!U$1,FALSE))/100</f>
        <v>-4.5555093237213302E-2</v>
      </c>
      <c r="Z15" s="79">
        <f>(VLOOKUP($A14,'RevPAR Raw Data'!$B$6:$BE$49,'RevPAR Raw Data'!V$1,FALSE))/100</f>
        <v>-6.8263342810557598E-2</v>
      </c>
      <c r="AA15" s="79">
        <f>(VLOOKUP($A14,'RevPAR Raw Data'!$B$6:$BE$49,'RevPAR Raw Data'!W$1,FALSE))/100</f>
        <v>-1.3399263563274599E-2</v>
      </c>
      <c r="AB15" s="79">
        <f>(VLOOKUP($A14,'RevPAR Raw Data'!$B$6:$BE$49,'RevPAR Raw Data'!X$1,FALSE))/100</f>
        <v>1.6829952262770599E-2</v>
      </c>
      <c r="AC15" s="79">
        <f>(VLOOKUP($A14,'RevPAR Raw Data'!$B$6:$BE$49,'RevPAR Raw Data'!Y$1,FALSE))/100</f>
        <v>-3.7757857495007097E-2</v>
      </c>
      <c r="AD15" s="80">
        <f>(VLOOKUP($A14,'RevPAR Raw Data'!$B$6:$BE$49,'RevPAR Raw Data'!AA$1,FALSE))/100</f>
        <v>8.9245571759089412E-2</v>
      </c>
      <c r="AE15" s="80">
        <f>(VLOOKUP($A14,'RevPAR Raw Data'!$B$6:$BE$49,'RevPAR Raw Data'!AB$1,FALSE))/100</f>
        <v>8.2496565047770309E-2</v>
      </c>
      <c r="AF15" s="79">
        <f>(VLOOKUP($A14,'RevPAR Raw Data'!$B$6:$BE$49,'RevPAR Raw Data'!AC$1,FALSE))/100</f>
        <v>8.5764654645253305E-2</v>
      </c>
      <c r="AG15" s="81">
        <f>(VLOOKUP($A14,'RevPAR Raw Data'!$B$6:$BE$49,'RevPAR Raw Data'!AE$1,FALSE))/100</f>
        <v>-2.5831796669250999E-3</v>
      </c>
    </row>
    <row r="16" spans="1:34" x14ac:dyDescent="0.25">
      <c r="A16" s="128"/>
      <c r="B16" s="82"/>
      <c r="C16" s="88"/>
      <c r="D16" s="88"/>
      <c r="E16" s="88"/>
      <c r="F16" s="88"/>
      <c r="G16" s="89"/>
      <c r="H16" s="88"/>
      <c r="I16" s="88"/>
      <c r="J16" s="89"/>
      <c r="K16" s="83"/>
      <c r="M16" s="110"/>
      <c r="N16" s="111"/>
      <c r="O16" s="111"/>
      <c r="P16" s="111"/>
      <c r="Q16" s="111"/>
      <c r="R16" s="112"/>
      <c r="S16" s="111"/>
      <c r="T16" s="111"/>
      <c r="U16" s="112"/>
      <c r="V16" s="113"/>
      <c r="X16" s="110"/>
      <c r="Y16" s="111"/>
      <c r="Z16" s="111"/>
      <c r="AA16" s="111"/>
      <c r="AB16" s="111"/>
      <c r="AC16" s="112"/>
      <c r="AD16" s="111"/>
      <c r="AE16" s="111"/>
      <c r="AF16" s="112"/>
      <c r="AG16" s="113"/>
    </row>
    <row r="17" spans="1:33" x14ac:dyDescent="0.25">
      <c r="A17" s="105" t="s">
        <v>19</v>
      </c>
      <c r="B17" s="82">
        <f>(VLOOKUP($A17,'Occupancy Raw Data'!$B$8:$BE$51,'Occupancy Raw Data'!G$3,FALSE))/100</f>
        <v>0.600573862627935</v>
      </c>
      <c r="C17" s="88">
        <f>(VLOOKUP($A17,'Occupancy Raw Data'!$B$8:$BE$51,'Occupancy Raw Data'!H$3,FALSE))/100</f>
        <v>0.72856889309590001</v>
      </c>
      <c r="D17" s="88">
        <f>(VLOOKUP($A17,'Occupancy Raw Data'!$B$8:$BE$51,'Occupancy Raw Data'!I$3,FALSE))/100</f>
        <v>0.80000591610956606</v>
      </c>
      <c r="E17" s="88">
        <f>(VLOOKUP($A17,'Occupancy Raw Data'!$B$8:$BE$51,'Occupancy Raw Data'!J$3,FALSE))/100</f>
        <v>0.77847127728805499</v>
      </c>
      <c r="F17" s="88">
        <f>(VLOOKUP($A17,'Occupancy Raw Data'!$B$8:$BE$51,'Occupancy Raw Data'!K$3,FALSE))/100</f>
        <v>0.72191326983375703</v>
      </c>
      <c r="G17" s="89">
        <f>(VLOOKUP($A17,'Occupancy Raw Data'!$B$8:$BE$51,'Occupancy Raw Data'!L$3,FALSE))/100</f>
        <v>0.72590664379104297</v>
      </c>
      <c r="H17" s="88">
        <f>(VLOOKUP($A17,'Occupancy Raw Data'!$B$8:$BE$51,'Occupancy Raw Data'!N$3,FALSE))/100</f>
        <v>0.78693131396793403</v>
      </c>
      <c r="I17" s="88">
        <f>(VLOOKUP($A17,'Occupancy Raw Data'!$B$8:$BE$51,'Occupancy Raw Data'!O$3,FALSE))/100</f>
        <v>0.7985860498136419</v>
      </c>
      <c r="J17" s="89">
        <f>(VLOOKUP($A17,'Occupancy Raw Data'!$B$8:$BE$51,'Occupancy Raw Data'!P$3,FALSE))/100</f>
        <v>0.79275868189078802</v>
      </c>
      <c r="K17" s="83">
        <f>(VLOOKUP($A17,'Occupancy Raw Data'!$B$8:$BE$51,'Occupancy Raw Data'!R$3,FALSE))/100</f>
        <v>0.74500722610525605</v>
      </c>
      <c r="M17" s="110">
        <f>VLOOKUP($A17,'ADR Raw Data'!$B$6:$BE$49,'ADR Raw Data'!G$1,FALSE)</f>
        <v>143.82118455400601</v>
      </c>
      <c r="N17" s="111">
        <f>VLOOKUP($A17,'ADR Raw Data'!$B$6:$BE$49,'ADR Raw Data'!H$1,FALSE)</f>
        <v>149.68046488022699</v>
      </c>
      <c r="O17" s="111">
        <f>VLOOKUP($A17,'ADR Raw Data'!$B$6:$BE$49,'ADR Raw Data'!I$1,FALSE)</f>
        <v>155.411003512664</v>
      </c>
      <c r="P17" s="111">
        <f>VLOOKUP($A17,'ADR Raw Data'!$B$6:$BE$49,'ADR Raw Data'!J$1,FALSE)</f>
        <v>152.45887525173799</v>
      </c>
      <c r="Q17" s="111">
        <f>VLOOKUP($A17,'ADR Raw Data'!$B$6:$BE$49,'ADR Raw Data'!K$1,FALSE)</f>
        <v>146.755226388035</v>
      </c>
      <c r="R17" s="112">
        <f>VLOOKUP($A17,'ADR Raw Data'!$B$6:$BE$49,'ADR Raw Data'!L$1,FALSE)</f>
        <v>149.988129339853</v>
      </c>
      <c r="S17" s="111">
        <f>VLOOKUP($A17,'ADR Raw Data'!$B$6:$BE$49,'ADR Raw Data'!N$1,FALSE)</f>
        <v>159.64941059278999</v>
      </c>
      <c r="T17" s="111">
        <f>VLOOKUP($A17,'ADR Raw Data'!$B$6:$BE$49,'ADR Raw Data'!O$1,FALSE)</f>
        <v>161.11666222172801</v>
      </c>
      <c r="U17" s="112">
        <f>VLOOKUP($A17,'ADR Raw Data'!$B$6:$BE$49,'ADR Raw Data'!P$1,FALSE)</f>
        <v>160.38842910447701</v>
      </c>
      <c r="V17" s="113">
        <f>VLOOKUP($A17,'ADR Raw Data'!$B$6:$BE$49,'ADR Raw Data'!R$1,FALSE)</f>
        <v>153.15010363017501</v>
      </c>
      <c r="X17" s="110">
        <f>VLOOKUP($A17,'RevPAR Raw Data'!$B$6:$BE$49,'RevPAR Raw Data'!G$1,FALSE)</f>
        <v>86.375244335324993</v>
      </c>
      <c r="Y17" s="111">
        <f>VLOOKUP($A17,'RevPAR Raw Data'!$B$6:$BE$49,'RevPAR Raw Data'!H$1,FALSE)</f>
        <v>109.052530615867</v>
      </c>
      <c r="Z17" s="111">
        <f>VLOOKUP($A17,'RevPAR Raw Data'!$B$6:$BE$49,'RevPAR Raw Data'!I$1,FALSE)</f>
        <v>124.32972223865499</v>
      </c>
      <c r="AA17" s="111">
        <f>VLOOKUP($A17,'RevPAR Raw Data'!$B$6:$BE$49,'RevPAR Raw Data'!J$1,FALSE)</f>
        <v>118.684855351121</v>
      </c>
      <c r="AB17" s="111">
        <f>VLOOKUP($A17,'RevPAR Raw Data'!$B$6:$BE$49,'RevPAR Raw Data'!K$1,FALSE)</f>
        <v>105.944545346979</v>
      </c>
      <c r="AC17" s="112">
        <f>VLOOKUP($A17,'RevPAR Raw Data'!$B$6:$BE$49,'RevPAR Raw Data'!L$1,FALSE)</f>
        <v>108.877379577589</v>
      </c>
      <c r="AD17" s="111">
        <f>VLOOKUP($A17,'RevPAR Raw Data'!$B$6:$BE$49,'RevPAR Raw Data'!N$1,FALSE)</f>
        <v>125.63312045199</v>
      </c>
      <c r="AE17" s="111">
        <f>VLOOKUP($A17,'RevPAR Raw Data'!$B$6:$BE$49,'RevPAR Raw Data'!O$1,FALSE)</f>
        <v>128.66551884280801</v>
      </c>
      <c r="AF17" s="112">
        <f>VLOOKUP($A17,'RevPAR Raw Data'!$B$6:$BE$49,'RevPAR Raw Data'!P$1,FALSE)</f>
        <v>127.149319647399</v>
      </c>
      <c r="AG17" s="113">
        <f>VLOOKUP($A17,'RevPAR Raw Data'!$B$6:$BE$49,'RevPAR Raw Data'!R$1,FALSE)</f>
        <v>114.097933883249</v>
      </c>
    </row>
    <row r="18" spans="1:33" x14ac:dyDescent="0.25">
      <c r="A18" s="90" t="s">
        <v>14</v>
      </c>
      <c r="B18" s="78">
        <f>(VLOOKUP($A17,'Occupancy Raw Data'!$B$8:$BE$51,'Occupancy Raw Data'!T$3,FALSE))/100</f>
        <v>-3.7004353888048298E-2</v>
      </c>
      <c r="C18" s="79">
        <f>(VLOOKUP($A17,'Occupancy Raw Data'!$B$8:$BE$51,'Occupancy Raw Data'!U$3,FALSE))/100</f>
        <v>-3.3413049473082601E-2</v>
      </c>
      <c r="D18" s="79">
        <f>(VLOOKUP($A17,'Occupancy Raw Data'!$B$8:$BE$51,'Occupancy Raw Data'!V$3,FALSE))/100</f>
        <v>-3.4749159510104703E-2</v>
      </c>
      <c r="E18" s="79">
        <f>(VLOOKUP($A17,'Occupancy Raw Data'!$B$8:$BE$51,'Occupancy Raw Data'!W$3,FALSE))/100</f>
        <v>-1.1241696814691499E-2</v>
      </c>
      <c r="F18" s="79">
        <f>(VLOOKUP($A17,'Occupancy Raw Data'!$B$8:$BE$51,'Occupancy Raw Data'!X$3,FALSE))/100</f>
        <v>3.3242416934520002E-3</v>
      </c>
      <c r="G18" s="79">
        <f>(VLOOKUP($A17,'Occupancy Raw Data'!$B$8:$BE$51,'Occupancy Raw Data'!Y$3,FALSE))/100</f>
        <v>-2.2494235153422498E-2</v>
      </c>
      <c r="H18" s="80">
        <f>(VLOOKUP($A17,'Occupancy Raw Data'!$B$8:$BE$51,'Occupancy Raw Data'!AA$3,FALSE))/100</f>
        <v>2.9774857599111703E-2</v>
      </c>
      <c r="I18" s="80">
        <f>(VLOOKUP($A17,'Occupancy Raw Data'!$B$8:$BE$51,'Occupancy Raw Data'!AB$3,FALSE))/100</f>
        <v>1.8724320319218599E-2</v>
      </c>
      <c r="J18" s="79">
        <f>(VLOOKUP($A17,'Occupancy Raw Data'!$B$8:$BE$51,'Occupancy Raw Data'!AC$3,FALSE))/100</f>
        <v>2.41791710888393E-2</v>
      </c>
      <c r="K18" s="81">
        <f>(VLOOKUP($A17,'Occupancy Raw Data'!$B$8:$BE$51,'Occupancy Raw Data'!AE$3,FALSE))/100</f>
        <v>-8.7606293253261105E-3</v>
      </c>
      <c r="M18" s="78">
        <f>(VLOOKUP($A17,'ADR Raw Data'!$B$6:$BE$49,'ADR Raw Data'!T$1,FALSE))/100</f>
        <v>2.1893958725394199E-3</v>
      </c>
      <c r="N18" s="79">
        <f>(VLOOKUP($A17,'ADR Raw Data'!$B$6:$BE$49,'ADR Raw Data'!U$1,FALSE))/100</f>
        <v>-1.6443927326462101E-2</v>
      </c>
      <c r="O18" s="79">
        <f>(VLOOKUP($A17,'ADR Raw Data'!$B$6:$BE$49,'ADR Raw Data'!V$1,FALSE))/100</f>
        <v>-5.7339288597567598E-3</v>
      </c>
      <c r="P18" s="79">
        <f>(VLOOKUP($A17,'ADR Raw Data'!$B$6:$BE$49,'ADR Raw Data'!W$1,FALSE))/100</f>
        <v>-2.2068257501157599E-2</v>
      </c>
      <c r="Q18" s="79">
        <f>(VLOOKUP($A17,'ADR Raw Data'!$B$6:$BE$49,'ADR Raw Data'!X$1,FALSE))/100</f>
        <v>-1.8982136602463999E-2</v>
      </c>
      <c r="R18" s="79">
        <f>(VLOOKUP($A17,'ADR Raw Data'!$B$6:$BE$49,'ADR Raw Data'!Y$1,FALSE))/100</f>
        <v>-1.2799673424327401E-2</v>
      </c>
      <c r="S18" s="80">
        <f>(VLOOKUP($A17,'ADR Raw Data'!$B$6:$BE$49,'ADR Raw Data'!AA$1,FALSE))/100</f>
        <v>1.3018728975906699E-2</v>
      </c>
      <c r="T18" s="80">
        <f>(VLOOKUP($A17,'ADR Raw Data'!$B$6:$BE$49,'ADR Raw Data'!AB$1,FALSE))/100</f>
        <v>8.3201522221868791E-3</v>
      </c>
      <c r="U18" s="79">
        <f>(VLOOKUP($A17,'ADR Raw Data'!$B$6:$BE$49,'ADR Raw Data'!AC$1,FALSE))/100</f>
        <v>1.05983631105049E-2</v>
      </c>
      <c r="V18" s="81">
        <f>(VLOOKUP($A17,'ADR Raw Data'!$B$6:$BE$49,'ADR Raw Data'!AE$1,FALSE))/100</f>
        <v>-5.04032057428339E-3</v>
      </c>
      <c r="X18" s="78">
        <f>(VLOOKUP($A17,'RevPAR Raw Data'!$B$6:$BE$49,'RevPAR Raw Data'!T$1,FALSE))/100</f>
        <v>-3.4895975195177405E-2</v>
      </c>
      <c r="Y18" s="79">
        <f>(VLOOKUP($A17,'RevPAR Raw Data'!$B$6:$BE$49,'RevPAR Raw Data'!U$1,FALSE))/100</f>
        <v>-4.9307535042253894E-2</v>
      </c>
      <c r="Z18" s="79">
        <f>(VLOOKUP($A17,'RevPAR Raw Data'!$B$6:$BE$49,'RevPAR Raw Data'!V$1,FALSE))/100</f>
        <v>-4.0283839161294202E-2</v>
      </c>
      <c r="AA18" s="79">
        <f>(VLOOKUP($A17,'RevPAR Raw Data'!$B$6:$BE$49,'RevPAR Raw Data'!W$1,FALSE))/100</f>
        <v>-3.3061869655792504E-2</v>
      </c>
      <c r="AB18" s="79">
        <f>(VLOOKUP($A17,'RevPAR Raw Data'!$B$6:$BE$49,'RevPAR Raw Data'!X$1,FALSE))/100</f>
        <v>-1.5720996118936702E-2</v>
      </c>
      <c r="AC18" s="79">
        <f>(VLOOKUP($A17,'RevPAR Raw Data'!$B$6:$BE$49,'RevPAR Raw Data'!Y$1,FALSE))/100</f>
        <v>-3.50059897138561E-2</v>
      </c>
      <c r="AD18" s="80">
        <f>(VLOOKUP($A17,'RevPAR Raw Data'!$B$6:$BE$49,'RevPAR Raw Data'!AA$1,FALSE))/100</f>
        <v>4.3181217376397497E-2</v>
      </c>
      <c r="AE18" s="80">
        <f>(VLOOKUP($A17,'RevPAR Raw Data'!$B$6:$BE$49,'RevPAR Raw Data'!AB$1,FALSE))/100</f>
        <v>2.7200261736718398E-2</v>
      </c>
      <c r="AF18" s="79">
        <f>(VLOOKUP($A17,'RevPAR Raw Data'!$B$6:$BE$49,'RevPAR Raw Data'!AC$1,FALSE))/100</f>
        <v>3.5033793834254798E-2</v>
      </c>
      <c r="AG18" s="81">
        <f>(VLOOKUP($A17,'RevPAR Raw Data'!$B$6:$BE$49,'RevPAR Raw Data'!AE$1,FALSE))/100</f>
        <v>-1.3756793519377399E-2</v>
      </c>
    </row>
    <row r="19" spans="1:33" x14ac:dyDescent="0.25">
      <c r="A19" s="128"/>
      <c r="B19" s="106"/>
      <c r="C19" s="107"/>
      <c r="D19" s="107"/>
      <c r="E19" s="107"/>
      <c r="F19" s="107"/>
      <c r="G19" s="108"/>
      <c r="H19" s="88"/>
      <c r="I19" s="88"/>
      <c r="J19" s="108"/>
      <c r="K19" s="109"/>
      <c r="M19" s="110"/>
      <c r="N19" s="111"/>
      <c r="O19" s="111"/>
      <c r="P19" s="111"/>
      <c r="Q19" s="111"/>
      <c r="R19" s="112"/>
      <c r="S19" s="111"/>
      <c r="T19" s="111"/>
      <c r="U19" s="112"/>
      <c r="V19" s="113"/>
      <c r="X19" s="110"/>
      <c r="Y19" s="111"/>
      <c r="Z19" s="111"/>
      <c r="AA19" s="111"/>
      <c r="AB19" s="111"/>
      <c r="AC19" s="112"/>
      <c r="AD19" s="111"/>
      <c r="AE19" s="111"/>
      <c r="AF19" s="112"/>
      <c r="AG19" s="113"/>
    </row>
    <row r="20" spans="1:33" x14ac:dyDescent="0.25">
      <c r="A20" s="105" t="s">
        <v>20</v>
      </c>
      <c r="B20" s="82">
        <f>(VLOOKUP($A20,'Occupancy Raw Data'!$B$8:$BE$51,'Occupancy Raw Data'!G$3,FALSE))/100</f>
        <v>0.55992774495923403</v>
      </c>
      <c r="C20" s="88">
        <f>(VLOOKUP($A20,'Occupancy Raw Data'!$B$8:$BE$51,'Occupancy Raw Data'!H$3,FALSE))/100</f>
        <v>0.68061319142703691</v>
      </c>
      <c r="D20" s="88">
        <f>(VLOOKUP($A20,'Occupancy Raw Data'!$B$8:$BE$51,'Occupancy Raw Data'!I$3,FALSE))/100</f>
        <v>0.72862861885465902</v>
      </c>
      <c r="E20" s="88">
        <f>(VLOOKUP($A20,'Occupancy Raw Data'!$B$8:$BE$51,'Occupancy Raw Data'!J$3,FALSE))/100</f>
        <v>0.73617145925889704</v>
      </c>
      <c r="F20" s="88">
        <f>(VLOOKUP($A20,'Occupancy Raw Data'!$B$8:$BE$51,'Occupancy Raw Data'!K$3,FALSE))/100</f>
        <v>0.71991407508665706</v>
      </c>
      <c r="G20" s="89">
        <f>(VLOOKUP($A20,'Occupancy Raw Data'!$B$8:$BE$51,'Occupancy Raw Data'!L$3,FALSE))/100</f>
        <v>0.68505101791729706</v>
      </c>
      <c r="H20" s="88">
        <f>(VLOOKUP($A20,'Occupancy Raw Data'!$B$8:$BE$51,'Occupancy Raw Data'!N$3,FALSE))/100</f>
        <v>0.79338964018942504</v>
      </c>
      <c r="I20" s="88">
        <f>(VLOOKUP($A20,'Occupancy Raw Data'!$B$8:$BE$51,'Occupancy Raw Data'!O$3,FALSE))/100</f>
        <v>0.79473221696040597</v>
      </c>
      <c r="J20" s="89">
        <f>(VLOOKUP($A20,'Occupancy Raw Data'!$B$8:$BE$51,'Occupancy Raw Data'!P$3,FALSE))/100</f>
        <v>0.79406092857491506</v>
      </c>
      <c r="K20" s="83">
        <f>(VLOOKUP($A20,'Occupancy Raw Data'!$B$8:$BE$51,'Occupancy Raw Data'!R$3,FALSE))/100</f>
        <v>0.71619670667661595</v>
      </c>
      <c r="M20" s="110">
        <f>VLOOKUP($A20,'ADR Raw Data'!$B$6:$BE$49,'ADR Raw Data'!G$1,FALSE)</f>
        <v>120.21241084662999</v>
      </c>
      <c r="N20" s="111">
        <f>VLOOKUP($A20,'ADR Raw Data'!$B$6:$BE$49,'ADR Raw Data'!H$1,FALSE)</f>
        <v>124.14886163115899</v>
      </c>
      <c r="O20" s="111">
        <f>VLOOKUP($A20,'ADR Raw Data'!$B$6:$BE$49,'ADR Raw Data'!I$1,FALSE)</f>
        <v>126.754743542497</v>
      </c>
      <c r="P20" s="111">
        <f>VLOOKUP($A20,'ADR Raw Data'!$B$6:$BE$49,'ADR Raw Data'!J$1,FALSE)</f>
        <v>125.34785794813899</v>
      </c>
      <c r="Q20" s="111">
        <f>VLOOKUP($A20,'ADR Raw Data'!$B$6:$BE$49,'ADR Raw Data'!K$1,FALSE)</f>
        <v>124.297336226773</v>
      </c>
      <c r="R20" s="112">
        <f>VLOOKUP($A20,'ADR Raw Data'!$B$6:$BE$49,'ADR Raw Data'!L$1,FALSE)</f>
        <v>124.348597980316</v>
      </c>
      <c r="S20" s="111">
        <f>VLOOKUP($A20,'ADR Raw Data'!$B$6:$BE$49,'ADR Raw Data'!N$1,FALSE)</f>
        <v>145.307669066518</v>
      </c>
      <c r="T20" s="111">
        <f>VLOOKUP($A20,'ADR Raw Data'!$B$6:$BE$49,'ADR Raw Data'!O$1,FALSE)</f>
        <v>145.55347145007201</v>
      </c>
      <c r="U20" s="112">
        <f>VLOOKUP($A20,'ADR Raw Data'!$B$6:$BE$49,'ADR Raw Data'!P$1,FALSE)</f>
        <v>145.430674157303</v>
      </c>
      <c r="V20" s="113">
        <f>VLOOKUP($A20,'ADR Raw Data'!$B$6:$BE$49,'ADR Raw Data'!R$1,FALSE)</f>
        <v>131.02691208405901</v>
      </c>
      <c r="X20" s="110">
        <f>VLOOKUP($A20,'RevPAR Raw Data'!$B$6:$BE$49,'RevPAR Raw Data'!G$1,FALSE)</f>
        <v>67.310264121466503</v>
      </c>
      <c r="Y20" s="111">
        <f>VLOOKUP($A20,'RevPAR Raw Data'!$B$6:$BE$49,'RevPAR Raw Data'!H$1,FALSE)</f>
        <v>84.4973529268173</v>
      </c>
      <c r="Z20" s="111">
        <f>VLOOKUP($A20,'RevPAR Raw Data'!$B$6:$BE$49,'RevPAR Raw Data'!I$1,FALSE)</f>
        <v>92.357133720646303</v>
      </c>
      <c r="AA20" s="111">
        <f>VLOOKUP($A20,'RevPAR Raw Data'!$B$6:$BE$49,'RevPAR Raw Data'!J$1,FALSE)</f>
        <v>92.277515500659007</v>
      </c>
      <c r="AB20" s="111">
        <f>VLOOKUP($A20,'RevPAR Raw Data'!$B$6:$BE$49,'RevPAR Raw Data'!K$1,FALSE)</f>
        <v>89.483401845432695</v>
      </c>
      <c r="AC20" s="112">
        <f>VLOOKUP($A20,'RevPAR Raw Data'!$B$6:$BE$49,'RevPAR Raw Data'!L$1,FALSE)</f>
        <v>85.185133623004404</v>
      </c>
      <c r="AD20" s="111">
        <f>VLOOKUP($A20,'RevPAR Raw Data'!$B$6:$BE$49,'RevPAR Raw Data'!N$1,FALSE)</f>
        <v>115.28559927744899</v>
      </c>
      <c r="AE20" s="111">
        <f>VLOOKUP($A20,'RevPAR Raw Data'!$B$6:$BE$49,'RevPAR Raw Data'!O$1,FALSE)</f>
        <v>115.676033051799</v>
      </c>
      <c r="AF20" s="112">
        <f>VLOOKUP($A20,'RevPAR Raw Data'!$B$6:$BE$49,'RevPAR Raw Data'!P$1,FALSE)</f>
        <v>115.480816164624</v>
      </c>
      <c r="AG20" s="113">
        <f>VLOOKUP($A20,'RevPAR Raw Data'!$B$6:$BE$49,'RevPAR Raw Data'!R$1,FALSE)</f>
        <v>93.841042920610107</v>
      </c>
    </row>
    <row r="21" spans="1:33" x14ac:dyDescent="0.25">
      <c r="A21" s="90" t="s">
        <v>14</v>
      </c>
      <c r="B21" s="78">
        <f>(VLOOKUP($A20,'Occupancy Raw Data'!$B$8:$BE$51,'Occupancy Raw Data'!T$3,FALSE))/100</f>
        <v>-2.9694010762495303E-2</v>
      </c>
      <c r="C21" s="79">
        <f>(VLOOKUP($A20,'Occupancy Raw Data'!$B$8:$BE$51,'Occupancy Raw Data'!U$3,FALSE))/100</f>
        <v>-4.3018757578882495E-2</v>
      </c>
      <c r="D21" s="79">
        <f>(VLOOKUP($A20,'Occupancy Raw Data'!$B$8:$BE$51,'Occupancy Raw Data'!V$3,FALSE))/100</f>
        <v>-3.8124488088875197E-2</v>
      </c>
      <c r="E21" s="79">
        <f>(VLOOKUP($A20,'Occupancy Raw Data'!$B$8:$BE$51,'Occupancy Raw Data'!W$3,FALSE))/100</f>
        <v>4.2064594259545604E-2</v>
      </c>
      <c r="F21" s="79">
        <f>(VLOOKUP($A20,'Occupancy Raw Data'!$B$8:$BE$51,'Occupancy Raw Data'!X$3,FALSE))/100</f>
        <v>9.3270024765942205E-2</v>
      </c>
      <c r="G21" s="79">
        <f>(VLOOKUP($A20,'Occupancy Raw Data'!$B$8:$BE$51,'Occupancy Raw Data'!Y$3,FALSE))/100</f>
        <v>4.25845562667758E-3</v>
      </c>
      <c r="H21" s="80">
        <f>(VLOOKUP($A20,'Occupancy Raw Data'!$B$8:$BE$51,'Occupancy Raw Data'!AA$3,FALSE))/100</f>
        <v>8.10773650555211E-2</v>
      </c>
      <c r="I21" s="80">
        <f>(VLOOKUP($A20,'Occupancy Raw Data'!$B$8:$BE$51,'Occupancy Raw Data'!AB$3,FALSE))/100</f>
        <v>3.2303322532123403E-2</v>
      </c>
      <c r="J21" s="79">
        <f>(VLOOKUP($A20,'Occupancy Raw Data'!$B$8:$BE$51,'Occupancy Raw Data'!AC$3,FALSE))/100</f>
        <v>5.6106918390129996E-2</v>
      </c>
      <c r="K21" s="81">
        <f>(VLOOKUP($A20,'Occupancy Raw Data'!$B$8:$BE$51,'Occupancy Raw Data'!AE$3,FALSE))/100</f>
        <v>2.0123237334353398E-2</v>
      </c>
      <c r="M21" s="78">
        <f>(VLOOKUP($A20,'ADR Raw Data'!$B$6:$BE$49,'ADR Raw Data'!T$1,FALSE))/100</f>
        <v>-3.0638011717001603E-3</v>
      </c>
      <c r="N21" s="79">
        <f>(VLOOKUP($A20,'ADR Raw Data'!$B$6:$BE$49,'ADR Raw Data'!U$1,FALSE))/100</f>
        <v>-5.3013175823754498E-3</v>
      </c>
      <c r="O21" s="79">
        <f>(VLOOKUP($A20,'ADR Raw Data'!$B$6:$BE$49,'ADR Raw Data'!V$1,FALSE))/100</f>
        <v>-2.5335148237395897E-3</v>
      </c>
      <c r="P21" s="79">
        <f>(VLOOKUP($A20,'ADR Raw Data'!$B$6:$BE$49,'ADR Raw Data'!W$1,FALSE))/100</f>
        <v>9.3285223036200012E-3</v>
      </c>
      <c r="Q21" s="79">
        <f>(VLOOKUP($A20,'ADR Raw Data'!$B$6:$BE$49,'ADR Raw Data'!X$1,FALSE))/100</f>
        <v>1.1682854799942698E-2</v>
      </c>
      <c r="R21" s="79">
        <f>(VLOOKUP($A20,'ADR Raw Data'!$B$6:$BE$49,'ADR Raw Data'!Y$1,FALSE))/100</f>
        <v>2.0555642829767802E-3</v>
      </c>
      <c r="S21" s="80">
        <f>(VLOOKUP($A20,'ADR Raw Data'!$B$6:$BE$49,'ADR Raw Data'!AA$1,FALSE))/100</f>
        <v>2.0776243443098599E-2</v>
      </c>
      <c r="T21" s="80">
        <f>(VLOOKUP($A20,'ADR Raw Data'!$B$6:$BE$49,'ADR Raw Data'!AB$1,FALSE))/100</f>
        <v>4.5523901677071705E-4</v>
      </c>
      <c r="U21" s="79">
        <f>(VLOOKUP($A20,'ADR Raw Data'!$B$6:$BE$49,'ADR Raw Data'!AC$1,FALSE))/100</f>
        <v>1.0242317905867999E-2</v>
      </c>
      <c r="V21" s="81">
        <f>(VLOOKUP($A20,'ADR Raw Data'!$B$6:$BE$49,'ADR Raw Data'!AE$1,FALSE))/100</f>
        <v>6.5738895911267407E-3</v>
      </c>
      <c r="X21" s="78">
        <f>(VLOOKUP($A20,'RevPAR Raw Data'!$B$6:$BE$49,'RevPAR Raw Data'!T$1,FALSE))/100</f>
        <v>-3.26668353892288E-2</v>
      </c>
      <c r="Y21" s="79">
        <f>(VLOOKUP($A20,'RevPAR Raw Data'!$B$6:$BE$49,'RevPAR Raw Data'!U$1,FALSE))/100</f>
        <v>-4.8092019065332996E-2</v>
      </c>
      <c r="Z21" s="79">
        <f>(VLOOKUP($A20,'RevPAR Raw Data'!$B$6:$BE$49,'RevPAR Raw Data'!V$1,FALSE))/100</f>
        <v>-4.05614139568942E-2</v>
      </c>
      <c r="AA21" s="79">
        <f>(VLOOKUP($A20,'RevPAR Raw Data'!$B$6:$BE$49,'RevPAR Raw Data'!W$1,FALSE))/100</f>
        <v>5.1785517068908507E-2</v>
      </c>
      <c r="AB21" s="79">
        <f>(VLOOKUP($A20,'RevPAR Raw Data'!$B$6:$BE$49,'RevPAR Raw Data'!X$1,FALSE))/100</f>
        <v>0.106042539722412</v>
      </c>
      <c r="AC21" s="79">
        <f>(VLOOKUP($A20,'RevPAR Raw Data'!$B$6:$BE$49,'RevPAR Raw Data'!Y$1,FALSE))/100</f>
        <v>6.3227734389412005E-3</v>
      </c>
      <c r="AD21" s="80">
        <f>(VLOOKUP($A20,'RevPAR Raw Data'!$B$6:$BE$49,'RevPAR Raw Data'!AA$1,FALSE))/100</f>
        <v>0.10353809157273799</v>
      </c>
      <c r="AE21" s="80">
        <f>(VLOOKUP($A20,'RevPAR Raw Data'!$B$6:$BE$49,'RevPAR Raw Data'!AB$1,FALSE))/100</f>
        <v>3.2773267281681999E-2</v>
      </c>
      <c r="AF21" s="79">
        <f>(VLOOKUP($A20,'RevPAR Raw Data'!$B$6:$BE$49,'RevPAR Raw Data'!AC$1,FALSE))/100</f>
        <v>6.6923901190868301E-2</v>
      </c>
      <c r="AG21" s="81">
        <f>(VLOOKUP($A20,'RevPAR Raw Data'!$B$6:$BE$49,'RevPAR Raw Data'!AE$1,FALSE))/100</f>
        <v>2.68294148659322E-2</v>
      </c>
    </row>
    <row r="22" spans="1:33" x14ac:dyDescent="0.25">
      <c r="A22" s="128"/>
      <c r="B22" s="106"/>
      <c r="C22" s="107"/>
      <c r="D22" s="107"/>
      <c r="E22" s="107"/>
      <c r="F22" s="107"/>
      <c r="G22" s="108"/>
      <c r="H22" s="88"/>
      <c r="I22" s="88"/>
      <c r="J22" s="108"/>
      <c r="K22" s="109"/>
      <c r="M22" s="110"/>
      <c r="N22" s="111"/>
      <c r="O22" s="111"/>
      <c r="P22" s="111"/>
      <c r="Q22" s="111"/>
      <c r="R22" s="112"/>
      <c r="S22" s="111"/>
      <c r="T22" s="111"/>
      <c r="U22" s="112"/>
      <c r="V22" s="113"/>
      <c r="X22" s="110"/>
      <c r="Y22" s="111"/>
      <c r="Z22" s="111"/>
      <c r="AA22" s="111"/>
      <c r="AB22" s="111"/>
      <c r="AC22" s="112"/>
      <c r="AD22" s="111"/>
      <c r="AE22" s="111"/>
      <c r="AF22" s="112"/>
      <c r="AG22" s="113"/>
    </row>
    <row r="23" spans="1:33" x14ac:dyDescent="0.25">
      <c r="A23" s="105" t="s">
        <v>21</v>
      </c>
      <c r="B23" s="82">
        <f>(VLOOKUP($A23,'Occupancy Raw Data'!$B$8:$BE$51,'Occupancy Raw Data'!G$3,FALSE))/100</f>
        <v>0.55813652818479498</v>
      </c>
      <c r="C23" s="88">
        <f>(VLOOKUP($A23,'Occupancy Raw Data'!$B$8:$BE$51,'Occupancy Raw Data'!H$3,FALSE))/100</f>
        <v>0.633209791415273</v>
      </c>
      <c r="D23" s="88">
        <f>(VLOOKUP($A23,'Occupancy Raw Data'!$B$8:$BE$51,'Occupancy Raw Data'!I$3,FALSE))/100</f>
        <v>0.66342009998276097</v>
      </c>
      <c r="E23" s="88">
        <f>(VLOOKUP($A23,'Occupancy Raw Data'!$B$8:$BE$51,'Occupancy Raw Data'!J$3,FALSE))/100</f>
        <v>0.66152387519393197</v>
      </c>
      <c r="F23" s="88">
        <f>(VLOOKUP($A23,'Occupancy Raw Data'!$B$8:$BE$51,'Occupancy Raw Data'!K$3,FALSE))/100</f>
        <v>0.65992932253059811</v>
      </c>
      <c r="G23" s="89">
        <f>(VLOOKUP($A23,'Occupancy Raw Data'!$B$8:$BE$51,'Occupancy Raw Data'!L$3,FALSE))/100</f>
        <v>0.63524392346147207</v>
      </c>
      <c r="H23" s="88">
        <f>(VLOOKUP($A23,'Occupancy Raw Data'!$B$8:$BE$51,'Occupancy Raw Data'!N$3,FALSE))/100</f>
        <v>0.71539389760386096</v>
      </c>
      <c r="I23" s="88">
        <f>(VLOOKUP($A23,'Occupancy Raw Data'!$B$8:$BE$51,'Occupancy Raw Data'!O$3,FALSE))/100</f>
        <v>0.72108257197034897</v>
      </c>
      <c r="J23" s="89">
        <f>(VLOOKUP($A23,'Occupancy Raw Data'!$B$8:$BE$51,'Occupancy Raw Data'!P$3,FALSE))/100</f>
        <v>0.71823823478710491</v>
      </c>
      <c r="K23" s="83">
        <f>(VLOOKUP($A23,'Occupancy Raw Data'!$B$8:$BE$51,'Occupancy Raw Data'!R$3,FALSE))/100</f>
        <v>0.65895658384022393</v>
      </c>
      <c r="M23" s="110">
        <f>VLOOKUP($A23,'ADR Raw Data'!$B$6:$BE$49,'ADR Raw Data'!G$1,FALSE)</f>
        <v>86.758271175970904</v>
      </c>
      <c r="N23" s="111">
        <f>VLOOKUP($A23,'ADR Raw Data'!$B$6:$BE$49,'ADR Raw Data'!H$1,FALSE)</f>
        <v>88.138450282447394</v>
      </c>
      <c r="O23" s="111">
        <f>VLOOKUP($A23,'ADR Raw Data'!$B$6:$BE$49,'ADR Raw Data'!I$1,FALSE)</f>
        <v>89.564065220215596</v>
      </c>
      <c r="P23" s="111">
        <f>VLOOKUP($A23,'ADR Raw Data'!$B$6:$BE$49,'ADR Raw Data'!J$1,FALSE)</f>
        <v>89.034829967426703</v>
      </c>
      <c r="Q23" s="111">
        <f>VLOOKUP($A23,'ADR Raw Data'!$B$6:$BE$49,'ADR Raw Data'!K$1,FALSE)</f>
        <v>89.918570495657207</v>
      </c>
      <c r="R23" s="112">
        <f>VLOOKUP($A23,'ADR Raw Data'!$B$6:$BE$49,'ADR Raw Data'!L$1,FALSE)</f>
        <v>88.750241516397296</v>
      </c>
      <c r="S23" s="111">
        <f>VLOOKUP($A23,'ADR Raw Data'!$B$6:$BE$49,'ADR Raw Data'!N$1,FALSE)</f>
        <v>105.76234277108399</v>
      </c>
      <c r="T23" s="111">
        <f>VLOOKUP($A23,'ADR Raw Data'!$B$6:$BE$49,'ADR Raw Data'!O$1,FALSE)</f>
        <v>109.590371742768</v>
      </c>
      <c r="U23" s="112">
        <f>VLOOKUP($A23,'ADR Raw Data'!$B$6:$BE$49,'ADR Raw Data'!P$1,FALSE)</f>
        <v>107.683937057482</v>
      </c>
      <c r="V23" s="113">
        <f>VLOOKUP($A23,'ADR Raw Data'!$B$6:$BE$49,'ADR Raw Data'!R$1,FALSE)</f>
        <v>94.646534620163806</v>
      </c>
      <c r="X23" s="110">
        <f>VLOOKUP($A23,'RevPAR Raw Data'!$B$6:$BE$49,'RevPAR Raw Data'!G$1,FALSE)</f>
        <v>48.422960265471403</v>
      </c>
      <c r="Y23" s="111">
        <f>VLOOKUP($A23,'RevPAR Raw Data'!$B$6:$BE$49,'RevPAR Raw Data'!H$1,FALSE)</f>
        <v>55.810129719013901</v>
      </c>
      <c r="Z23" s="111">
        <f>VLOOKUP($A23,'RevPAR Raw Data'!$B$6:$BE$49,'RevPAR Raw Data'!I$1,FALSE)</f>
        <v>59.418601103257998</v>
      </c>
      <c r="AA23" s="111">
        <f>VLOOKUP($A23,'RevPAR Raw Data'!$B$6:$BE$49,'RevPAR Raw Data'!J$1,FALSE)</f>
        <v>58.898665747284902</v>
      </c>
      <c r="AB23" s="111">
        <f>VLOOKUP($A23,'RevPAR Raw Data'!$B$6:$BE$49,'RevPAR Raw Data'!K$1,FALSE)</f>
        <v>59.339901310118897</v>
      </c>
      <c r="AC23" s="112">
        <f>VLOOKUP($A23,'RevPAR Raw Data'!$B$6:$BE$49,'RevPAR Raw Data'!L$1,FALSE)</f>
        <v>56.3780516290294</v>
      </c>
      <c r="AD23" s="111">
        <f>VLOOKUP($A23,'RevPAR Raw Data'!$B$6:$BE$49,'RevPAR Raw Data'!N$1,FALSE)</f>
        <v>75.661734614721496</v>
      </c>
      <c r="AE23" s="111">
        <f>VLOOKUP($A23,'RevPAR Raw Data'!$B$6:$BE$49,'RevPAR Raw Data'!O$1,FALSE)</f>
        <v>79.023707119462102</v>
      </c>
      <c r="AF23" s="112">
        <f>VLOOKUP($A23,'RevPAR Raw Data'!$B$6:$BE$49,'RevPAR Raw Data'!P$1,FALSE)</f>
        <v>77.342720867091799</v>
      </c>
      <c r="AG23" s="113">
        <f>VLOOKUP($A23,'RevPAR Raw Data'!$B$6:$BE$49,'RevPAR Raw Data'!R$1,FALSE)</f>
        <v>62.367957125618702</v>
      </c>
    </row>
    <row r="24" spans="1:33" x14ac:dyDescent="0.25">
      <c r="A24" s="90" t="s">
        <v>14</v>
      </c>
      <c r="B24" s="78">
        <f>(VLOOKUP($A23,'Occupancy Raw Data'!$B$8:$BE$51,'Occupancy Raw Data'!T$3,FALSE))/100</f>
        <v>-2.2514556710089E-2</v>
      </c>
      <c r="C24" s="79">
        <f>(VLOOKUP($A23,'Occupancy Raw Data'!$B$8:$BE$51,'Occupancy Raw Data'!U$3,FALSE))/100</f>
        <v>-1.4721027921136901E-2</v>
      </c>
      <c r="D24" s="79">
        <f>(VLOOKUP($A23,'Occupancy Raw Data'!$B$8:$BE$51,'Occupancy Raw Data'!V$3,FALSE))/100</f>
        <v>8.4623285537243503E-4</v>
      </c>
      <c r="E24" s="79">
        <f>(VLOOKUP($A23,'Occupancy Raw Data'!$B$8:$BE$51,'Occupancy Raw Data'!W$3,FALSE))/100</f>
        <v>5.2390461262525896E-2</v>
      </c>
      <c r="F24" s="79">
        <f>(VLOOKUP($A23,'Occupancy Raw Data'!$B$8:$BE$51,'Occupancy Raw Data'!X$3,FALSE))/100</f>
        <v>7.7088200592428699E-2</v>
      </c>
      <c r="G24" s="79">
        <f>(VLOOKUP($A23,'Occupancy Raw Data'!$B$8:$BE$51,'Occupancy Raw Data'!Y$3,FALSE))/100</f>
        <v>1.8733811821893102E-2</v>
      </c>
      <c r="H24" s="80">
        <f>(VLOOKUP($A23,'Occupancy Raw Data'!$B$8:$BE$51,'Occupancy Raw Data'!AA$3,FALSE))/100</f>
        <v>8.28710605266329E-2</v>
      </c>
      <c r="I24" s="80">
        <f>(VLOOKUP($A23,'Occupancy Raw Data'!$B$8:$BE$51,'Occupancy Raw Data'!AB$3,FALSE))/100</f>
        <v>5.3362569725410293E-2</v>
      </c>
      <c r="J24" s="79">
        <f>(VLOOKUP($A23,'Occupancy Raw Data'!$B$8:$BE$51,'Occupancy Raw Data'!AC$3,FALSE))/100</f>
        <v>6.7854595124825903E-2</v>
      </c>
      <c r="K24" s="81">
        <f>(VLOOKUP($A23,'Occupancy Raw Data'!$B$8:$BE$51,'Occupancy Raw Data'!AE$3,FALSE))/100</f>
        <v>3.3539338079023699E-2</v>
      </c>
      <c r="M24" s="78">
        <f>(VLOOKUP($A23,'ADR Raw Data'!$B$6:$BE$49,'ADR Raw Data'!T$1,FALSE))/100</f>
        <v>-7.2773513572930403E-3</v>
      </c>
      <c r="N24" s="79">
        <f>(VLOOKUP($A23,'ADR Raw Data'!$B$6:$BE$49,'ADR Raw Data'!U$1,FALSE))/100</f>
        <v>-8.7981660835604308E-3</v>
      </c>
      <c r="O24" s="79">
        <f>(VLOOKUP($A23,'ADR Raw Data'!$B$6:$BE$49,'ADR Raw Data'!V$1,FALSE))/100</f>
        <v>-6.3711361996115498E-3</v>
      </c>
      <c r="P24" s="79">
        <f>(VLOOKUP($A23,'ADR Raw Data'!$B$6:$BE$49,'ADR Raw Data'!W$1,FALSE))/100</f>
        <v>-6.3433970746235406E-3</v>
      </c>
      <c r="Q24" s="79">
        <f>(VLOOKUP($A23,'ADR Raw Data'!$B$6:$BE$49,'ADR Raw Data'!X$1,FALSE))/100</f>
        <v>6.1502595451766798E-3</v>
      </c>
      <c r="R24" s="79">
        <f>(VLOOKUP($A23,'ADR Raw Data'!$B$6:$BE$49,'ADR Raw Data'!Y$1,FALSE))/100</f>
        <v>-4.2130821901225799E-3</v>
      </c>
      <c r="S24" s="80">
        <f>(VLOOKUP($A23,'ADR Raw Data'!$B$6:$BE$49,'ADR Raw Data'!AA$1,FALSE))/100</f>
        <v>3.1695897605390905E-2</v>
      </c>
      <c r="T24" s="80">
        <f>(VLOOKUP($A23,'ADR Raw Data'!$B$6:$BE$49,'ADR Raw Data'!AB$1,FALSE))/100</f>
        <v>4.5601475076170205E-2</v>
      </c>
      <c r="U24" s="79">
        <f>(VLOOKUP($A23,'ADR Raw Data'!$B$6:$BE$49,'ADR Raw Data'!AC$1,FALSE))/100</f>
        <v>3.8594291163668804E-2</v>
      </c>
      <c r="V24" s="81">
        <f>(VLOOKUP($A23,'ADR Raw Data'!$B$6:$BE$49,'ADR Raw Data'!AE$1,FALSE))/100</f>
        <v>1.21188051097572E-2</v>
      </c>
      <c r="X24" s="78">
        <f>(VLOOKUP($A23,'RevPAR Raw Data'!$B$6:$BE$49,'RevPAR Raw Data'!T$1,FALSE))/100</f>
        <v>-2.9628061727549102E-2</v>
      </c>
      <c r="Y24" s="79">
        <f>(VLOOKUP($A23,'RevPAR Raw Data'!$B$6:$BE$49,'RevPAR Raw Data'!U$1,FALSE))/100</f>
        <v>-2.3389675956126399E-2</v>
      </c>
      <c r="Z24" s="79">
        <f>(VLOOKUP($A23,'RevPAR Raw Data'!$B$6:$BE$49,'RevPAR Raw Data'!V$1,FALSE))/100</f>
        <v>-5.5302948090172801E-3</v>
      </c>
      <c r="AA24" s="79">
        <f>(VLOOKUP($A23,'RevPAR Raw Data'!$B$6:$BE$49,'RevPAR Raw Data'!W$1,FALSE))/100</f>
        <v>4.5714730689191498E-2</v>
      </c>
      <c r="AB24" s="79">
        <f>(VLOOKUP($A23,'RevPAR Raw Data'!$B$6:$BE$49,'RevPAR Raw Data'!X$1,FALSE))/100</f>
        <v>8.3712572579119404E-2</v>
      </c>
      <c r="AC24" s="79">
        <f>(VLOOKUP($A23,'RevPAR Raw Data'!$B$6:$BE$49,'RevPAR Raw Data'!Y$1,FALSE))/100</f>
        <v>1.44418025428306E-2</v>
      </c>
      <c r="AD24" s="80">
        <f>(VLOOKUP($A23,'RevPAR Raw Data'!$B$6:$BE$49,'RevPAR Raw Data'!AA$1,FALSE))/100</f>
        <v>0.117193630780926</v>
      </c>
      <c r="AE24" s="80">
        <f>(VLOOKUP($A23,'RevPAR Raw Data'!$B$6:$BE$49,'RevPAR Raw Data'!AB$1,FALSE))/100</f>
        <v>0.10139745669491401</v>
      </c>
      <c r="AF24" s="79">
        <f>(VLOOKUP($A23,'RevPAR Raw Data'!$B$6:$BE$49,'RevPAR Raw Data'!AC$1,FALSE))/100</f>
        <v>0.109067686289535</v>
      </c>
      <c r="AG24" s="81">
        <f>(VLOOKUP($A23,'RevPAR Raw Data'!$B$6:$BE$49,'RevPAR Raw Data'!AE$1,FALSE))/100</f>
        <v>4.6064599890470896E-2</v>
      </c>
    </row>
    <row r="25" spans="1:33" x14ac:dyDescent="0.25">
      <c r="A25" s="128"/>
      <c r="B25" s="106"/>
      <c r="C25" s="107"/>
      <c r="D25" s="107"/>
      <c r="E25" s="107"/>
      <c r="F25" s="107"/>
      <c r="G25" s="108"/>
      <c r="H25" s="88"/>
      <c r="I25" s="88"/>
      <c r="J25" s="108"/>
      <c r="K25" s="109"/>
      <c r="M25" s="110"/>
      <c r="N25" s="111"/>
      <c r="O25" s="111"/>
      <c r="P25" s="111"/>
      <c r="Q25" s="111"/>
      <c r="R25" s="112"/>
      <c r="S25" s="111"/>
      <c r="T25" s="111"/>
      <c r="U25" s="112"/>
      <c r="V25" s="113"/>
      <c r="X25" s="110"/>
      <c r="Y25" s="111"/>
      <c r="Z25" s="111"/>
      <c r="AA25" s="111"/>
      <c r="AB25" s="111"/>
      <c r="AC25" s="112"/>
      <c r="AD25" s="111"/>
      <c r="AE25" s="111"/>
      <c r="AF25" s="112"/>
      <c r="AG25" s="113"/>
    </row>
    <row r="26" spans="1:33" x14ac:dyDescent="0.25">
      <c r="A26" s="105" t="s">
        <v>22</v>
      </c>
      <c r="B26" s="82">
        <f>(VLOOKUP($A26,'Occupancy Raw Data'!$B$8:$BE$51,'Occupancy Raw Data'!G$3,FALSE))/100</f>
        <v>0.54341785850077495</v>
      </c>
      <c r="C26" s="88">
        <f>(VLOOKUP($A26,'Occupancy Raw Data'!$B$8:$BE$51,'Occupancy Raw Data'!H$3,FALSE))/100</f>
        <v>0.57632125413120394</v>
      </c>
      <c r="D26" s="88">
        <f>(VLOOKUP($A26,'Occupancy Raw Data'!$B$8:$BE$51,'Occupancy Raw Data'!I$3,FALSE))/100</f>
        <v>0.57983094966511606</v>
      </c>
      <c r="E26" s="88">
        <f>(VLOOKUP($A26,'Occupancy Raw Data'!$B$8:$BE$51,'Occupancy Raw Data'!J$3,FALSE))/100</f>
        <v>0.58816647655815801</v>
      </c>
      <c r="F26" s="88">
        <f>(VLOOKUP($A26,'Occupancy Raw Data'!$B$8:$BE$51,'Occupancy Raw Data'!K$3,FALSE))/100</f>
        <v>0.60518849989763301</v>
      </c>
      <c r="G26" s="89">
        <f>(VLOOKUP($A26,'Occupancy Raw Data'!$B$8:$BE$51,'Occupancy Raw Data'!L$3,FALSE))/100</f>
        <v>0.57858500775057697</v>
      </c>
      <c r="H26" s="88">
        <f>(VLOOKUP($A26,'Occupancy Raw Data'!$B$8:$BE$51,'Occupancy Raw Data'!N$3,FALSE))/100</f>
        <v>0.66561375800649203</v>
      </c>
      <c r="I26" s="88">
        <f>(VLOOKUP($A26,'Occupancy Raw Data'!$B$8:$BE$51,'Occupancy Raw Data'!O$3,FALSE))/100</f>
        <v>0.68158287268579398</v>
      </c>
      <c r="J26" s="89">
        <f>(VLOOKUP($A26,'Occupancy Raw Data'!$B$8:$BE$51,'Occupancy Raw Data'!P$3,FALSE))/100</f>
        <v>0.67359831534614301</v>
      </c>
      <c r="K26" s="83">
        <f>(VLOOKUP($A26,'Occupancy Raw Data'!$B$8:$BE$51,'Occupancy Raw Data'!R$3,FALSE))/100</f>
        <v>0.60573166706359605</v>
      </c>
      <c r="M26" s="110">
        <f>VLOOKUP($A26,'ADR Raw Data'!$B$6:$BE$49,'ADR Raw Data'!G$1,FALSE)</f>
        <v>69.357885069967693</v>
      </c>
      <c r="N26" s="111">
        <f>VLOOKUP($A26,'ADR Raw Data'!$B$6:$BE$49,'ADR Raw Data'!H$1,FALSE)</f>
        <v>68.697794341537602</v>
      </c>
      <c r="O26" s="111">
        <f>VLOOKUP($A26,'ADR Raw Data'!$B$6:$BE$49,'ADR Raw Data'!I$1,FALSE)</f>
        <v>68.070255409835994</v>
      </c>
      <c r="P26" s="111">
        <f>VLOOKUP($A26,'ADR Raw Data'!$B$6:$BE$49,'ADR Raw Data'!J$1,FALSE)</f>
        <v>68.134589214321196</v>
      </c>
      <c r="Q26" s="111">
        <f>VLOOKUP($A26,'ADR Raw Data'!$B$6:$BE$49,'ADR Raw Data'!K$1,FALSE)</f>
        <v>68.482960245505495</v>
      </c>
      <c r="R26" s="112">
        <f>VLOOKUP($A26,'ADR Raw Data'!$B$6:$BE$49,'ADR Raw Data'!L$1,FALSE)</f>
        <v>68.536561368691295</v>
      </c>
      <c r="S26" s="111">
        <f>VLOOKUP($A26,'ADR Raw Data'!$B$6:$BE$49,'ADR Raw Data'!N$1,FALSE)</f>
        <v>81.817015396783503</v>
      </c>
      <c r="T26" s="111">
        <f>VLOOKUP($A26,'ADR Raw Data'!$B$6:$BE$49,'ADR Raw Data'!O$1,FALSE)</f>
        <v>85.994892546343905</v>
      </c>
      <c r="U26" s="112">
        <f>VLOOKUP($A26,'ADR Raw Data'!$B$6:$BE$49,'ADR Raw Data'!P$1,FALSE)</f>
        <v>83.930715390126295</v>
      </c>
      <c r="V26" s="113">
        <f>VLOOKUP($A26,'ADR Raw Data'!$B$6:$BE$49,'ADR Raw Data'!R$1,FALSE)</f>
        <v>73.427683380468196</v>
      </c>
      <c r="X26" s="110">
        <f>VLOOKUP($A26,'RevPAR Raw Data'!$B$6:$BE$49,'RevPAR Raw Data'!G$1,FALSE)</f>
        <v>37.690313374864701</v>
      </c>
      <c r="Y26" s="111">
        <f>VLOOKUP($A26,'RevPAR Raw Data'!$B$6:$BE$49,'RevPAR Raw Data'!H$1,FALSE)</f>
        <v>39.591998990962502</v>
      </c>
      <c r="Z26" s="111">
        <f>VLOOKUP($A26,'RevPAR Raw Data'!$B$6:$BE$49,'RevPAR Raw Data'!I$1,FALSE)</f>
        <v>39.469240838232203</v>
      </c>
      <c r="AA26" s="111">
        <f>VLOOKUP($A26,'RevPAR Raw Data'!$B$6:$BE$49,'RevPAR Raw Data'!J$1,FALSE)</f>
        <v>40.074481269924803</v>
      </c>
      <c r="AB26" s="111">
        <f>VLOOKUP($A26,'RevPAR Raw Data'!$B$6:$BE$49,'RevPAR Raw Data'!K$1,FALSE)</f>
        <v>41.445099979526702</v>
      </c>
      <c r="AC26" s="112">
        <f>VLOOKUP($A26,'RevPAR Raw Data'!$B$6:$BE$49,'RevPAR Raw Data'!L$1,FALSE)</f>
        <v>39.654226890702198</v>
      </c>
      <c r="AD26" s="111">
        <f>VLOOKUP($A26,'RevPAR Raw Data'!$B$6:$BE$49,'RevPAR Raw Data'!N$1,FALSE)</f>
        <v>54.458531087128101</v>
      </c>
      <c r="AE26" s="111">
        <f>VLOOKUP($A26,'RevPAR Raw Data'!$B$6:$BE$49,'RevPAR Raw Data'!O$1,FALSE)</f>
        <v>58.612645898043297</v>
      </c>
      <c r="AF26" s="112">
        <f>VLOOKUP($A26,'RevPAR Raw Data'!$B$6:$BE$49,'RevPAR Raw Data'!P$1,FALSE)</f>
        <v>56.535588492585703</v>
      </c>
      <c r="AG26" s="113">
        <f>VLOOKUP($A26,'RevPAR Raw Data'!$B$6:$BE$49,'RevPAR Raw Data'!R$1,FALSE)</f>
        <v>44.477473062668899</v>
      </c>
    </row>
    <row r="27" spans="1:33" x14ac:dyDescent="0.25">
      <c r="A27" s="90" t="s">
        <v>14</v>
      </c>
      <c r="B27" s="78">
        <f>(VLOOKUP($A26,'Occupancy Raw Data'!$B$8:$BE$51,'Occupancy Raw Data'!T$3,FALSE))/100</f>
        <v>4.1525554205458601E-2</v>
      </c>
      <c r="C27" s="79">
        <f>(VLOOKUP($A26,'Occupancy Raw Data'!$B$8:$BE$51,'Occupancy Raw Data'!U$3,FALSE))/100</f>
        <v>3.8566923813203202E-2</v>
      </c>
      <c r="D27" s="79">
        <f>(VLOOKUP($A26,'Occupancy Raw Data'!$B$8:$BE$51,'Occupancy Raw Data'!V$3,FALSE))/100</f>
        <v>3.6709648466811504E-2</v>
      </c>
      <c r="E27" s="79">
        <f>(VLOOKUP($A26,'Occupancy Raw Data'!$B$8:$BE$51,'Occupancy Raw Data'!W$3,FALSE))/100</f>
        <v>6.1308773095038703E-2</v>
      </c>
      <c r="F27" s="79">
        <f>(VLOOKUP($A26,'Occupancy Raw Data'!$B$8:$BE$51,'Occupancy Raw Data'!X$3,FALSE))/100</f>
        <v>0.102883826131759</v>
      </c>
      <c r="G27" s="79">
        <f>(VLOOKUP($A26,'Occupancy Raw Data'!$B$8:$BE$51,'Occupancy Raw Data'!Y$3,FALSE))/100</f>
        <v>5.6238677774032707E-2</v>
      </c>
      <c r="H27" s="80">
        <f>(VLOOKUP($A26,'Occupancy Raw Data'!$B$8:$BE$51,'Occupancy Raw Data'!AA$3,FALSE))/100</f>
        <v>0.112865650468969</v>
      </c>
      <c r="I27" s="80">
        <f>(VLOOKUP($A26,'Occupancy Raw Data'!$B$8:$BE$51,'Occupancy Raw Data'!AB$3,FALSE))/100</f>
        <v>7.9837638143270995E-2</v>
      </c>
      <c r="J27" s="79">
        <f>(VLOOKUP($A26,'Occupancy Raw Data'!$B$8:$BE$51,'Occupancy Raw Data'!AC$3,FALSE))/100</f>
        <v>9.5907228045639295E-2</v>
      </c>
      <c r="K27" s="81">
        <f>(VLOOKUP($A26,'Occupancy Raw Data'!$B$8:$BE$51,'Occupancy Raw Data'!AE$3,FALSE))/100</f>
        <v>6.8528720290307904E-2</v>
      </c>
      <c r="M27" s="78">
        <f>(VLOOKUP($A26,'ADR Raw Data'!$B$6:$BE$49,'ADR Raw Data'!T$1,FALSE))/100</f>
        <v>-4.7705913910529602E-3</v>
      </c>
      <c r="N27" s="79">
        <f>(VLOOKUP($A26,'ADR Raw Data'!$B$6:$BE$49,'ADR Raw Data'!U$1,FALSE))/100</f>
        <v>-1.4307807699187E-2</v>
      </c>
      <c r="O27" s="79">
        <f>(VLOOKUP($A26,'ADR Raw Data'!$B$6:$BE$49,'ADR Raw Data'!V$1,FALSE))/100</f>
        <v>-2.2924333629454102E-2</v>
      </c>
      <c r="P27" s="79">
        <f>(VLOOKUP($A26,'ADR Raw Data'!$B$6:$BE$49,'ADR Raw Data'!W$1,FALSE))/100</f>
        <v>-1.87008904671658E-2</v>
      </c>
      <c r="Q27" s="79">
        <f>(VLOOKUP($A26,'ADR Raw Data'!$B$6:$BE$49,'ADR Raw Data'!X$1,FALSE))/100</f>
        <v>-8.5559146035301195E-3</v>
      </c>
      <c r="R27" s="79">
        <f>(VLOOKUP($A26,'ADR Raw Data'!$B$6:$BE$49,'ADR Raw Data'!Y$1,FALSE))/100</f>
        <v>-1.4018978660603001E-2</v>
      </c>
      <c r="S27" s="80">
        <f>(VLOOKUP($A26,'ADR Raw Data'!$B$6:$BE$49,'ADR Raw Data'!AA$1,FALSE))/100</f>
        <v>2.2371754638209399E-2</v>
      </c>
      <c r="T27" s="80">
        <f>(VLOOKUP($A26,'ADR Raw Data'!$B$6:$BE$49,'ADR Raw Data'!AB$1,FALSE))/100</f>
        <v>3.4353430952709901E-2</v>
      </c>
      <c r="U27" s="79">
        <f>(VLOOKUP($A26,'ADR Raw Data'!$B$6:$BE$49,'ADR Raw Data'!AC$1,FALSE))/100</f>
        <v>2.8252577380545197E-2</v>
      </c>
      <c r="V27" s="81">
        <f>(VLOOKUP($A26,'ADR Raw Data'!$B$6:$BE$49,'ADR Raw Data'!AE$1,FALSE))/100</f>
        <v>2.2402575483448598E-3</v>
      </c>
      <c r="X27" s="78">
        <f>(VLOOKUP($A26,'RevPAR Raw Data'!$B$6:$BE$49,'RevPAR Raw Data'!T$1,FALSE))/100</f>
        <v>3.6556861363004296E-2</v>
      </c>
      <c r="Y27" s="79">
        <f>(VLOOKUP($A26,'RevPAR Raw Data'!$B$6:$BE$49,'RevPAR Raw Data'!U$1,FALSE))/100</f>
        <v>2.37073079845476E-2</v>
      </c>
      <c r="Z27" s="79">
        <f>(VLOOKUP($A26,'RevPAR Raw Data'!$B$6:$BE$49,'RevPAR Raw Data'!V$1,FALSE))/100</f>
        <v>1.29437706084841E-2</v>
      </c>
      <c r="AA27" s="79">
        <f>(VLOOKUP($A26,'RevPAR Raw Data'!$B$6:$BE$49,'RevPAR Raw Data'!W$1,FALSE))/100</f>
        <v>4.14613539775463E-2</v>
      </c>
      <c r="AB27" s="79">
        <f>(VLOOKUP($A26,'RevPAR Raw Data'!$B$6:$BE$49,'RevPAR Raw Data'!X$1,FALSE))/100</f>
        <v>9.3447646297762005E-2</v>
      </c>
      <c r="AC27" s="79">
        <f>(VLOOKUP($A26,'RevPAR Raw Data'!$B$6:$BE$49,'RevPAR Raw Data'!Y$1,FALSE))/100</f>
        <v>4.1431290289815001E-2</v>
      </c>
      <c r="AD27" s="80">
        <f>(VLOOKUP($A26,'RevPAR Raw Data'!$B$6:$BE$49,'RevPAR Raw Data'!AA$1,FALSE))/100</f>
        <v>0.13776240774655199</v>
      </c>
      <c r="AE27" s="80">
        <f>(VLOOKUP($A26,'RevPAR Raw Data'!$B$6:$BE$49,'RevPAR Raw Data'!AB$1,FALSE))/100</f>
        <v>0.116933765885363</v>
      </c>
      <c r="AF27" s="79">
        <f>(VLOOKUP($A26,'RevPAR Raw Data'!$B$6:$BE$49,'RevPAR Raw Data'!AC$1,FALSE))/100</f>
        <v>0.126869431807897</v>
      </c>
      <c r="AG27" s="81">
        <f>(VLOOKUP($A26,'RevPAR Raw Data'!$B$6:$BE$49,'RevPAR Raw Data'!AE$1,FALSE))/100</f>
        <v>7.0922499821561499E-2</v>
      </c>
    </row>
    <row r="28" spans="1:33" x14ac:dyDescent="0.25">
      <c r="A28" s="143" t="s">
        <v>23</v>
      </c>
      <c r="B28" s="119"/>
      <c r="C28" s="120"/>
      <c r="D28" s="120"/>
      <c r="E28" s="120"/>
      <c r="F28" s="120"/>
      <c r="G28" s="121"/>
      <c r="H28" s="120"/>
      <c r="I28" s="120"/>
      <c r="J28" s="121"/>
      <c r="K28" s="122"/>
      <c r="M28" s="119"/>
      <c r="N28" s="120"/>
      <c r="O28" s="120"/>
      <c r="P28" s="120"/>
      <c r="Q28" s="120"/>
      <c r="R28" s="121"/>
      <c r="S28" s="120"/>
      <c r="T28" s="120"/>
      <c r="U28" s="121"/>
      <c r="V28" s="122"/>
      <c r="X28" s="119"/>
      <c r="Y28" s="120"/>
      <c r="Z28" s="120"/>
      <c r="AA28" s="120"/>
      <c r="AB28" s="120"/>
      <c r="AC28" s="121"/>
      <c r="AD28" s="120"/>
      <c r="AE28" s="120"/>
      <c r="AF28" s="121"/>
      <c r="AG28" s="122"/>
    </row>
    <row r="29" spans="1:33" x14ac:dyDescent="0.25">
      <c r="A29" s="105" t="s">
        <v>24</v>
      </c>
      <c r="B29" s="106">
        <f>(VLOOKUP($A29,'Occupancy Raw Data'!$B$8:$BE$45,'Occupancy Raw Data'!G$3,FALSE))/100</f>
        <v>0.51146252175478601</v>
      </c>
      <c r="C29" s="107">
        <f>(VLOOKUP($A29,'Occupancy Raw Data'!$B$8:$BE$45,'Occupancy Raw Data'!H$3,FALSE))/100</f>
        <v>0.65045309968192999</v>
      </c>
      <c r="D29" s="107">
        <f>(VLOOKUP($A29,'Occupancy Raw Data'!$B$8:$BE$45,'Occupancy Raw Data'!I$3,FALSE))/100</f>
        <v>0.73852247494448708</v>
      </c>
      <c r="E29" s="107">
        <f>(VLOOKUP($A29,'Occupancy Raw Data'!$B$8:$BE$45,'Occupancy Raw Data'!J$3,FALSE))/100</f>
        <v>0.73531176858908909</v>
      </c>
      <c r="F29" s="107">
        <f>(VLOOKUP($A29,'Occupancy Raw Data'!$B$8:$BE$45,'Occupancy Raw Data'!K$3,FALSE))/100</f>
        <v>0.679529496489227</v>
      </c>
      <c r="G29" s="108">
        <f>(VLOOKUP($A29,'Occupancy Raw Data'!$B$8:$BE$45,'Occupancy Raw Data'!L$3,FALSE))/100</f>
        <v>0.66305587229190399</v>
      </c>
      <c r="H29" s="88">
        <f>(VLOOKUP($A29,'Occupancy Raw Data'!$B$8:$BE$45,'Occupancy Raw Data'!N$3,FALSE))/100</f>
        <v>0.74005281161855607</v>
      </c>
      <c r="I29" s="88">
        <f>(VLOOKUP($A29,'Occupancy Raw Data'!$B$8:$BE$45,'Occupancy Raw Data'!O$3,FALSE))/100</f>
        <v>0.75523615195342897</v>
      </c>
      <c r="J29" s="108">
        <f>(VLOOKUP($A29,'Occupancy Raw Data'!$B$8:$BE$45,'Occupancy Raw Data'!P$3,FALSE))/100</f>
        <v>0.74764448178599197</v>
      </c>
      <c r="K29" s="109">
        <f>(VLOOKUP($A29,'Occupancy Raw Data'!$B$8:$BE$45,'Occupancy Raw Data'!R$3,FALSE))/100</f>
        <v>0.687224046433072</v>
      </c>
      <c r="M29" s="110">
        <f>VLOOKUP($A29,'ADR Raw Data'!$B$6:$BE$43,'ADR Raw Data'!G$1,FALSE)</f>
        <v>107.006160750953</v>
      </c>
      <c r="N29" s="111">
        <f>VLOOKUP($A29,'ADR Raw Data'!$B$6:$BE$43,'ADR Raw Data'!H$1,FALSE)</f>
        <v>113.71734603496699</v>
      </c>
      <c r="O29" s="111">
        <f>VLOOKUP($A29,'ADR Raw Data'!$B$6:$BE$43,'ADR Raw Data'!I$1,FALSE)</f>
        <v>121.628104989436</v>
      </c>
      <c r="P29" s="111">
        <f>VLOOKUP($A29,'ADR Raw Data'!$B$6:$BE$43,'ADR Raw Data'!J$1,FALSE)</f>
        <v>118.069019383799</v>
      </c>
      <c r="Q29" s="111">
        <f>VLOOKUP($A29,'ADR Raw Data'!$B$6:$BE$43,'ADR Raw Data'!K$1,FALSE)</f>
        <v>113.891746886867</v>
      </c>
      <c r="R29" s="112">
        <f>VLOOKUP($A29,'ADR Raw Data'!$B$6:$BE$43,'ADR Raw Data'!L$1,FALSE)</f>
        <v>115.44513427162001</v>
      </c>
      <c r="S29" s="111">
        <f>VLOOKUP($A29,'ADR Raw Data'!$B$6:$BE$43,'ADR Raw Data'!N$1,FALSE)</f>
        <v>127.349995945343</v>
      </c>
      <c r="T29" s="111">
        <f>VLOOKUP($A29,'ADR Raw Data'!$B$6:$BE$43,'ADR Raw Data'!O$1,FALSE)</f>
        <v>128.59484802733499</v>
      </c>
      <c r="U29" s="112">
        <f>VLOOKUP($A29,'ADR Raw Data'!$B$6:$BE$43,'ADR Raw Data'!P$1,FALSE)</f>
        <v>127.978742173703</v>
      </c>
      <c r="V29" s="113">
        <f>VLOOKUP($A29,'ADR Raw Data'!$B$6:$BE$43,'ADR Raw Data'!R$1,FALSE)</f>
        <v>119.341007753388</v>
      </c>
      <c r="X29" s="110">
        <f>VLOOKUP($A29,'RevPAR Raw Data'!$B$6:$BE$43,'RevPAR Raw Data'!G$1,FALSE)</f>
        <v>54.729640820980599</v>
      </c>
      <c r="Y29" s="111">
        <f>VLOOKUP($A29,'RevPAR Raw Data'!$B$6:$BE$43,'RevPAR Raw Data'!H$1,FALSE)</f>
        <v>73.967800216047493</v>
      </c>
      <c r="Z29" s="111">
        <f>VLOOKUP($A29,'RevPAR Raw Data'!$B$6:$BE$43,'RevPAR Raw Data'!I$1,FALSE)</f>
        <v>89.825089119606304</v>
      </c>
      <c r="AA29" s="111">
        <f>VLOOKUP($A29,'RevPAR Raw Data'!$B$6:$BE$43,'RevPAR Raw Data'!J$1,FALSE)</f>
        <v>86.817539458680898</v>
      </c>
      <c r="AB29" s="111">
        <f>VLOOKUP($A29,'RevPAR Raw Data'!$B$6:$BE$43,'RevPAR Raw Data'!K$1,FALSE)</f>
        <v>77.392801416311499</v>
      </c>
      <c r="AC29" s="112">
        <f>VLOOKUP($A29,'RevPAR Raw Data'!$B$6:$BE$43,'RevPAR Raw Data'!L$1,FALSE)</f>
        <v>76.546574206325303</v>
      </c>
      <c r="AD29" s="111">
        <f>VLOOKUP($A29,'RevPAR Raw Data'!$B$6:$BE$43,'RevPAR Raw Data'!N$1,FALSE)</f>
        <v>94.245722558962896</v>
      </c>
      <c r="AE29" s="111">
        <f>VLOOKUP($A29,'RevPAR Raw Data'!$B$6:$BE$43,'RevPAR Raw Data'!O$1,FALSE)</f>
        <v>97.119478185200705</v>
      </c>
      <c r="AF29" s="112">
        <f>VLOOKUP($A29,'RevPAR Raw Data'!$B$6:$BE$43,'RevPAR Raw Data'!P$1,FALSE)</f>
        <v>95.682600372081794</v>
      </c>
      <c r="AG29" s="113">
        <f>VLOOKUP($A29,'RevPAR Raw Data'!$B$6:$BE$43,'RevPAR Raw Data'!R$1,FALSE)</f>
        <v>82.014010253684305</v>
      </c>
    </row>
    <row r="30" spans="1:33" x14ac:dyDescent="0.25">
      <c r="A30" s="90" t="s">
        <v>14</v>
      </c>
      <c r="B30" s="78">
        <f>(VLOOKUP($A29,'Occupancy Raw Data'!$B$8:$BE$51,'Occupancy Raw Data'!T$3,FALSE))/100</f>
        <v>3.8797574242614298E-2</v>
      </c>
      <c r="C30" s="79">
        <f>(VLOOKUP($A29,'Occupancy Raw Data'!$B$8:$BE$51,'Occupancy Raw Data'!U$3,FALSE))/100</f>
        <v>5.8873322968590901E-2</v>
      </c>
      <c r="D30" s="79">
        <f>(VLOOKUP($A29,'Occupancy Raw Data'!$B$8:$BE$51,'Occupancy Raw Data'!V$3,FALSE))/100</f>
        <v>0.11020955384074399</v>
      </c>
      <c r="E30" s="79">
        <f>(VLOOKUP($A29,'Occupancy Raw Data'!$B$8:$BE$51,'Occupancy Raw Data'!W$3,FALSE))/100</f>
        <v>0.158891862716245</v>
      </c>
      <c r="F30" s="79">
        <f>(VLOOKUP($A29,'Occupancy Raw Data'!$B$8:$BE$51,'Occupancy Raw Data'!X$3,FALSE))/100</f>
        <v>0.13454174407373501</v>
      </c>
      <c r="G30" s="79">
        <f>(VLOOKUP($A29,'Occupancy Raw Data'!$B$8:$BE$51,'Occupancy Raw Data'!Y$3,FALSE))/100</f>
        <v>0.10314428353744001</v>
      </c>
      <c r="H30" s="80">
        <f>(VLOOKUP($A29,'Occupancy Raw Data'!$B$8:$BE$51,'Occupancy Raw Data'!AA$3,FALSE))/100</f>
        <v>5.3277634180534203E-2</v>
      </c>
      <c r="I30" s="80">
        <f>(VLOOKUP($A29,'Occupancy Raw Data'!$B$8:$BE$51,'Occupancy Raw Data'!AB$3,FALSE))/100</f>
        <v>-3.6164289107767901E-2</v>
      </c>
      <c r="J30" s="79">
        <f>(VLOOKUP($A29,'Occupancy Raw Data'!$B$8:$BE$51,'Occupancy Raw Data'!AC$3,FALSE))/100</f>
        <v>6.1206708719161399E-3</v>
      </c>
      <c r="K30" s="81">
        <f>(VLOOKUP($A29,'Occupancy Raw Data'!$B$8:$BE$51,'Occupancy Raw Data'!AE$3,FALSE))/100</f>
        <v>7.1040084786855806E-2</v>
      </c>
      <c r="M30" s="78">
        <f>(VLOOKUP($A29,'ADR Raw Data'!$B$6:$BE$49,'ADR Raw Data'!T$1,FALSE))/100</f>
        <v>-9.1765796920695794E-3</v>
      </c>
      <c r="N30" s="79">
        <f>(VLOOKUP($A29,'ADR Raw Data'!$B$6:$BE$49,'ADR Raw Data'!U$1,FALSE))/100</f>
        <v>-3.4013719542645999E-3</v>
      </c>
      <c r="O30" s="79">
        <f>(VLOOKUP($A29,'ADR Raw Data'!$B$6:$BE$49,'ADR Raw Data'!V$1,FALSE))/100</f>
        <v>3.0478144197443102E-2</v>
      </c>
      <c r="P30" s="79">
        <f>(VLOOKUP($A29,'ADR Raw Data'!$B$6:$BE$49,'ADR Raw Data'!W$1,FALSE))/100</f>
        <v>1.9593383408538102E-2</v>
      </c>
      <c r="Q30" s="79">
        <f>(VLOOKUP($A29,'ADR Raw Data'!$B$6:$BE$49,'ADR Raw Data'!X$1,FALSE))/100</f>
        <v>-1.06079734504178E-2</v>
      </c>
      <c r="R30" s="79">
        <f>(VLOOKUP($A29,'ADR Raw Data'!$B$6:$BE$49,'ADR Raw Data'!Y$1,FALSE))/100</f>
        <v>7.9715076233273802E-3</v>
      </c>
      <c r="S30" s="80">
        <f>(VLOOKUP($A29,'ADR Raw Data'!$B$6:$BE$49,'ADR Raw Data'!AA$1,FALSE))/100</f>
        <v>-6.8156236374787002E-2</v>
      </c>
      <c r="T30" s="80">
        <f>(VLOOKUP($A29,'ADR Raw Data'!$B$6:$BE$49,'ADR Raw Data'!AB$1,FALSE))/100</f>
        <v>-9.5323418073897312E-2</v>
      </c>
      <c r="U30" s="79">
        <f>(VLOOKUP($A29,'ADR Raw Data'!$B$6:$BE$49,'ADR Raw Data'!AC$1,FALSE))/100</f>
        <v>-8.2943309657642003E-2</v>
      </c>
      <c r="V30" s="81">
        <f>(VLOOKUP($A29,'ADR Raw Data'!$B$6:$BE$49,'ADR Raw Data'!AE$1,FALSE))/100</f>
        <v>-2.8259247670517903E-2</v>
      </c>
      <c r="X30" s="78">
        <f>(VLOOKUP($A29,'RevPAR Raw Data'!$B$6:$BE$43,'RevPAR Raw Data'!T$1,FALSE))/100</f>
        <v>2.9264965518648399E-2</v>
      </c>
      <c r="Y30" s="79">
        <f>(VLOOKUP($A29,'RevPAR Raw Data'!$B$6:$BE$43,'RevPAR Raw Data'!U$1,FALSE))/100</f>
        <v>5.5271700944726596E-2</v>
      </c>
      <c r="Z30" s="79">
        <f>(VLOOKUP($A29,'RevPAR Raw Data'!$B$6:$BE$43,'RevPAR Raw Data'!V$1,FALSE))/100</f>
        <v>0.14404668071208099</v>
      </c>
      <c r="AA30" s="79">
        <f>(VLOOKUP($A29,'RevPAR Raw Data'!$B$6:$BE$43,'RevPAR Raw Data'!W$1,FALSE))/100</f>
        <v>0.18159847531147899</v>
      </c>
      <c r="AB30" s="79">
        <f>(VLOOKUP($A29,'RevPAR Raw Data'!$B$6:$BE$43,'RevPAR Raw Data'!X$1,FALSE))/100</f>
        <v>0.12250655537421</v>
      </c>
      <c r="AC30" s="79">
        <f>(VLOOKUP($A29,'RevPAR Raw Data'!$B$6:$BE$43,'RevPAR Raw Data'!Y$1,FALSE))/100</f>
        <v>0.11193800660328901</v>
      </c>
      <c r="AD30" s="80">
        <f>(VLOOKUP($A29,'RevPAR Raw Data'!$B$6:$BE$43,'RevPAR Raw Data'!AA$1,FALSE))/100</f>
        <v>-1.85098052229506E-2</v>
      </c>
      <c r="AE30" s="80">
        <f>(VLOOKUP($A29,'RevPAR Raw Data'!$B$6:$BE$43,'RevPAR Raw Data'!AB$1,FALSE))/100</f>
        <v>-0.12804040353170001</v>
      </c>
      <c r="AF30" s="79">
        <f>(VLOOKUP($A29,'RevPAR Raw Data'!$B$6:$BE$43,'RevPAR Raw Data'!AC$1,FALSE))/100</f>
        <v>-7.7330307485167699E-2</v>
      </c>
      <c r="AG30" s="81">
        <f>(VLOOKUP($A29,'RevPAR Raw Data'!$B$6:$BE$43,'RevPAR Raw Data'!AE$1,FALSE))/100</f>
        <v>4.0773297765811505E-2</v>
      </c>
    </row>
    <row r="31" spans="1:33" x14ac:dyDescent="0.25">
      <c r="A31" s="128"/>
      <c r="B31" s="106"/>
      <c r="C31" s="107"/>
      <c r="D31" s="107"/>
      <c r="E31" s="107"/>
      <c r="F31" s="107"/>
      <c r="G31" s="108"/>
      <c r="H31" s="88"/>
      <c r="I31" s="88"/>
      <c r="J31" s="108"/>
      <c r="K31" s="109"/>
      <c r="M31" s="110"/>
      <c r="N31" s="111"/>
      <c r="O31" s="111"/>
      <c r="P31" s="111"/>
      <c r="Q31" s="111"/>
      <c r="R31" s="112"/>
      <c r="S31" s="111"/>
      <c r="T31" s="111"/>
      <c r="U31" s="112"/>
      <c r="V31" s="113"/>
      <c r="X31" s="110"/>
      <c r="Y31" s="111"/>
      <c r="Z31" s="111"/>
      <c r="AA31" s="111"/>
      <c r="AB31" s="111"/>
      <c r="AC31" s="112"/>
      <c r="AD31" s="111"/>
      <c r="AE31" s="111"/>
      <c r="AF31" s="112"/>
      <c r="AG31" s="113"/>
    </row>
    <row r="32" spans="1:33" x14ac:dyDescent="0.25">
      <c r="A32" s="105" t="s">
        <v>25</v>
      </c>
      <c r="B32" s="106">
        <f>(VLOOKUP($A32,'Occupancy Raw Data'!$B$8:$BE$45,'Occupancy Raw Data'!G$3,FALSE))/100</f>
        <v>0.52775605942142201</v>
      </c>
      <c r="C32" s="107">
        <f>(VLOOKUP($A32,'Occupancy Raw Data'!$B$8:$BE$45,'Occupancy Raw Data'!H$3,FALSE))/100</f>
        <v>0.630179827990617</v>
      </c>
      <c r="D32" s="107">
        <f>(VLOOKUP($A32,'Occupancy Raw Data'!$B$8:$BE$45,'Occupancy Raw Data'!I$3,FALSE))/100</f>
        <v>0.65519937451133603</v>
      </c>
      <c r="E32" s="107">
        <f>(VLOOKUP($A32,'Occupancy Raw Data'!$B$8:$BE$45,'Occupancy Raw Data'!J$3,FALSE))/100</f>
        <v>0.61219702892885008</v>
      </c>
      <c r="F32" s="107">
        <f>(VLOOKUP($A32,'Occupancy Raw Data'!$B$8:$BE$45,'Occupancy Raw Data'!K$3,FALSE))/100</f>
        <v>0.60906958561376001</v>
      </c>
      <c r="G32" s="108">
        <f>(VLOOKUP($A32,'Occupancy Raw Data'!$B$8:$BE$45,'Occupancy Raw Data'!L$3,FALSE))/100</f>
        <v>0.60688037529319705</v>
      </c>
      <c r="H32" s="88">
        <f>(VLOOKUP($A32,'Occupancy Raw Data'!$B$8:$BE$45,'Occupancy Raw Data'!N$3,FALSE))/100</f>
        <v>0.70523846755277508</v>
      </c>
      <c r="I32" s="88">
        <f>(VLOOKUP($A32,'Occupancy Raw Data'!$B$8:$BE$45,'Occupancy Raw Data'!O$3,FALSE))/100</f>
        <v>0.74745895230648896</v>
      </c>
      <c r="J32" s="108">
        <f>(VLOOKUP($A32,'Occupancy Raw Data'!$B$8:$BE$45,'Occupancy Raw Data'!P$3,FALSE))/100</f>
        <v>0.72634870992963196</v>
      </c>
      <c r="K32" s="109">
        <f>(VLOOKUP($A32,'Occupancy Raw Data'!$B$8:$BE$45,'Occupancy Raw Data'!R$3,FALSE))/100</f>
        <v>0.64101418518932207</v>
      </c>
      <c r="M32" s="110">
        <f>VLOOKUP($A32,'ADR Raw Data'!$B$6:$BE$43,'ADR Raw Data'!G$1,FALSE)</f>
        <v>123.258459259259</v>
      </c>
      <c r="N32" s="111">
        <f>VLOOKUP($A32,'ADR Raw Data'!$B$6:$BE$43,'ADR Raw Data'!H$1,FALSE)</f>
        <v>127.61063275434201</v>
      </c>
      <c r="O32" s="111">
        <f>VLOOKUP($A32,'ADR Raw Data'!$B$6:$BE$43,'ADR Raw Data'!I$1,FALSE)</f>
        <v>129.082482100238</v>
      </c>
      <c r="P32" s="111">
        <f>VLOOKUP($A32,'ADR Raw Data'!$B$6:$BE$43,'ADR Raw Data'!J$1,FALSE)</f>
        <v>116.132145593869</v>
      </c>
      <c r="Q32" s="111">
        <f>VLOOKUP($A32,'ADR Raw Data'!$B$6:$BE$43,'ADR Raw Data'!K$1,FALSE)</f>
        <v>112.603543003851</v>
      </c>
      <c r="R32" s="112">
        <f>VLOOKUP($A32,'ADR Raw Data'!$B$6:$BE$43,'ADR Raw Data'!L$1,FALSE)</f>
        <v>121.843437258438</v>
      </c>
      <c r="S32" s="111">
        <f>VLOOKUP($A32,'ADR Raw Data'!$B$6:$BE$43,'ADR Raw Data'!N$1,FALSE)</f>
        <v>151.08415742793699</v>
      </c>
      <c r="T32" s="111">
        <f>VLOOKUP($A32,'ADR Raw Data'!$B$6:$BE$43,'ADR Raw Data'!O$1,FALSE)</f>
        <v>159.04523012552301</v>
      </c>
      <c r="U32" s="112">
        <f>VLOOKUP($A32,'ADR Raw Data'!$B$6:$BE$43,'ADR Raw Data'!P$1,FALSE)</f>
        <v>155.180382131324</v>
      </c>
      <c r="V32" s="113">
        <f>VLOOKUP($A32,'ADR Raw Data'!$B$6:$BE$43,'ADR Raw Data'!R$1,FALSE)</f>
        <v>132.63626589998199</v>
      </c>
      <c r="X32" s="110">
        <f>VLOOKUP($A32,'RevPAR Raw Data'!$B$6:$BE$43,'RevPAR Raw Data'!G$1,FALSE)</f>
        <v>65.050398749022605</v>
      </c>
      <c r="Y32" s="111">
        <f>VLOOKUP($A32,'RevPAR Raw Data'!$B$6:$BE$43,'RevPAR Raw Data'!H$1,FALSE)</f>
        <v>80.417646598905307</v>
      </c>
      <c r="Z32" s="111">
        <f>VLOOKUP($A32,'RevPAR Raw Data'!$B$6:$BE$43,'RevPAR Raw Data'!I$1,FALSE)</f>
        <v>84.574761532447198</v>
      </c>
      <c r="AA32" s="111">
        <f>VLOOKUP($A32,'RevPAR Raw Data'!$B$6:$BE$43,'RevPAR Raw Data'!J$1,FALSE)</f>
        <v>71.095754495699694</v>
      </c>
      <c r="AB32" s="111">
        <f>VLOOKUP($A32,'RevPAR Raw Data'!$B$6:$BE$43,'RevPAR Raw Data'!K$1,FALSE)</f>
        <v>68.583393275996798</v>
      </c>
      <c r="AC32" s="112">
        <f>VLOOKUP($A32,'RevPAR Raw Data'!$B$6:$BE$43,'RevPAR Raw Data'!L$1,FALSE)</f>
        <v>73.944390930414301</v>
      </c>
      <c r="AD32" s="111">
        <f>VLOOKUP($A32,'RevPAR Raw Data'!$B$6:$BE$43,'RevPAR Raw Data'!N$1,FALSE)</f>
        <v>106.550359655981</v>
      </c>
      <c r="AE32" s="111">
        <f>VLOOKUP($A32,'RevPAR Raw Data'!$B$6:$BE$43,'RevPAR Raw Data'!O$1,FALSE)</f>
        <v>118.879781078967</v>
      </c>
      <c r="AF32" s="112">
        <f>VLOOKUP($A32,'RevPAR Raw Data'!$B$6:$BE$43,'RevPAR Raw Data'!P$1,FALSE)</f>
        <v>112.715070367474</v>
      </c>
      <c r="AG32" s="113">
        <f>VLOOKUP($A32,'RevPAR Raw Data'!$B$6:$BE$43,'RevPAR Raw Data'!R$1,FALSE)</f>
        <v>85.021727912431501</v>
      </c>
    </row>
    <row r="33" spans="1:33" x14ac:dyDescent="0.25">
      <c r="A33" s="90" t="s">
        <v>14</v>
      </c>
      <c r="B33" s="78">
        <f>(VLOOKUP($A32,'Occupancy Raw Data'!$B$8:$BE$51,'Occupancy Raw Data'!T$3,FALSE))/100</f>
        <v>8.8709677419354802E-2</v>
      </c>
      <c r="C33" s="79">
        <f>(VLOOKUP($A32,'Occupancy Raw Data'!$B$8:$BE$51,'Occupancy Raw Data'!U$3,FALSE))/100</f>
        <v>1.2422360248447201E-3</v>
      </c>
      <c r="D33" s="79">
        <f>(VLOOKUP($A32,'Occupancy Raw Data'!$B$8:$BE$51,'Occupancy Raw Data'!V$3,FALSE))/100</f>
        <v>1.5757575757575699E-2</v>
      </c>
      <c r="E33" s="79">
        <f>(VLOOKUP($A32,'Occupancy Raw Data'!$B$8:$BE$51,'Occupancy Raw Data'!W$3,FALSE))/100</f>
        <v>1.29366106080206E-2</v>
      </c>
      <c r="F33" s="79">
        <f>(VLOOKUP($A32,'Occupancy Raw Data'!$B$8:$BE$51,'Occupancy Raw Data'!X$3,FALSE))/100</f>
        <v>6.8587105624142608E-2</v>
      </c>
      <c r="G33" s="79">
        <f>(VLOOKUP($A32,'Occupancy Raw Data'!$B$8:$BE$51,'Occupancy Raw Data'!Y$3,FALSE))/100</f>
        <v>3.4381663113006299E-2</v>
      </c>
      <c r="H33" s="80">
        <f>(VLOOKUP($A32,'Occupancy Raw Data'!$B$8:$BE$51,'Occupancy Raw Data'!AA$3,FALSE))/100</f>
        <v>0.123287671232876</v>
      </c>
      <c r="I33" s="80">
        <f>(VLOOKUP($A32,'Occupancy Raw Data'!$B$8:$BE$51,'Occupancy Raw Data'!AB$3,FALSE))/100</f>
        <v>0.11682242990654199</v>
      </c>
      <c r="J33" s="79">
        <f>(VLOOKUP($A32,'Occupancy Raw Data'!$B$8:$BE$51,'Occupancy Raw Data'!AC$3,FALSE))/100</f>
        <v>0.119951778179626</v>
      </c>
      <c r="K33" s="81">
        <f>(VLOOKUP($A32,'Occupancy Raw Data'!$B$8:$BE$51,'Occupancy Raw Data'!AE$3,FALSE))/100</f>
        <v>6.06172611347255E-2</v>
      </c>
      <c r="M33" s="78">
        <f>(VLOOKUP($A32,'ADR Raw Data'!$B$6:$BE$49,'ADR Raw Data'!T$1,FALSE))/100</f>
        <v>0.119500588032438</v>
      </c>
      <c r="N33" s="79">
        <f>(VLOOKUP($A32,'ADR Raw Data'!$B$6:$BE$49,'ADR Raw Data'!U$1,FALSE))/100</f>
        <v>1.41220646535146E-2</v>
      </c>
      <c r="O33" s="79">
        <f>(VLOOKUP($A32,'ADR Raw Data'!$B$6:$BE$49,'ADR Raw Data'!V$1,FALSE))/100</f>
        <v>4.7807314966517599E-2</v>
      </c>
      <c r="P33" s="79">
        <f>(VLOOKUP($A32,'ADR Raw Data'!$B$6:$BE$49,'ADR Raw Data'!W$1,FALSE))/100</f>
        <v>-4.7444662918193999E-2</v>
      </c>
      <c r="Q33" s="79">
        <f>(VLOOKUP($A32,'ADR Raw Data'!$B$6:$BE$49,'ADR Raw Data'!X$1,FALSE))/100</f>
        <v>-4.5485130820733799E-2</v>
      </c>
      <c r="R33" s="79">
        <f>(VLOOKUP($A32,'ADR Raw Data'!$B$6:$BE$49,'ADR Raw Data'!Y$1,FALSE))/100</f>
        <v>1.2676149660331199E-2</v>
      </c>
      <c r="S33" s="80">
        <f>(VLOOKUP($A32,'ADR Raw Data'!$B$6:$BE$49,'ADR Raw Data'!AA$1,FALSE))/100</f>
        <v>1.85396368420967E-2</v>
      </c>
      <c r="T33" s="80">
        <f>(VLOOKUP($A32,'ADR Raw Data'!$B$6:$BE$49,'ADR Raw Data'!AB$1,FALSE))/100</f>
        <v>1.3584221721461801E-2</v>
      </c>
      <c r="U33" s="79">
        <f>(VLOOKUP($A32,'ADR Raw Data'!$B$6:$BE$49,'ADR Raw Data'!AC$1,FALSE))/100</f>
        <v>1.58381319456854E-2</v>
      </c>
      <c r="V33" s="81">
        <f>(VLOOKUP($A32,'ADR Raw Data'!$B$6:$BE$49,'ADR Raw Data'!AE$1,FALSE))/100</f>
        <v>1.8202526046857501E-2</v>
      </c>
      <c r="X33" s="78">
        <f>(VLOOKUP($A32,'RevPAR Raw Data'!$B$6:$BE$43,'RevPAR Raw Data'!T$1,FALSE))/100</f>
        <v>0.218811124067574</v>
      </c>
      <c r="Y33" s="79">
        <f>(VLOOKUP($A32,'RevPAR Raw Data'!$B$6:$BE$43,'RevPAR Raw Data'!U$1,FALSE))/100</f>
        <v>1.5381843615817199E-2</v>
      </c>
      <c r="Z33" s="79">
        <f>(VLOOKUP($A32,'RevPAR Raw Data'!$B$6:$BE$43,'RevPAR Raw Data'!V$1,FALSE))/100</f>
        <v>6.4318218111444503E-2</v>
      </c>
      <c r="AA33" s="79">
        <f>(VLOOKUP($A32,'RevPAR Raw Data'!$B$6:$BE$43,'RevPAR Raw Data'!W$1,FALSE))/100</f>
        <v>-3.5121825439774802E-2</v>
      </c>
      <c r="AB33" s="79">
        <f>(VLOOKUP($A32,'RevPAR Raw Data'!$B$6:$BE$43,'RevPAR Raw Data'!X$1,FALSE))/100</f>
        <v>1.9982281331479199E-2</v>
      </c>
      <c r="AC33" s="79">
        <f>(VLOOKUP($A32,'RevPAR Raw Data'!$B$6:$BE$43,'RevPAR Raw Data'!Y$1,FALSE))/100</f>
        <v>4.7493639880529105E-2</v>
      </c>
      <c r="AD33" s="80">
        <f>(VLOOKUP($A32,'RevPAR Raw Data'!$B$6:$BE$43,'RevPAR Raw Data'!AA$1,FALSE))/100</f>
        <v>0.14411301672673799</v>
      </c>
      <c r="AE33" s="80">
        <f>(VLOOKUP($A32,'RevPAR Raw Data'!$B$6:$BE$43,'RevPAR Raw Data'!AB$1,FALSE))/100</f>
        <v>0.13199359341789399</v>
      </c>
      <c r="AF33" s="79">
        <f>(VLOOKUP($A32,'RevPAR Raw Data'!$B$6:$BE$43,'RevPAR Raw Data'!AC$1,FALSE))/100</f>
        <v>0.13768972221524001</v>
      </c>
      <c r="AG33" s="81">
        <f>(VLOOKUP($A32,'RevPAR Raw Data'!$B$6:$BE$43,'RevPAR Raw Data'!AE$1,FALSE))/100</f>
        <v>7.9923174456277002E-2</v>
      </c>
    </row>
    <row r="34" spans="1:33" x14ac:dyDescent="0.25">
      <c r="A34" s="128"/>
      <c r="B34" s="106"/>
      <c r="C34" s="107"/>
      <c r="D34" s="107"/>
      <c r="E34" s="107"/>
      <c r="F34" s="107"/>
      <c r="G34" s="108"/>
      <c r="H34" s="88"/>
      <c r="I34" s="88"/>
      <c r="J34" s="108"/>
      <c r="K34" s="109"/>
      <c r="M34" s="110"/>
      <c r="N34" s="111"/>
      <c r="O34" s="111"/>
      <c r="P34" s="111"/>
      <c r="Q34" s="111"/>
      <c r="R34" s="112"/>
      <c r="S34" s="111"/>
      <c r="T34" s="111"/>
      <c r="U34" s="112"/>
      <c r="V34" s="113"/>
      <c r="X34" s="110"/>
      <c r="Y34" s="111"/>
      <c r="Z34" s="111"/>
      <c r="AA34" s="111"/>
      <c r="AB34" s="111"/>
      <c r="AC34" s="112"/>
      <c r="AD34" s="111"/>
      <c r="AE34" s="111"/>
      <c r="AF34" s="112"/>
      <c r="AG34" s="113"/>
    </row>
    <row r="35" spans="1:33" x14ac:dyDescent="0.25">
      <c r="A35" s="105" t="s">
        <v>26</v>
      </c>
      <c r="B35" s="106">
        <f>(VLOOKUP($A35,'Occupancy Raw Data'!$B$8:$BE$45,'Occupancy Raw Data'!G$3,FALSE))/100</f>
        <v>0.53825136612021796</v>
      </c>
      <c r="C35" s="107">
        <f>(VLOOKUP($A35,'Occupancy Raw Data'!$B$8:$BE$45,'Occupancy Raw Data'!H$3,FALSE))/100</f>
        <v>0.65642076502732194</v>
      </c>
      <c r="D35" s="107">
        <f>(VLOOKUP($A35,'Occupancy Raw Data'!$B$8:$BE$45,'Occupancy Raw Data'!I$3,FALSE))/100</f>
        <v>0.64549180327868794</v>
      </c>
      <c r="E35" s="107">
        <f>(VLOOKUP($A35,'Occupancy Raw Data'!$B$8:$BE$45,'Occupancy Raw Data'!J$3,FALSE))/100</f>
        <v>0.64754098360655699</v>
      </c>
      <c r="F35" s="107">
        <f>(VLOOKUP($A35,'Occupancy Raw Data'!$B$8:$BE$45,'Occupancy Raw Data'!K$3,FALSE))/100</f>
        <v>0.68032786885245899</v>
      </c>
      <c r="G35" s="108">
        <f>(VLOOKUP($A35,'Occupancy Raw Data'!$B$8:$BE$45,'Occupancy Raw Data'!L$3,FALSE))/100</f>
        <v>0.63360655737704907</v>
      </c>
      <c r="H35" s="88">
        <f>(VLOOKUP($A35,'Occupancy Raw Data'!$B$8:$BE$45,'Occupancy Raw Data'!N$3,FALSE))/100</f>
        <v>0.77800546448087404</v>
      </c>
      <c r="I35" s="88">
        <f>(VLOOKUP($A35,'Occupancy Raw Data'!$B$8:$BE$45,'Occupancy Raw Data'!O$3,FALSE))/100</f>
        <v>0.79234972677595594</v>
      </c>
      <c r="J35" s="108">
        <f>(VLOOKUP($A35,'Occupancy Raw Data'!$B$8:$BE$45,'Occupancy Raw Data'!P$3,FALSE))/100</f>
        <v>0.78517759562841505</v>
      </c>
      <c r="K35" s="109">
        <f>(VLOOKUP($A35,'Occupancy Raw Data'!$B$8:$BE$45,'Occupancy Raw Data'!R$3,FALSE))/100</f>
        <v>0.6769125683060101</v>
      </c>
      <c r="M35" s="110">
        <f>VLOOKUP($A35,'ADR Raw Data'!$B$6:$BE$43,'ADR Raw Data'!G$1,FALSE)</f>
        <v>156.65942893401001</v>
      </c>
      <c r="N35" s="111">
        <f>VLOOKUP($A35,'ADR Raw Data'!$B$6:$BE$43,'ADR Raw Data'!H$1,FALSE)</f>
        <v>158.96421436004101</v>
      </c>
      <c r="O35" s="111">
        <f>VLOOKUP($A35,'ADR Raw Data'!$B$6:$BE$43,'ADR Raw Data'!I$1,FALSE)</f>
        <v>156.26891005291</v>
      </c>
      <c r="P35" s="111">
        <f>VLOOKUP($A35,'ADR Raw Data'!$B$6:$BE$43,'ADR Raw Data'!J$1,FALSE)</f>
        <v>157.182879746835</v>
      </c>
      <c r="Q35" s="111">
        <f>VLOOKUP($A35,'ADR Raw Data'!$B$6:$BE$43,'ADR Raw Data'!K$1,FALSE)</f>
        <v>162.48616465863401</v>
      </c>
      <c r="R35" s="112">
        <f>VLOOKUP($A35,'ADR Raw Data'!$B$6:$BE$43,'ADR Raw Data'!L$1,FALSE)</f>
        <v>158.415685640362</v>
      </c>
      <c r="S35" s="111">
        <f>VLOOKUP($A35,'ADR Raw Data'!$B$6:$BE$43,'ADR Raw Data'!N$1,FALSE)</f>
        <v>186.51830553116699</v>
      </c>
      <c r="T35" s="111">
        <f>VLOOKUP($A35,'ADR Raw Data'!$B$6:$BE$43,'ADR Raw Data'!O$1,FALSE)</f>
        <v>189.49868103448199</v>
      </c>
      <c r="U35" s="112">
        <f>VLOOKUP($A35,'ADR Raw Data'!$B$6:$BE$43,'ADR Raw Data'!P$1,FALSE)</f>
        <v>188.02210526315699</v>
      </c>
      <c r="V35" s="113">
        <f>VLOOKUP($A35,'ADR Raw Data'!$B$6:$BE$43,'ADR Raw Data'!R$1,FALSE)</f>
        <v>168.227586853106</v>
      </c>
      <c r="X35" s="110">
        <f>VLOOKUP($A35,'RevPAR Raw Data'!$B$6:$BE$43,'RevPAR Raw Data'!G$1,FALSE)</f>
        <v>84.322151639344199</v>
      </c>
      <c r="Y35" s="111">
        <f>VLOOKUP($A35,'RevPAR Raw Data'!$B$6:$BE$43,'RevPAR Raw Data'!H$1,FALSE)</f>
        <v>104.347411202185</v>
      </c>
      <c r="Z35" s="111">
        <f>VLOOKUP($A35,'RevPAR Raw Data'!$B$6:$BE$43,'RevPAR Raw Data'!I$1,FALSE)</f>
        <v>100.87030054644799</v>
      </c>
      <c r="AA35" s="111">
        <f>VLOOKUP($A35,'RevPAR Raw Data'!$B$6:$BE$43,'RevPAR Raw Data'!J$1,FALSE)</f>
        <v>101.782356557377</v>
      </c>
      <c r="AB35" s="111">
        <f>VLOOKUP($A35,'RevPAR Raw Data'!$B$6:$BE$43,'RevPAR Raw Data'!K$1,FALSE)</f>
        <v>110.543866120218</v>
      </c>
      <c r="AC35" s="112">
        <f>VLOOKUP($A35,'RevPAR Raw Data'!$B$6:$BE$43,'RevPAR Raw Data'!L$1,FALSE)</f>
        <v>100.373217213114</v>
      </c>
      <c r="AD35" s="111">
        <f>VLOOKUP($A35,'RevPAR Raw Data'!$B$6:$BE$43,'RevPAR Raw Data'!N$1,FALSE)</f>
        <v>145.11226092896101</v>
      </c>
      <c r="AE35" s="111">
        <f>VLOOKUP($A35,'RevPAR Raw Data'!$B$6:$BE$43,'RevPAR Raw Data'!O$1,FALSE)</f>
        <v>150.149228142076</v>
      </c>
      <c r="AF35" s="112">
        <f>VLOOKUP($A35,'RevPAR Raw Data'!$B$6:$BE$43,'RevPAR Raw Data'!P$1,FALSE)</f>
        <v>147.630744535519</v>
      </c>
      <c r="AG35" s="113">
        <f>VLOOKUP($A35,'RevPAR Raw Data'!$B$6:$BE$43,'RevPAR Raw Data'!R$1,FALSE)</f>
        <v>113.875367876658</v>
      </c>
    </row>
    <row r="36" spans="1:33" x14ac:dyDescent="0.25">
      <c r="A36" s="90" t="s">
        <v>14</v>
      </c>
      <c r="B36" s="78">
        <f>(VLOOKUP($A35,'Occupancy Raw Data'!$B$8:$BE$51,'Occupancy Raw Data'!T$3,FALSE))/100</f>
        <v>3.5479632063074897E-2</v>
      </c>
      <c r="C36" s="79">
        <f>(VLOOKUP($A35,'Occupancy Raw Data'!$B$8:$BE$51,'Occupancy Raw Data'!U$3,FALSE))/100</f>
        <v>2.4520255863539401E-2</v>
      </c>
      <c r="D36" s="79">
        <f>(VLOOKUP($A35,'Occupancy Raw Data'!$B$8:$BE$51,'Occupancy Raw Data'!V$3,FALSE))/100</f>
        <v>2.1621621621621602E-2</v>
      </c>
      <c r="E36" s="79">
        <f>(VLOOKUP($A35,'Occupancy Raw Data'!$B$8:$BE$51,'Occupancy Raw Data'!W$3,FALSE))/100</f>
        <v>0.14216867469879499</v>
      </c>
      <c r="F36" s="79">
        <f>(VLOOKUP($A35,'Occupancy Raw Data'!$B$8:$BE$51,'Occupancy Raw Data'!X$3,FALSE))/100</f>
        <v>0.23267326732673202</v>
      </c>
      <c r="G36" s="79">
        <f>(VLOOKUP($A35,'Occupancy Raw Data'!$B$8:$BE$51,'Occupancy Raw Data'!Y$3,FALSE))/100</f>
        <v>8.8221492257156198E-2</v>
      </c>
      <c r="H36" s="80">
        <f>(VLOOKUP($A35,'Occupancy Raw Data'!$B$8:$BE$51,'Occupancy Raw Data'!AA$3,FALSE))/100</f>
        <v>0.134462151394422</v>
      </c>
      <c r="I36" s="80">
        <f>(VLOOKUP($A35,'Occupancy Raw Data'!$B$8:$BE$51,'Occupancy Raw Data'!AB$3,FALSE))/100</f>
        <v>0.12950340798442</v>
      </c>
      <c r="J36" s="79">
        <f>(VLOOKUP($A35,'Occupancy Raw Data'!$B$8:$BE$51,'Occupancy Raw Data'!AC$3,FALSE))/100</f>
        <v>0.13195470211718299</v>
      </c>
      <c r="K36" s="81">
        <f>(VLOOKUP($A35,'Occupancy Raw Data'!$B$8:$BE$51,'Occupancy Raw Data'!AE$3,FALSE))/100</f>
        <v>0.10233592880978801</v>
      </c>
      <c r="M36" s="78">
        <f>(VLOOKUP($A35,'ADR Raw Data'!$B$6:$BE$49,'ADR Raw Data'!T$1,FALSE))/100</f>
        <v>3.7147503698685201E-3</v>
      </c>
      <c r="N36" s="79">
        <f>(VLOOKUP($A35,'ADR Raw Data'!$B$6:$BE$49,'ADR Raw Data'!U$1,FALSE))/100</f>
        <v>2.9003979138365697E-3</v>
      </c>
      <c r="O36" s="79">
        <f>(VLOOKUP($A35,'ADR Raw Data'!$B$6:$BE$49,'ADR Raw Data'!V$1,FALSE))/100</f>
        <v>-1.4678643050773701E-2</v>
      </c>
      <c r="P36" s="79">
        <f>(VLOOKUP($A35,'ADR Raw Data'!$B$6:$BE$49,'ADR Raw Data'!W$1,FALSE))/100</f>
        <v>9.2542600410609896E-2</v>
      </c>
      <c r="Q36" s="79">
        <f>(VLOOKUP($A35,'ADR Raw Data'!$B$6:$BE$49,'ADR Raw Data'!X$1,FALSE))/100</f>
        <v>6.9139309021304898E-2</v>
      </c>
      <c r="R36" s="79">
        <f>(VLOOKUP($A35,'ADR Raw Data'!$B$6:$BE$49,'ADR Raw Data'!Y$1,FALSE))/100</f>
        <v>2.8645512137994902E-2</v>
      </c>
      <c r="S36" s="80">
        <f>(VLOOKUP($A35,'ADR Raw Data'!$B$6:$BE$49,'ADR Raw Data'!AA$1,FALSE))/100</f>
        <v>2.8600979127085799E-2</v>
      </c>
      <c r="T36" s="80">
        <f>(VLOOKUP($A35,'ADR Raw Data'!$B$6:$BE$49,'ADR Raw Data'!AB$1,FALSE))/100</f>
        <v>7.89057543967049E-2</v>
      </c>
      <c r="U36" s="79">
        <f>(VLOOKUP($A35,'ADR Raw Data'!$B$6:$BE$49,'ADR Raw Data'!AC$1,FALSE))/100</f>
        <v>5.3618810600587E-2</v>
      </c>
      <c r="V36" s="81">
        <f>(VLOOKUP($A35,'ADR Raw Data'!$B$6:$BE$49,'ADR Raw Data'!AE$1,FALSE))/100</f>
        <v>3.9115583561937901E-2</v>
      </c>
      <c r="X36" s="78">
        <f>(VLOOKUP($A35,'RevPAR Raw Data'!$B$6:$BE$43,'RevPAR Raw Data'!T$1,FALSE))/100</f>
        <v>3.93261804092725E-2</v>
      </c>
      <c r="Y36" s="79">
        <f>(VLOOKUP($A35,'RevPAR Raw Data'!$B$6:$BE$43,'RevPAR Raw Data'!U$1,FALSE))/100</f>
        <v>2.7491772276329297E-2</v>
      </c>
      <c r="Z36" s="79">
        <f>(VLOOKUP($A35,'RevPAR Raw Data'!$B$6:$BE$43,'RevPAR Raw Data'!V$1,FALSE))/100</f>
        <v>6.6256025048852295E-3</v>
      </c>
      <c r="AA36" s="79">
        <f>(VLOOKUP($A35,'RevPAR Raw Data'!$B$6:$BE$43,'RevPAR Raw Data'!W$1,FALSE))/100</f>
        <v>0.247867933962961</v>
      </c>
      <c r="AB36" s="79">
        <f>(VLOOKUP($A35,'RevPAR Raw Data'!$B$6:$BE$43,'RevPAR Raw Data'!X$1,FALSE))/100</f>
        <v>0.31789944527873698</v>
      </c>
      <c r="AC36" s="79">
        <f>(VLOOKUP($A35,'RevPAR Raw Data'!$B$6:$BE$43,'RevPAR Raw Data'!Y$1,FALSE))/100</f>
        <v>0.11939415422243499</v>
      </c>
      <c r="AD36" s="80">
        <f>(VLOOKUP($A35,'RevPAR Raw Data'!$B$6:$BE$43,'RevPAR Raw Data'!AA$1,FALSE))/100</f>
        <v>0.16690887970692303</v>
      </c>
      <c r="AE36" s="80">
        <f>(VLOOKUP($A35,'RevPAR Raw Data'!$B$6:$BE$43,'RevPAR Raw Data'!AB$1,FALSE))/100</f>
        <v>0.21862772648508</v>
      </c>
      <c r="AF36" s="79">
        <f>(VLOOKUP($A35,'RevPAR Raw Data'!$B$6:$BE$43,'RevPAR Raw Data'!AC$1,FALSE))/100</f>
        <v>0.19264876689844801</v>
      </c>
      <c r="AG36" s="81">
        <f>(VLOOKUP($A35,'RevPAR Raw Data'!$B$6:$BE$43,'RevPAR Raw Data'!AE$1,FALSE))/100</f>
        <v>0.145454441946474</v>
      </c>
    </row>
    <row r="37" spans="1:33" x14ac:dyDescent="0.25">
      <c r="A37" s="128"/>
      <c r="B37" s="106"/>
      <c r="C37" s="107"/>
      <c r="D37" s="107"/>
      <c r="E37" s="107"/>
      <c r="F37" s="107"/>
      <c r="G37" s="108"/>
      <c r="H37" s="88"/>
      <c r="I37" s="88"/>
      <c r="J37" s="108"/>
      <c r="K37" s="109"/>
      <c r="M37" s="110"/>
      <c r="N37" s="111"/>
      <c r="O37" s="111"/>
      <c r="P37" s="111"/>
      <c r="Q37" s="111"/>
      <c r="R37" s="112"/>
      <c r="S37" s="111"/>
      <c r="T37" s="111"/>
      <c r="U37" s="112"/>
      <c r="V37" s="113"/>
      <c r="X37" s="110"/>
      <c r="Y37" s="111"/>
      <c r="Z37" s="111"/>
      <c r="AA37" s="111"/>
      <c r="AB37" s="111"/>
      <c r="AC37" s="112"/>
      <c r="AD37" s="111"/>
      <c r="AE37" s="111"/>
      <c r="AF37" s="112"/>
      <c r="AG37" s="113"/>
    </row>
    <row r="38" spans="1:33" x14ac:dyDescent="0.25">
      <c r="A38" s="105" t="s">
        <v>27</v>
      </c>
      <c r="B38" s="106">
        <f>(VLOOKUP($A38,'Occupancy Raw Data'!$B$8:$BE$45,'Occupancy Raw Data'!G$3,FALSE))/100</f>
        <v>0.66926449098879603</v>
      </c>
      <c r="C38" s="107">
        <f>(VLOOKUP($A38,'Occupancy Raw Data'!$B$8:$BE$45,'Occupancy Raw Data'!H$3,FALSE))/100</f>
        <v>0.73681646883892593</v>
      </c>
      <c r="D38" s="107">
        <f>(VLOOKUP($A38,'Occupancy Raw Data'!$B$8:$BE$45,'Occupancy Raw Data'!I$3,FALSE))/100</f>
        <v>0.75142923065090794</v>
      </c>
      <c r="E38" s="107">
        <f>(VLOOKUP($A38,'Occupancy Raw Data'!$B$8:$BE$45,'Occupancy Raw Data'!J$3,FALSE))/100</f>
        <v>0.76252980234316892</v>
      </c>
      <c r="F38" s="107">
        <f>(VLOOKUP($A38,'Occupancy Raw Data'!$B$8:$BE$45,'Occupancy Raw Data'!K$3,FALSE))/100</f>
        <v>0.74173866229138297</v>
      </c>
      <c r="G38" s="108">
        <f>(VLOOKUP($A38,'Occupancy Raw Data'!$B$8:$BE$45,'Occupancy Raw Data'!L$3,FALSE))/100</f>
        <v>0.73235573102263596</v>
      </c>
      <c r="H38" s="88">
        <f>(VLOOKUP($A38,'Occupancy Raw Data'!$B$8:$BE$45,'Occupancy Raw Data'!N$3,FALSE))/100</f>
        <v>0.83490142794882904</v>
      </c>
      <c r="I38" s="88">
        <f>(VLOOKUP($A38,'Occupancy Raw Data'!$B$8:$BE$45,'Occupancy Raw Data'!O$3,FALSE))/100</f>
        <v>0.85700002563642397</v>
      </c>
      <c r="J38" s="108">
        <f>(VLOOKUP($A38,'Occupancy Raw Data'!$B$8:$BE$45,'Occupancy Raw Data'!P$3,FALSE))/100</f>
        <v>0.84595072679262595</v>
      </c>
      <c r="K38" s="109">
        <f>(VLOOKUP($A38,'Occupancy Raw Data'!$B$8:$BE$45,'Occupancy Raw Data'!R$3,FALSE))/100</f>
        <v>0.76481144409977597</v>
      </c>
      <c r="M38" s="110">
        <f>VLOOKUP($A38,'ADR Raw Data'!$B$6:$BE$43,'ADR Raw Data'!G$1,FALSE)</f>
        <v>142.53845782578699</v>
      </c>
      <c r="N38" s="111">
        <f>VLOOKUP($A38,'ADR Raw Data'!$B$6:$BE$43,'ADR Raw Data'!H$1,FALSE)</f>
        <v>144.639233847117</v>
      </c>
      <c r="O38" s="111">
        <f>VLOOKUP($A38,'ADR Raw Data'!$B$6:$BE$43,'ADR Raw Data'!I$1,FALSE)</f>
        <v>147.10528231721801</v>
      </c>
      <c r="P38" s="111">
        <f>VLOOKUP($A38,'ADR Raw Data'!$B$6:$BE$43,'ADR Raw Data'!J$1,FALSE)</f>
        <v>146.608813878429</v>
      </c>
      <c r="Q38" s="111">
        <f>VLOOKUP($A38,'ADR Raw Data'!$B$6:$BE$43,'ADR Raw Data'!K$1,FALSE)</f>
        <v>143.80263850966</v>
      </c>
      <c r="R38" s="112">
        <f>VLOOKUP($A38,'ADR Raw Data'!$B$6:$BE$43,'ADR Raw Data'!L$1,FALSE)</f>
        <v>145.00201232190901</v>
      </c>
      <c r="S38" s="111">
        <f>VLOOKUP($A38,'ADR Raw Data'!$B$6:$BE$43,'ADR Raw Data'!N$1,FALSE)</f>
        <v>185.88327908619101</v>
      </c>
      <c r="T38" s="111">
        <f>VLOOKUP($A38,'ADR Raw Data'!$B$6:$BE$43,'ADR Raw Data'!O$1,FALSE)</f>
        <v>194.88568249125001</v>
      </c>
      <c r="U38" s="112">
        <f>VLOOKUP($A38,'ADR Raw Data'!$B$6:$BE$43,'ADR Raw Data'!P$1,FALSE)</f>
        <v>190.44327277410699</v>
      </c>
      <c r="V38" s="113">
        <f>VLOOKUP($A38,'ADR Raw Data'!$B$6:$BE$43,'ADR Raw Data'!R$1,FALSE)</f>
        <v>159.36262652575499</v>
      </c>
      <c r="X38" s="110">
        <f>VLOOKUP($A38,'RevPAR Raw Data'!$B$6:$BE$43,'RevPAR Raw Data'!G$1,FALSE)</f>
        <v>95.395928423103499</v>
      </c>
      <c r="Y38" s="111">
        <f>VLOOKUP($A38,'RevPAR Raw Data'!$B$6:$BE$43,'RevPAR Raw Data'!H$1,FALSE)</f>
        <v>106.5725695388</v>
      </c>
      <c r="Z38" s="111">
        <f>VLOOKUP($A38,'RevPAR Raw Data'!$B$6:$BE$43,'RevPAR Raw Data'!I$1,FALSE)</f>
        <v>110.53920911631199</v>
      </c>
      <c r="AA38" s="111">
        <f>VLOOKUP($A38,'RevPAR Raw Data'!$B$6:$BE$43,'RevPAR Raw Data'!J$1,FALSE)</f>
        <v>111.793589868485</v>
      </c>
      <c r="AB38" s="111">
        <f>VLOOKUP($A38,'RevPAR Raw Data'!$B$6:$BE$43,'RevPAR Raw Data'!K$1,FALSE)</f>
        <v>106.66397672212599</v>
      </c>
      <c r="AC38" s="112">
        <f>VLOOKUP($A38,'RevPAR Raw Data'!$B$6:$BE$43,'RevPAR Raw Data'!L$1,FALSE)</f>
        <v>106.193054733765</v>
      </c>
      <c r="AD38" s="111">
        <f>VLOOKUP($A38,'RevPAR Raw Data'!$B$6:$BE$43,'RevPAR Raw Data'!N$1,FALSE)</f>
        <v>155.19421514087199</v>
      </c>
      <c r="AE38" s="111">
        <f>VLOOKUP($A38,'RevPAR Raw Data'!$B$6:$BE$43,'RevPAR Raw Data'!O$1,FALSE)</f>
        <v>167.01703489117301</v>
      </c>
      <c r="AF38" s="112">
        <f>VLOOKUP($A38,'RevPAR Raw Data'!$B$6:$BE$43,'RevPAR Raw Data'!P$1,FALSE)</f>
        <v>161.105625016022</v>
      </c>
      <c r="AG38" s="113">
        <f>VLOOKUP($A38,'RevPAR Raw Data'!$B$6:$BE$43,'RevPAR Raw Data'!R$1,FALSE)</f>
        <v>121.882360528696</v>
      </c>
    </row>
    <row r="39" spans="1:33" x14ac:dyDescent="0.25">
      <c r="A39" s="90" t="s">
        <v>14</v>
      </c>
      <c r="B39" s="78">
        <f>(VLOOKUP($A38,'Occupancy Raw Data'!$B$8:$BE$51,'Occupancy Raw Data'!T$3,FALSE))/100</f>
        <v>3.1489705126119101E-2</v>
      </c>
      <c r="C39" s="79">
        <f>(VLOOKUP($A38,'Occupancy Raw Data'!$B$8:$BE$51,'Occupancy Raw Data'!U$3,FALSE))/100</f>
        <v>7.9391890583293493E-3</v>
      </c>
      <c r="D39" s="79">
        <f>(VLOOKUP($A38,'Occupancy Raw Data'!$B$8:$BE$51,'Occupancy Raw Data'!V$3,FALSE))/100</f>
        <v>-2.3416335418908401E-2</v>
      </c>
      <c r="E39" s="79">
        <f>(VLOOKUP($A38,'Occupancy Raw Data'!$B$8:$BE$51,'Occupancy Raw Data'!W$3,FALSE))/100</f>
        <v>6.3776479395554406E-2</v>
      </c>
      <c r="F39" s="79">
        <f>(VLOOKUP($A38,'Occupancy Raw Data'!$B$8:$BE$51,'Occupancy Raw Data'!X$3,FALSE))/100</f>
        <v>8.4537640043538198E-2</v>
      </c>
      <c r="G39" s="79">
        <f>(VLOOKUP($A38,'Occupancy Raw Data'!$B$8:$BE$51,'Occupancy Raw Data'!Y$3,FALSE))/100</f>
        <v>3.1478782960622703E-2</v>
      </c>
      <c r="H39" s="80">
        <f>(VLOOKUP($A38,'Occupancy Raw Data'!$B$8:$BE$51,'Occupancy Raw Data'!AA$3,FALSE))/100</f>
        <v>0.11125323302584199</v>
      </c>
      <c r="I39" s="80">
        <f>(VLOOKUP($A38,'Occupancy Raw Data'!$B$8:$BE$51,'Occupancy Raw Data'!AB$3,FALSE))/100</f>
        <v>7.5417625504601793E-2</v>
      </c>
      <c r="J39" s="79">
        <f>(VLOOKUP($A38,'Occupancy Raw Data'!$B$8:$BE$51,'Occupancy Raw Data'!AC$3,FALSE))/100</f>
        <v>9.2807870012228802E-2</v>
      </c>
      <c r="K39" s="81">
        <f>(VLOOKUP($A38,'Occupancy Raw Data'!$B$8:$BE$51,'Occupancy Raw Data'!AE$3,FALSE))/100</f>
        <v>5.0102965364203299E-2</v>
      </c>
      <c r="M39" s="78">
        <f>(VLOOKUP($A38,'ADR Raw Data'!$B$6:$BE$49,'ADR Raw Data'!T$1,FALSE))/100</f>
        <v>1.1108258136795399E-2</v>
      </c>
      <c r="N39" s="79">
        <f>(VLOOKUP($A38,'ADR Raw Data'!$B$6:$BE$49,'ADR Raw Data'!U$1,FALSE))/100</f>
        <v>-1.4502888436722901E-2</v>
      </c>
      <c r="O39" s="79">
        <f>(VLOOKUP($A38,'ADR Raw Data'!$B$6:$BE$49,'ADR Raw Data'!V$1,FALSE))/100</f>
        <v>-6.7170080390915599E-3</v>
      </c>
      <c r="P39" s="79">
        <f>(VLOOKUP($A38,'ADR Raw Data'!$B$6:$BE$49,'ADR Raw Data'!W$1,FALSE))/100</f>
        <v>2.0128599241830301E-3</v>
      </c>
      <c r="Q39" s="79">
        <f>(VLOOKUP($A38,'ADR Raw Data'!$B$6:$BE$49,'ADR Raw Data'!X$1,FALSE))/100</f>
        <v>-1.107520468284E-3</v>
      </c>
      <c r="R39" s="79">
        <f>(VLOOKUP($A38,'ADR Raw Data'!$B$6:$BE$49,'ADR Raw Data'!Y$1,FALSE))/100</f>
        <v>-2.49888966470502E-3</v>
      </c>
      <c r="S39" s="80">
        <f>(VLOOKUP($A38,'ADR Raw Data'!$B$6:$BE$49,'ADR Raw Data'!AA$1,FALSE))/100</f>
        <v>6.7132472575683208E-2</v>
      </c>
      <c r="T39" s="80">
        <f>(VLOOKUP($A38,'ADR Raw Data'!$B$6:$BE$49,'ADR Raw Data'!AB$1,FALSE))/100</f>
        <v>6.9506817983779098E-2</v>
      </c>
      <c r="U39" s="79">
        <f>(VLOOKUP($A38,'ADR Raw Data'!$B$6:$BE$49,'ADR Raw Data'!AC$1,FALSE))/100</f>
        <v>6.7967798746615002E-2</v>
      </c>
      <c r="V39" s="81">
        <f>(VLOOKUP($A38,'ADR Raw Data'!$B$6:$BE$49,'ADR Raw Data'!AE$1,FALSE))/100</f>
        <v>2.56727320970862E-2</v>
      </c>
      <c r="X39" s="78">
        <f>(VLOOKUP($A38,'RevPAR Raw Data'!$B$6:$BE$43,'RevPAR Raw Data'!T$1,FALSE))/100</f>
        <v>4.2947759036106994E-2</v>
      </c>
      <c r="Y39" s="79">
        <f>(VLOOKUP($A38,'RevPAR Raw Data'!$B$6:$BE$43,'RevPAR Raw Data'!U$1,FALSE))/100</f>
        <v>-6.6788405515846002E-3</v>
      </c>
      <c r="Z39" s="79">
        <f>(VLOOKUP($A38,'RevPAR Raw Data'!$B$6:$BE$43,'RevPAR Raw Data'!V$1,FALSE))/100</f>
        <v>-2.9976055744745097E-2</v>
      </c>
      <c r="AA39" s="79">
        <f>(VLOOKUP($A38,'RevPAR Raw Data'!$B$6:$BE$43,'RevPAR Raw Data'!W$1,FALSE))/100</f>
        <v>6.5917712439218304E-2</v>
      </c>
      <c r="AB39" s="79">
        <f>(VLOOKUP($A38,'RevPAR Raw Data'!$B$6:$BE$43,'RevPAR Raw Data'!X$1,FALSE))/100</f>
        <v>8.333649240856561E-2</v>
      </c>
      <c r="AC39" s="79">
        <f>(VLOOKUP($A38,'RevPAR Raw Data'!$B$6:$BE$43,'RevPAR Raw Data'!Y$1,FALSE))/100</f>
        <v>2.8901231290519899E-2</v>
      </c>
      <c r="AD39" s="80">
        <f>(VLOOKUP($A38,'RevPAR Raw Data'!$B$6:$BE$43,'RevPAR Raw Data'!AA$1,FALSE))/100</f>
        <v>0.185854410216588</v>
      </c>
      <c r="AE39" s="80">
        <f>(VLOOKUP($A38,'RevPAR Raw Data'!$B$6:$BE$43,'RevPAR Raw Data'!AB$1,FALSE))/100</f>
        <v>0.150166482657098</v>
      </c>
      <c r="AF39" s="79">
        <f>(VLOOKUP($A38,'RevPAR Raw Data'!$B$6:$BE$43,'RevPAR Raw Data'!AC$1,FALSE))/100</f>
        <v>0.16708361538993699</v>
      </c>
      <c r="AG39" s="81">
        <f>(VLOOKUP($A38,'RevPAR Raw Data'!$B$6:$BE$43,'RevPAR Raw Data'!AE$1,FALSE))/100</f>
        <v>7.7061977468354401E-2</v>
      </c>
    </row>
    <row r="40" spans="1:33" x14ac:dyDescent="0.25">
      <c r="A40" s="128"/>
      <c r="B40" s="106"/>
      <c r="C40" s="107"/>
      <c r="D40" s="107"/>
      <c r="E40" s="107"/>
      <c r="F40" s="107"/>
      <c r="G40" s="108"/>
      <c r="H40" s="88"/>
      <c r="I40" s="88"/>
      <c r="J40" s="108"/>
      <c r="K40" s="109"/>
      <c r="M40" s="110"/>
      <c r="N40" s="111"/>
      <c r="O40" s="111"/>
      <c r="P40" s="111"/>
      <c r="Q40" s="111"/>
      <c r="R40" s="112"/>
      <c r="S40" s="111"/>
      <c r="T40" s="111"/>
      <c r="U40" s="112"/>
      <c r="V40" s="113"/>
      <c r="X40" s="110"/>
      <c r="Y40" s="111"/>
      <c r="Z40" s="111"/>
      <c r="AA40" s="111"/>
      <c r="AB40" s="111"/>
      <c r="AC40" s="112"/>
      <c r="AD40" s="111"/>
      <c r="AE40" s="111"/>
      <c r="AF40" s="112"/>
      <c r="AG40" s="113"/>
    </row>
    <row r="41" spans="1:33" x14ac:dyDescent="0.25">
      <c r="A41" s="105" t="s">
        <v>28</v>
      </c>
      <c r="B41" s="106">
        <f>(VLOOKUP($A41,'Occupancy Raw Data'!$B$8:$BE$45,'Occupancy Raw Data'!G$3,FALSE))/100</f>
        <v>0.54802631578947303</v>
      </c>
      <c r="C41" s="107">
        <f>(VLOOKUP($A41,'Occupancy Raw Data'!$B$8:$BE$45,'Occupancy Raw Data'!H$3,FALSE))/100</f>
        <v>0.685676691729323</v>
      </c>
      <c r="D41" s="107">
        <f>(VLOOKUP($A41,'Occupancy Raw Data'!$B$8:$BE$45,'Occupancy Raw Data'!I$3,FALSE))/100</f>
        <v>0.74013157894736803</v>
      </c>
      <c r="E41" s="107">
        <f>(VLOOKUP($A41,'Occupancy Raw Data'!$B$8:$BE$45,'Occupancy Raw Data'!J$3,FALSE))/100</f>
        <v>0.71810150375939796</v>
      </c>
      <c r="F41" s="107">
        <f>(VLOOKUP($A41,'Occupancy Raw Data'!$B$8:$BE$45,'Occupancy Raw Data'!K$3,FALSE))/100</f>
        <v>0.676541353383458</v>
      </c>
      <c r="G41" s="108">
        <f>(VLOOKUP($A41,'Occupancy Raw Data'!$B$8:$BE$45,'Occupancy Raw Data'!L$3,FALSE))/100</f>
        <v>0.67369548872180407</v>
      </c>
      <c r="H41" s="88">
        <f>(VLOOKUP($A41,'Occupancy Raw Data'!$B$8:$BE$45,'Occupancy Raw Data'!N$3,FALSE))/100</f>
        <v>0.704812030075187</v>
      </c>
      <c r="I41" s="88">
        <f>(VLOOKUP($A41,'Occupancy Raw Data'!$B$8:$BE$45,'Occupancy Raw Data'!O$3,FALSE))/100</f>
        <v>0.71244360902255588</v>
      </c>
      <c r="J41" s="108">
        <f>(VLOOKUP($A41,'Occupancy Raw Data'!$B$8:$BE$45,'Occupancy Raw Data'!P$3,FALSE))/100</f>
        <v>0.708627819548872</v>
      </c>
      <c r="K41" s="109">
        <f>(VLOOKUP($A41,'Occupancy Raw Data'!$B$8:$BE$45,'Occupancy Raw Data'!R$3,FALSE))/100</f>
        <v>0.68367615467239506</v>
      </c>
      <c r="M41" s="110">
        <f>VLOOKUP($A41,'ADR Raw Data'!$B$6:$BE$43,'ADR Raw Data'!G$1,FALSE)</f>
        <v>121.748842051106</v>
      </c>
      <c r="N41" s="111">
        <f>VLOOKUP($A41,'ADR Raw Data'!$B$6:$BE$43,'ADR Raw Data'!H$1,FALSE)</f>
        <v>140.32909781238001</v>
      </c>
      <c r="O41" s="111">
        <f>VLOOKUP($A41,'ADR Raw Data'!$B$6:$BE$43,'ADR Raw Data'!I$1,FALSE)</f>
        <v>148.07356190476099</v>
      </c>
      <c r="P41" s="111">
        <f>VLOOKUP($A41,'ADR Raw Data'!$B$6:$BE$43,'ADR Raw Data'!J$1,FALSE)</f>
        <v>143.198251707981</v>
      </c>
      <c r="Q41" s="111">
        <f>VLOOKUP($A41,'ADR Raw Data'!$B$6:$BE$43,'ADR Raw Data'!K$1,FALSE)</f>
        <v>131.13412452767199</v>
      </c>
      <c r="R41" s="112">
        <f>VLOOKUP($A41,'ADR Raw Data'!$B$6:$BE$43,'ADR Raw Data'!L$1,FALSE)</f>
        <v>137.77275514360801</v>
      </c>
      <c r="S41" s="111">
        <f>VLOOKUP($A41,'ADR Raw Data'!$B$6:$BE$43,'ADR Raw Data'!N$1,FALSE)</f>
        <v>125.995393641988</v>
      </c>
      <c r="T41" s="111">
        <f>VLOOKUP($A41,'ADR Raw Data'!$B$6:$BE$43,'ADR Raw Data'!O$1,FALSE)</f>
        <v>125.895444039892</v>
      </c>
      <c r="U41" s="112">
        <f>VLOOKUP($A41,'ADR Raw Data'!$B$6:$BE$43,'ADR Raw Data'!P$1,FALSE)</f>
        <v>125.945149738719</v>
      </c>
      <c r="V41" s="113">
        <f>VLOOKUP($A41,'ADR Raw Data'!$B$6:$BE$43,'ADR Raw Data'!R$1,FALSE)</f>
        <v>134.270106715998</v>
      </c>
      <c r="X41" s="110">
        <f>VLOOKUP($A41,'RevPAR Raw Data'!$B$6:$BE$43,'RevPAR Raw Data'!G$1,FALSE)</f>
        <v>66.721569360902194</v>
      </c>
      <c r="Y41" s="111">
        <f>VLOOKUP($A41,'RevPAR Raw Data'!$B$6:$BE$43,'RevPAR Raw Data'!H$1,FALSE)</f>
        <v>96.220391541353294</v>
      </c>
      <c r="Z41" s="111">
        <f>VLOOKUP($A41,'RevPAR Raw Data'!$B$6:$BE$43,'RevPAR Raw Data'!I$1,FALSE)</f>
        <v>109.593919172932</v>
      </c>
      <c r="AA41" s="111">
        <f>VLOOKUP($A41,'RevPAR Raw Data'!$B$6:$BE$43,'RevPAR Raw Data'!J$1,FALSE)</f>
        <v>102.830879887218</v>
      </c>
      <c r="AB41" s="111">
        <f>VLOOKUP($A41,'RevPAR Raw Data'!$B$6:$BE$43,'RevPAR Raw Data'!K$1,FALSE)</f>
        <v>88.717658082706706</v>
      </c>
      <c r="AC41" s="112">
        <f>VLOOKUP($A41,'RevPAR Raw Data'!$B$6:$BE$43,'RevPAR Raw Data'!L$1,FALSE)</f>
        <v>92.816883609022497</v>
      </c>
      <c r="AD41" s="111">
        <f>VLOOKUP($A41,'RevPAR Raw Data'!$B$6:$BE$43,'RevPAR Raw Data'!N$1,FALSE)</f>
        <v>88.803069172932297</v>
      </c>
      <c r="AE41" s="111">
        <f>VLOOKUP($A41,'RevPAR Raw Data'!$B$6:$BE$43,'RevPAR Raw Data'!O$1,FALSE)</f>
        <v>89.693404511278104</v>
      </c>
      <c r="AF41" s="112">
        <f>VLOOKUP($A41,'RevPAR Raw Data'!$B$6:$BE$43,'RevPAR Raw Data'!P$1,FALSE)</f>
        <v>89.2482368421052</v>
      </c>
      <c r="AG41" s="113">
        <f>VLOOKUP($A41,'RevPAR Raw Data'!$B$6:$BE$43,'RevPAR Raw Data'!R$1,FALSE)</f>
        <v>91.7972702470461</v>
      </c>
    </row>
    <row r="42" spans="1:33" x14ac:dyDescent="0.25">
      <c r="A42" s="90" t="s">
        <v>14</v>
      </c>
      <c r="B42" s="78">
        <f>(VLOOKUP($A41,'Occupancy Raw Data'!$B$8:$BE$51,'Occupancy Raw Data'!T$3,FALSE))/100</f>
        <v>-0.123772441598009</v>
      </c>
      <c r="C42" s="79">
        <f>(VLOOKUP($A41,'Occupancy Raw Data'!$B$8:$BE$51,'Occupancy Raw Data'!U$3,FALSE))/100</f>
        <v>-6.8765475435576803E-2</v>
      </c>
      <c r="D42" s="79">
        <f>(VLOOKUP($A41,'Occupancy Raw Data'!$B$8:$BE$51,'Occupancy Raw Data'!V$3,FALSE))/100</f>
        <v>-8.9590527714782112E-2</v>
      </c>
      <c r="E42" s="79">
        <f>(VLOOKUP($A41,'Occupancy Raw Data'!$B$8:$BE$51,'Occupancy Raw Data'!W$3,FALSE))/100</f>
        <v>-5.9870835049953601E-2</v>
      </c>
      <c r="F42" s="79">
        <f>(VLOOKUP($A41,'Occupancy Raw Data'!$B$8:$BE$51,'Occupancy Raw Data'!X$3,FALSE))/100</f>
        <v>-1.8654146088935401E-2</v>
      </c>
      <c r="G42" s="79">
        <f>(VLOOKUP($A41,'Occupancy Raw Data'!$B$8:$BE$51,'Occupancy Raw Data'!Y$3,FALSE))/100</f>
        <v>-7.1520185658591306E-2</v>
      </c>
      <c r="H42" s="80">
        <f>(VLOOKUP($A41,'Occupancy Raw Data'!$B$8:$BE$51,'Occupancy Raw Data'!AA$3,FALSE))/100</f>
        <v>2.8888646610299398E-2</v>
      </c>
      <c r="I42" s="80">
        <f>(VLOOKUP($A41,'Occupancy Raw Data'!$B$8:$BE$51,'Occupancy Raw Data'!AB$3,FALSE))/100</f>
        <v>5.7678215420918402E-2</v>
      </c>
      <c r="J42" s="79">
        <f>(VLOOKUP($A41,'Occupancy Raw Data'!$B$8:$BE$51,'Occupancy Raw Data'!AC$3,FALSE))/100</f>
        <v>4.3162321292061004E-2</v>
      </c>
      <c r="K42" s="81">
        <f>(VLOOKUP($A41,'Occupancy Raw Data'!$B$8:$BE$51,'Occupancy Raw Data'!AE$3,FALSE))/100</f>
        <v>-4.0274738573919999E-2</v>
      </c>
      <c r="M42" s="78">
        <f>(VLOOKUP($A41,'ADR Raw Data'!$B$6:$BE$49,'ADR Raw Data'!T$1,FALSE))/100</f>
        <v>-5.0930931961103702E-2</v>
      </c>
      <c r="N42" s="79">
        <f>(VLOOKUP($A41,'ADR Raw Data'!$B$6:$BE$49,'ADR Raw Data'!U$1,FALSE))/100</f>
        <v>-1.9446291422585499E-2</v>
      </c>
      <c r="O42" s="79">
        <f>(VLOOKUP($A41,'ADR Raw Data'!$B$6:$BE$49,'ADR Raw Data'!V$1,FALSE))/100</f>
        <v>-1.9045790892193999E-2</v>
      </c>
      <c r="P42" s="79">
        <f>(VLOOKUP($A41,'ADR Raw Data'!$B$6:$BE$49,'ADR Raw Data'!W$1,FALSE))/100</f>
        <v>-3.16082269879552E-2</v>
      </c>
      <c r="Q42" s="79">
        <f>(VLOOKUP($A41,'ADR Raw Data'!$B$6:$BE$49,'ADR Raw Data'!X$1,FALSE))/100</f>
        <v>-2.68928172169926E-2</v>
      </c>
      <c r="R42" s="79">
        <f>(VLOOKUP($A41,'ADR Raw Data'!$B$6:$BE$49,'ADR Raw Data'!Y$1,FALSE))/100</f>
        <v>-2.78959260708708E-2</v>
      </c>
      <c r="S42" s="80">
        <f>(VLOOKUP($A41,'ADR Raw Data'!$B$6:$BE$49,'ADR Raw Data'!AA$1,FALSE))/100</f>
        <v>-7.1495853915893503E-3</v>
      </c>
      <c r="T42" s="80">
        <f>(VLOOKUP($A41,'ADR Raw Data'!$B$6:$BE$49,'ADR Raw Data'!AB$1,FALSE))/100</f>
        <v>2.7731431815498299E-3</v>
      </c>
      <c r="U42" s="79">
        <f>(VLOOKUP($A41,'ADR Raw Data'!$B$6:$BE$49,'ADR Raw Data'!AC$1,FALSE))/100</f>
        <v>-2.2620606173789502E-3</v>
      </c>
      <c r="V42" s="81">
        <f>(VLOOKUP($A41,'ADR Raw Data'!$B$6:$BE$49,'ADR Raw Data'!AE$1,FALSE))/100</f>
        <v>-2.3522564226859801E-2</v>
      </c>
      <c r="X42" s="78">
        <f>(VLOOKUP($A41,'RevPAR Raw Data'!$B$6:$BE$43,'RevPAR Raw Data'!T$1,FALSE))/100</f>
        <v>-0.168399527757425</v>
      </c>
      <c r="Y42" s="79">
        <f>(VLOOKUP($A41,'RevPAR Raw Data'!$B$6:$BE$43,'RevPAR Raw Data'!U$1,FALSE))/100</f>
        <v>-8.6874533383029501E-2</v>
      </c>
      <c r="Z42" s="79">
        <f>(VLOOKUP($A41,'RevPAR Raw Data'!$B$6:$BE$43,'RevPAR Raw Data'!V$1,FALSE))/100</f>
        <v>-0.10692999615019901</v>
      </c>
      <c r="AA42" s="79">
        <f>(VLOOKUP($A41,'RevPAR Raw Data'!$B$6:$BE$43,'RevPAR Raw Data'!W$1,FALSE))/100</f>
        <v>-8.9586651093691502E-2</v>
      </c>
      <c r="AB42" s="79">
        <f>(VLOOKUP($A41,'RevPAR Raw Data'!$B$6:$BE$43,'RevPAR Raw Data'!X$1,FALSE))/100</f>
        <v>-4.5045300764819204E-2</v>
      </c>
      <c r="AC42" s="79">
        <f>(VLOOKUP($A41,'RevPAR Raw Data'!$B$6:$BE$43,'RevPAR Raw Data'!Y$1,FALSE))/100</f>
        <v>-9.7420989917755205E-2</v>
      </c>
      <c r="AD42" s="80">
        <f>(VLOOKUP($A41,'RevPAR Raw Data'!$B$6:$BE$43,'RevPAR Raw Data'!AA$1,FALSE))/100</f>
        <v>2.1532519372922301E-2</v>
      </c>
      <c r="AE42" s="80">
        <f>(VLOOKUP($A41,'RevPAR Raw Data'!$B$6:$BE$43,'RevPAR Raw Data'!AB$1,FALSE))/100</f>
        <v>6.0611308552286698E-2</v>
      </c>
      <c r="AF42" s="79">
        <f>(VLOOKUP($A41,'RevPAR Raw Data'!$B$6:$BE$43,'RevPAR Raw Data'!AC$1,FALSE))/100</f>
        <v>4.0802624887532606E-2</v>
      </c>
      <c r="AG42" s="81">
        <f>(VLOOKUP($A41,'RevPAR Raw Data'!$B$6:$BE$43,'RevPAR Raw Data'!AE$1,FALSE))/100</f>
        <v>-6.2849937675954703E-2</v>
      </c>
    </row>
    <row r="43" spans="1:33" x14ac:dyDescent="0.25">
      <c r="A43" s="129"/>
      <c r="B43" s="106"/>
      <c r="C43" s="107"/>
      <c r="D43" s="107"/>
      <c r="E43" s="107"/>
      <c r="F43" s="107"/>
      <c r="G43" s="108"/>
      <c r="H43" s="88"/>
      <c r="I43" s="88"/>
      <c r="J43" s="108"/>
      <c r="K43" s="109"/>
      <c r="M43" s="110"/>
      <c r="N43" s="111"/>
      <c r="O43" s="111"/>
      <c r="P43" s="111"/>
      <c r="Q43" s="111"/>
      <c r="R43" s="112"/>
      <c r="S43" s="111"/>
      <c r="T43" s="111"/>
      <c r="U43" s="112"/>
      <c r="V43" s="113"/>
      <c r="X43" s="110"/>
      <c r="Y43" s="111"/>
      <c r="Z43" s="111"/>
      <c r="AA43" s="111"/>
      <c r="AB43" s="111"/>
      <c r="AC43" s="112"/>
      <c r="AD43" s="111"/>
      <c r="AE43" s="111"/>
      <c r="AF43" s="112"/>
      <c r="AG43" s="113"/>
    </row>
    <row r="44" spans="1:33" x14ac:dyDescent="0.25">
      <c r="A44" s="105" t="s">
        <v>29</v>
      </c>
      <c r="B44" s="106">
        <f>(VLOOKUP($A44,'Occupancy Raw Data'!$B$8:$BE$45,'Occupancy Raw Data'!G$3,FALSE))/100</f>
        <v>0.51190380114599299</v>
      </c>
      <c r="C44" s="107">
        <f>(VLOOKUP($A44,'Occupancy Raw Data'!$B$8:$BE$45,'Occupancy Raw Data'!H$3,FALSE))/100</f>
        <v>0.59389879751432406</v>
      </c>
      <c r="D44" s="107">
        <f>(VLOOKUP($A44,'Occupancy Raw Data'!$B$8:$BE$45,'Occupancy Raw Data'!I$3,FALSE))/100</f>
        <v>0.62714873698652196</v>
      </c>
      <c r="E44" s="107">
        <f>(VLOOKUP($A44,'Occupancy Raw Data'!$B$8:$BE$45,'Occupancy Raw Data'!J$3,FALSE))/100</f>
        <v>0.61020095230409099</v>
      </c>
      <c r="F44" s="107">
        <f>(VLOOKUP($A44,'Occupancy Raw Data'!$B$8:$BE$45,'Occupancy Raw Data'!K$3,FALSE))/100</f>
        <v>0.62981196029376096</v>
      </c>
      <c r="G44" s="108">
        <f>(VLOOKUP($A44,'Occupancy Raw Data'!$B$8:$BE$45,'Occupancy Raw Data'!L$3,FALSE))/100</f>
        <v>0.59459284964893799</v>
      </c>
      <c r="H44" s="88">
        <f>(VLOOKUP($A44,'Occupancy Raw Data'!$B$8:$BE$45,'Occupancy Raw Data'!N$3,FALSE))/100</f>
        <v>0.747881526914696</v>
      </c>
      <c r="I44" s="88">
        <f>(VLOOKUP($A44,'Occupancy Raw Data'!$B$8:$BE$45,'Occupancy Raw Data'!O$3,FALSE))/100</f>
        <v>0.73698652247598995</v>
      </c>
      <c r="J44" s="108">
        <f>(VLOOKUP($A44,'Occupancy Raw Data'!$B$8:$BE$45,'Occupancy Raw Data'!P$3,FALSE))/100</f>
        <v>0.74243402469534303</v>
      </c>
      <c r="K44" s="109">
        <f>(VLOOKUP($A44,'Occupancy Raw Data'!$B$8:$BE$45,'Occupancy Raw Data'!R$3,FALSE))/100</f>
        <v>0.63683318537648193</v>
      </c>
      <c r="M44" s="110">
        <f>VLOOKUP($A44,'ADR Raw Data'!$B$6:$BE$43,'ADR Raw Data'!G$1,FALSE)</f>
        <v>95.605171054705906</v>
      </c>
      <c r="N44" s="111">
        <f>VLOOKUP($A44,'ADR Raw Data'!$B$6:$BE$43,'ADR Raw Data'!H$1,FALSE)</f>
        <v>97.494497893735499</v>
      </c>
      <c r="O44" s="111">
        <f>VLOOKUP($A44,'ADR Raw Data'!$B$6:$BE$43,'ADR Raw Data'!I$1,FALSE)</f>
        <v>98.626919315403399</v>
      </c>
      <c r="P44" s="111">
        <f>VLOOKUP($A44,'ADR Raw Data'!$B$6:$BE$43,'ADR Raw Data'!J$1,FALSE)</f>
        <v>97.645919851871398</v>
      </c>
      <c r="Q44" s="111">
        <f>VLOOKUP($A44,'ADR Raw Data'!$B$6:$BE$43,'ADR Raw Data'!K$1,FALSE)</f>
        <v>98.825466427473003</v>
      </c>
      <c r="R44" s="112">
        <f>VLOOKUP($A44,'ADR Raw Data'!$B$6:$BE$43,'ADR Raw Data'!L$1,FALSE)</f>
        <v>97.721107009066699</v>
      </c>
      <c r="S44" s="111">
        <f>VLOOKUP($A44,'ADR Raw Data'!$B$6:$BE$43,'ADR Raw Data'!N$1,FALSE)</f>
        <v>113.335541167583</v>
      </c>
      <c r="T44" s="111">
        <f>VLOOKUP($A44,'ADR Raw Data'!$B$6:$BE$43,'ADR Raw Data'!O$1,FALSE)</f>
        <v>113.313694699956</v>
      </c>
      <c r="U44" s="112">
        <f>VLOOKUP($A44,'ADR Raw Data'!$B$6:$BE$43,'ADR Raw Data'!P$1,FALSE)</f>
        <v>113.324698081417</v>
      </c>
      <c r="V44" s="113">
        <f>VLOOKUP($A44,'ADR Raw Data'!$B$6:$BE$43,'ADR Raw Data'!R$1,FALSE)</f>
        <v>102.91853757445099</v>
      </c>
      <c r="X44" s="110">
        <f>VLOOKUP($A44,'RevPAR Raw Data'!$B$6:$BE$43,'RevPAR Raw Data'!G$1,FALSE)</f>
        <v>48.940650472116801</v>
      </c>
      <c r="Y44" s="111">
        <f>VLOOKUP($A44,'RevPAR Raw Data'!$B$6:$BE$43,'RevPAR Raw Data'!H$1,FALSE)</f>
        <v>57.901865063352403</v>
      </c>
      <c r="Z44" s="111">
        <f>VLOOKUP($A44,'RevPAR Raw Data'!$B$6:$BE$43,'RevPAR Raw Data'!I$1,FALSE)</f>
        <v>61.8537478815269</v>
      </c>
      <c r="AA44" s="111">
        <f>VLOOKUP($A44,'RevPAR Raw Data'!$B$6:$BE$43,'RevPAR Raw Data'!J$1,FALSE)</f>
        <v>59.583633282220902</v>
      </c>
      <c r="AB44" s="111">
        <f>VLOOKUP($A44,'RevPAR Raw Data'!$B$6:$BE$43,'RevPAR Raw Data'!K$1,FALSE)</f>
        <v>62.241460737632103</v>
      </c>
      <c r="AC44" s="112">
        <f>VLOOKUP($A44,'RevPAR Raw Data'!$B$6:$BE$43,'RevPAR Raw Data'!L$1,FALSE)</f>
        <v>58.1042714873698</v>
      </c>
      <c r="AD44" s="111">
        <f>VLOOKUP($A44,'RevPAR Raw Data'!$B$6:$BE$43,'RevPAR Raw Data'!N$1,FALSE)</f>
        <v>84.761557582115998</v>
      </c>
      <c r="AE44" s="111">
        <f>VLOOKUP($A44,'RevPAR Raw Data'!$B$6:$BE$43,'RevPAR Raw Data'!O$1,FALSE)</f>
        <v>83.510665805826804</v>
      </c>
      <c r="AF44" s="112">
        <f>VLOOKUP($A44,'RevPAR Raw Data'!$B$6:$BE$43,'RevPAR Raw Data'!P$1,FALSE)</f>
        <v>84.136111693971401</v>
      </c>
      <c r="AG44" s="113">
        <f>VLOOKUP($A44,'RevPAR Raw Data'!$B$6:$BE$43,'RevPAR Raw Data'!R$1,FALSE)</f>
        <v>65.541940117827394</v>
      </c>
    </row>
    <row r="45" spans="1:33" x14ac:dyDescent="0.25">
      <c r="A45" s="90" t="s">
        <v>14</v>
      </c>
      <c r="B45" s="78">
        <f>(VLOOKUP($A44,'Occupancy Raw Data'!$B$8:$BE$51,'Occupancy Raw Data'!T$3,FALSE))/100</f>
        <v>4.3789774459353496E-2</v>
      </c>
      <c r="C45" s="79">
        <f>(VLOOKUP($A44,'Occupancy Raw Data'!$B$8:$BE$51,'Occupancy Raw Data'!U$3,FALSE))/100</f>
        <v>1.63585861286344E-2</v>
      </c>
      <c r="D45" s="79">
        <f>(VLOOKUP($A44,'Occupancy Raw Data'!$B$8:$BE$51,'Occupancy Raw Data'!V$3,FALSE))/100</f>
        <v>7.0400684036315303E-2</v>
      </c>
      <c r="E45" s="79">
        <f>(VLOOKUP($A44,'Occupancy Raw Data'!$B$8:$BE$51,'Occupancy Raw Data'!W$3,FALSE))/100</f>
        <v>2.7498034102531699E-2</v>
      </c>
      <c r="F45" s="79">
        <f>(VLOOKUP($A44,'Occupancy Raw Data'!$B$8:$BE$51,'Occupancy Raw Data'!X$3,FALSE))/100</f>
        <v>0.14460823782818699</v>
      </c>
      <c r="G45" s="79">
        <f>(VLOOKUP($A44,'Occupancy Raw Data'!$B$8:$BE$51,'Occupancy Raw Data'!Y$3,FALSE))/100</f>
        <v>5.9962734434372299E-2</v>
      </c>
      <c r="H45" s="80">
        <f>(VLOOKUP($A44,'Occupancy Raw Data'!$B$8:$BE$51,'Occupancy Raw Data'!AA$3,FALSE))/100</f>
        <v>0.13017954607384699</v>
      </c>
      <c r="I45" s="80">
        <f>(VLOOKUP($A44,'Occupancy Raw Data'!$B$8:$BE$51,'Occupancy Raw Data'!AB$3,FALSE))/100</f>
        <v>6.6317518432629799E-2</v>
      </c>
      <c r="J45" s="79">
        <f>(VLOOKUP($A44,'Occupancy Raw Data'!$B$8:$BE$51,'Occupancy Raw Data'!AC$3,FALSE))/100</f>
        <v>9.7554295465446902E-2</v>
      </c>
      <c r="K45" s="81">
        <f>(VLOOKUP($A44,'Occupancy Raw Data'!$B$8:$BE$51,'Occupancy Raw Data'!AE$3,FALSE))/100</f>
        <v>7.2194867784918196E-2</v>
      </c>
      <c r="M45" s="78">
        <f>(VLOOKUP($A44,'ADR Raw Data'!$B$6:$BE$49,'ADR Raw Data'!T$1,FALSE))/100</f>
        <v>-3.4525512640787097E-3</v>
      </c>
      <c r="N45" s="79">
        <f>(VLOOKUP($A44,'ADR Raw Data'!$B$6:$BE$49,'ADR Raw Data'!U$1,FALSE))/100</f>
        <v>-9.4165469341756011E-3</v>
      </c>
      <c r="O45" s="79">
        <f>(VLOOKUP($A44,'ADR Raw Data'!$B$6:$BE$49,'ADR Raw Data'!V$1,FALSE))/100</f>
        <v>-5.3149427057607298E-3</v>
      </c>
      <c r="P45" s="79">
        <f>(VLOOKUP($A44,'ADR Raw Data'!$B$6:$BE$49,'ADR Raw Data'!W$1,FALSE))/100</f>
        <v>-1.5724334519667999E-2</v>
      </c>
      <c r="Q45" s="79">
        <f>(VLOOKUP($A44,'ADR Raw Data'!$B$6:$BE$49,'ADR Raw Data'!X$1,FALSE))/100</f>
        <v>1.12915752860354E-2</v>
      </c>
      <c r="R45" s="79">
        <f>(VLOOKUP($A44,'ADR Raw Data'!$B$6:$BE$49,'ADR Raw Data'!Y$1,FALSE))/100</f>
        <v>-4.5602132849553801E-3</v>
      </c>
      <c r="S45" s="80">
        <f>(VLOOKUP($A44,'ADR Raw Data'!$B$6:$BE$49,'ADR Raw Data'!AA$1,FALSE))/100</f>
        <v>9.576104047017529E-3</v>
      </c>
      <c r="T45" s="80">
        <f>(VLOOKUP($A44,'ADR Raw Data'!$B$6:$BE$49,'ADR Raw Data'!AB$1,FALSE))/100</f>
        <v>-1.4172447811740401E-4</v>
      </c>
      <c r="U45" s="79">
        <f>(VLOOKUP($A44,'ADR Raw Data'!$B$6:$BE$49,'ADR Raw Data'!AC$1,FALSE))/100</f>
        <v>4.5913475458118505E-3</v>
      </c>
      <c r="V45" s="81">
        <f>(VLOOKUP($A44,'ADR Raw Data'!$B$6:$BE$49,'ADR Raw Data'!AE$1,FALSE))/100</f>
        <v>-1.2996867457784999E-4</v>
      </c>
      <c r="X45" s="78">
        <f>(VLOOKUP($A44,'RevPAR Raw Data'!$B$6:$BE$43,'RevPAR Raw Data'!T$1,FALSE))/100</f>
        <v>4.0186036754111497E-2</v>
      </c>
      <c r="Y45" s="79">
        <f>(VLOOKUP($A44,'RevPAR Raw Data'!$B$6:$BE$43,'RevPAR Raw Data'!U$1,FALSE))/100</f>
        <v>6.7879978004018408E-3</v>
      </c>
      <c r="Z45" s="79">
        <f>(VLOOKUP($A44,'RevPAR Raw Data'!$B$6:$BE$43,'RevPAR Raw Data'!V$1,FALSE))/100</f>
        <v>6.4711565728455198E-2</v>
      </c>
      <c r="AA45" s="79">
        <f>(VLOOKUP($A44,'RevPAR Raw Data'!$B$6:$BE$43,'RevPAR Raw Data'!W$1,FALSE))/100</f>
        <v>1.1341311296002198E-2</v>
      </c>
      <c r="AB45" s="79">
        <f>(VLOOKUP($A44,'RevPAR Raw Data'!$B$6:$BE$43,'RevPAR Raw Data'!X$1,FALSE))/100</f>
        <v>0.15753266791864001</v>
      </c>
      <c r="AC45" s="79">
        <f>(VLOOKUP($A44,'RevPAR Raw Data'!$B$6:$BE$43,'RevPAR Raw Data'!Y$1,FALSE))/100</f>
        <v>5.5129078291246997E-2</v>
      </c>
      <c r="AD45" s="80">
        <f>(VLOOKUP($A44,'RevPAR Raw Data'!$B$6:$BE$43,'RevPAR Raw Data'!AA$1,FALSE))/100</f>
        <v>0.14100226299886098</v>
      </c>
      <c r="AE45" s="80">
        <f>(VLOOKUP($A44,'RevPAR Raw Data'!$B$6:$BE$43,'RevPAR Raw Data'!AB$1,FALSE))/100</f>
        <v>6.6166395138822498E-2</v>
      </c>
      <c r="AF45" s="79">
        <f>(VLOOKUP($A44,'RevPAR Raw Data'!$B$6:$BE$43,'RevPAR Raw Data'!AC$1,FALSE))/100</f>
        <v>0.102593548686327</v>
      </c>
      <c r="AG45" s="81">
        <f>(VLOOKUP($A44,'RevPAR Raw Data'!$B$6:$BE$43,'RevPAR Raw Data'!AE$1,FALSE))/100</f>
        <v>7.2055516039063003E-2</v>
      </c>
    </row>
    <row r="46" spans="1:33" x14ac:dyDescent="0.25">
      <c r="A46" s="128"/>
      <c r="B46" s="106"/>
      <c r="C46" s="107"/>
      <c r="D46" s="107"/>
      <c r="E46" s="107"/>
      <c r="F46" s="107"/>
      <c r="G46" s="108"/>
      <c r="H46" s="88"/>
      <c r="I46" s="88"/>
      <c r="J46" s="108"/>
      <c r="K46" s="109"/>
      <c r="M46" s="110"/>
      <c r="N46" s="111"/>
      <c r="O46" s="111"/>
      <c r="P46" s="111"/>
      <c r="Q46" s="111"/>
      <c r="R46" s="112"/>
      <c r="S46" s="111"/>
      <c r="T46" s="111"/>
      <c r="U46" s="112"/>
      <c r="V46" s="113"/>
      <c r="X46" s="110"/>
      <c r="Y46" s="111"/>
      <c r="Z46" s="111"/>
      <c r="AA46" s="111"/>
      <c r="AB46" s="111"/>
      <c r="AC46" s="112"/>
      <c r="AD46" s="111"/>
      <c r="AE46" s="111"/>
      <c r="AF46" s="112"/>
      <c r="AG46" s="113"/>
    </row>
    <row r="47" spans="1:33" x14ac:dyDescent="0.25">
      <c r="A47" s="105" t="s">
        <v>30</v>
      </c>
      <c r="B47" s="106">
        <f>(VLOOKUP($A47,'Occupancy Raw Data'!$B$8:$BE$45,'Occupancy Raw Data'!G$3,FALSE))/100</f>
        <v>0.490783921829891</v>
      </c>
      <c r="C47" s="107">
        <f>(VLOOKUP($A47,'Occupancy Raw Data'!$B$8:$BE$45,'Occupancy Raw Data'!H$3,FALSE))/100</f>
        <v>0.59582500555185403</v>
      </c>
      <c r="D47" s="107">
        <f>(VLOOKUP($A47,'Occupancy Raw Data'!$B$8:$BE$45,'Occupancy Raw Data'!I$3,FALSE))/100</f>
        <v>0.63157894736842102</v>
      </c>
      <c r="E47" s="107">
        <f>(VLOOKUP($A47,'Occupancy Raw Data'!$B$8:$BE$45,'Occupancy Raw Data'!J$3,FALSE))/100</f>
        <v>0.61714412613813008</v>
      </c>
      <c r="F47" s="107">
        <f>(VLOOKUP($A47,'Occupancy Raw Data'!$B$8:$BE$45,'Occupancy Raw Data'!K$3,FALSE))/100</f>
        <v>0.58716411281367897</v>
      </c>
      <c r="G47" s="108">
        <f>(VLOOKUP($A47,'Occupancy Raw Data'!$B$8:$BE$45,'Occupancy Raw Data'!L$3,FALSE))/100</f>
        <v>0.58449922274039501</v>
      </c>
      <c r="H47" s="88">
        <f>(VLOOKUP($A47,'Occupancy Raw Data'!$B$8:$BE$45,'Occupancy Raw Data'!N$3,FALSE))/100</f>
        <v>0.66333555407506095</v>
      </c>
      <c r="I47" s="88">
        <f>(VLOOKUP($A47,'Occupancy Raw Data'!$B$8:$BE$45,'Occupancy Raw Data'!O$3,FALSE))/100</f>
        <v>0.67954696868754094</v>
      </c>
      <c r="J47" s="108">
        <f>(VLOOKUP($A47,'Occupancy Raw Data'!$B$8:$BE$45,'Occupancy Raw Data'!P$3,FALSE))/100</f>
        <v>0.671441261381301</v>
      </c>
      <c r="K47" s="109">
        <f>(VLOOKUP($A47,'Occupancy Raw Data'!$B$8:$BE$45,'Occupancy Raw Data'!R$3,FALSE))/100</f>
        <v>0.60933980520922504</v>
      </c>
      <c r="M47" s="110">
        <f>VLOOKUP($A47,'ADR Raw Data'!$B$6:$BE$43,'ADR Raw Data'!G$1,FALSE)</f>
        <v>99.916113122171893</v>
      </c>
      <c r="N47" s="111">
        <f>VLOOKUP($A47,'ADR Raw Data'!$B$6:$BE$43,'ADR Raw Data'!H$1,FALSE)</f>
        <v>107.33734625419299</v>
      </c>
      <c r="O47" s="111">
        <f>VLOOKUP($A47,'ADR Raw Data'!$B$6:$BE$43,'ADR Raw Data'!I$1,FALSE)</f>
        <v>109.499300281293</v>
      </c>
      <c r="P47" s="111">
        <f>VLOOKUP($A47,'ADR Raw Data'!$B$6:$BE$43,'ADR Raw Data'!J$1,FALSE)</f>
        <v>109.683281756027</v>
      </c>
      <c r="Q47" s="111">
        <f>VLOOKUP($A47,'ADR Raw Data'!$B$6:$BE$43,'ADR Raw Data'!K$1,FALSE)</f>
        <v>105.012049924357</v>
      </c>
      <c r="R47" s="112">
        <f>VLOOKUP($A47,'ADR Raw Data'!$B$6:$BE$43,'ADR Raw Data'!L$1,FALSE)</f>
        <v>106.586506079027</v>
      </c>
      <c r="S47" s="111">
        <f>VLOOKUP($A47,'ADR Raw Data'!$B$6:$BE$43,'ADR Raw Data'!N$1,FALSE)</f>
        <v>117.00661868095</v>
      </c>
      <c r="T47" s="111">
        <f>VLOOKUP($A47,'ADR Raw Data'!$B$6:$BE$43,'ADR Raw Data'!O$1,FALSE)</f>
        <v>118.686839869281</v>
      </c>
      <c r="U47" s="112">
        <f>VLOOKUP($A47,'ADR Raw Data'!$B$6:$BE$43,'ADR Raw Data'!P$1,FALSE)</f>
        <v>117.856871175789</v>
      </c>
      <c r="V47" s="113">
        <f>VLOOKUP($A47,'ADR Raw Data'!$B$6:$BE$43,'ADR Raw Data'!R$1,FALSE)</f>
        <v>110.134790440985</v>
      </c>
      <c r="X47" s="110">
        <f>VLOOKUP($A47,'RevPAR Raw Data'!$B$6:$BE$43,'RevPAR Raw Data'!G$1,FALSE)</f>
        <v>49.037221852098597</v>
      </c>
      <c r="Y47" s="111">
        <f>VLOOKUP($A47,'RevPAR Raw Data'!$B$6:$BE$43,'RevPAR Raw Data'!H$1,FALSE)</f>
        <v>63.9542749278258</v>
      </c>
      <c r="Z47" s="111">
        <f>VLOOKUP($A47,'RevPAR Raw Data'!$B$6:$BE$43,'RevPAR Raw Data'!I$1,FALSE)</f>
        <v>69.157452809238194</v>
      </c>
      <c r="AA47" s="111">
        <f>VLOOKUP($A47,'RevPAR Raw Data'!$B$6:$BE$43,'RevPAR Raw Data'!J$1,FALSE)</f>
        <v>67.690393071285797</v>
      </c>
      <c r="AB47" s="111">
        <f>VLOOKUP($A47,'RevPAR Raw Data'!$B$6:$BE$43,'RevPAR Raw Data'!K$1,FALSE)</f>
        <v>61.659307128580899</v>
      </c>
      <c r="AC47" s="112">
        <f>VLOOKUP($A47,'RevPAR Raw Data'!$B$6:$BE$43,'RevPAR Raw Data'!L$1,FALSE)</f>
        <v>62.299729957805901</v>
      </c>
      <c r="AD47" s="111">
        <f>VLOOKUP($A47,'RevPAR Raw Data'!$B$6:$BE$43,'RevPAR Raw Data'!N$1,FALSE)</f>
        <v>77.614650233177798</v>
      </c>
      <c r="AE47" s="111">
        <f>VLOOKUP($A47,'RevPAR Raw Data'!$B$6:$BE$43,'RevPAR Raw Data'!O$1,FALSE)</f>
        <v>80.653282256273499</v>
      </c>
      <c r="AF47" s="112">
        <f>VLOOKUP($A47,'RevPAR Raw Data'!$B$6:$BE$43,'RevPAR Raw Data'!P$1,FALSE)</f>
        <v>79.133966244725698</v>
      </c>
      <c r="AG47" s="113">
        <f>VLOOKUP($A47,'RevPAR Raw Data'!$B$6:$BE$43,'RevPAR Raw Data'!R$1,FALSE)</f>
        <v>67.109511754068706</v>
      </c>
    </row>
    <row r="48" spans="1:33" x14ac:dyDescent="0.25">
      <c r="A48" s="90" t="s">
        <v>14</v>
      </c>
      <c r="B48" s="78">
        <f>(VLOOKUP($A47,'Occupancy Raw Data'!$B$8:$BE$51,'Occupancy Raw Data'!T$3,FALSE))/100</f>
        <v>-5.1165929710904494E-2</v>
      </c>
      <c r="C48" s="79">
        <f>(VLOOKUP($A47,'Occupancy Raw Data'!$B$8:$BE$51,'Occupancy Raw Data'!U$3,FALSE))/100</f>
        <v>-9.328201833698159E-2</v>
      </c>
      <c r="D48" s="79">
        <f>(VLOOKUP($A47,'Occupancy Raw Data'!$B$8:$BE$51,'Occupancy Raw Data'!V$3,FALSE))/100</f>
        <v>-6.19874887637357E-2</v>
      </c>
      <c r="E48" s="79">
        <f>(VLOOKUP($A47,'Occupancy Raw Data'!$B$8:$BE$51,'Occupancy Raw Data'!W$3,FALSE))/100</f>
        <v>-1.4004078937168101E-2</v>
      </c>
      <c r="F48" s="79">
        <f>(VLOOKUP($A47,'Occupancy Raw Data'!$B$8:$BE$51,'Occupancy Raw Data'!X$3,FALSE))/100</f>
        <v>4.7816404414014E-3</v>
      </c>
      <c r="G48" s="79">
        <f>(VLOOKUP($A47,'Occupancy Raw Data'!$B$8:$BE$51,'Occupancy Raw Data'!Y$3,FALSE))/100</f>
        <v>-4.4301155757166401E-2</v>
      </c>
      <c r="H48" s="80">
        <f>(VLOOKUP($A47,'Occupancy Raw Data'!$B$8:$BE$51,'Occupancy Raw Data'!AA$3,FALSE))/100</f>
        <v>3.6477006202359802E-2</v>
      </c>
      <c r="I48" s="80">
        <f>(VLOOKUP($A47,'Occupancy Raw Data'!$B$8:$BE$51,'Occupancy Raw Data'!AB$3,FALSE))/100</f>
        <v>2.71548895273554E-2</v>
      </c>
      <c r="J48" s="79">
        <f>(VLOOKUP($A47,'Occupancy Raw Data'!$B$8:$BE$51,'Occupancy Raw Data'!AC$3,FALSE))/100</f>
        <v>3.1738627748187899E-2</v>
      </c>
      <c r="K48" s="81">
        <f>(VLOOKUP($A47,'Occupancy Raw Data'!$B$8:$BE$51,'Occupancy Raw Data'!AE$3,FALSE))/100</f>
        <v>-2.1598924958248701E-2</v>
      </c>
      <c r="M48" s="78">
        <f>(VLOOKUP($A47,'ADR Raw Data'!$B$6:$BE$49,'ADR Raw Data'!T$1,FALSE))/100</f>
        <v>2.4136016955714702E-2</v>
      </c>
      <c r="N48" s="79">
        <f>(VLOOKUP($A47,'ADR Raw Data'!$B$6:$BE$49,'ADR Raw Data'!U$1,FALSE))/100</f>
        <v>6.6743280479377093E-4</v>
      </c>
      <c r="O48" s="79">
        <f>(VLOOKUP($A47,'ADR Raw Data'!$B$6:$BE$49,'ADR Raw Data'!V$1,FALSE))/100</f>
        <v>1.08988990930822E-2</v>
      </c>
      <c r="P48" s="79">
        <f>(VLOOKUP($A47,'ADR Raw Data'!$B$6:$BE$49,'ADR Raw Data'!W$1,FALSE))/100</f>
        <v>4.8785205047898903E-3</v>
      </c>
      <c r="Q48" s="79">
        <f>(VLOOKUP($A47,'ADR Raw Data'!$B$6:$BE$49,'ADR Raw Data'!X$1,FALSE))/100</f>
        <v>3.9036768169244001E-3</v>
      </c>
      <c r="R48" s="79">
        <f>(VLOOKUP($A47,'ADR Raw Data'!$B$6:$BE$49,'ADR Raw Data'!Y$1,FALSE))/100</f>
        <v>8.0698991023838602E-3</v>
      </c>
      <c r="S48" s="80">
        <f>(VLOOKUP($A47,'ADR Raw Data'!$B$6:$BE$49,'ADR Raw Data'!AA$1,FALSE))/100</f>
        <v>9.0282717516267097E-3</v>
      </c>
      <c r="T48" s="80">
        <f>(VLOOKUP($A47,'ADR Raw Data'!$B$6:$BE$49,'ADR Raw Data'!AB$1,FALSE))/100</f>
        <v>3.4926919196120697E-2</v>
      </c>
      <c r="U48" s="79">
        <f>(VLOOKUP($A47,'ADR Raw Data'!$B$6:$BE$49,'ADR Raw Data'!AC$1,FALSE))/100</f>
        <v>2.20877419234187E-2</v>
      </c>
      <c r="V48" s="81">
        <f>(VLOOKUP($A47,'ADR Raw Data'!$B$6:$BE$49,'ADR Raw Data'!AE$1,FALSE))/100</f>
        <v>1.4203123439766201E-2</v>
      </c>
      <c r="X48" s="78">
        <f>(VLOOKUP($A47,'RevPAR Raw Data'!$B$6:$BE$43,'RevPAR Raw Data'!T$1,FALSE))/100</f>
        <v>-2.8264854502247097E-2</v>
      </c>
      <c r="Y48" s="79">
        <f>(VLOOKUP($A47,'RevPAR Raw Data'!$B$6:$BE$43,'RevPAR Raw Data'!U$1,FALSE))/100</f>
        <v>-9.2676845011323297E-2</v>
      </c>
      <c r="Z48" s="79">
        <f>(VLOOKUP($A47,'RevPAR Raw Data'!$B$6:$BE$43,'RevPAR Raw Data'!V$1,FALSE))/100</f>
        <v>-5.1764185055723007E-2</v>
      </c>
      <c r="AA48" s="79">
        <f>(VLOOKUP($A47,'RevPAR Raw Data'!$B$6:$BE$43,'RevPAR Raw Data'!W$1,FALSE))/100</f>
        <v>-9.1938776186239399E-3</v>
      </c>
      <c r="AB48" s="79">
        <f>(VLOOKUP($A47,'RevPAR Raw Data'!$B$6:$BE$43,'RevPAR Raw Data'!X$1,FALSE))/100</f>
        <v>8.7039832372637696E-3</v>
      </c>
      <c r="AC48" s="79">
        <f>(VLOOKUP($A47,'RevPAR Raw Data'!$B$6:$BE$43,'RevPAR Raw Data'!Y$1,FALSE))/100</f>
        <v>-3.65887625118618E-2</v>
      </c>
      <c r="AD48" s="80">
        <f>(VLOOKUP($A47,'RevPAR Raw Data'!$B$6:$BE$43,'RevPAR Raw Data'!AA$1,FALSE))/100</f>
        <v>4.5834602278667196E-2</v>
      </c>
      <c r="AE48" s="80">
        <f>(VLOOKUP($A47,'RevPAR Raw Data'!$B$6:$BE$43,'RevPAR Raw Data'!AB$1,FALSE))/100</f>
        <v>6.3030245355777698E-2</v>
      </c>
      <c r="AF48" s="79">
        <f>(VLOOKUP($A47,'RevPAR Raw Data'!$B$6:$BE$43,'RevPAR Raw Data'!AC$1,FALSE))/100</f>
        <v>5.4527404290312005E-2</v>
      </c>
      <c r="AG48" s="81">
        <f>(VLOOKUP($A47,'RevPAR Raw Data'!$B$6:$BE$43,'RevPAR Raw Data'!AE$1,FALSE))/100</f>
        <v>-7.7025737158307392E-3</v>
      </c>
    </row>
    <row r="49" spans="1:33" x14ac:dyDescent="0.25">
      <c r="A49" s="128"/>
      <c r="B49" s="106"/>
      <c r="C49" s="107"/>
      <c r="D49" s="107"/>
      <c r="E49" s="107"/>
      <c r="F49" s="107"/>
      <c r="G49" s="108"/>
      <c r="H49" s="88"/>
      <c r="I49" s="88"/>
      <c r="J49" s="108"/>
      <c r="K49" s="109"/>
      <c r="M49" s="110"/>
      <c r="N49" s="111"/>
      <c r="O49" s="111"/>
      <c r="P49" s="111"/>
      <c r="Q49" s="111"/>
      <c r="R49" s="112"/>
      <c r="S49" s="111"/>
      <c r="T49" s="111"/>
      <c r="U49" s="112"/>
      <c r="V49" s="113"/>
      <c r="X49" s="110"/>
      <c r="Y49" s="111"/>
      <c r="Z49" s="111"/>
      <c r="AA49" s="111"/>
      <c r="AB49" s="111"/>
      <c r="AC49" s="112"/>
      <c r="AD49" s="111"/>
      <c r="AE49" s="111"/>
      <c r="AF49" s="112"/>
      <c r="AG49" s="113"/>
    </row>
    <row r="50" spans="1:33" x14ac:dyDescent="0.25">
      <c r="A50" s="105" t="s">
        <v>31</v>
      </c>
      <c r="B50" s="106">
        <f>(VLOOKUP($A50,'Occupancy Raw Data'!$B$8:$BE$45,'Occupancy Raw Data'!G$3,FALSE))/100</f>
        <v>0.50797036371800597</v>
      </c>
      <c r="C50" s="107">
        <f>(VLOOKUP($A50,'Occupancy Raw Data'!$B$8:$BE$45,'Occupancy Raw Data'!H$3,FALSE))/100</f>
        <v>0.57139649753030897</v>
      </c>
      <c r="D50" s="107">
        <f>(VLOOKUP($A50,'Occupancy Raw Data'!$B$8:$BE$45,'Occupancy Raw Data'!I$3,FALSE))/100</f>
        <v>0.60170633138751595</v>
      </c>
      <c r="E50" s="107">
        <f>(VLOOKUP($A50,'Occupancy Raw Data'!$B$8:$BE$45,'Occupancy Raw Data'!J$3,FALSE))/100</f>
        <v>0.62146385271665894</v>
      </c>
      <c r="F50" s="107">
        <f>(VLOOKUP($A50,'Occupancy Raw Data'!$B$8:$BE$45,'Occupancy Raw Data'!K$3,FALSE))/100</f>
        <v>0.62707678491243801</v>
      </c>
      <c r="G50" s="108">
        <f>(VLOOKUP($A50,'Occupancy Raw Data'!$B$8:$BE$45,'Occupancy Raw Data'!L$3,FALSE))/100</f>
        <v>0.58592276605298599</v>
      </c>
      <c r="H50" s="88">
        <f>(VLOOKUP($A50,'Occupancy Raw Data'!$B$8:$BE$45,'Occupancy Raw Data'!N$3,FALSE))/100</f>
        <v>0.68679838347552702</v>
      </c>
      <c r="I50" s="88">
        <f>(VLOOKUP($A50,'Occupancy Raw Data'!$B$8:$BE$45,'Occupancy Raw Data'!O$3,FALSE))/100</f>
        <v>0.69016614279299504</v>
      </c>
      <c r="J50" s="108">
        <f>(VLOOKUP($A50,'Occupancy Raw Data'!$B$8:$BE$45,'Occupancy Raw Data'!P$3,FALSE))/100</f>
        <v>0.68848226313426097</v>
      </c>
      <c r="K50" s="109">
        <f>(VLOOKUP($A50,'Occupancy Raw Data'!$B$8:$BE$45,'Occupancy Raw Data'!R$3,FALSE))/100</f>
        <v>0.61522547950477902</v>
      </c>
      <c r="M50" s="110">
        <f>VLOOKUP($A50,'ADR Raw Data'!$B$6:$BE$43,'ADR Raw Data'!G$1,FALSE)</f>
        <v>115.952689502762</v>
      </c>
      <c r="N50" s="111">
        <f>VLOOKUP($A50,'ADR Raw Data'!$B$6:$BE$43,'ADR Raw Data'!H$1,FALSE)</f>
        <v>109.694489194499</v>
      </c>
      <c r="O50" s="111">
        <f>VLOOKUP($A50,'ADR Raw Data'!$B$6:$BE$43,'ADR Raw Data'!I$1,FALSE)</f>
        <v>112.151197761194</v>
      </c>
      <c r="P50" s="111">
        <f>VLOOKUP($A50,'ADR Raw Data'!$B$6:$BE$43,'ADR Raw Data'!J$1,FALSE)</f>
        <v>112.853721098265</v>
      </c>
      <c r="Q50" s="111">
        <f>VLOOKUP($A50,'ADR Raw Data'!$B$6:$BE$43,'ADR Raw Data'!K$1,FALSE)</f>
        <v>112.123109559613</v>
      </c>
      <c r="R50" s="112">
        <f>VLOOKUP($A50,'ADR Raw Data'!$B$6:$BE$43,'ADR Raw Data'!L$1,FALSE)</f>
        <v>112.474199333256</v>
      </c>
      <c r="S50" s="111">
        <f>VLOOKUP($A50,'ADR Raw Data'!$B$6:$BE$43,'ADR Raw Data'!N$1,FALSE)</f>
        <v>133.10512912716499</v>
      </c>
      <c r="T50" s="111">
        <f>VLOOKUP($A50,'ADR Raw Data'!$B$6:$BE$43,'ADR Raw Data'!O$1,FALSE)</f>
        <v>132.53701203643399</v>
      </c>
      <c r="U50" s="112">
        <f>VLOOKUP($A50,'ADR Raw Data'!$B$6:$BE$43,'ADR Raw Data'!P$1,FALSE)</f>
        <v>132.82037583564301</v>
      </c>
      <c r="V50" s="113">
        <f>VLOOKUP($A50,'ADR Raw Data'!$B$6:$BE$43,'ADR Raw Data'!R$1,FALSE)</f>
        <v>118.979587362823</v>
      </c>
      <c r="X50" s="110">
        <f>VLOOKUP($A50,'RevPAR Raw Data'!$B$6:$BE$43,'RevPAR Raw Data'!G$1,FALSE)</f>
        <v>58.900529860799203</v>
      </c>
      <c r="Y50" s="111">
        <f>VLOOKUP($A50,'RevPAR Raw Data'!$B$6:$BE$43,'RevPAR Raw Data'!H$1,FALSE)</f>
        <v>62.679046924113102</v>
      </c>
      <c r="Z50" s="111">
        <f>VLOOKUP($A50,'RevPAR Raw Data'!$B$6:$BE$43,'RevPAR Raw Data'!I$1,FALSE)</f>
        <v>67.482085765603898</v>
      </c>
      <c r="AA50" s="111">
        <f>VLOOKUP($A50,'RevPAR Raw Data'!$B$6:$BE$43,'RevPAR Raw Data'!J$1,FALSE)</f>
        <v>70.134508307139598</v>
      </c>
      <c r="AB50" s="111">
        <f>VLOOKUP($A50,'RevPAR Raw Data'!$B$6:$BE$43,'RevPAR Raw Data'!K$1,FALSE)</f>
        <v>70.309799057027305</v>
      </c>
      <c r="AC50" s="112">
        <f>VLOOKUP($A50,'RevPAR Raw Data'!$B$6:$BE$43,'RevPAR Raw Data'!L$1,FALSE)</f>
        <v>65.901193982936604</v>
      </c>
      <c r="AD50" s="111">
        <f>VLOOKUP($A50,'RevPAR Raw Data'!$B$6:$BE$43,'RevPAR Raw Data'!N$1,FALSE)</f>
        <v>91.416387516838697</v>
      </c>
      <c r="AE50" s="111">
        <f>VLOOKUP($A50,'RevPAR Raw Data'!$B$6:$BE$43,'RevPAR Raw Data'!O$1,FALSE)</f>
        <v>91.472558374494795</v>
      </c>
      <c r="AF50" s="112">
        <f>VLOOKUP($A50,'RevPAR Raw Data'!$B$6:$BE$43,'RevPAR Raw Data'!P$1,FALSE)</f>
        <v>91.444472945666803</v>
      </c>
      <c r="AG50" s="113">
        <f>VLOOKUP($A50,'RevPAR Raw Data'!$B$6:$BE$43,'RevPAR Raw Data'!R$1,FALSE)</f>
        <v>73.199273686573804</v>
      </c>
    </row>
    <row r="51" spans="1:33" x14ac:dyDescent="0.25">
      <c r="A51" s="90" t="s">
        <v>14</v>
      </c>
      <c r="B51" s="78">
        <f>(VLOOKUP($A50,'Occupancy Raw Data'!$B$8:$BE$51,'Occupancy Raw Data'!T$3,FALSE))/100</f>
        <v>2.4564410354946099E-2</v>
      </c>
      <c r="C51" s="79">
        <f>(VLOOKUP($A50,'Occupancy Raw Data'!$B$8:$BE$51,'Occupancy Raw Data'!U$3,FALSE))/100</f>
        <v>-2.7717907969319701E-2</v>
      </c>
      <c r="D51" s="79">
        <f>(VLOOKUP($A50,'Occupancy Raw Data'!$B$8:$BE$51,'Occupancy Raw Data'!V$3,FALSE))/100</f>
        <v>-1.51728605163363E-2</v>
      </c>
      <c r="E51" s="79">
        <f>(VLOOKUP($A50,'Occupancy Raw Data'!$B$8:$BE$51,'Occupancy Raw Data'!W$3,FALSE))/100</f>
        <v>1.85102030634136E-2</v>
      </c>
      <c r="F51" s="79">
        <f>(VLOOKUP($A50,'Occupancy Raw Data'!$B$8:$BE$51,'Occupancy Raw Data'!X$3,FALSE))/100</f>
        <v>0.118140821452626</v>
      </c>
      <c r="G51" s="79">
        <f>(VLOOKUP($A50,'Occupancy Raw Data'!$B$8:$BE$51,'Occupancy Raw Data'!Y$3,FALSE))/100</f>
        <v>2.2394203681302901E-2</v>
      </c>
      <c r="H51" s="80">
        <f>(VLOOKUP($A50,'Occupancy Raw Data'!$B$8:$BE$51,'Occupancy Raw Data'!AA$3,FALSE))/100</f>
        <v>0.109650219799413</v>
      </c>
      <c r="I51" s="80">
        <f>(VLOOKUP($A50,'Occupancy Raw Data'!$B$8:$BE$51,'Occupancy Raw Data'!AB$3,FALSE))/100</f>
        <v>0.12030899428104901</v>
      </c>
      <c r="J51" s="79">
        <f>(VLOOKUP($A50,'Occupancy Raw Data'!$B$8:$BE$51,'Occupancy Raw Data'!AC$3,FALSE))/100</f>
        <v>0.11496716798869301</v>
      </c>
      <c r="K51" s="81">
        <f>(VLOOKUP($A50,'Occupancy Raw Data'!$B$8:$BE$51,'Occupancy Raw Data'!AE$3,FALSE))/100</f>
        <v>5.0275682203825195E-2</v>
      </c>
      <c r="M51" s="78">
        <f>(VLOOKUP($A50,'ADR Raw Data'!$B$6:$BE$49,'ADR Raw Data'!T$1,FALSE))/100</f>
        <v>0.12866491774889</v>
      </c>
      <c r="N51" s="79">
        <f>(VLOOKUP($A50,'ADR Raw Data'!$B$6:$BE$49,'ADR Raw Data'!U$1,FALSE))/100</f>
        <v>3.6753144208430205E-2</v>
      </c>
      <c r="O51" s="79">
        <f>(VLOOKUP($A50,'ADR Raw Data'!$B$6:$BE$49,'ADR Raw Data'!V$1,FALSE))/100</f>
        <v>3.8130543116639E-2</v>
      </c>
      <c r="P51" s="79">
        <f>(VLOOKUP($A50,'ADR Raw Data'!$B$6:$BE$49,'ADR Raw Data'!W$1,FALSE))/100</f>
        <v>3.1357599624979297E-2</v>
      </c>
      <c r="Q51" s="79">
        <f>(VLOOKUP($A50,'ADR Raw Data'!$B$6:$BE$49,'ADR Raw Data'!X$1,FALSE))/100</f>
        <v>4.3441222420373002E-2</v>
      </c>
      <c r="R51" s="79">
        <f>(VLOOKUP($A50,'ADR Raw Data'!$B$6:$BE$49,'ADR Raw Data'!Y$1,FALSE))/100</f>
        <v>5.2715572551541495E-2</v>
      </c>
      <c r="S51" s="80">
        <f>(VLOOKUP($A50,'ADR Raw Data'!$B$6:$BE$49,'ADR Raw Data'!AA$1,FALSE))/100</f>
        <v>4.6024808278296997E-2</v>
      </c>
      <c r="T51" s="80">
        <f>(VLOOKUP($A50,'ADR Raw Data'!$B$6:$BE$49,'ADR Raw Data'!AB$1,FALSE))/100</f>
        <v>6.3922680751961697E-2</v>
      </c>
      <c r="U51" s="79">
        <f>(VLOOKUP($A50,'ADR Raw Data'!$B$6:$BE$49,'ADR Raw Data'!AC$1,FALSE))/100</f>
        <v>5.4847029635386499E-2</v>
      </c>
      <c r="V51" s="81">
        <f>(VLOOKUP($A50,'ADR Raw Data'!$B$6:$BE$49,'ADR Raw Data'!AE$1,FALSE))/100</f>
        <v>5.6786060460742603E-2</v>
      </c>
      <c r="X51" s="78">
        <f>(VLOOKUP($A50,'RevPAR Raw Data'!$B$6:$BE$43,'RevPAR Raw Data'!T$1,FALSE))/100</f>
        <v>0.15638990594170601</v>
      </c>
      <c r="Y51" s="79">
        <f>(VLOOKUP($A50,'RevPAR Raw Data'!$B$6:$BE$43,'RevPAR Raw Data'!U$1,FALSE))/100</f>
        <v>8.0165159703580405E-3</v>
      </c>
      <c r="Z51" s="79">
        <f>(VLOOKUP($A50,'RevPAR Raw Data'!$B$6:$BE$43,'RevPAR Raw Data'!V$1,FALSE))/100</f>
        <v>2.2379133188181698E-2</v>
      </c>
      <c r="AA51" s="79">
        <f>(VLOOKUP($A50,'RevPAR Raw Data'!$B$6:$BE$43,'RevPAR Raw Data'!W$1,FALSE))/100</f>
        <v>5.0448238225032603E-2</v>
      </c>
      <c r="AB51" s="79">
        <f>(VLOOKUP($A50,'RevPAR Raw Data'!$B$6:$BE$43,'RevPAR Raw Data'!X$1,FALSE))/100</f>
        <v>0.16671422557464902</v>
      </c>
      <c r="AC51" s="79">
        <f>(VLOOKUP($A50,'RevPAR Raw Data'!$B$6:$BE$43,'RevPAR Raw Data'!Y$1,FALSE))/100</f>
        <v>7.62902995017401E-2</v>
      </c>
      <c r="AD51" s="80">
        <f>(VLOOKUP($A50,'RevPAR Raw Data'!$B$6:$BE$43,'RevPAR Raw Data'!AA$1,FALSE))/100</f>
        <v>0.16072165842165098</v>
      </c>
      <c r="AE51" s="80">
        <f>(VLOOKUP($A50,'RevPAR Raw Data'!$B$6:$BE$43,'RevPAR Raw Data'!AB$1,FALSE))/100</f>
        <v>0.19192214846602798</v>
      </c>
      <c r="AF51" s="79">
        <f>(VLOOKUP($A50,'RevPAR Raw Data'!$B$6:$BE$43,'RevPAR Raw Data'!AC$1,FALSE))/100</f>
        <v>0.17611980529385199</v>
      </c>
      <c r="AG51" s="81">
        <f>(VLOOKUP($A50,'RevPAR Raw Data'!$B$6:$BE$43,'RevPAR Raw Data'!AE$1,FALSE))/100</f>
        <v>0.10991670059389901</v>
      </c>
    </row>
    <row r="52" spans="1:33" x14ac:dyDescent="0.25">
      <c r="A52" s="129"/>
      <c r="B52" s="106"/>
      <c r="C52" s="107"/>
      <c r="D52" s="107"/>
      <c r="E52" s="107"/>
      <c r="F52" s="107"/>
      <c r="G52" s="108"/>
      <c r="H52" s="88"/>
      <c r="I52" s="88"/>
      <c r="J52" s="108"/>
      <c r="K52" s="109"/>
      <c r="M52" s="110"/>
      <c r="N52" s="111"/>
      <c r="O52" s="111"/>
      <c r="P52" s="111"/>
      <c r="Q52" s="111"/>
      <c r="R52" s="112"/>
      <c r="S52" s="111"/>
      <c r="T52" s="111"/>
      <c r="U52" s="112"/>
      <c r="V52" s="113"/>
      <c r="X52" s="110"/>
      <c r="Y52" s="111"/>
      <c r="Z52" s="111"/>
      <c r="AA52" s="111"/>
      <c r="AB52" s="111"/>
      <c r="AC52" s="112"/>
      <c r="AD52" s="111"/>
      <c r="AE52" s="111"/>
      <c r="AF52" s="112"/>
      <c r="AG52" s="113"/>
    </row>
    <row r="53" spans="1:33" x14ac:dyDescent="0.25">
      <c r="A53" s="105" t="s">
        <v>32</v>
      </c>
      <c r="B53" s="106">
        <f>(VLOOKUP($A53,'Occupancy Raw Data'!$B$8:$BE$45,'Occupancy Raw Data'!G$3,FALSE))/100</f>
        <v>0.39534883720930203</v>
      </c>
      <c r="C53" s="107">
        <f>(VLOOKUP($A53,'Occupancy Raw Data'!$B$8:$BE$45,'Occupancy Raw Data'!H$3,FALSE))/100</f>
        <v>0.49547803617571001</v>
      </c>
      <c r="D53" s="107">
        <f>(VLOOKUP($A53,'Occupancy Raw Data'!$B$8:$BE$45,'Occupancy Raw Data'!I$3,FALSE))/100</f>
        <v>0.53294573643410803</v>
      </c>
      <c r="E53" s="107">
        <f>(VLOOKUP($A53,'Occupancy Raw Data'!$B$8:$BE$45,'Occupancy Raw Data'!J$3,FALSE))/100</f>
        <v>0.53875968992248002</v>
      </c>
      <c r="F53" s="107">
        <f>(VLOOKUP($A53,'Occupancy Raw Data'!$B$8:$BE$45,'Occupancy Raw Data'!K$3,FALSE))/100</f>
        <v>0.52067183462532196</v>
      </c>
      <c r="G53" s="108">
        <f>(VLOOKUP($A53,'Occupancy Raw Data'!$B$8:$BE$45,'Occupancy Raw Data'!L$3,FALSE))/100</f>
        <v>0.49664082687338501</v>
      </c>
      <c r="H53" s="88">
        <f>(VLOOKUP($A53,'Occupancy Raw Data'!$B$8:$BE$45,'Occupancy Raw Data'!N$3,FALSE))/100</f>
        <v>0.58397932816537401</v>
      </c>
      <c r="I53" s="88">
        <f>(VLOOKUP($A53,'Occupancy Raw Data'!$B$8:$BE$45,'Occupancy Raw Data'!O$3,FALSE))/100</f>
        <v>0.56395348837209303</v>
      </c>
      <c r="J53" s="108">
        <f>(VLOOKUP($A53,'Occupancy Raw Data'!$B$8:$BE$45,'Occupancy Raw Data'!P$3,FALSE))/100</f>
        <v>0.57396640826873302</v>
      </c>
      <c r="K53" s="109">
        <f>(VLOOKUP($A53,'Occupancy Raw Data'!$B$8:$BE$45,'Occupancy Raw Data'!R$3,FALSE))/100</f>
        <v>0.51873385012919793</v>
      </c>
      <c r="M53" s="110">
        <f>VLOOKUP($A53,'ADR Raw Data'!$B$6:$BE$43,'ADR Raw Data'!G$1,FALSE)</f>
        <v>85.715816993464003</v>
      </c>
      <c r="N53" s="111">
        <f>VLOOKUP($A53,'ADR Raw Data'!$B$6:$BE$43,'ADR Raw Data'!H$1,FALSE)</f>
        <v>88.226701434158997</v>
      </c>
      <c r="O53" s="111">
        <f>VLOOKUP($A53,'ADR Raw Data'!$B$6:$BE$43,'ADR Raw Data'!I$1,FALSE)</f>
        <v>91.311551515151507</v>
      </c>
      <c r="P53" s="111">
        <f>VLOOKUP($A53,'ADR Raw Data'!$B$6:$BE$43,'ADR Raw Data'!J$1,FALSE)</f>
        <v>90.676247002398</v>
      </c>
      <c r="Q53" s="111">
        <f>VLOOKUP($A53,'ADR Raw Data'!$B$6:$BE$43,'ADR Raw Data'!K$1,FALSE)</f>
        <v>88.278759305210897</v>
      </c>
      <c r="R53" s="112">
        <f>VLOOKUP($A53,'ADR Raw Data'!$B$6:$BE$43,'ADR Raw Data'!L$1,FALSE)</f>
        <v>89.031389177939602</v>
      </c>
      <c r="S53" s="111">
        <f>VLOOKUP($A53,'ADR Raw Data'!$B$6:$BE$43,'ADR Raw Data'!N$1,FALSE)</f>
        <v>95.785586283185793</v>
      </c>
      <c r="T53" s="111">
        <f>VLOOKUP($A53,'ADR Raw Data'!$B$6:$BE$43,'ADR Raw Data'!O$1,FALSE)</f>
        <v>95.216701030927794</v>
      </c>
      <c r="U53" s="112">
        <f>VLOOKUP($A53,'ADR Raw Data'!$B$6:$BE$43,'ADR Raw Data'!P$1,FALSE)</f>
        <v>95.506105796285794</v>
      </c>
      <c r="V53" s="113">
        <f>VLOOKUP($A53,'ADR Raw Data'!$B$6:$BE$43,'ADR Raw Data'!R$1,FALSE)</f>
        <v>91.078279665539895</v>
      </c>
      <c r="X53" s="110">
        <f>VLOOKUP($A53,'RevPAR Raw Data'!$B$6:$BE$43,'RevPAR Raw Data'!G$1,FALSE)</f>
        <v>33.887648578811302</v>
      </c>
      <c r="Y53" s="111">
        <f>VLOOKUP($A53,'RevPAR Raw Data'!$B$6:$BE$43,'RevPAR Raw Data'!H$1,FALSE)</f>
        <v>43.714392764857799</v>
      </c>
      <c r="Z53" s="111">
        <f>VLOOKUP($A53,'RevPAR Raw Data'!$B$6:$BE$43,'RevPAR Raw Data'!I$1,FALSE)</f>
        <v>48.6641020671834</v>
      </c>
      <c r="AA53" s="111">
        <f>VLOOKUP($A53,'RevPAR Raw Data'!$B$6:$BE$43,'RevPAR Raw Data'!J$1,FALSE)</f>
        <v>48.852706718346198</v>
      </c>
      <c r="AB53" s="111">
        <f>VLOOKUP($A53,'RevPAR Raw Data'!$B$6:$BE$43,'RevPAR Raw Data'!K$1,FALSE)</f>
        <v>45.9642635658914</v>
      </c>
      <c r="AC53" s="112">
        <f>VLOOKUP($A53,'RevPAR Raw Data'!$B$6:$BE$43,'RevPAR Raw Data'!L$1,FALSE)</f>
        <v>44.216622739018</v>
      </c>
      <c r="AD53" s="111">
        <f>VLOOKUP($A53,'RevPAR Raw Data'!$B$6:$BE$43,'RevPAR Raw Data'!N$1,FALSE)</f>
        <v>55.936802325581297</v>
      </c>
      <c r="AE53" s="111">
        <f>VLOOKUP($A53,'RevPAR Raw Data'!$B$6:$BE$43,'RevPAR Raw Data'!O$1,FALSE)</f>
        <v>53.697790697674399</v>
      </c>
      <c r="AF53" s="112">
        <f>VLOOKUP($A53,'RevPAR Raw Data'!$B$6:$BE$43,'RevPAR Raw Data'!P$1,FALSE)</f>
        <v>54.817296511627902</v>
      </c>
      <c r="AG53" s="113">
        <f>VLOOKUP($A53,'RevPAR Raw Data'!$B$6:$BE$43,'RevPAR Raw Data'!R$1,FALSE)</f>
        <v>47.245386674049399</v>
      </c>
    </row>
    <row r="54" spans="1:33" x14ac:dyDescent="0.25">
      <c r="A54" s="90" t="s">
        <v>14</v>
      </c>
      <c r="B54" s="78">
        <f>(VLOOKUP($A53,'Occupancy Raw Data'!$B$8:$BE$51,'Occupancy Raw Data'!T$3,FALSE))/100</f>
        <v>-5.2631578947368397E-2</v>
      </c>
      <c r="C54" s="79">
        <f>(VLOOKUP($A53,'Occupancy Raw Data'!$B$8:$BE$51,'Occupancy Raw Data'!U$3,FALSE))/100</f>
        <v>-7.8125E-2</v>
      </c>
      <c r="D54" s="79">
        <f>(VLOOKUP($A53,'Occupancy Raw Data'!$B$8:$BE$51,'Occupancy Raw Data'!V$3,FALSE))/100</f>
        <v>-5.2812858783007996E-2</v>
      </c>
      <c r="E54" s="79">
        <f>(VLOOKUP($A53,'Occupancy Raw Data'!$B$8:$BE$51,'Occupancy Raw Data'!W$3,FALSE))/100</f>
        <v>6.0313630880578992E-3</v>
      </c>
      <c r="F54" s="79">
        <f>(VLOOKUP($A53,'Occupancy Raw Data'!$B$8:$BE$51,'Occupancy Raw Data'!X$3,FALSE))/100</f>
        <v>-2.1844660194174699E-2</v>
      </c>
      <c r="G54" s="79">
        <f>(VLOOKUP($A53,'Occupancy Raw Data'!$B$8:$BE$51,'Occupancy Raw Data'!Y$3,FALSE))/100</f>
        <v>-3.9480259870064899E-2</v>
      </c>
      <c r="H54" s="80">
        <f>(VLOOKUP($A53,'Occupancy Raw Data'!$B$8:$BE$51,'Occupancy Raw Data'!AA$3,FALSE))/100</f>
        <v>7.8037904124860606E-3</v>
      </c>
      <c r="I54" s="80">
        <f>(VLOOKUP($A53,'Occupancy Raw Data'!$B$8:$BE$51,'Occupancy Raw Data'!AB$3,FALSE))/100</f>
        <v>5.1807228915662605E-2</v>
      </c>
      <c r="J54" s="79">
        <f>(VLOOKUP($A53,'Occupancy Raw Data'!$B$8:$BE$51,'Occupancy Raw Data'!AC$3,FALSE))/100</f>
        <v>2.89519397799652E-2</v>
      </c>
      <c r="K54" s="81">
        <f>(VLOOKUP($A53,'Occupancy Raw Data'!$B$8:$BE$51,'Occupancy Raw Data'!AE$3,FALSE))/100</f>
        <v>-1.8851457496945299E-2</v>
      </c>
      <c r="M54" s="78">
        <f>(VLOOKUP($A53,'ADR Raw Data'!$B$6:$BE$49,'ADR Raw Data'!T$1,FALSE))/100</f>
        <v>7.9112715997090091E-3</v>
      </c>
      <c r="N54" s="79">
        <f>(VLOOKUP($A53,'ADR Raw Data'!$B$6:$BE$49,'ADR Raw Data'!U$1,FALSE))/100</f>
        <v>-1.9740365138172001E-2</v>
      </c>
      <c r="O54" s="79">
        <f>(VLOOKUP($A53,'ADR Raw Data'!$B$6:$BE$49,'ADR Raw Data'!V$1,FALSE))/100</f>
        <v>1.0149733069501099E-2</v>
      </c>
      <c r="P54" s="79">
        <f>(VLOOKUP($A53,'ADR Raw Data'!$B$6:$BE$49,'ADR Raw Data'!W$1,FALSE))/100</f>
        <v>6.5503409681820397E-3</v>
      </c>
      <c r="Q54" s="79">
        <f>(VLOOKUP($A53,'ADR Raw Data'!$B$6:$BE$49,'ADR Raw Data'!X$1,FALSE))/100</f>
        <v>-1.84569020004067E-2</v>
      </c>
      <c r="R54" s="79">
        <f>(VLOOKUP($A53,'ADR Raw Data'!$B$6:$BE$49,'ADR Raw Data'!Y$1,FALSE))/100</f>
        <v>-2.9136858315796797E-3</v>
      </c>
      <c r="S54" s="80">
        <f>(VLOOKUP($A53,'ADR Raw Data'!$B$6:$BE$49,'ADR Raw Data'!AA$1,FALSE))/100</f>
        <v>-1.9480807895016199E-2</v>
      </c>
      <c r="T54" s="80">
        <f>(VLOOKUP($A53,'ADR Raw Data'!$B$6:$BE$49,'ADR Raw Data'!AB$1,FALSE))/100</f>
        <v>1.7281482080794098E-2</v>
      </c>
      <c r="U54" s="79">
        <f>(VLOOKUP($A53,'ADR Raw Data'!$B$6:$BE$49,'ADR Raw Data'!AC$1,FALSE))/100</f>
        <v>-2.26826067029459E-3</v>
      </c>
      <c r="V54" s="81">
        <f>(VLOOKUP($A53,'ADR Raw Data'!$B$6:$BE$49,'ADR Raw Data'!AE$1,FALSE))/100</f>
        <v>-1.6671789437130199E-3</v>
      </c>
      <c r="X54" s="78">
        <f>(VLOOKUP($A53,'RevPAR Raw Data'!$B$6:$BE$43,'RevPAR Raw Data'!T$1,FALSE))/100</f>
        <v>-4.5136690063433502E-2</v>
      </c>
      <c r="Y54" s="79">
        <f>(VLOOKUP($A53,'RevPAR Raw Data'!$B$6:$BE$43,'RevPAR Raw Data'!U$1,FALSE))/100</f>
        <v>-9.6323149111752299E-2</v>
      </c>
      <c r="Z54" s="79">
        <f>(VLOOKUP($A53,'RevPAR Raw Data'!$B$6:$BE$43,'RevPAR Raw Data'!V$1,FALSE))/100</f>
        <v>-4.3199162132791596E-2</v>
      </c>
      <c r="AA54" s="79">
        <f>(VLOOKUP($A53,'RevPAR Raw Data'!$B$6:$BE$43,'RevPAR Raw Data'!W$1,FALSE))/100</f>
        <v>1.2621211540969599E-2</v>
      </c>
      <c r="AB54" s="79">
        <f>(VLOOKUP($A53,'RevPAR Raw Data'!$B$6:$BE$43,'RevPAR Raw Data'!X$1,FALSE))/100</f>
        <v>-3.9898377442145395E-2</v>
      </c>
      <c r="AC54" s="79">
        <f>(VLOOKUP($A53,'RevPAR Raw Data'!$B$6:$BE$43,'RevPAR Raw Data'!Y$1,FALSE))/100</f>
        <v>-4.2278912627834099E-2</v>
      </c>
      <c r="AD54" s="80">
        <f>(VLOOKUP($A53,'RevPAR Raw Data'!$B$6:$BE$43,'RevPAR Raw Data'!AA$1,FALSE))/100</f>
        <v>-1.1829041624408801E-2</v>
      </c>
      <c r="AE54" s="80">
        <f>(VLOOKUP($A53,'RevPAR Raw Data'!$B$6:$BE$43,'RevPAR Raw Data'!AB$1,FALSE))/100</f>
        <v>6.9984016694618401E-2</v>
      </c>
      <c r="AF54" s="79">
        <f>(VLOOKUP($A53,'RevPAR Raw Data'!$B$6:$BE$43,'RevPAR Raw Data'!AC$1,FALSE))/100</f>
        <v>2.6618008563339002E-2</v>
      </c>
      <c r="AG54" s="81">
        <f>(VLOOKUP($A53,'RevPAR Raw Data'!$B$6:$BE$43,'RevPAR Raw Data'!AE$1,FALSE))/100</f>
        <v>-2.0487207687661102E-2</v>
      </c>
    </row>
    <row r="55" spans="1:33" x14ac:dyDescent="0.25">
      <c r="A55" s="128"/>
      <c r="B55" s="106"/>
      <c r="C55" s="107"/>
      <c r="D55" s="107"/>
      <c r="E55" s="107"/>
      <c r="F55" s="107"/>
      <c r="G55" s="108"/>
      <c r="H55" s="88"/>
      <c r="I55" s="88"/>
      <c r="J55" s="108"/>
      <c r="K55" s="109"/>
      <c r="M55" s="110"/>
      <c r="N55" s="111"/>
      <c r="O55" s="111"/>
      <c r="P55" s="111"/>
      <c r="Q55" s="111"/>
      <c r="R55" s="112"/>
      <c r="S55" s="111"/>
      <c r="T55" s="111"/>
      <c r="U55" s="112"/>
      <c r="V55" s="113"/>
      <c r="X55" s="110"/>
      <c r="Y55" s="111"/>
      <c r="Z55" s="111"/>
      <c r="AA55" s="111"/>
      <c r="AB55" s="111"/>
      <c r="AC55" s="112"/>
      <c r="AD55" s="111"/>
      <c r="AE55" s="111"/>
      <c r="AF55" s="112"/>
      <c r="AG55" s="113"/>
    </row>
    <row r="56" spans="1:33" x14ac:dyDescent="0.25">
      <c r="A56" s="105" t="s">
        <v>33</v>
      </c>
      <c r="B56" s="106">
        <f>(VLOOKUP($A56,'Occupancy Raw Data'!$B$8:$BE$45,'Occupancy Raw Data'!G$3,FALSE))/100</f>
        <v>0.52154471544715397</v>
      </c>
      <c r="C56" s="107">
        <f>(VLOOKUP($A56,'Occupancy Raw Data'!$B$8:$BE$45,'Occupancy Raw Data'!H$3,FALSE))/100</f>
        <v>0.60487804878048701</v>
      </c>
      <c r="D56" s="107">
        <f>(VLOOKUP($A56,'Occupancy Raw Data'!$B$8:$BE$45,'Occupancy Raw Data'!I$3,FALSE))/100</f>
        <v>0.64349593495934898</v>
      </c>
      <c r="E56" s="107">
        <f>(VLOOKUP($A56,'Occupancy Raw Data'!$B$8:$BE$45,'Occupancy Raw Data'!J$3,FALSE))/100</f>
        <v>0.637398373983739</v>
      </c>
      <c r="F56" s="107">
        <f>(VLOOKUP($A56,'Occupancy Raw Data'!$B$8:$BE$45,'Occupancy Raw Data'!K$3,FALSE))/100</f>
        <v>0.66544715447154401</v>
      </c>
      <c r="G56" s="107">
        <f>(VLOOKUP($A56,'Occupancy Raw Data'!$B$8:$BE$45,'Occupancy Raw Data'!L$3,FALSE))/100</f>
        <v>0.61455284552845502</v>
      </c>
      <c r="H56" s="88">
        <f>(VLOOKUP($A56,'Occupancy Raw Data'!$B$8:$BE$45,'Occupancy Raw Data'!N$3,FALSE))/100</f>
        <v>0.65596205962059595</v>
      </c>
      <c r="I56" s="88">
        <f>(VLOOKUP($A56,'Occupancy Raw Data'!$B$8:$BE$45,'Occupancy Raw Data'!O$3,FALSE))/100</f>
        <v>0.65433604336043305</v>
      </c>
      <c r="J56" s="107">
        <f>(VLOOKUP($A56,'Occupancy Raw Data'!$B$8:$BE$45,'Occupancy Raw Data'!P$3,FALSE))/100</f>
        <v>0.65514905149051406</v>
      </c>
      <c r="K56" s="130">
        <f>(VLOOKUP($A56,'Occupancy Raw Data'!$B$8:$BE$45,'Occupancy Raw Data'!R$3,FALSE))/100</f>
        <v>0.62615176151761498</v>
      </c>
      <c r="M56" s="110">
        <f>VLOOKUP($A56,'ADR Raw Data'!$B$6:$BE$43,'ADR Raw Data'!G$1,FALSE)</f>
        <v>134.90969602494101</v>
      </c>
      <c r="N56" s="111">
        <f>VLOOKUP($A56,'ADR Raw Data'!$B$6:$BE$43,'ADR Raw Data'!H$1,FALSE)</f>
        <v>127.13745295698899</v>
      </c>
      <c r="O56" s="111">
        <f>VLOOKUP($A56,'ADR Raw Data'!$B$6:$BE$43,'ADR Raw Data'!I$1,FALSE)</f>
        <v>129.61013476521299</v>
      </c>
      <c r="P56" s="111">
        <f>VLOOKUP($A56,'ADR Raw Data'!$B$6:$BE$43,'ADR Raw Data'!J$1,FALSE)</f>
        <v>130.78910501700599</v>
      </c>
      <c r="Q56" s="111">
        <f>VLOOKUP($A56,'ADR Raw Data'!$B$6:$BE$43,'ADR Raw Data'!K$1,FALSE)</f>
        <v>131.65321115862301</v>
      </c>
      <c r="R56" s="112">
        <f>VLOOKUP($A56,'ADR Raw Data'!$B$6:$BE$43,'ADR Raw Data'!L$1,FALSE)</f>
        <v>130.70990033955101</v>
      </c>
      <c r="S56" s="111">
        <f>VLOOKUP($A56,'ADR Raw Data'!$B$6:$BE$43,'ADR Raw Data'!N$1,FALSE)</f>
        <v>151.507304275976</v>
      </c>
      <c r="T56" s="111">
        <f>VLOOKUP($A56,'ADR Raw Data'!$B$6:$BE$43,'ADR Raw Data'!O$1,FALSE)</f>
        <v>153.49848829985501</v>
      </c>
      <c r="U56" s="112">
        <f>VLOOKUP($A56,'ADR Raw Data'!$B$6:$BE$43,'ADR Raw Data'!P$1,FALSE)</f>
        <v>152.50166080661799</v>
      </c>
      <c r="V56" s="113">
        <f>VLOOKUP($A56,'ADR Raw Data'!$B$6:$BE$43,'ADR Raw Data'!R$1,FALSE)</f>
        <v>137.224455745509</v>
      </c>
      <c r="X56" s="110">
        <f>VLOOKUP($A56,'RevPAR Raw Data'!$B$6:$BE$43,'RevPAR Raw Data'!G$1,FALSE)</f>
        <v>70.361439024390194</v>
      </c>
      <c r="Y56" s="111">
        <f>VLOOKUP($A56,'RevPAR Raw Data'!$B$6:$BE$43,'RevPAR Raw Data'!H$1,FALSE)</f>
        <v>76.902654471544693</v>
      </c>
      <c r="Z56" s="111">
        <f>VLOOKUP($A56,'RevPAR Raw Data'!$B$6:$BE$43,'RevPAR Raw Data'!I$1,FALSE)</f>
        <v>83.403594850948494</v>
      </c>
      <c r="AA56" s="111">
        <f>VLOOKUP($A56,'RevPAR Raw Data'!$B$6:$BE$43,'RevPAR Raw Data'!J$1,FALSE)</f>
        <v>83.364762872628702</v>
      </c>
      <c r="AB56" s="111">
        <f>VLOOKUP($A56,'RevPAR Raw Data'!$B$6:$BE$43,'RevPAR Raw Data'!K$1,FALSE)</f>
        <v>87.608254742547402</v>
      </c>
      <c r="AC56" s="112">
        <f>VLOOKUP($A56,'RevPAR Raw Data'!$B$6:$BE$43,'RevPAR Raw Data'!L$1,FALSE)</f>
        <v>80.328141192411906</v>
      </c>
      <c r="AD56" s="111">
        <f>VLOOKUP($A56,'RevPAR Raw Data'!$B$6:$BE$43,'RevPAR Raw Data'!N$1,FALSE)</f>
        <v>99.383043360433604</v>
      </c>
      <c r="AE56" s="111">
        <f>VLOOKUP($A56,'RevPAR Raw Data'!$B$6:$BE$43,'RevPAR Raw Data'!O$1,FALSE)</f>
        <v>100.43959349593401</v>
      </c>
      <c r="AF56" s="112">
        <f>VLOOKUP($A56,'RevPAR Raw Data'!$B$6:$BE$43,'RevPAR Raw Data'!P$1,FALSE)</f>
        <v>99.911318428184202</v>
      </c>
      <c r="AG56" s="113">
        <f>VLOOKUP($A56,'RevPAR Raw Data'!$B$6:$BE$43,'RevPAR Raw Data'!R$1,FALSE)</f>
        <v>85.923334688346799</v>
      </c>
    </row>
    <row r="57" spans="1:33" ht="16" thickBot="1" x14ac:dyDescent="0.3">
      <c r="A57" s="94" t="s">
        <v>14</v>
      </c>
      <c r="B57" s="84">
        <f>(VLOOKUP($A56,'Occupancy Raw Data'!$B$8:$BE$51,'Occupancy Raw Data'!T$3,FALSE))/100</f>
        <v>-4.2385581460328503E-2</v>
      </c>
      <c r="C57" s="85">
        <f>(VLOOKUP($A56,'Occupancy Raw Data'!$B$8:$BE$51,'Occupancy Raw Data'!U$3,FALSE))/100</f>
        <v>-0.12110372412837099</v>
      </c>
      <c r="D57" s="85">
        <f>(VLOOKUP($A56,'Occupancy Raw Data'!$B$8:$BE$51,'Occupancy Raw Data'!V$3,FALSE))/100</f>
        <v>-7.8642520325203205E-2</v>
      </c>
      <c r="E57" s="85">
        <f>(VLOOKUP($A56,'Occupancy Raw Data'!$B$8:$BE$51,'Occupancy Raw Data'!W$3,FALSE))/100</f>
        <v>-2.01556883509569E-2</v>
      </c>
      <c r="F57" s="85">
        <f>(VLOOKUP($A56,'Occupancy Raw Data'!$B$8:$BE$51,'Occupancy Raw Data'!X$3,FALSE))/100</f>
        <v>5.14094413731601E-2</v>
      </c>
      <c r="G57" s="85">
        <f>(VLOOKUP($A56,'Occupancy Raw Data'!$B$8:$BE$51,'Occupancy Raw Data'!Y$3,FALSE))/100</f>
        <v>-4.4150555935906104E-2</v>
      </c>
      <c r="H57" s="86">
        <f>(VLOOKUP($A56,'Occupancy Raw Data'!$B$8:$BE$51,'Occupancy Raw Data'!AA$3,FALSE))/100</f>
        <v>2.4216441619159902E-2</v>
      </c>
      <c r="I57" s="86">
        <f>(VLOOKUP($A56,'Occupancy Raw Data'!$B$8:$BE$51,'Occupancy Raw Data'!AB$3,FALSE))/100</f>
        <v>-1.3604604249874801E-2</v>
      </c>
      <c r="J57" s="85">
        <f>(VLOOKUP($A56,'Occupancy Raw Data'!$B$8:$BE$51,'Occupancy Raw Data'!AC$3,FALSE))/100</f>
        <v>4.9736575145910003E-3</v>
      </c>
      <c r="K57" s="87">
        <f>(VLOOKUP($A56,'Occupancy Raw Data'!$B$8:$BE$51,'Occupancy Raw Data'!AE$3,FALSE))/100</f>
        <v>-2.9975787531462503E-2</v>
      </c>
      <c r="M57" s="84">
        <f>(VLOOKUP($A56,'ADR Raw Data'!$B$6:$BE$49,'ADR Raw Data'!T$1,FALSE))/100</f>
        <v>4.6402588587785704E-2</v>
      </c>
      <c r="N57" s="85">
        <f>(VLOOKUP($A56,'ADR Raw Data'!$B$6:$BE$49,'ADR Raw Data'!U$1,FALSE))/100</f>
        <v>-6.868891969675231E-2</v>
      </c>
      <c r="O57" s="85">
        <f>(VLOOKUP($A56,'ADR Raw Data'!$B$6:$BE$49,'ADR Raw Data'!V$1,FALSE))/100</f>
        <v>-8.0229385023216707E-2</v>
      </c>
      <c r="P57" s="85">
        <f>(VLOOKUP($A56,'ADR Raw Data'!$B$6:$BE$49,'ADR Raw Data'!W$1,FALSE))/100</f>
        <v>9.0524276219662598E-3</v>
      </c>
      <c r="Q57" s="85">
        <f>(VLOOKUP($A56,'ADR Raw Data'!$B$6:$BE$49,'ADR Raw Data'!X$1,FALSE))/100</f>
        <v>3.4529882593904299E-2</v>
      </c>
      <c r="R57" s="85">
        <f>(VLOOKUP($A56,'ADR Raw Data'!$B$6:$BE$49,'ADR Raw Data'!Y$1,FALSE))/100</f>
        <v>-1.6975169285478299E-2</v>
      </c>
      <c r="S57" s="86">
        <f>(VLOOKUP($A56,'ADR Raw Data'!$B$6:$BE$49,'ADR Raw Data'!AA$1,FALSE))/100</f>
        <v>6.8497521530042307E-2</v>
      </c>
      <c r="T57" s="86">
        <f>(VLOOKUP($A56,'ADR Raw Data'!$B$6:$BE$49,'ADR Raw Data'!AB$1,FALSE))/100</f>
        <v>8.552139904320169E-2</v>
      </c>
      <c r="U57" s="85">
        <f>(VLOOKUP($A56,'ADR Raw Data'!$B$6:$BE$49,'ADR Raw Data'!AC$1,FALSE))/100</f>
        <v>7.7015051147794195E-2</v>
      </c>
      <c r="V57" s="87">
        <f>(VLOOKUP($A56,'ADR Raw Data'!$B$6:$BE$49,'ADR Raw Data'!AE$1,FALSE))/100</f>
        <v>1.3047406987336E-2</v>
      </c>
      <c r="X57" s="84">
        <f>(VLOOKUP($A56,'RevPAR Raw Data'!$B$6:$BE$43,'RevPAR Raw Data'!T$1,FALSE))/100</f>
        <v>2.0502064288994998E-3</v>
      </c>
      <c r="Y57" s="85">
        <f>(VLOOKUP($A56,'RevPAR Raw Data'!$B$6:$BE$43,'RevPAR Raw Data'!U$1,FALSE))/100</f>
        <v>-0.18147415984349202</v>
      </c>
      <c r="Z57" s="85">
        <f>(VLOOKUP($A56,'RevPAR Raw Data'!$B$6:$BE$43,'RevPAR Raw Data'!V$1,FALSE))/100</f>
        <v>-0.152562464306053</v>
      </c>
      <c r="AA57" s="85">
        <f>(VLOOKUP($A56,'RevPAR Raw Data'!$B$6:$BE$43,'RevPAR Raw Data'!W$1,FALSE))/100</f>
        <v>-1.12857186389586E-2</v>
      </c>
      <c r="AB57" s="85">
        <f>(VLOOKUP($A56,'RevPAR Raw Data'!$B$6:$BE$43,'RevPAR Raw Data'!X$1,FALSE))/100</f>
        <v>8.7714485941897902E-2</v>
      </c>
      <c r="AC57" s="85">
        <f>(VLOOKUP($A56,'RevPAR Raw Data'!$B$6:$BE$43,'RevPAR Raw Data'!Y$1,FALSE))/100</f>
        <v>-6.0376262060324405E-2</v>
      </c>
      <c r="AD57" s="86">
        <f>(VLOOKUP($A56,'RevPAR Raw Data'!$B$6:$BE$43,'RevPAR Raw Data'!AA$1,FALSE))/100</f>
        <v>9.4372729380391596E-2</v>
      </c>
      <c r="AE57" s="86">
        <f>(VLOOKUP($A56,'RevPAR Raw Data'!$B$6:$BE$43,'RevPAR Raw Data'!AB$1,FALSE))/100</f>
        <v>7.07533100044484E-2</v>
      </c>
      <c r="AF57" s="85">
        <f>(VLOOKUP($A56,'RevPAR Raw Data'!$B$6:$BE$43,'RevPAR Raw Data'!AC$1,FALSE))/100</f>
        <v>8.2371755150263001E-2</v>
      </c>
      <c r="AG57" s="87">
        <f>(VLOOKUP($A56,'RevPAR Raw Data'!$B$6:$BE$43,'RevPAR Raw Data'!AE$1,FALSE))/100</f>
        <v>-1.7319486843815398E-2</v>
      </c>
    </row>
    <row r="58" spans="1:33" x14ac:dyDescent="0.25">
      <c r="A58" s="143"/>
      <c r="B58" s="119"/>
      <c r="C58" s="120"/>
      <c r="D58" s="120"/>
      <c r="E58" s="120"/>
      <c r="F58" s="120"/>
      <c r="G58" s="121"/>
      <c r="H58" s="120"/>
      <c r="I58" s="120"/>
      <c r="J58" s="121"/>
      <c r="K58" s="122"/>
      <c r="M58" s="119"/>
      <c r="N58" s="120"/>
      <c r="O58" s="120"/>
      <c r="P58" s="120"/>
      <c r="Q58" s="120"/>
      <c r="R58" s="121"/>
      <c r="S58" s="120"/>
      <c r="T58" s="120"/>
      <c r="U58" s="121"/>
      <c r="V58" s="122"/>
      <c r="X58" s="119"/>
      <c r="Y58" s="120"/>
      <c r="Z58" s="120"/>
      <c r="AA58" s="120"/>
      <c r="AB58" s="120"/>
      <c r="AC58" s="121"/>
      <c r="AD58" s="120"/>
      <c r="AE58" s="120"/>
      <c r="AF58" s="121"/>
      <c r="AG58" s="122"/>
    </row>
    <row r="59" spans="1:33" x14ac:dyDescent="0.25">
      <c r="A59" s="123" t="s">
        <v>34</v>
      </c>
      <c r="B59" s="106">
        <f>(VLOOKUP($A59,'Occupancy Raw Data'!$B$8:$BE$45,'Occupancy Raw Data'!G$3,FALSE))/100</f>
        <v>0.53476329416712598</v>
      </c>
      <c r="C59" s="107">
        <f>(VLOOKUP($A59,'Occupancy Raw Data'!$B$8:$BE$45,'Occupancy Raw Data'!H$3,FALSE))/100</f>
        <v>0.65571414802547912</v>
      </c>
      <c r="D59" s="107">
        <f>(VLOOKUP($A59,'Occupancy Raw Data'!$B$8:$BE$45,'Occupancy Raw Data'!I$3,FALSE))/100</f>
        <v>0.71124022541610199</v>
      </c>
      <c r="E59" s="107">
        <f>(VLOOKUP($A59,'Occupancy Raw Data'!$B$8:$BE$45,'Occupancy Raw Data'!J$3,FALSE))/100</f>
        <v>0.69100754409484</v>
      </c>
      <c r="F59" s="107">
        <f>(VLOOKUP($A59,'Occupancy Raw Data'!$B$8:$BE$45,'Occupancy Raw Data'!K$3,FALSE))/100</f>
        <v>0.66263613980670899</v>
      </c>
      <c r="G59" s="108">
        <f>(VLOOKUP($A59,'Occupancy Raw Data'!$B$8:$BE$45,'Occupancy Raw Data'!L$3,FALSE))/100</f>
        <v>0.65107227030205095</v>
      </c>
      <c r="H59" s="88">
        <f>(VLOOKUP($A59,'Occupancy Raw Data'!$B$8:$BE$45,'Occupancy Raw Data'!N$3,FALSE))/100</f>
        <v>0.69480149655214707</v>
      </c>
      <c r="I59" s="88">
        <f>(VLOOKUP($A59,'Occupancy Raw Data'!$B$8:$BE$45,'Occupancy Raw Data'!O$3,FALSE))/100</f>
        <v>0.70705079340045007</v>
      </c>
      <c r="J59" s="108">
        <f>(VLOOKUP($A59,'Occupancy Raw Data'!$B$8:$BE$45,'Occupancy Raw Data'!P$3,FALSE))/100</f>
        <v>0.70092614497629802</v>
      </c>
      <c r="K59" s="109">
        <f>(VLOOKUP($A59,'Occupancy Raw Data'!$B$8:$BE$45,'Occupancy Raw Data'!R$3,FALSE))/100</f>
        <v>0.6653162344946929</v>
      </c>
      <c r="M59" s="110">
        <f>VLOOKUP($A59,'ADR Raw Data'!$B$6:$BE$43,'ADR Raw Data'!G$1,FALSE)</f>
        <v>139.42553873377901</v>
      </c>
      <c r="N59" s="111">
        <f>VLOOKUP($A59,'ADR Raw Data'!$B$6:$BE$43,'ADR Raw Data'!H$1,FALSE)</f>
        <v>154.04518293334701</v>
      </c>
      <c r="O59" s="111">
        <f>VLOOKUP($A59,'ADR Raw Data'!$B$6:$BE$43,'ADR Raw Data'!I$1,FALSE)</f>
        <v>160.931497696701</v>
      </c>
      <c r="P59" s="111">
        <f>VLOOKUP($A59,'ADR Raw Data'!$B$6:$BE$43,'ADR Raw Data'!J$1,FALSE)</f>
        <v>158.22056159971501</v>
      </c>
      <c r="Q59" s="111">
        <f>VLOOKUP($A59,'ADR Raw Data'!$B$6:$BE$43,'ADR Raw Data'!K$1,FALSE)</f>
        <v>152.07225134213101</v>
      </c>
      <c r="R59" s="112">
        <f>VLOOKUP($A59,'ADR Raw Data'!$B$6:$BE$43,'ADR Raw Data'!L$1,FALSE)</f>
        <v>153.63283465677</v>
      </c>
      <c r="S59" s="111">
        <f>VLOOKUP($A59,'ADR Raw Data'!$B$6:$BE$43,'ADR Raw Data'!N$1,FALSE)</f>
        <v>147.33072234762901</v>
      </c>
      <c r="T59" s="111">
        <f>VLOOKUP($A59,'ADR Raw Data'!$B$6:$BE$43,'ADR Raw Data'!O$1,FALSE)</f>
        <v>147.69133254848501</v>
      </c>
      <c r="U59" s="112">
        <f>VLOOKUP($A59,'ADR Raw Data'!$B$6:$BE$43,'ADR Raw Data'!P$1,FALSE)</f>
        <v>147.51260294264699</v>
      </c>
      <c r="V59" s="113">
        <f>VLOOKUP($A59,'ADR Raw Data'!$B$6:$BE$43,'ADR Raw Data'!R$1,FALSE)</f>
        <v>151.79060419366601</v>
      </c>
      <c r="X59" s="110">
        <f>VLOOKUP($A59,'RevPAR Raw Data'!$B$6:$BE$43,'RevPAR Raw Data'!G$1,FALSE)</f>
        <v>74.559660384301907</v>
      </c>
      <c r="Y59" s="111">
        <f>VLOOKUP($A59,'RevPAR Raw Data'!$B$6:$BE$43,'RevPAR Raw Data'!H$1,FALSE)</f>
        <v>101.009605884569</v>
      </c>
      <c r="Z59" s="111">
        <f>VLOOKUP($A59,'RevPAR Raw Data'!$B$6:$BE$43,'RevPAR Raw Data'!I$1,FALSE)</f>
        <v>114.46095469835301</v>
      </c>
      <c r="AA59" s="111">
        <f>VLOOKUP($A59,'RevPAR Raw Data'!$B$6:$BE$43,'RevPAR Raw Data'!J$1,FALSE)</f>
        <v>109.331601696326</v>
      </c>
      <c r="AB59" s="111">
        <f>VLOOKUP($A59,'RevPAR Raw Data'!$B$6:$BE$43,'RevPAR Raw Data'!K$1,FALSE)</f>
        <v>100.768569601065</v>
      </c>
      <c r="AC59" s="112">
        <f>VLOOKUP($A59,'RevPAR Raw Data'!$B$6:$BE$43,'RevPAR Raw Data'!L$1,FALSE)</f>
        <v>100.026078452923</v>
      </c>
      <c r="AD59" s="111">
        <f>VLOOKUP($A59,'RevPAR Raw Data'!$B$6:$BE$43,'RevPAR Raw Data'!N$1,FALSE)</f>
        <v>102.365606375242</v>
      </c>
      <c r="AE59" s="111">
        <f>VLOOKUP($A59,'RevPAR Raw Data'!$B$6:$BE$43,'RevPAR Raw Data'!O$1,FALSE)</f>
        <v>104.425273856776</v>
      </c>
      <c r="AF59" s="112">
        <f>VLOOKUP($A59,'RevPAR Raw Data'!$B$6:$BE$43,'RevPAR Raw Data'!P$1,FALSE)</f>
        <v>103.395440116009</v>
      </c>
      <c r="AG59" s="113">
        <f>VLOOKUP($A59,'RevPAR Raw Data'!$B$6:$BE$43,'RevPAR Raw Data'!R$1,FALSE)</f>
        <v>100.988753213804</v>
      </c>
    </row>
    <row r="60" spans="1:33" x14ac:dyDescent="0.25">
      <c r="A60" s="90" t="s">
        <v>14</v>
      </c>
      <c r="B60" s="78">
        <f>(VLOOKUP($A59,'Occupancy Raw Data'!$B$8:$BE$51,'Occupancy Raw Data'!T$3,FALSE))/100</f>
        <v>-0.12514560503830802</v>
      </c>
      <c r="C60" s="79">
        <f>(VLOOKUP($A59,'Occupancy Raw Data'!$B$8:$BE$51,'Occupancy Raw Data'!U$3,FALSE))/100</f>
        <v>-8.8857514177950209E-2</v>
      </c>
      <c r="D60" s="79">
        <f>(VLOOKUP($A59,'Occupancy Raw Data'!$B$8:$BE$51,'Occupancy Raw Data'!V$3,FALSE))/100</f>
        <v>-0.10545068408470699</v>
      </c>
      <c r="E60" s="79">
        <f>(VLOOKUP($A59,'Occupancy Raw Data'!$B$8:$BE$51,'Occupancy Raw Data'!W$3,FALSE))/100</f>
        <v>-6.9304617779373995E-2</v>
      </c>
      <c r="F60" s="79">
        <f>(VLOOKUP($A59,'Occupancy Raw Data'!$B$8:$BE$51,'Occupancy Raw Data'!X$3,FALSE))/100</f>
        <v>-6.7036492259247302E-3</v>
      </c>
      <c r="G60" s="79">
        <f>(VLOOKUP($A59,'Occupancy Raw Data'!$B$8:$BE$51,'Occupancy Raw Data'!Y$3,FALSE))/100</f>
        <v>-7.9255740522043705E-2</v>
      </c>
      <c r="H60" s="80">
        <f>(VLOOKUP($A59,'Occupancy Raw Data'!$B$8:$BE$51,'Occupancy Raw Data'!AA$3,FALSE))/100</f>
        <v>3.3373915044708199E-2</v>
      </c>
      <c r="I60" s="80">
        <f>(VLOOKUP($A59,'Occupancy Raw Data'!$B$8:$BE$51,'Occupancy Raw Data'!AB$3,FALSE))/100</f>
        <v>3.2091753250495798E-2</v>
      </c>
      <c r="J60" s="79">
        <f>(VLOOKUP($A59,'Occupancy Raw Data'!$B$8:$BE$51,'Occupancy Raw Data'!AC$3,FALSE))/100</f>
        <v>3.2726834497310502E-2</v>
      </c>
      <c r="K60" s="81">
        <f>(VLOOKUP($A59,'Occupancy Raw Data'!$B$8:$BE$51,'Occupancy Raw Data'!AE$3,FALSE))/100</f>
        <v>-4.8189399774514502E-2</v>
      </c>
      <c r="M60" s="78">
        <f>(VLOOKUP($A59,'ADR Raw Data'!$B$6:$BE$49,'ADR Raw Data'!T$1,FALSE))/100</f>
        <v>-5.5062660945994504E-2</v>
      </c>
      <c r="N60" s="79">
        <f>(VLOOKUP($A59,'ADR Raw Data'!$B$6:$BE$49,'ADR Raw Data'!U$1,FALSE))/100</f>
        <v>-3.19492117141452E-2</v>
      </c>
      <c r="O60" s="79">
        <f>(VLOOKUP($A59,'ADR Raw Data'!$B$6:$BE$49,'ADR Raw Data'!V$1,FALSE))/100</f>
        <v>-4.2470096509917094E-2</v>
      </c>
      <c r="P60" s="79">
        <f>(VLOOKUP($A59,'ADR Raw Data'!$B$6:$BE$49,'ADR Raw Data'!W$1,FALSE))/100</f>
        <v>-3.6431157519658502E-2</v>
      </c>
      <c r="Q60" s="79">
        <f>(VLOOKUP($A59,'ADR Raw Data'!$B$6:$BE$49,'ADR Raw Data'!X$1,FALSE))/100</f>
        <v>7.4177249343439604E-3</v>
      </c>
      <c r="R60" s="79">
        <f>(VLOOKUP($A59,'ADR Raw Data'!$B$6:$BE$49,'ADR Raw Data'!Y$1,FALSE))/100</f>
        <v>-3.1687691691553804E-2</v>
      </c>
      <c r="S60" s="80">
        <f>(VLOOKUP($A59,'ADR Raw Data'!$B$6:$BE$49,'ADR Raw Data'!AA$1,FALSE))/100</f>
        <v>2.9999842563676399E-2</v>
      </c>
      <c r="T60" s="80">
        <f>(VLOOKUP($A59,'ADR Raw Data'!$B$6:$BE$49,'ADR Raw Data'!AB$1,FALSE))/100</f>
        <v>2.7954978905518103E-2</v>
      </c>
      <c r="U60" s="79">
        <f>(VLOOKUP($A59,'ADR Raw Data'!$B$6:$BE$49,'ADR Raw Data'!AC$1,FALSE))/100</f>
        <v>2.8964796068445899E-2</v>
      </c>
      <c r="V60" s="81">
        <f>(VLOOKUP($A59,'ADR Raw Data'!$B$6:$BE$49,'ADR Raw Data'!AE$1,FALSE))/100</f>
        <v>-1.7001089702214301E-2</v>
      </c>
      <c r="X60" s="78">
        <f>(VLOOKUP($A59,'RevPAR Raw Data'!$B$6:$BE$43,'RevPAR Raw Data'!T$1,FALSE))/100</f>
        <v>-0.17331741596519698</v>
      </c>
      <c r="Y60" s="79">
        <f>(VLOOKUP($A59,'RevPAR Raw Data'!$B$6:$BE$43,'RevPAR Raw Data'!U$1,FALSE))/100</f>
        <v>-0.117967798359231</v>
      </c>
      <c r="Z60" s="79">
        <f>(VLOOKUP($A59,'RevPAR Raw Data'!$B$6:$BE$43,'RevPAR Raw Data'!V$1,FALSE))/100</f>
        <v>-0.14344227986451</v>
      </c>
      <c r="AA60" s="79">
        <f>(VLOOKUP($A59,'RevPAR Raw Data'!$B$6:$BE$43,'RevPAR Raw Data'!W$1,FALSE))/100</f>
        <v>-0.10321092785187201</v>
      </c>
      <c r="AB60" s="79">
        <f>(VLOOKUP($A59,'RevPAR Raw Data'!$B$6:$BE$43,'RevPAR Raw Data'!X$1,FALSE))/100</f>
        <v>6.6434988240499896E-4</v>
      </c>
      <c r="AC60" s="79">
        <f>(VLOOKUP($A59,'RevPAR Raw Data'!$B$6:$BE$43,'RevPAR Raw Data'!Y$1,FALSE))/100</f>
        <v>-0.108432000743149</v>
      </c>
      <c r="AD60" s="80">
        <f>(VLOOKUP($A59,'RevPAR Raw Data'!$B$6:$BE$43,'RevPAR Raw Data'!AA$1,FALSE))/100</f>
        <v>6.4374969805459398E-2</v>
      </c>
      <c r="AE60" s="80">
        <f>(VLOOKUP($A59,'RevPAR Raw Data'!$B$6:$BE$43,'RevPAR Raw Data'!AB$1,FALSE))/100</f>
        <v>6.0943856441172596E-2</v>
      </c>
      <c r="AF60" s="79">
        <f>(VLOOKUP($A59,'RevPAR Raw Data'!$B$6:$BE$43,'RevPAR Raw Data'!AC$1,FALSE))/100</f>
        <v>6.2639556652936801E-2</v>
      </c>
      <c r="AG60" s="81">
        <f>(VLOOKUP($A59,'RevPAR Raw Data'!$B$6:$BE$43,'RevPAR Raw Data'!AE$1,FALSE))/100</f>
        <v>-6.4371217168466499E-2</v>
      </c>
    </row>
    <row r="61" spans="1:33" x14ac:dyDescent="0.25">
      <c r="A61" s="128"/>
      <c r="B61" s="106"/>
      <c r="C61" s="107"/>
      <c r="D61" s="107"/>
      <c r="E61" s="107"/>
      <c r="F61" s="107"/>
      <c r="G61" s="107"/>
      <c r="H61" s="88"/>
      <c r="I61" s="88"/>
      <c r="J61" s="107"/>
      <c r="K61" s="130"/>
      <c r="M61" s="110"/>
      <c r="N61" s="111"/>
      <c r="O61" s="111"/>
      <c r="P61" s="111"/>
      <c r="Q61" s="111"/>
      <c r="R61" s="112"/>
      <c r="S61" s="111"/>
      <c r="T61" s="111"/>
      <c r="U61" s="112"/>
      <c r="V61" s="113"/>
      <c r="X61" s="110"/>
      <c r="Y61" s="111"/>
      <c r="Z61" s="111"/>
      <c r="AA61" s="111"/>
      <c r="AB61" s="111"/>
      <c r="AC61" s="112"/>
      <c r="AD61" s="111"/>
      <c r="AE61" s="111"/>
      <c r="AF61" s="112"/>
      <c r="AG61" s="113"/>
    </row>
    <row r="62" spans="1:33" x14ac:dyDescent="0.25">
      <c r="A62" s="105" t="s">
        <v>35</v>
      </c>
      <c r="B62" s="106">
        <f>(VLOOKUP($A62,'Occupancy Raw Data'!$B$8:$BE$45,'Occupancy Raw Data'!G$3,FALSE))/100</f>
        <v>0.53463569165786606</v>
      </c>
      <c r="C62" s="107">
        <f>(VLOOKUP($A62,'Occupancy Raw Data'!$B$8:$BE$45,'Occupancy Raw Data'!H$3,FALSE))/100</f>
        <v>0.72565997888067502</v>
      </c>
      <c r="D62" s="107">
        <f>(VLOOKUP($A62,'Occupancy Raw Data'!$B$8:$BE$45,'Occupancy Raw Data'!I$3,FALSE))/100</f>
        <v>0.77793030623019999</v>
      </c>
      <c r="E62" s="107">
        <f>(VLOOKUP($A62,'Occupancy Raw Data'!$B$8:$BE$45,'Occupancy Raw Data'!J$3,FALSE))/100</f>
        <v>0.71742344244984091</v>
      </c>
      <c r="F62" s="107">
        <f>(VLOOKUP($A62,'Occupancy Raw Data'!$B$8:$BE$45,'Occupancy Raw Data'!K$3,FALSE))/100</f>
        <v>0.66240760295670498</v>
      </c>
      <c r="G62" s="108">
        <f>(VLOOKUP($A62,'Occupancy Raw Data'!$B$8:$BE$45,'Occupancy Raw Data'!L$3,FALSE))/100</f>
        <v>0.68361140443505808</v>
      </c>
      <c r="H62" s="88">
        <f>(VLOOKUP($A62,'Occupancy Raw Data'!$B$8:$BE$45,'Occupancy Raw Data'!N$3,FALSE))/100</f>
        <v>0.70802534318901711</v>
      </c>
      <c r="I62" s="88">
        <f>(VLOOKUP($A62,'Occupancy Raw Data'!$B$8:$BE$45,'Occupancy Raw Data'!O$3,FALSE))/100</f>
        <v>0.70749736008447695</v>
      </c>
      <c r="J62" s="108">
        <f>(VLOOKUP($A62,'Occupancy Raw Data'!$B$8:$BE$45,'Occupancy Raw Data'!P$3,FALSE))/100</f>
        <v>0.70776135163674692</v>
      </c>
      <c r="K62" s="109">
        <f>(VLOOKUP($A62,'Occupancy Raw Data'!$B$8:$BE$45,'Occupancy Raw Data'!R$3,FALSE))/100</f>
        <v>0.69051138934982603</v>
      </c>
      <c r="M62" s="110">
        <f>VLOOKUP($A62,'ADR Raw Data'!$B$6:$BE$43,'ADR Raw Data'!G$1,FALSE)</f>
        <v>144.002299032194</v>
      </c>
      <c r="N62" s="111">
        <f>VLOOKUP($A62,'ADR Raw Data'!$B$6:$BE$43,'ADR Raw Data'!H$1,FALSE)</f>
        <v>171.95246798603</v>
      </c>
      <c r="O62" s="111">
        <f>VLOOKUP($A62,'ADR Raw Data'!$B$6:$BE$43,'ADR Raw Data'!I$1,FALSE)</f>
        <v>176.04947604180799</v>
      </c>
      <c r="P62" s="111">
        <f>VLOOKUP($A62,'ADR Raw Data'!$B$6:$BE$43,'ADR Raw Data'!J$1,FALSE)</f>
        <v>168.008816602884</v>
      </c>
      <c r="Q62" s="111">
        <f>VLOOKUP($A62,'ADR Raw Data'!$B$6:$BE$43,'ADR Raw Data'!K$1,FALSE)</f>
        <v>146.255074127211</v>
      </c>
      <c r="R62" s="112">
        <f>VLOOKUP($A62,'ADR Raw Data'!$B$6:$BE$43,'ADR Raw Data'!L$1,FALSE)</f>
        <v>162.70528808427801</v>
      </c>
      <c r="S62" s="111">
        <f>VLOOKUP($A62,'ADR Raw Data'!$B$6:$BE$43,'ADR Raw Data'!N$1,FALSE)</f>
        <v>127.884087994034</v>
      </c>
      <c r="T62" s="111">
        <f>VLOOKUP($A62,'ADR Raw Data'!$B$6:$BE$43,'ADR Raw Data'!O$1,FALSE)</f>
        <v>126.483031343283</v>
      </c>
      <c r="U62" s="112">
        <f>VLOOKUP($A62,'ADR Raw Data'!$B$6:$BE$43,'ADR Raw Data'!P$1,FALSE)</f>
        <v>127.183820962327</v>
      </c>
      <c r="V62" s="113">
        <f>VLOOKUP($A62,'ADR Raw Data'!$B$6:$BE$43,'ADR Raw Data'!R$1,FALSE)</f>
        <v>152.30276117446499</v>
      </c>
      <c r="X62" s="110">
        <f>VLOOKUP($A62,'RevPAR Raw Data'!$B$6:$BE$43,'RevPAR Raw Data'!G$1,FALSE)</f>
        <v>76.9887687434002</v>
      </c>
      <c r="Y62" s="111">
        <f>VLOOKUP($A62,'RevPAR Raw Data'!$B$6:$BE$43,'RevPAR Raw Data'!H$1,FALSE)</f>
        <v>124.779024287222</v>
      </c>
      <c r="Z62" s="111">
        <f>VLOOKUP($A62,'RevPAR Raw Data'!$B$6:$BE$43,'RevPAR Raw Data'!I$1,FALSE)</f>
        <v>136.95422280887001</v>
      </c>
      <c r="AA62" s="111">
        <f>VLOOKUP($A62,'RevPAR Raw Data'!$B$6:$BE$43,'RevPAR Raw Data'!J$1,FALSE)</f>
        <v>120.53346356916499</v>
      </c>
      <c r="AB62" s="111">
        <f>VLOOKUP($A62,'RevPAR Raw Data'!$B$6:$BE$43,'RevPAR Raw Data'!K$1,FALSE)</f>
        <v>96.880473072861605</v>
      </c>
      <c r="AC62" s="112">
        <f>VLOOKUP($A62,'RevPAR Raw Data'!$B$6:$BE$43,'RevPAR Raw Data'!L$1,FALSE)</f>
        <v>111.227190496304</v>
      </c>
      <c r="AD62" s="111">
        <f>VLOOKUP($A62,'RevPAR Raw Data'!$B$6:$BE$43,'RevPAR Raw Data'!N$1,FALSE)</f>
        <v>90.545175290390702</v>
      </c>
      <c r="AE62" s="111">
        <f>VLOOKUP($A62,'RevPAR Raw Data'!$B$6:$BE$43,'RevPAR Raw Data'!O$1,FALSE)</f>
        <v>89.486410770855301</v>
      </c>
      <c r="AF62" s="112">
        <f>VLOOKUP($A62,'RevPAR Raw Data'!$B$6:$BE$43,'RevPAR Raw Data'!P$1,FALSE)</f>
        <v>90.015793030623001</v>
      </c>
      <c r="AG62" s="113">
        <f>VLOOKUP($A62,'RevPAR Raw Data'!$B$6:$BE$43,'RevPAR Raw Data'!R$1,FALSE)</f>
        <v>105.166791220395</v>
      </c>
    </row>
    <row r="63" spans="1:33" x14ac:dyDescent="0.25">
      <c r="A63" s="90" t="s">
        <v>14</v>
      </c>
      <c r="B63" s="78">
        <f>(VLOOKUP($A62,'Occupancy Raw Data'!$B$8:$BE$51,'Occupancy Raw Data'!T$3,FALSE))/100</f>
        <v>-0.22341356139666502</v>
      </c>
      <c r="C63" s="79">
        <f>(VLOOKUP($A62,'Occupancy Raw Data'!$B$8:$BE$51,'Occupancy Raw Data'!U$3,FALSE))/100</f>
        <v>-0.126100505951492</v>
      </c>
      <c r="D63" s="79">
        <f>(VLOOKUP($A62,'Occupancy Raw Data'!$B$8:$BE$51,'Occupancy Raw Data'!V$3,FALSE))/100</f>
        <v>-0.153845538287501</v>
      </c>
      <c r="E63" s="79">
        <f>(VLOOKUP($A62,'Occupancy Raw Data'!$B$8:$BE$51,'Occupancy Raw Data'!W$3,FALSE))/100</f>
        <v>-0.18864222793315702</v>
      </c>
      <c r="F63" s="79">
        <f>(VLOOKUP($A62,'Occupancy Raw Data'!$B$8:$BE$51,'Occupancy Raw Data'!X$3,FALSE))/100</f>
        <v>-0.14042506358106299</v>
      </c>
      <c r="G63" s="79">
        <f>(VLOOKUP($A62,'Occupancy Raw Data'!$B$8:$BE$51,'Occupancy Raw Data'!Y$3,FALSE))/100</f>
        <v>-0.16490848488423601</v>
      </c>
      <c r="H63" s="80">
        <f>(VLOOKUP($A62,'Occupancy Raw Data'!$B$8:$BE$51,'Occupancy Raw Data'!AA$3,FALSE))/100</f>
        <v>-2.9412332434382901E-2</v>
      </c>
      <c r="I63" s="80">
        <f>(VLOOKUP($A62,'Occupancy Raw Data'!$B$8:$BE$51,'Occupancy Raw Data'!AB$3,FALSE))/100</f>
        <v>6.4602498282350804E-2</v>
      </c>
      <c r="J63" s="79">
        <f>(VLOOKUP($A62,'Occupancy Raw Data'!$B$8:$BE$51,'Occupancy Raw Data'!AC$3,FALSE))/100</f>
        <v>1.5406097543214601E-2</v>
      </c>
      <c r="K63" s="81">
        <f>(VLOOKUP($A62,'Occupancy Raw Data'!$B$8:$BE$51,'Occupancy Raw Data'!AE$3,FALSE))/100</f>
        <v>-0.119097805960748</v>
      </c>
      <c r="M63" s="78">
        <f>(VLOOKUP($A62,'ADR Raw Data'!$B$6:$BE$49,'ADR Raw Data'!T$1,FALSE))/100</f>
        <v>-5.4225583818649802E-2</v>
      </c>
      <c r="N63" s="79">
        <f>(VLOOKUP($A62,'ADR Raw Data'!$B$6:$BE$49,'ADR Raw Data'!U$1,FALSE))/100</f>
        <v>-4.3566915294076802E-2</v>
      </c>
      <c r="O63" s="79">
        <f>(VLOOKUP($A62,'ADR Raw Data'!$B$6:$BE$49,'ADR Raw Data'!V$1,FALSE))/100</f>
        <v>-5.8445309158442101E-2</v>
      </c>
      <c r="P63" s="79">
        <f>(VLOOKUP($A62,'ADR Raw Data'!$B$6:$BE$49,'ADR Raw Data'!W$1,FALSE))/100</f>
        <v>-8.4290518136341794E-2</v>
      </c>
      <c r="Q63" s="79">
        <f>(VLOOKUP($A62,'ADR Raw Data'!$B$6:$BE$49,'ADR Raw Data'!X$1,FALSE))/100</f>
        <v>-0.10126631180089402</v>
      </c>
      <c r="R63" s="79">
        <f>(VLOOKUP($A62,'ADR Raw Data'!$B$6:$BE$49,'ADR Raw Data'!Y$1,FALSE))/100</f>
        <v>-6.6828976103246798E-2</v>
      </c>
      <c r="S63" s="80">
        <f>(VLOOKUP($A62,'ADR Raw Data'!$B$6:$BE$49,'ADR Raw Data'!AA$1,FALSE))/100</f>
        <v>-6.1220798068416397E-2</v>
      </c>
      <c r="T63" s="80">
        <f>(VLOOKUP($A62,'ADR Raw Data'!$B$6:$BE$49,'ADR Raw Data'!AB$1,FALSE))/100</f>
        <v>-5.3357219321805996E-2</v>
      </c>
      <c r="U63" s="79">
        <f>(VLOOKUP($A62,'ADR Raw Data'!$B$6:$BE$49,'ADR Raw Data'!AC$1,FALSE))/100</f>
        <v>-5.7749795714733702E-2</v>
      </c>
      <c r="V63" s="81">
        <f>(VLOOKUP($A62,'ADR Raw Data'!$B$6:$BE$49,'ADR Raw Data'!AE$1,FALSE))/100</f>
        <v>-7.3318682941639596E-2</v>
      </c>
      <c r="X63" s="78">
        <f>(VLOOKUP($A62,'RevPAR Raw Data'!$B$6:$BE$43,'RevPAR Raw Data'!T$1,FALSE))/100</f>
        <v>-0.265524414415577</v>
      </c>
      <c r="Y63" s="79">
        <f>(VLOOKUP($A62,'RevPAR Raw Data'!$B$6:$BE$43,'RevPAR Raw Data'!U$1,FALSE))/100</f>
        <v>-0.16417361118424001</v>
      </c>
      <c r="Z63" s="79">
        <f>(VLOOKUP($A62,'RevPAR Raw Data'!$B$6:$BE$43,'RevPAR Raw Data'!V$1,FALSE))/100</f>
        <v>-0.203299297398083</v>
      </c>
      <c r="AA63" s="79">
        <f>(VLOOKUP($A62,'RevPAR Raw Data'!$B$6:$BE$43,'RevPAR Raw Data'!W$1,FALSE))/100</f>
        <v>-0.25703199493461898</v>
      </c>
      <c r="AB63" s="79">
        <f>(VLOOKUP($A62,'RevPAR Raw Data'!$B$6:$BE$43,'RevPAR Raw Data'!X$1,FALSE))/100</f>
        <v>-0.22747104710869701</v>
      </c>
      <c r="AC63" s="79">
        <f>(VLOOKUP($A62,'RevPAR Raw Data'!$B$6:$BE$43,'RevPAR Raw Data'!Y$1,FALSE))/100</f>
        <v>-0.22071679579193201</v>
      </c>
      <c r="AD63" s="80">
        <f>(VLOOKUP($A62,'RevPAR Raw Data'!$B$6:$BE$43,'RevPAR Raw Data'!AA$1,FALSE))/100</f>
        <v>-8.8832484038112905E-2</v>
      </c>
      <c r="AE63" s="80">
        <f>(VLOOKUP($A62,'RevPAR Raw Data'!$B$6:$BE$43,'RevPAR Raw Data'!AB$1,FALSE))/100</f>
        <v>7.7982692909567301E-3</v>
      </c>
      <c r="AF63" s="79">
        <f>(VLOOKUP($A62,'RevPAR Raw Data'!$B$6:$BE$43,'RevPAR Raw Data'!AC$1,FALSE))/100</f>
        <v>-4.3233397157401002E-2</v>
      </c>
      <c r="AG63" s="81">
        <f>(VLOOKUP($A62,'RevPAR Raw Data'!$B$6:$BE$43,'RevPAR Raw Data'!AE$1,FALSE))/100</f>
        <v>-0.18368439462810698</v>
      </c>
    </row>
    <row r="64" spans="1:33" x14ac:dyDescent="0.25">
      <c r="A64" s="128"/>
      <c r="B64" s="106"/>
      <c r="C64" s="107"/>
      <c r="D64" s="107"/>
      <c r="E64" s="107"/>
      <c r="F64" s="107"/>
      <c r="G64" s="108"/>
      <c r="H64" s="88"/>
      <c r="I64" s="88"/>
      <c r="J64" s="108"/>
      <c r="K64" s="109"/>
      <c r="M64" s="110"/>
      <c r="N64" s="111"/>
      <c r="O64" s="111"/>
      <c r="P64" s="111"/>
      <c r="Q64" s="111"/>
      <c r="R64" s="112"/>
      <c r="S64" s="111"/>
      <c r="T64" s="111"/>
      <c r="U64" s="112"/>
      <c r="V64" s="113"/>
      <c r="X64" s="110"/>
      <c r="Y64" s="111"/>
      <c r="Z64" s="111"/>
      <c r="AA64" s="111"/>
      <c r="AB64" s="111"/>
      <c r="AC64" s="112"/>
      <c r="AD64" s="111"/>
      <c r="AE64" s="111"/>
      <c r="AF64" s="112"/>
      <c r="AG64" s="113"/>
    </row>
    <row r="65" spans="1:33" x14ac:dyDescent="0.25">
      <c r="A65" s="105" t="s">
        <v>36</v>
      </c>
      <c r="B65" s="106">
        <f>(VLOOKUP($A65,'Occupancy Raw Data'!$B$8:$BE$45,'Occupancy Raw Data'!G$3,FALSE))/100</f>
        <v>0.50179918746372598</v>
      </c>
      <c r="C65" s="107">
        <f>(VLOOKUP($A65,'Occupancy Raw Data'!$B$8:$BE$45,'Occupancy Raw Data'!H$3,FALSE))/100</f>
        <v>0.593499709808473</v>
      </c>
      <c r="D65" s="107">
        <f>(VLOOKUP($A65,'Occupancy Raw Data'!$B$8:$BE$45,'Occupancy Raw Data'!I$3,FALSE))/100</f>
        <v>0.65885084155542595</v>
      </c>
      <c r="E65" s="107">
        <f>(VLOOKUP($A65,'Occupancy Raw Data'!$B$8:$BE$45,'Occupancy Raw Data'!J$3,FALSE))/100</f>
        <v>0.64596633778293588</v>
      </c>
      <c r="F65" s="107">
        <f>(VLOOKUP($A65,'Occupancy Raw Data'!$B$8:$BE$45,'Occupancy Raw Data'!K$3,FALSE))/100</f>
        <v>0.60278583865351099</v>
      </c>
      <c r="G65" s="108">
        <f>(VLOOKUP($A65,'Occupancy Raw Data'!$B$8:$BE$45,'Occupancy Raw Data'!L$3,FALSE))/100</f>
        <v>0.60058038305281403</v>
      </c>
      <c r="H65" s="88">
        <f>(VLOOKUP($A65,'Occupancy Raw Data'!$B$8:$BE$45,'Occupancy Raw Data'!N$3,FALSE))/100</f>
        <v>0.63668020893789901</v>
      </c>
      <c r="I65" s="88">
        <f>(VLOOKUP($A65,'Occupancy Raw Data'!$B$8:$BE$45,'Occupancy Raw Data'!O$3,FALSE))/100</f>
        <v>0.64306442251886198</v>
      </c>
      <c r="J65" s="108">
        <f>(VLOOKUP($A65,'Occupancy Raw Data'!$B$8:$BE$45,'Occupancy Raw Data'!P$3,FALSE))/100</f>
        <v>0.63987231572837999</v>
      </c>
      <c r="K65" s="109">
        <f>(VLOOKUP($A65,'Occupancy Raw Data'!$B$8:$BE$45,'Occupancy Raw Data'!R$3,FALSE))/100</f>
        <v>0.61180664953154695</v>
      </c>
      <c r="M65" s="110">
        <f>VLOOKUP($A65,'ADR Raw Data'!$B$6:$BE$43,'ADR Raw Data'!G$1,FALSE)</f>
        <v>119.672750404811</v>
      </c>
      <c r="N65" s="111">
        <f>VLOOKUP($A65,'ADR Raw Data'!$B$6:$BE$43,'ADR Raw Data'!H$1,FALSE)</f>
        <v>132.80921376882401</v>
      </c>
      <c r="O65" s="111">
        <f>VLOOKUP($A65,'ADR Raw Data'!$B$6:$BE$43,'ADR Raw Data'!I$1,FALSE)</f>
        <v>138.82006342494699</v>
      </c>
      <c r="P65" s="111">
        <f>VLOOKUP($A65,'ADR Raw Data'!$B$6:$BE$43,'ADR Raw Data'!J$1,FALSE)</f>
        <v>139.29036118598299</v>
      </c>
      <c r="Q65" s="111">
        <f>VLOOKUP($A65,'ADR Raw Data'!$B$6:$BE$43,'ADR Raw Data'!K$1,FALSE)</f>
        <v>129.856375890621</v>
      </c>
      <c r="R65" s="112">
        <f>VLOOKUP($A65,'ADR Raw Data'!$B$6:$BE$43,'ADR Raw Data'!L$1,FALSE)</f>
        <v>132.734306532663</v>
      </c>
      <c r="S65" s="111">
        <f>VLOOKUP($A65,'ADR Raw Data'!$B$6:$BE$43,'ADR Raw Data'!N$1,FALSE)</f>
        <v>124.92070738377301</v>
      </c>
      <c r="T65" s="111">
        <f>VLOOKUP($A65,'ADR Raw Data'!$B$6:$BE$43,'ADR Raw Data'!O$1,FALSE)</f>
        <v>121.09212635378999</v>
      </c>
      <c r="U65" s="112">
        <f>VLOOKUP($A65,'ADR Raw Data'!$B$6:$BE$43,'ADR Raw Data'!P$1,FALSE)</f>
        <v>122.99686712018099</v>
      </c>
      <c r="V65" s="113">
        <f>VLOOKUP($A65,'ADR Raw Data'!$B$6:$BE$43,'ADR Raw Data'!R$1,FALSE)</f>
        <v>129.82455535980401</v>
      </c>
      <c r="X65" s="110">
        <f>VLOOKUP($A65,'RevPAR Raw Data'!$B$6:$BE$43,'RevPAR Raw Data'!G$1,FALSE)</f>
        <v>60.051688914683602</v>
      </c>
      <c r="Y65" s="111">
        <f>VLOOKUP($A65,'RevPAR Raw Data'!$B$6:$BE$43,'RevPAR Raw Data'!H$1,FALSE)</f>
        <v>78.822229831688901</v>
      </c>
      <c r="Z65" s="111">
        <f>VLOOKUP($A65,'RevPAR Raw Data'!$B$6:$BE$43,'RevPAR Raw Data'!I$1,FALSE)</f>
        <v>91.461715612304104</v>
      </c>
      <c r="AA65" s="111">
        <f>VLOOKUP($A65,'RevPAR Raw Data'!$B$6:$BE$43,'RevPAR Raw Data'!J$1,FALSE)</f>
        <v>89.976884503772396</v>
      </c>
      <c r="AB65" s="111">
        <f>VLOOKUP($A65,'RevPAR Raw Data'!$B$6:$BE$43,'RevPAR Raw Data'!K$1,FALSE)</f>
        <v>78.275584445734097</v>
      </c>
      <c r="AC65" s="112">
        <f>VLOOKUP($A65,'RevPAR Raw Data'!$B$6:$BE$43,'RevPAR Raw Data'!L$1,FALSE)</f>
        <v>79.717620661636602</v>
      </c>
      <c r="AD65" s="111">
        <f>VLOOKUP($A65,'RevPAR Raw Data'!$B$6:$BE$43,'RevPAR Raw Data'!N$1,FALSE)</f>
        <v>79.534542077771306</v>
      </c>
      <c r="AE65" s="111">
        <f>VLOOKUP($A65,'RevPAR Raw Data'!$B$6:$BE$43,'RevPAR Raw Data'!O$1,FALSE)</f>
        <v>77.870038305281398</v>
      </c>
      <c r="AF65" s="112">
        <f>VLOOKUP($A65,'RevPAR Raw Data'!$B$6:$BE$43,'RevPAR Raw Data'!P$1,FALSE)</f>
        <v>78.702290191526401</v>
      </c>
      <c r="AG65" s="113">
        <f>VLOOKUP($A65,'RevPAR Raw Data'!$B$6:$BE$43,'RevPAR Raw Data'!R$1,FALSE)</f>
        <v>79.427526241605094</v>
      </c>
    </row>
    <row r="66" spans="1:33" x14ac:dyDescent="0.25">
      <c r="A66" s="90" t="s">
        <v>14</v>
      </c>
      <c r="B66" s="78">
        <f>(VLOOKUP($A65,'Occupancy Raw Data'!$B$8:$BE$51,'Occupancy Raw Data'!T$3,FALSE))/100</f>
        <v>-0.1362669254352</v>
      </c>
      <c r="C66" s="79">
        <f>(VLOOKUP($A65,'Occupancy Raw Data'!$B$8:$BE$51,'Occupancy Raw Data'!U$3,FALSE))/100</f>
        <v>-0.16283472018218198</v>
      </c>
      <c r="D66" s="79">
        <f>(VLOOKUP($A65,'Occupancy Raw Data'!$B$8:$BE$51,'Occupancy Raw Data'!V$3,FALSE))/100</f>
        <v>-0.13636175833657999</v>
      </c>
      <c r="E66" s="79">
        <f>(VLOOKUP($A65,'Occupancy Raw Data'!$B$8:$BE$51,'Occupancy Raw Data'!W$3,FALSE))/100</f>
        <v>-9.6919658885085302E-2</v>
      </c>
      <c r="F66" s="79">
        <f>(VLOOKUP($A65,'Occupancy Raw Data'!$B$8:$BE$51,'Occupancy Raw Data'!X$3,FALSE))/100</f>
        <v>-1.6226241081601998E-2</v>
      </c>
      <c r="G66" s="79">
        <f>(VLOOKUP($A65,'Occupancy Raw Data'!$B$8:$BE$51,'Occupancy Raw Data'!Y$3,FALSE))/100</f>
        <v>-0.11177873040359501</v>
      </c>
      <c r="H66" s="80">
        <f>(VLOOKUP($A65,'Occupancy Raw Data'!$B$8:$BE$51,'Occupancy Raw Data'!AA$3,FALSE))/100</f>
        <v>7.9799656999868601E-2</v>
      </c>
      <c r="I66" s="80">
        <f>(VLOOKUP($A65,'Occupancy Raw Data'!$B$8:$BE$51,'Occupancy Raw Data'!AB$3,FALSE))/100</f>
        <v>5.3481886502991599E-2</v>
      </c>
      <c r="J66" s="79">
        <f>(VLOOKUP($A65,'Occupancy Raw Data'!$B$8:$BE$51,'Occupancy Raw Data'!AC$3,FALSE))/100</f>
        <v>6.6412802613343591E-2</v>
      </c>
      <c r="K66" s="81">
        <f>(VLOOKUP($A65,'Occupancy Raw Data'!$B$8:$BE$51,'Occupancy Raw Data'!AE$3,FALSE))/100</f>
        <v>-6.5097859320012205E-2</v>
      </c>
      <c r="M66" s="78">
        <f>(VLOOKUP($A65,'ADR Raw Data'!$B$6:$BE$49,'ADR Raw Data'!T$1,FALSE))/100</f>
        <v>-8.6611355381893296E-2</v>
      </c>
      <c r="N66" s="79">
        <f>(VLOOKUP($A65,'ADR Raw Data'!$B$6:$BE$49,'ADR Raw Data'!U$1,FALSE))/100</f>
        <v>-5.1245450723937803E-2</v>
      </c>
      <c r="O66" s="79">
        <f>(VLOOKUP($A65,'ADR Raw Data'!$B$6:$BE$49,'ADR Raw Data'!V$1,FALSE))/100</f>
        <v>-3.8318514319149899E-2</v>
      </c>
      <c r="P66" s="79">
        <f>(VLOOKUP($A65,'ADR Raw Data'!$B$6:$BE$49,'ADR Raw Data'!W$1,FALSE))/100</f>
        <v>-1.9139449501111901E-2</v>
      </c>
      <c r="Q66" s="79">
        <f>(VLOOKUP($A65,'ADR Raw Data'!$B$6:$BE$49,'ADR Raw Data'!X$1,FALSE))/100</f>
        <v>-2.7329610831850499E-2</v>
      </c>
      <c r="R66" s="79">
        <f>(VLOOKUP($A65,'ADR Raw Data'!$B$6:$BE$49,'ADR Raw Data'!Y$1,FALSE))/100</f>
        <v>-4.2894180946643205E-2</v>
      </c>
      <c r="S66" s="80">
        <f>(VLOOKUP($A65,'ADR Raw Data'!$B$6:$BE$49,'ADR Raw Data'!AA$1,FALSE))/100</f>
        <v>-1.0977213813736899E-2</v>
      </c>
      <c r="T66" s="80">
        <f>(VLOOKUP($A65,'ADR Raw Data'!$B$6:$BE$49,'ADR Raw Data'!AB$1,FALSE))/100</f>
        <v>-4.9352693967926298E-2</v>
      </c>
      <c r="U66" s="79">
        <f>(VLOOKUP($A65,'ADR Raw Data'!$B$6:$BE$49,'ADR Raw Data'!AC$1,FALSE))/100</f>
        <v>-3.0392220249126099E-2</v>
      </c>
      <c r="V66" s="81">
        <f>(VLOOKUP($A65,'ADR Raw Data'!$B$6:$BE$49,'ADR Raw Data'!AE$1,FALSE))/100</f>
        <v>-4.2476530648041806E-2</v>
      </c>
      <c r="X66" s="78">
        <f>(VLOOKUP($A65,'RevPAR Raw Data'!$B$6:$BE$43,'RevPAR Raw Data'!T$1,FALSE))/100</f>
        <v>-0.21107601771142701</v>
      </c>
      <c r="Y66" s="79">
        <f>(VLOOKUP($A65,'RevPAR Raw Data'!$B$6:$BE$43,'RevPAR Raw Data'!U$1,FALSE))/100</f>
        <v>-0.205735632276877</v>
      </c>
      <c r="Z66" s="79">
        <f>(VLOOKUP($A65,'RevPAR Raw Data'!$B$6:$BE$43,'RevPAR Raw Data'!V$1,FALSE))/100</f>
        <v>-0.16945509266632602</v>
      </c>
      <c r="AA66" s="79">
        <f>(VLOOKUP($A65,'RevPAR Raw Data'!$B$6:$BE$43,'RevPAR Raw Data'!W$1,FALSE))/100</f>
        <v>-0.11420411946930101</v>
      </c>
      <c r="AB66" s="79">
        <f>(VLOOKUP($A65,'RevPAR Raw Data'!$B$6:$BE$43,'RevPAR Raw Data'!X$1,FALSE))/100</f>
        <v>-4.3112395059428599E-2</v>
      </c>
      <c r="AC66" s="79">
        <f>(VLOOKUP($A65,'RevPAR Raw Data'!$B$6:$BE$43,'RevPAR Raw Data'!Y$1,FALSE))/100</f>
        <v>-0.14987825426231999</v>
      </c>
      <c r="AD66" s="80">
        <f>(VLOOKUP($A65,'RevPAR Raw Data'!$B$6:$BE$43,'RevPAR Raw Data'!AA$1,FALSE))/100</f>
        <v>6.7946465288981295E-2</v>
      </c>
      <c r="AE66" s="80">
        <f>(VLOOKUP($A65,'RevPAR Raw Data'!$B$6:$BE$43,'RevPAR Raw Data'!AB$1,FALSE))/100</f>
        <v>1.48971735765585E-3</v>
      </c>
      <c r="AF66" s="79">
        <f>(VLOOKUP($A65,'RevPAR Raw Data'!$B$6:$BE$43,'RevPAR Raw Data'!AC$1,FALSE))/100</f>
        <v>3.4002149839830999E-2</v>
      </c>
      <c r="AG66" s="81">
        <f>(VLOOKUP($A65,'RevPAR Raw Data'!$B$6:$BE$43,'RevPAR Raw Data'!AE$1,FALSE))/100</f>
        <v>-0.10480925875152501</v>
      </c>
    </row>
    <row r="67" spans="1:33" x14ac:dyDescent="0.25">
      <c r="A67" s="131"/>
      <c r="B67" s="106"/>
      <c r="C67" s="107"/>
      <c r="D67" s="107"/>
      <c r="E67" s="107"/>
      <c r="F67" s="107"/>
      <c r="G67" s="108"/>
      <c r="H67" s="88"/>
      <c r="I67" s="88"/>
      <c r="J67" s="108"/>
      <c r="K67" s="109"/>
      <c r="M67" s="110"/>
      <c r="N67" s="111"/>
      <c r="O67" s="111"/>
      <c r="P67" s="111"/>
      <c r="Q67" s="111"/>
      <c r="R67" s="112"/>
      <c r="S67" s="111"/>
      <c r="T67" s="111"/>
      <c r="U67" s="112"/>
      <c r="V67" s="113"/>
      <c r="X67" s="110"/>
      <c r="Y67" s="111"/>
      <c r="Z67" s="111"/>
      <c r="AA67" s="111"/>
      <c r="AB67" s="111"/>
      <c r="AC67" s="112"/>
      <c r="AD67" s="111"/>
      <c r="AE67" s="111"/>
      <c r="AF67" s="112"/>
      <c r="AG67" s="113"/>
    </row>
    <row r="68" spans="1:33" x14ac:dyDescent="0.25">
      <c r="A68" s="105" t="s">
        <v>37</v>
      </c>
      <c r="B68" s="106">
        <f>(VLOOKUP($A68,'Occupancy Raw Data'!$B$8:$BE$45,'Occupancy Raw Data'!G$3,FALSE))/100</f>
        <v>0.55731820287169898</v>
      </c>
      <c r="C68" s="107">
        <f>(VLOOKUP($A68,'Occupancy Raw Data'!$B$8:$BE$45,'Occupancy Raw Data'!H$3,FALSE))/100</f>
        <v>0.75521074571560898</v>
      </c>
      <c r="D68" s="107">
        <f>(VLOOKUP($A68,'Occupancy Raw Data'!$B$8:$BE$45,'Occupancy Raw Data'!I$3,FALSE))/100</f>
        <v>0.823297823066234</v>
      </c>
      <c r="E68" s="107">
        <f>(VLOOKUP($A68,'Occupancy Raw Data'!$B$8:$BE$45,'Occupancy Raw Data'!J$3,FALSE))/100</f>
        <v>0.765053265400648</v>
      </c>
      <c r="F68" s="107">
        <f>(VLOOKUP($A68,'Occupancy Raw Data'!$B$8:$BE$45,'Occupancy Raw Data'!K$3,FALSE))/100</f>
        <v>0.65805928670680802</v>
      </c>
      <c r="G68" s="108">
        <f>(VLOOKUP($A68,'Occupancy Raw Data'!$B$8:$BE$45,'Occupancy Raw Data'!L$3,FALSE))/100</f>
        <v>0.71178786475219991</v>
      </c>
      <c r="H68" s="88">
        <f>(VLOOKUP($A68,'Occupancy Raw Data'!$B$8:$BE$45,'Occupancy Raw Data'!N$3,FALSE))/100</f>
        <v>0.66431218156553895</v>
      </c>
      <c r="I68" s="88">
        <f>(VLOOKUP($A68,'Occupancy Raw Data'!$B$8:$BE$45,'Occupancy Raw Data'!O$3,FALSE))/100</f>
        <v>0.69326076887447796</v>
      </c>
      <c r="J68" s="108">
        <f>(VLOOKUP($A68,'Occupancy Raw Data'!$B$8:$BE$45,'Occupancy Raw Data'!P$3,FALSE))/100</f>
        <v>0.67878647522000901</v>
      </c>
      <c r="K68" s="109">
        <f>(VLOOKUP($A68,'Occupancy Raw Data'!$B$8:$BE$45,'Occupancy Raw Data'!R$3,FALSE))/100</f>
        <v>0.70235889631443105</v>
      </c>
      <c r="M68" s="110">
        <f>VLOOKUP($A68,'ADR Raw Data'!$B$6:$BE$43,'ADR Raw Data'!G$1,FALSE)</f>
        <v>132.63500103885301</v>
      </c>
      <c r="N68" s="111">
        <f>VLOOKUP($A68,'ADR Raw Data'!$B$6:$BE$43,'ADR Raw Data'!H$1,FALSE)</f>
        <v>160.47199632014701</v>
      </c>
      <c r="O68" s="111">
        <f>VLOOKUP($A68,'ADR Raw Data'!$B$6:$BE$43,'ADR Raw Data'!I$1,FALSE)</f>
        <v>172.796496483825</v>
      </c>
      <c r="P68" s="111">
        <f>VLOOKUP($A68,'ADR Raw Data'!$B$6:$BE$43,'ADR Raw Data'!J$1,FALSE)</f>
        <v>162.77886938095901</v>
      </c>
      <c r="Q68" s="111">
        <f>VLOOKUP($A68,'ADR Raw Data'!$B$6:$BE$43,'ADR Raw Data'!K$1,FALSE)</f>
        <v>141.395871898645</v>
      </c>
      <c r="R68" s="112">
        <f>VLOOKUP($A68,'ADR Raw Data'!$B$6:$BE$43,'ADR Raw Data'!L$1,FALSE)</f>
        <v>155.93253424434599</v>
      </c>
      <c r="S68" s="111">
        <f>VLOOKUP($A68,'ADR Raw Data'!$B$6:$BE$43,'ADR Raw Data'!N$1,FALSE)</f>
        <v>124.82162628551499</v>
      </c>
      <c r="T68" s="111">
        <f>VLOOKUP($A68,'ADR Raw Data'!$B$6:$BE$43,'ADR Raw Data'!O$1,FALSE)</f>
        <v>125.39369634207399</v>
      </c>
      <c r="U68" s="112">
        <f>VLOOKUP($A68,'ADR Raw Data'!$B$6:$BE$43,'ADR Raw Data'!P$1,FALSE)</f>
        <v>125.11376066189</v>
      </c>
      <c r="V68" s="113">
        <f>VLOOKUP($A68,'ADR Raw Data'!$B$6:$BE$43,'ADR Raw Data'!R$1,FALSE)</f>
        <v>147.422694128453</v>
      </c>
      <c r="X68" s="110">
        <f>VLOOKUP($A68,'RevPAR Raw Data'!$B$6:$BE$43,'RevPAR Raw Data'!G$1,FALSE)</f>
        <v>73.919900416859605</v>
      </c>
      <c r="Y68" s="111">
        <f>VLOOKUP($A68,'RevPAR Raw Data'!$B$6:$BE$43,'RevPAR Raw Data'!H$1,FALSE)</f>
        <v>121.19017600741</v>
      </c>
      <c r="Z68" s="111">
        <f>VLOOKUP($A68,'RevPAR Raw Data'!$B$6:$BE$43,'RevPAR Raw Data'!I$1,FALSE)</f>
        <v>142.262979388605</v>
      </c>
      <c r="AA68" s="111">
        <f>VLOOKUP($A68,'RevPAR Raw Data'!$B$6:$BE$43,'RevPAR Raw Data'!J$1,FALSE)</f>
        <v>124.534505558128</v>
      </c>
      <c r="AB68" s="111">
        <f>VLOOKUP($A68,'RevPAR Raw Data'!$B$6:$BE$43,'RevPAR Raw Data'!K$1,FALSE)</f>
        <v>93.046866604909596</v>
      </c>
      <c r="AC68" s="112">
        <f>VLOOKUP($A68,'RevPAR Raw Data'!$B$6:$BE$43,'RevPAR Raw Data'!L$1,FALSE)</f>
        <v>110.99088559518199</v>
      </c>
      <c r="AD68" s="111">
        <f>VLOOKUP($A68,'RevPAR Raw Data'!$B$6:$BE$43,'RevPAR Raw Data'!N$1,FALSE)</f>
        <v>82.920526864289002</v>
      </c>
      <c r="AE68" s="111">
        <f>VLOOKUP($A68,'RevPAR Raw Data'!$B$6:$BE$43,'RevPAR Raw Data'!O$1,FALSE)</f>
        <v>86.930530338119397</v>
      </c>
      <c r="AF68" s="112">
        <f>VLOOKUP($A68,'RevPAR Raw Data'!$B$6:$BE$43,'RevPAR Raw Data'!P$1,FALSE)</f>
        <v>84.925528601204206</v>
      </c>
      <c r="AG68" s="113">
        <f>VLOOKUP($A68,'RevPAR Raw Data'!$B$6:$BE$43,'RevPAR Raw Data'!R$1,FALSE)</f>
        <v>103.54364073975999</v>
      </c>
    </row>
    <row r="69" spans="1:33" x14ac:dyDescent="0.25">
      <c r="A69" s="90" t="s">
        <v>14</v>
      </c>
      <c r="B69" s="78">
        <f>(VLOOKUP($A68,'Occupancy Raw Data'!$B$8:$BE$51,'Occupancy Raw Data'!T$3,FALSE))/100</f>
        <v>-9.0921541279906606E-2</v>
      </c>
      <c r="C69" s="79">
        <f>(VLOOKUP($A68,'Occupancy Raw Data'!$B$8:$BE$51,'Occupancy Raw Data'!U$3,FALSE))/100</f>
        <v>-1.5971670134736202E-2</v>
      </c>
      <c r="D69" s="79">
        <f>(VLOOKUP($A68,'Occupancy Raw Data'!$B$8:$BE$51,'Occupancy Raw Data'!V$3,FALSE))/100</f>
        <v>-3.39529576117975E-2</v>
      </c>
      <c r="E69" s="79">
        <f>(VLOOKUP($A68,'Occupancy Raw Data'!$B$8:$BE$51,'Occupancy Raw Data'!W$3,FALSE))/100</f>
        <v>-4.7230384172944201E-2</v>
      </c>
      <c r="F69" s="79">
        <f>(VLOOKUP($A68,'Occupancy Raw Data'!$B$8:$BE$51,'Occupancy Raw Data'!X$3,FALSE))/100</f>
        <v>-2.0484642293190101E-2</v>
      </c>
      <c r="G69" s="79">
        <f>(VLOOKUP($A68,'Occupancy Raw Data'!$B$8:$BE$51,'Occupancy Raw Data'!Y$3,FALSE))/100</f>
        <v>-4.0085880791128806E-2</v>
      </c>
      <c r="H69" s="80">
        <f>(VLOOKUP($A68,'Occupancy Raw Data'!$B$8:$BE$51,'Occupancy Raw Data'!AA$3,FALSE))/100</f>
        <v>1.60205580005537E-2</v>
      </c>
      <c r="I69" s="80">
        <f>(VLOOKUP($A68,'Occupancy Raw Data'!$B$8:$BE$51,'Occupancy Raw Data'!AB$3,FALSE))/100</f>
        <v>4.7087631881349602E-2</v>
      </c>
      <c r="J69" s="79">
        <f>(VLOOKUP($A68,'Occupancy Raw Data'!$B$8:$BE$51,'Occupancy Raw Data'!AC$3,FALSE))/100</f>
        <v>3.1651449977486201E-2</v>
      </c>
      <c r="K69" s="81">
        <f>(VLOOKUP($A68,'Occupancy Raw Data'!$B$8:$BE$51,'Occupancy Raw Data'!AE$3,FALSE))/100</f>
        <v>-2.12939880566663E-2</v>
      </c>
      <c r="M69" s="78">
        <f>(VLOOKUP($A68,'ADR Raw Data'!$B$6:$BE$49,'ADR Raw Data'!T$1,FALSE))/100</f>
        <v>-1.3295052572102199E-2</v>
      </c>
      <c r="N69" s="79">
        <f>(VLOOKUP($A68,'ADR Raw Data'!$B$6:$BE$49,'ADR Raw Data'!U$1,FALSE))/100</f>
        <v>3.9268072307543901E-2</v>
      </c>
      <c r="O69" s="79">
        <f>(VLOOKUP($A68,'ADR Raw Data'!$B$6:$BE$49,'ADR Raw Data'!V$1,FALSE))/100</f>
        <v>1.9580457298966302E-2</v>
      </c>
      <c r="P69" s="79">
        <f>(VLOOKUP($A68,'ADR Raw Data'!$B$6:$BE$49,'ADR Raw Data'!W$1,FALSE))/100</f>
        <v>-8.3014012132911399E-3</v>
      </c>
      <c r="Q69" s="79">
        <f>(VLOOKUP($A68,'ADR Raw Data'!$B$6:$BE$49,'ADR Raw Data'!X$1,FALSE))/100</f>
        <v>1.1075478682357801E-3</v>
      </c>
      <c r="R69" s="79">
        <f>(VLOOKUP($A68,'ADR Raw Data'!$B$6:$BE$49,'ADR Raw Data'!Y$1,FALSE))/100</f>
        <v>1.06500803152111E-2</v>
      </c>
      <c r="S69" s="80">
        <f>(VLOOKUP($A68,'ADR Raw Data'!$B$6:$BE$49,'ADR Raw Data'!AA$1,FALSE))/100</f>
        <v>-5.1523144433170104E-2</v>
      </c>
      <c r="T69" s="80">
        <f>(VLOOKUP($A68,'ADR Raw Data'!$B$6:$BE$49,'ADR Raw Data'!AB$1,FALSE))/100</f>
        <v>-3.9150839410256502E-2</v>
      </c>
      <c r="U69" s="79">
        <f>(VLOOKUP($A68,'ADR Raw Data'!$B$6:$BE$49,'ADR Raw Data'!AC$1,FALSE))/100</f>
        <v>-4.5291300346614799E-2</v>
      </c>
      <c r="V69" s="81">
        <f>(VLOOKUP($A68,'ADR Raw Data'!$B$6:$BE$49,'ADR Raw Data'!AE$1,FALSE))/100</f>
        <v>-5.2548784188266992E-3</v>
      </c>
      <c r="X69" s="78">
        <f>(VLOOKUP($A68,'RevPAR Raw Data'!$B$6:$BE$43,'RevPAR Raw Data'!T$1,FALSE))/100</f>
        <v>-0.10300778718075501</v>
      </c>
      <c r="Y69" s="79">
        <f>(VLOOKUP($A68,'RevPAR Raw Data'!$B$6:$BE$43,'RevPAR Raw Data'!U$1,FALSE))/100</f>
        <v>2.2669225475084601E-2</v>
      </c>
      <c r="Z69" s="79">
        <f>(VLOOKUP($A68,'RevPAR Raw Data'!$B$6:$BE$43,'RevPAR Raw Data'!V$1,FALSE))/100</f>
        <v>-1.50373147495226E-2</v>
      </c>
      <c r="AA69" s="79">
        <f>(VLOOKUP($A68,'RevPAR Raw Data'!$B$6:$BE$43,'RevPAR Raw Data'!W$1,FALSE))/100</f>
        <v>-5.5139707017757805E-2</v>
      </c>
      <c r="AB69" s="79">
        <f>(VLOOKUP($A68,'RevPAR Raw Data'!$B$6:$BE$43,'RevPAR Raw Data'!X$1,FALSE))/100</f>
        <v>-1.93997821468577E-2</v>
      </c>
      <c r="AC69" s="79">
        <f>(VLOOKUP($A68,'RevPAR Raw Data'!$B$6:$BE$43,'RevPAR Raw Data'!Y$1,FALSE))/100</f>
        <v>-2.9862718325849098E-2</v>
      </c>
      <c r="AD69" s="80">
        <f>(VLOOKUP($A68,'RevPAR Raw Data'!$B$6:$BE$43,'RevPAR Raw Data'!AA$1,FALSE))/100</f>
        <v>-3.6328015956378898E-2</v>
      </c>
      <c r="AE69" s="80">
        <f>(VLOOKUP($A68,'RevPAR Raw Data'!$B$6:$BE$43,'RevPAR Raw Data'!AB$1,FALSE))/100</f>
        <v>6.0932721570970709E-3</v>
      </c>
      <c r="AF69" s="79">
        <f>(VLOOKUP($A68,'RevPAR Raw Data'!$B$6:$BE$43,'RevPAR Raw Data'!AC$1,FALSE))/100</f>
        <v>-1.50733856964647E-2</v>
      </c>
      <c r="AG69" s="81">
        <f>(VLOOKUP($A68,'RevPAR Raw Data'!$B$6:$BE$43,'RevPAR Raw Data'!AE$1,FALSE))/100</f>
        <v>-2.64369691572033E-2</v>
      </c>
    </row>
    <row r="70" spans="1:33" x14ac:dyDescent="0.25">
      <c r="A70" s="128"/>
      <c r="B70" s="106"/>
      <c r="C70" s="107"/>
      <c r="D70" s="107"/>
      <c r="E70" s="107"/>
      <c r="F70" s="107"/>
      <c r="G70" s="108"/>
      <c r="H70" s="88"/>
      <c r="I70" s="88"/>
      <c r="J70" s="108"/>
      <c r="K70" s="109"/>
      <c r="M70" s="110"/>
      <c r="N70" s="111"/>
      <c r="O70" s="111"/>
      <c r="P70" s="111"/>
      <c r="Q70" s="111"/>
      <c r="R70" s="112"/>
      <c r="S70" s="111"/>
      <c r="T70" s="111"/>
      <c r="U70" s="112"/>
      <c r="V70" s="113"/>
      <c r="X70" s="110"/>
      <c r="Y70" s="111"/>
      <c r="Z70" s="111"/>
      <c r="AA70" s="111"/>
      <c r="AB70" s="111"/>
      <c r="AC70" s="112"/>
      <c r="AD70" s="111"/>
      <c r="AE70" s="111"/>
      <c r="AF70" s="112"/>
      <c r="AG70" s="113"/>
    </row>
    <row r="71" spans="1:33" x14ac:dyDescent="0.25">
      <c r="A71" s="105" t="s">
        <v>38</v>
      </c>
      <c r="B71" s="106">
        <f>(VLOOKUP($A71,'Occupancy Raw Data'!$B$8:$BE$45,'Occupancy Raw Data'!G$3,FALSE))/100</f>
        <v>0.55374857700439006</v>
      </c>
      <c r="C71" s="107">
        <f>(VLOOKUP($A71,'Occupancy Raw Data'!$B$8:$BE$45,'Occupancy Raw Data'!H$3,FALSE))/100</f>
        <v>0.68450154496666105</v>
      </c>
      <c r="D71" s="107">
        <f>(VLOOKUP($A71,'Occupancy Raw Data'!$B$8:$BE$45,'Occupancy Raw Data'!I$3,FALSE))/100</f>
        <v>0.76142462188973792</v>
      </c>
      <c r="E71" s="107">
        <f>(VLOOKUP($A71,'Occupancy Raw Data'!$B$8:$BE$45,'Occupancy Raw Data'!J$3,FALSE))/100</f>
        <v>0.74532444299886091</v>
      </c>
      <c r="F71" s="107">
        <f>(VLOOKUP($A71,'Occupancy Raw Data'!$B$8:$BE$45,'Occupancy Raw Data'!K$3,FALSE))/100</f>
        <v>0.71735241502683289</v>
      </c>
      <c r="G71" s="108">
        <f>(VLOOKUP($A71,'Occupancy Raw Data'!$B$8:$BE$45,'Occupancy Raw Data'!L$3,FALSE))/100</f>
        <v>0.69247032037729694</v>
      </c>
      <c r="H71" s="88">
        <f>(VLOOKUP($A71,'Occupancy Raw Data'!$B$8:$BE$45,'Occupancy Raw Data'!N$3,FALSE))/100</f>
        <v>0.71263620100829395</v>
      </c>
      <c r="I71" s="88">
        <f>(VLOOKUP($A71,'Occupancy Raw Data'!$B$8:$BE$45,'Occupancy Raw Data'!O$3,FALSE))/100</f>
        <v>0.76532769556025304</v>
      </c>
      <c r="J71" s="108">
        <f>(VLOOKUP($A71,'Occupancy Raw Data'!$B$8:$BE$45,'Occupancy Raw Data'!P$3,FALSE))/100</f>
        <v>0.73898194828427288</v>
      </c>
      <c r="K71" s="109">
        <f>(VLOOKUP($A71,'Occupancy Raw Data'!$B$8:$BE$45,'Occupancy Raw Data'!R$3,FALSE))/100</f>
        <v>0.70575935692214697</v>
      </c>
      <c r="M71" s="110">
        <f>VLOOKUP($A71,'ADR Raw Data'!$B$6:$BE$43,'ADR Raw Data'!G$1,FALSE)</f>
        <v>128.73660499265699</v>
      </c>
      <c r="N71" s="111">
        <f>VLOOKUP($A71,'ADR Raw Data'!$B$6:$BE$43,'ADR Raw Data'!H$1,FALSE)</f>
        <v>135.73905203136101</v>
      </c>
      <c r="O71" s="111">
        <f>VLOOKUP($A71,'ADR Raw Data'!$B$6:$BE$43,'ADR Raw Data'!I$1,FALSE)</f>
        <v>145.586512174284</v>
      </c>
      <c r="P71" s="111">
        <f>VLOOKUP($A71,'ADR Raw Data'!$B$6:$BE$43,'ADR Raw Data'!J$1,FALSE)</f>
        <v>139.075293475889</v>
      </c>
      <c r="Q71" s="111">
        <f>VLOOKUP($A71,'ADR Raw Data'!$B$6:$BE$43,'ADR Raw Data'!K$1,FALSE)</f>
        <v>143.338836998413</v>
      </c>
      <c r="R71" s="112">
        <f>VLOOKUP($A71,'ADR Raw Data'!$B$6:$BE$43,'ADR Raw Data'!L$1,FALSE)</f>
        <v>139.07747956787199</v>
      </c>
      <c r="S71" s="111">
        <f>VLOOKUP($A71,'ADR Raw Data'!$B$6:$BE$43,'ADR Raw Data'!N$1,FALSE)</f>
        <v>158.39979233226799</v>
      </c>
      <c r="T71" s="111">
        <f>VLOOKUP($A71,'ADR Raw Data'!$B$6:$BE$43,'ADR Raw Data'!O$1,FALSE)</f>
        <v>164.92132596684999</v>
      </c>
      <c r="U71" s="112">
        <f>VLOOKUP($A71,'ADR Raw Data'!$B$6:$BE$43,'ADR Raw Data'!P$1,FALSE)</f>
        <v>161.77681007922499</v>
      </c>
      <c r="V71" s="113">
        <f>VLOOKUP($A71,'ADR Raw Data'!$B$6:$BE$43,'ADR Raw Data'!R$1,FALSE)</f>
        <v>145.868299098031</v>
      </c>
      <c r="X71" s="110">
        <f>VLOOKUP($A71,'RevPAR Raw Data'!$B$6:$BE$43,'RevPAR Raw Data'!G$1,FALSE)</f>
        <v>71.287711823060604</v>
      </c>
      <c r="Y71" s="111">
        <f>VLOOKUP($A71,'RevPAR Raw Data'!$B$6:$BE$43,'RevPAR Raw Data'!H$1,FALSE)</f>
        <v>92.913590827776801</v>
      </c>
      <c r="Z71" s="111">
        <f>VLOOKUP($A71,'RevPAR Raw Data'!$B$6:$BE$43,'RevPAR Raw Data'!I$1,FALSE)</f>
        <v>110.85315498455</v>
      </c>
      <c r="AA71" s="111">
        <f>VLOOKUP($A71,'RevPAR Raw Data'!$B$6:$BE$43,'RevPAR Raw Data'!J$1,FALSE)</f>
        <v>103.65621564481999</v>
      </c>
      <c r="AB71" s="111">
        <f>VLOOKUP($A71,'RevPAR Raw Data'!$B$6:$BE$43,'RevPAR Raw Data'!K$1,FALSE)</f>
        <v>102.824460887949</v>
      </c>
      <c r="AC71" s="112">
        <f>VLOOKUP($A71,'RevPAR Raw Data'!$B$6:$BE$43,'RevPAR Raw Data'!L$1,FALSE)</f>
        <v>96.307026833631397</v>
      </c>
      <c r="AD71" s="111">
        <f>VLOOKUP($A71,'RevPAR Raw Data'!$B$6:$BE$43,'RevPAR Raw Data'!N$1,FALSE)</f>
        <v>112.88142624817</v>
      </c>
      <c r="AE71" s="111">
        <f>VLOOKUP($A71,'RevPAR Raw Data'!$B$6:$BE$43,'RevPAR Raw Data'!O$1,FALSE)</f>
        <v>126.218858350951</v>
      </c>
      <c r="AF71" s="112">
        <f>VLOOKUP($A71,'RevPAR Raw Data'!$B$6:$BE$43,'RevPAR Raw Data'!P$1,FALSE)</f>
        <v>119.55014229955999</v>
      </c>
      <c r="AG71" s="113">
        <f>VLOOKUP($A71,'RevPAR Raw Data'!$B$6:$BE$43,'RevPAR Raw Data'!R$1,FALSE)</f>
        <v>102.94791696675399</v>
      </c>
    </row>
    <row r="72" spans="1:33" x14ac:dyDescent="0.25">
      <c r="A72" s="90" t="s">
        <v>14</v>
      </c>
      <c r="B72" s="78">
        <f>(VLOOKUP($A71,'Occupancy Raw Data'!$B$8:$BE$51,'Occupancy Raw Data'!T$3,FALSE))/100</f>
        <v>-5.7534392988356498E-2</v>
      </c>
      <c r="C72" s="79">
        <f>(VLOOKUP($A71,'Occupancy Raw Data'!$B$8:$BE$51,'Occupancy Raw Data'!U$3,FALSE))/100</f>
        <v>2.4827209167498202E-2</v>
      </c>
      <c r="D72" s="79">
        <f>(VLOOKUP($A71,'Occupancy Raw Data'!$B$8:$BE$51,'Occupancy Raw Data'!V$3,FALSE))/100</f>
        <v>4.9637814728434301E-2</v>
      </c>
      <c r="E72" s="79">
        <f>(VLOOKUP($A71,'Occupancy Raw Data'!$B$8:$BE$51,'Occupancy Raw Data'!W$3,FALSE))/100</f>
        <v>0.134479423182255</v>
      </c>
      <c r="F72" s="79">
        <f>(VLOOKUP($A71,'Occupancy Raw Data'!$B$8:$BE$51,'Occupancy Raw Data'!X$3,FALSE))/100</f>
        <v>0.22119521000395601</v>
      </c>
      <c r="G72" s="79">
        <f>(VLOOKUP($A71,'Occupancy Raw Data'!$B$8:$BE$51,'Occupancy Raw Data'!Y$3,FALSE))/100</f>
        <v>7.3497344312616994E-2</v>
      </c>
      <c r="H72" s="80">
        <f>(VLOOKUP($A71,'Occupancy Raw Data'!$B$8:$BE$51,'Occupancy Raw Data'!AA$3,FALSE))/100</f>
        <v>0.17492821933479502</v>
      </c>
      <c r="I72" s="80">
        <f>(VLOOKUP($A71,'Occupancy Raw Data'!$B$8:$BE$51,'Occupancy Raw Data'!AB$3,FALSE))/100</f>
        <v>0.215625615579743</v>
      </c>
      <c r="J72" s="79">
        <f>(VLOOKUP($A71,'Occupancy Raw Data'!$B$8:$BE$51,'Occupancy Raw Data'!AC$3,FALSE))/100</f>
        <v>0.19565618598803799</v>
      </c>
      <c r="K72" s="81">
        <f>(VLOOKUP($A71,'Occupancy Raw Data'!$B$8:$BE$51,'Occupancy Raw Data'!AE$3,FALSE))/100</f>
        <v>0.107341056992207</v>
      </c>
      <c r="M72" s="78">
        <f>(VLOOKUP($A71,'ADR Raw Data'!$B$6:$BE$49,'ADR Raw Data'!T$1,FALSE))/100</f>
        <v>-8.08461422340436E-2</v>
      </c>
      <c r="N72" s="79">
        <f>(VLOOKUP($A71,'ADR Raw Data'!$B$6:$BE$49,'ADR Raw Data'!U$1,FALSE))/100</f>
        <v>-5.0613528337714105E-2</v>
      </c>
      <c r="O72" s="79">
        <f>(VLOOKUP($A71,'ADR Raw Data'!$B$6:$BE$49,'ADR Raw Data'!V$1,FALSE))/100</f>
        <v>-7.2492860828547003E-3</v>
      </c>
      <c r="P72" s="79">
        <f>(VLOOKUP($A71,'ADR Raw Data'!$B$6:$BE$49,'ADR Raw Data'!W$1,FALSE))/100</f>
        <v>-4.7523992368436003E-3</v>
      </c>
      <c r="Q72" s="79">
        <f>(VLOOKUP($A71,'ADR Raw Data'!$B$6:$BE$49,'ADR Raw Data'!X$1,FALSE))/100</f>
        <v>2.8629335870566899E-2</v>
      </c>
      <c r="R72" s="79">
        <f>(VLOOKUP($A71,'ADR Raw Data'!$B$6:$BE$49,'ADR Raw Data'!Y$1,FALSE))/100</f>
        <v>-2.0245032356665301E-2</v>
      </c>
      <c r="S72" s="80">
        <f>(VLOOKUP($A71,'ADR Raw Data'!$B$6:$BE$49,'ADR Raw Data'!AA$1,FALSE))/100</f>
        <v>3.3499981732759802E-2</v>
      </c>
      <c r="T72" s="80">
        <f>(VLOOKUP($A71,'ADR Raw Data'!$B$6:$BE$49,'ADR Raw Data'!AB$1,FALSE))/100</f>
        <v>6.5914766439437805E-2</v>
      </c>
      <c r="U72" s="79">
        <f>(VLOOKUP($A71,'ADR Raw Data'!$B$6:$BE$49,'ADR Raw Data'!AC$1,FALSE))/100</f>
        <v>5.0446326032409797E-2</v>
      </c>
      <c r="V72" s="81">
        <f>(VLOOKUP($A71,'ADR Raw Data'!$B$6:$BE$49,'ADR Raw Data'!AE$1,FALSE))/100</f>
        <v>3.9727736444244502E-3</v>
      </c>
      <c r="X72" s="78">
        <f>(VLOOKUP($A71,'RevPAR Raw Data'!$B$6:$BE$43,'RevPAR Raw Data'!T$1,FALSE))/100</f>
        <v>-0.133729101503514</v>
      </c>
      <c r="Y72" s="79">
        <f>(VLOOKUP($A71,'RevPAR Raw Data'!$B$6:$BE$43,'RevPAR Raw Data'!U$1,FALSE))/100</f>
        <v>-2.7042911824961401E-2</v>
      </c>
      <c r="Z72" s="79">
        <f>(VLOOKUP($A71,'RevPAR Raw Data'!$B$6:$BE$43,'RevPAR Raw Data'!V$1,FALSE))/100</f>
        <v>4.2028689926085494E-2</v>
      </c>
      <c r="AA72" s="79">
        <f>(VLOOKUP($A71,'RevPAR Raw Data'!$B$6:$BE$43,'RevPAR Raw Data'!W$1,FALSE))/100</f>
        <v>0.12908792403730898</v>
      </c>
      <c r="AB72" s="79">
        <f>(VLOOKUP($A71,'RevPAR Raw Data'!$B$6:$BE$43,'RevPAR Raw Data'!X$1,FALSE))/100</f>
        <v>0.25615721783468604</v>
      </c>
      <c r="AC72" s="79">
        <f>(VLOOKUP($A71,'RevPAR Raw Data'!$B$6:$BE$43,'RevPAR Raw Data'!Y$1,FALSE))/100</f>
        <v>5.17643558422137E-2</v>
      </c>
      <c r="AD72" s="80">
        <f>(VLOOKUP($A71,'RevPAR Raw Data'!$B$6:$BE$43,'RevPAR Raw Data'!AA$1,FALSE))/100</f>
        <v>0.21428829321981399</v>
      </c>
      <c r="AE72" s="80">
        <f>(VLOOKUP($A71,'RevPAR Raw Data'!$B$6:$BE$43,'RevPAR Raw Data'!AB$1,FALSE))/100</f>
        <v>0.29575329410848</v>
      </c>
      <c r="AF72" s="79">
        <f>(VLOOKUP($A71,'RevPAR Raw Data'!$B$6:$BE$43,'RevPAR Raw Data'!AC$1,FALSE))/100</f>
        <v>0.25597264776905798</v>
      </c>
      <c r="AG72" s="81">
        <f>(VLOOKUP($A71,'RevPAR Raw Data'!$B$6:$BE$43,'RevPAR Raw Data'!AE$1,FALSE))/100</f>
        <v>0.11174027235881401</v>
      </c>
    </row>
    <row r="73" spans="1:33" x14ac:dyDescent="0.25">
      <c r="A73" s="128"/>
      <c r="B73" s="106"/>
      <c r="C73" s="107"/>
      <c r="D73" s="107"/>
      <c r="E73" s="107"/>
      <c r="F73" s="107"/>
      <c r="G73" s="108"/>
      <c r="H73" s="88"/>
      <c r="I73" s="88"/>
      <c r="J73" s="108"/>
      <c r="K73" s="109"/>
      <c r="M73" s="110"/>
      <c r="N73" s="111"/>
      <c r="O73" s="111"/>
      <c r="P73" s="111"/>
      <c r="Q73" s="111"/>
      <c r="R73" s="112"/>
      <c r="S73" s="111"/>
      <c r="T73" s="111"/>
      <c r="U73" s="112"/>
      <c r="V73" s="113"/>
      <c r="X73" s="110"/>
      <c r="Y73" s="111"/>
      <c r="Z73" s="111"/>
      <c r="AA73" s="111"/>
      <c r="AB73" s="111"/>
      <c r="AC73" s="112"/>
      <c r="AD73" s="111"/>
      <c r="AE73" s="111"/>
      <c r="AF73" s="112"/>
      <c r="AG73" s="113"/>
    </row>
    <row r="74" spans="1:33" x14ac:dyDescent="0.25">
      <c r="A74" s="105" t="s">
        <v>39</v>
      </c>
      <c r="B74" s="106">
        <f>(VLOOKUP($A74,'Occupancy Raw Data'!$B$8:$BE$45,'Occupancy Raw Data'!G$3,FALSE))/100</f>
        <v>0.54969596462133696</v>
      </c>
      <c r="C74" s="107">
        <f>(VLOOKUP($A74,'Occupancy Raw Data'!$B$8:$BE$45,'Occupancy Raw Data'!H$3,FALSE))/100</f>
        <v>0.61171918186843499</v>
      </c>
      <c r="D74" s="107">
        <f>(VLOOKUP($A74,'Occupancy Raw Data'!$B$8:$BE$45,'Occupancy Raw Data'!I$3,FALSE))/100</f>
        <v>0.63217247097844098</v>
      </c>
      <c r="E74" s="107">
        <f>(VLOOKUP($A74,'Occupancy Raw Data'!$B$8:$BE$45,'Occupancy Raw Data'!J$3,FALSE))/100</f>
        <v>0.6543946932006629</v>
      </c>
      <c r="F74" s="107">
        <f>(VLOOKUP($A74,'Occupancy Raw Data'!$B$8:$BE$45,'Occupancy Raw Data'!K$3,FALSE))/100</f>
        <v>0.64665561083471501</v>
      </c>
      <c r="G74" s="108">
        <f>(VLOOKUP($A74,'Occupancy Raw Data'!$B$8:$BE$45,'Occupancy Raw Data'!L$3,FALSE))/100</f>
        <v>0.61892758430071804</v>
      </c>
      <c r="H74" s="88">
        <f>(VLOOKUP($A74,'Occupancy Raw Data'!$B$8:$BE$45,'Occupancy Raw Data'!N$3,FALSE))/100</f>
        <v>0.73841901603095594</v>
      </c>
      <c r="I74" s="88">
        <f>(VLOOKUP($A74,'Occupancy Raw Data'!$B$8:$BE$45,'Occupancy Raw Data'!O$3,FALSE))/100</f>
        <v>0.717191818684355</v>
      </c>
      <c r="J74" s="108">
        <f>(VLOOKUP($A74,'Occupancy Raw Data'!$B$8:$BE$45,'Occupancy Raw Data'!P$3,FALSE))/100</f>
        <v>0.72780541735765591</v>
      </c>
      <c r="K74" s="109">
        <f>(VLOOKUP($A74,'Occupancy Raw Data'!$B$8:$BE$45,'Occupancy Raw Data'!R$3,FALSE))/100</f>
        <v>0.65003553660269997</v>
      </c>
      <c r="M74" s="110">
        <f>VLOOKUP($A74,'ADR Raw Data'!$B$6:$BE$43,'ADR Raw Data'!G$1,FALSE)</f>
        <v>94.655452534191397</v>
      </c>
      <c r="N74" s="111">
        <f>VLOOKUP($A74,'ADR Raw Data'!$B$6:$BE$43,'ADR Raw Data'!H$1,FALSE)</f>
        <v>98.229322248328202</v>
      </c>
      <c r="O74" s="111">
        <f>VLOOKUP($A74,'ADR Raw Data'!$B$6:$BE$43,'ADR Raw Data'!I$1,FALSE)</f>
        <v>99.487847149352902</v>
      </c>
      <c r="P74" s="111">
        <f>VLOOKUP($A74,'ADR Raw Data'!$B$6:$BE$43,'ADR Raw Data'!J$1,FALSE)</f>
        <v>100.665326913329</v>
      </c>
      <c r="Q74" s="111">
        <f>VLOOKUP($A74,'ADR Raw Data'!$B$6:$BE$43,'ADR Raw Data'!K$1,FALSE)</f>
        <v>99.746671225850505</v>
      </c>
      <c r="R74" s="112">
        <f>VLOOKUP($A74,'ADR Raw Data'!$B$6:$BE$43,'ADR Raw Data'!L$1,FALSE)</f>
        <v>98.683777285556005</v>
      </c>
      <c r="S74" s="111">
        <f>VLOOKUP($A74,'ADR Raw Data'!$B$6:$BE$43,'ADR Raw Data'!N$1,FALSE)</f>
        <v>110.260155711932</v>
      </c>
      <c r="T74" s="111">
        <f>VLOOKUP($A74,'ADR Raw Data'!$B$6:$BE$43,'ADR Raw Data'!O$1,FALSE)</f>
        <v>109.27991675659</v>
      </c>
      <c r="U74" s="112">
        <f>VLOOKUP($A74,'ADR Raw Data'!$B$6:$BE$43,'ADR Raw Data'!P$1,FALSE)</f>
        <v>109.777183654868</v>
      </c>
      <c r="V74" s="113">
        <f>VLOOKUP($A74,'ADR Raw Data'!$B$6:$BE$43,'ADR Raw Data'!R$1,FALSE)</f>
        <v>102.232524479432</v>
      </c>
      <c r="X74" s="110">
        <f>VLOOKUP($A74,'RevPAR Raw Data'!$B$6:$BE$43,'RevPAR Raw Data'!G$1,FALSE)</f>
        <v>52.031720287451598</v>
      </c>
      <c r="Y74" s="111">
        <f>VLOOKUP($A74,'RevPAR Raw Data'!$B$6:$BE$43,'RevPAR Raw Data'!H$1,FALSE)</f>
        <v>60.088760641238203</v>
      </c>
      <c r="Z74" s="111">
        <f>VLOOKUP($A74,'RevPAR Raw Data'!$B$6:$BE$43,'RevPAR Raw Data'!I$1,FALSE)</f>
        <v>62.893478164731803</v>
      </c>
      <c r="AA74" s="111">
        <f>VLOOKUP($A74,'RevPAR Raw Data'!$B$6:$BE$43,'RevPAR Raw Data'!J$1,FALSE)</f>
        <v>65.874855721393004</v>
      </c>
      <c r="AB74" s="111">
        <f>VLOOKUP($A74,'RevPAR Raw Data'!$B$6:$BE$43,'RevPAR Raw Data'!K$1,FALSE)</f>
        <v>64.501744610281904</v>
      </c>
      <c r="AC74" s="112">
        <f>VLOOKUP($A74,'RevPAR Raw Data'!$B$6:$BE$43,'RevPAR Raw Data'!L$1,FALSE)</f>
        <v>61.078111885019297</v>
      </c>
      <c r="AD74" s="111">
        <f>VLOOKUP($A74,'RevPAR Raw Data'!$B$6:$BE$43,'RevPAR Raw Data'!N$1,FALSE)</f>
        <v>81.418195688225495</v>
      </c>
      <c r="AE74" s="111">
        <f>VLOOKUP($A74,'RevPAR Raw Data'!$B$6:$BE$43,'RevPAR Raw Data'!O$1,FALSE)</f>
        <v>78.374662244333805</v>
      </c>
      <c r="AF74" s="112">
        <f>VLOOKUP($A74,'RevPAR Raw Data'!$B$6:$BE$43,'RevPAR Raw Data'!P$1,FALSE)</f>
        <v>79.8964289662797</v>
      </c>
      <c r="AG74" s="113">
        <f>VLOOKUP($A74,'RevPAR Raw Data'!$B$6:$BE$43,'RevPAR Raw Data'!R$1,FALSE)</f>
        <v>66.454773908236504</v>
      </c>
    </row>
    <row r="75" spans="1:33" x14ac:dyDescent="0.25">
      <c r="A75" s="90" t="s">
        <v>14</v>
      </c>
      <c r="B75" s="78">
        <f>(VLOOKUP($A74,'Occupancy Raw Data'!$B$8:$BE$51,'Occupancy Raw Data'!T$3,FALSE))/100</f>
        <v>2.7347897182211801E-2</v>
      </c>
      <c r="C75" s="79">
        <f>(VLOOKUP($A74,'Occupancy Raw Data'!$B$8:$BE$51,'Occupancy Raw Data'!U$3,FALSE))/100</f>
        <v>3.0289236233530498E-2</v>
      </c>
      <c r="D75" s="79">
        <f>(VLOOKUP($A74,'Occupancy Raw Data'!$B$8:$BE$51,'Occupancy Raw Data'!V$3,FALSE))/100</f>
        <v>5.3045906243845507E-4</v>
      </c>
      <c r="E75" s="79">
        <f>(VLOOKUP($A74,'Occupancy Raw Data'!$B$8:$BE$51,'Occupancy Raw Data'!W$3,FALSE))/100</f>
        <v>6.7493040042874194E-2</v>
      </c>
      <c r="F75" s="79">
        <f>(VLOOKUP($A74,'Occupancy Raw Data'!$B$8:$BE$51,'Occupancy Raw Data'!X$3,FALSE))/100</f>
        <v>4.11715104068167E-2</v>
      </c>
      <c r="G75" s="79">
        <f>(VLOOKUP($A74,'Occupancy Raw Data'!$B$8:$BE$51,'Occupancy Raw Data'!Y$3,FALSE))/100</f>
        <v>3.3357610599256203E-2</v>
      </c>
      <c r="H75" s="80">
        <f>(VLOOKUP($A74,'Occupancy Raw Data'!$B$8:$BE$51,'Occupancy Raw Data'!AA$3,FALSE))/100</f>
        <v>7.6122142933207598E-2</v>
      </c>
      <c r="I75" s="80">
        <f>(VLOOKUP($A74,'Occupancy Raw Data'!$B$8:$BE$51,'Occupancy Raw Data'!AB$3,FALSE))/100</f>
        <v>4.5187055129168693E-2</v>
      </c>
      <c r="J75" s="79">
        <f>(VLOOKUP($A74,'Occupancy Raw Data'!$B$8:$BE$51,'Occupancy Raw Data'!AC$3,FALSE))/100</f>
        <v>6.0654599031188201E-2</v>
      </c>
      <c r="K75" s="81">
        <f>(VLOOKUP($A74,'Occupancy Raw Data'!$B$8:$BE$51,'Occupancy Raw Data'!AE$3,FALSE))/100</f>
        <v>4.1935724828287307E-2</v>
      </c>
      <c r="M75" s="78">
        <f>(VLOOKUP($A74,'ADR Raw Data'!$B$6:$BE$49,'ADR Raw Data'!T$1,FALSE))/100</f>
        <v>-5.51023902400796E-4</v>
      </c>
      <c r="N75" s="79">
        <f>(VLOOKUP($A74,'ADR Raw Data'!$B$6:$BE$49,'ADR Raw Data'!U$1,FALSE))/100</f>
        <v>2.1781810923605802E-2</v>
      </c>
      <c r="O75" s="79">
        <f>(VLOOKUP($A74,'ADR Raw Data'!$B$6:$BE$49,'ADR Raw Data'!V$1,FALSE))/100</f>
        <v>1.96060107857381E-2</v>
      </c>
      <c r="P75" s="79">
        <f>(VLOOKUP($A74,'ADR Raw Data'!$B$6:$BE$49,'ADR Raw Data'!W$1,FALSE))/100</f>
        <v>1.2629210158871799E-2</v>
      </c>
      <c r="Q75" s="79">
        <f>(VLOOKUP($A74,'ADR Raw Data'!$B$6:$BE$49,'ADR Raw Data'!X$1,FALSE))/100</f>
        <v>-6.8775698844739997E-4</v>
      </c>
      <c r="R75" s="79">
        <f>(VLOOKUP($A74,'ADR Raw Data'!$B$6:$BE$49,'ADR Raw Data'!Y$1,FALSE))/100</f>
        <v>1.0923637083284601E-2</v>
      </c>
      <c r="S75" s="80">
        <f>(VLOOKUP($A74,'ADR Raw Data'!$B$6:$BE$49,'ADR Raw Data'!AA$1,FALSE))/100</f>
        <v>-1.38299746881758E-3</v>
      </c>
      <c r="T75" s="80">
        <f>(VLOOKUP($A74,'ADR Raw Data'!$B$6:$BE$49,'ADR Raw Data'!AB$1,FALSE))/100</f>
        <v>-1.26389662570408E-2</v>
      </c>
      <c r="U75" s="79">
        <f>(VLOOKUP($A74,'ADR Raw Data'!$B$6:$BE$49,'ADR Raw Data'!AC$1,FALSE))/100</f>
        <v>-6.9530953892416305E-3</v>
      </c>
      <c r="V75" s="81">
        <f>(VLOOKUP($A74,'ADR Raw Data'!$B$6:$BE$49,'ADR Raw Data'!AE$1,FALSE))/100</f>
        <v>5.4319775153627301E-3</v>
      </c>
      <c r="X75" s="78">
        <f>(VLOOKUP($A74,'RevPAR Raw Data'!$B$6:$BE$43,'RevPAR Raw Data'!T$1,FALSE))/100</f>
        <v>2.6781803934783199E-2</v>
      </c>
      <c r="Y75" s="79">
        <f>(VLOOKUP($A74,'RevPAR Raw Data'!$B$6:$BE$43,'RevPAR Raw Data'!U$1,FALSE))/100</f>
        <v>5.2730801573795498E-2</v>
      </c>
      <c r="Z75" s="79">
        <f>(VLOOKUP($A74,'RevPAR Raw Data'!$B$6:$BE$43,'RevPAR Raw Data'!V$1,FALSE))/100</f>
        <v>2.01468700342761E-2</v>
      </c>
      <c r="AA75" s="79">
        <f>(VLOOKUP($A74,'RevPAR Raw Data'!$B$6:$BE$43,'RevPAR Raw Data'!W$1,FALSE))/100</f>
        <v>8.0974633988708702E-2</v>
      </c>
      <c r="AB75" s="79">
        <f>(VLOOKUP($A74,'RevPAR Raw Data'!$B$6:$BE$43,'RevPAR Raw Data'!X$1,FALSE))/100</f>
        <v>4.0455437424362098E-2</v>
      </c>
      <c r="AC75" s="79">
        <f>(VLOOKUP($A74,'RevPAR Raw Data'!$B$6:$BE$43,'RevPAR Raw Data'!Y$1,FALSE))/100</f>
        <v>4.4645634114692599E-2</v>
      </c>
      <c r="AD75" s="80">
        <f>(VLOOKUP($A74,'RevPAR Raw Data'!$B$6:$BE$43,'RevPAR Raw Data'!AA$1,FALSE))/100</f>
        <v>7.4633868733392492E-2</v>
      </c>
      <c r="AE75" s="80">
        <f>(VLOOKUP($A74,'RevPAR Raw Data'!$B$6:$BE$43,'RevPAR Raw Data'!AB$1,FALSE))/100</f>
        <v>3.1976971207095202E-2</v>
      </c>
      <c r="AF75" s="79">
        <f>(VLOOKUP($A74,'RevPAR Raw Data'!$B$6:$BE$43,'RevPAR Raw Data'!AC$1,FALSE))/100</f>
        <v>5.3279766429086502E-2</v>
      </c>
      <c r="AG75" s="81">
        <f>(VLOOKUP($A74,'RevPAR Raw Data'!$B$6:$BE$43,'RevPAR Raw Data'!AE$1,FALSE))/100</f>
        <v>4.75954962580077E-2</v>
      </c>
    </row>
    <row r="76" spans="1:33" x14ac:dyDescent="0.25">
      <c r="A76" s="128"/>
      <c r="B76" s="106"/>
      <c r="C76" s="107"/>
      <c r="D76" s="107"/>
      <c r="E76" s="107"/>
      <c r="F76" s="107"/>
      <c r="G76" s="108"/>
      <c r="H76" s="88"/>
      <c r="I76" s="88"/>
      <c r="J76" s="108"/>
      <c r="K76" s="109"/>
      <c r="M76" s="110"/>
      <c r="N76" s="111"/>
      <c r="O76" s="111"/>
      <c r="P76" s="111"/>
      <c r="Q76" s="111"/>
      <c r="R76" s="112"/>
      <c r="S76" s="111"/>
      <c r="T76" s="111"/>
      <c r="U76" s="112"/>
      <c r="V76" s="113"/>
      <c r="X76" s="110"/>
      <c r="Y76" s="111"/>
      <c r="Z76" s="111"/>
      <c r="AA76" s="111"/>
      <c r="AB76" s="111"/>
      <c r="AC76" s="112"/>
      <c r="AD76" s="111"/>
      <c r="AE76" s="111"/>
      <c r="AF76" s="112"/>
      <c r="AG76" s="113"/>
    </row>
    <row r="77" spans="1:33" x14ac:dyDescent="0.25">
      <c r="A77" s="105" t="s">
        <v>40</v>
      </c>
      <c r="B77" s="106">
        <f>(VLOOKUP($A77,'Occupancy Raw Data'!$B$8:$BE$45,'Occupancy Raw Data'!G$3,FALSE))/100</f>
        <v>0.59243503190603908</v>
      </c>
      <c r="C77" s="107">
        <f>(VLOOKUP($A77,'Occupancy Raw Data'!$B$8:$BE$45,'Occupancy Raw Data'!H$3,FALSE))/100</f>
        <v>0.74280958105983497</v>
      </c>
      <c r="D77" s="107">
        <f>(VLOOKUP($A77,'Occupancy Raw Data'!$B$8:$BE$45,'Occupancy Raw Data'!I$3,FALSE))/100</f>
        <v>0.79728105058725607</v>
      </c>
      <c r="E77" s="107">
        <f>(VLOOKUP($A77,'Occupancy Raw Data'!$B$8:$BE$45,'Occupancy Raw Data'!J$3,FALSE))/100</f>
        <v>0.78905021733099001</v>
      </c>
      <c r="F77" s="107">
        <f>(VLOOKUP($A77,'Occupancy Raw Data'!$B$8:$BE$45,'Occupancy Raw Data'!K$3,FALSE))/100</f>
        <v>0.77554795153981304</v>
      </c>
      <c r="G77" s="108">
        <f>(VLOOKUP($A77,'Occupancy Raw Data'!$B$8:$BE$45,'Occupancy Raw Data'!L$3,FALSE))/100</f>
        <v>0.73942476648478606</v>
      </c>
      <c r="H77" s="88">
        <f>(VLOOKUP($A77,'Occupancy Raw Data'!$B$8:$BE$45,'Occupancy Raw Data'!N$3,FALSE))/100</f>
        <v>0.76278553592897391</v>
      </c>
      <c r="I77" s="88">
        <f>(VLOOKUP($A77,'Occupancy Raw Data'!$B$8:$BE$45,'Occupancy Raw Data'!O$3,FALSE))/100</f>
        <v>0.76065846666050108</v>
      </c>
      <c r="J77" s="108">
        <f>(VLOOKUP($A77,'Occupancy Raw Data'!$B$8:$BE$45,'Occupancy Raw Data'!P$3,FALSE))/100</f>
        <v>0.76172200129473699</v>
      </c>
      <c r="K77" s="109">
        <f>(VLOOKUP($A77,'Occupancy Raw Data'!$B$8:$BE$45,'Occupancy Raw Data'!R$3,FALSE))/100</f>
        <v>0.74579540500191499</v>
      </c>
      <c r="M77" s="110">
        <f>VLOOKUP($A77,'ADR Raw Data'!$B$6:$BE$43,'ADR Raw Data'!G$1,FALSE)</f>
        <v>116.46307680299699</v>
      </c>
      <c r="N77" s="111">
        <f>VLOOKUP($A77,'ADR Raw Data'!$B$6:$BE$43,'ADR Raw Data'!H$1,FALSE)</f>
        <v>135.15052290836601</v>
      </c>
      <c r="O77" s="111">
        <f>VLOOKUP($A77,'ADR Raw Data'!$B$6:$BE$43,'ADR Raw Data'!I$1,FALSE)</f>
        <v>145.58342303677</v>
      </c>
      <c r="P77" s="111">
        <f>VLOOKUP($A77,'ADR Raw Data'!$B$6:$BE$43,'ADR Raw Data'!J$1,FALSE)</f>
        <v>144.570315283638</v>
      </c>
      <c r="Q77" s="111">
        <f>VLOOKUP($A77,'ADR Raw Data'!$B$6:$BE$43,'ADR Raw Data'!K$1,FALSE)</f>
        <v>130.861795850226</v>
      </c>
      <c r="R77" s="112">
        <f>VLOOKUP($A77,'ADR Raw Data'!$B$6:$BE$43,'ADR Raw Data'!L$1,FALSE)</f>
        <v>135.51659979488201</v>
      </c>
      <c r="S77" s="111">
        <f>VLOOKUP($A77,'ADR Raw Data'!$B$6:$BE$43,'ADR Raw Data'!N$1,FALSE)</f>
        <v>123.38749636275401</v>
      </c>
      <c r="T77" s="111">
        <f>VLOOKUP($A77,'ADR Raw Data'!$B$6:$BE$43,'ADR Raw Data'!O$1,FALSE)</f>
        <v>121.7872</v>
      </c>
      <c r="U77" s="112">
        <f>VLOOKUP($A77,'ADR Raw Data'!$B$6:$BE$43,'ADR Raw Data'!P$1,FALSE)</f>
        <v>122.588465367571</v>
      </c>
      <c r="V77" s="113">
        <f>VLOOKUP($A77,'ADR Raw Data'!$B$6:$BE$43,'ADR Raw Data'!R$1,FALSE)</f>
        <v>131.743966341895</v>
      </c>
      <c r="X77" s="110">
        <f>VLOOKUP($A77,'RevPAR Raw Data'!$B$6:$BE$43,'RevPAR Raw Data'!G$1,FALSE)</f>
        <v>68.996806621659104</v>
      </c>
      <c r="Y77" s="111">
        <f>VLOOKUP($A77,'RevPAR Raw Data'!$B$6:$BE$43,'RevPAR Raw Data'!H$1,FALSE)</f>
        <v>100.391103301581</v>
      </c>
      <c r="Z77" s="111">
        <f>VLOOKUP($A77,'RevPAR Raw Data'!$B$6:$BE$43,'RevPAR Raw Data'!I$1,FALSE)</f>
        <v>116.07090446684499</v>
      </c>
      <c r="AA77" s="111">
        <f>VLOOKUP($A77,'RevPAR Raw Data'!$B$6:$BE$43,'RevPAR Raw Data'!J$1,FALSE)</f>
        <v>114.073238694164</v>
      </c>
      <c r="AB77" s="111">
        <f>VLOOKUP($A77,'RevPAR Raw Data'!$B$6:$BE$43,'RevPAR Raw Data'!K$1,FALSE)</f>
        <v>101.489597706464</v>
      </c>
      <c r="AC77" s="112">
        <f>VLOOKUP($A77,'RevPAR Raw Data'!$B$6:$BE$43,'RevPAR Raw Data'!L$1,FALSE)</f>
        <v>100.204330158142</v>
      </c>
      <c r="AD77" s="111">
        <f>VLOOKUP($A77,'RevPAR Raw Data'!$B$6:$BE$43,'RevPAR Raw Data'!N$1,FALSE)</f>
        <v>94.118197539998107</v>
      </c>
      <c r="AE77" s="111">
        <f>VLOOKUP($A77,'RevPAR Raw Data'!$B$6:$BE$43,'RevPAR Raw Data'!O$1,FALSE)</f>
        <v>92.638464810875703</v>
      </c>
      <c r="AF77" s="112">
        <f>VLOOKUP($A77,'RevPAR Raw Data'!$B$6:$BE$43,'RevPAR Raw Data'!P$1,FALSE)</f>
        <v>93.378331175436898</v>
      </c>
      <c r="AG77" s="113">
        <f>VLOOKUP($A77,'RevPAR Raw Data'!$B$6:$BE$43,'RevPAR Raw Data'!R$1,FALSE)</f>
        <v>98.254044734512604</v>
      </c>
    </row>
    <row r="78" spans="1:33" x14ac:dyDescent="0.25">
      <c r="A78" s="90" t="s">
        <v>14</v>
      </c>
      <c r="B78" s="78">
        <f>(VLOOKUP($A77,'Occupancy Raw Data'!$B$8:$BE$51,'Occupancy Raw Data'!T$3,FALSE))/100</f>
        <v>-0.17314766462994802</v>
      </c>
      <c r="C78" s="79">
        <f>(VLOOKUP($A77,'Occupancy Raw Data'!$B$8:$BE$51,'Occupancy Raw Data'!U$3,FALSE))/100</f>
        <v>-8.5325693399457503E-2</v>
      </c>
      <c r="D78" s="79">
        <f>(VLOOKUP($A77,'Occupancy Raw Data'!$B$8:$BE$51,'Occupancy Raw Data'!V$3,FALSE))/100</f>
        <v>-0.147664356485353</v>
      </c>
      <c r="E78" s="79">
        <f>(VLOOKUP($A77,'Occupancy Raw Data'!$B$8:$BE$51,'Occupancy Raw Data'!W$3,FALSE))/100</f>
        <v>-8.0879854013851199E-2</v>
      </c>
      <c r="F78" s="79">
        <f>(VLOOKUP($A77,'Occupancy Raw Data'!$B$8:$BE$51,'Occupancy Raw Data'!X$3,FALSE))/100</f>
        <v>-4.8457808322558998E-2</v>
      </c>
      <c r="G78" s="79">
        <f>(VLOOKUP($A77,'Occupancy Raw Data'!$B$8:$BE$51,'Occupancy Raw Data'!Y$3,FALSE))/100</f>
        <v>-0.106442240950769</v>
      </c>
      <c r="H78" s="80">
        <f>(VLOOKUP($A77,'Occupancy Raw Data'!$B$8:$BE$51,'Occupancy Raw Data'!AA$3,FALSE))/100</f>
        <v>-4.6246690548010304E-2</v>
      </c>
      <c r="I78" s="80">
        <f>(VLOOKUP($A77,'Occupancy Raw Data'!$B$8:$BE$51,'Occupancy Raw Data'!AB$3,FALSE))/100</f>
        <v>3.3306911049248902E-3</v>
      </c>
      <c r="J78" s="79">
        <f>(VLOOKUP($A77,'Occupancy Raw Data'!$B$8:$BE$51,'Occupancy Raw Data'!AC$3,FALSE))/100</f>
        <v>-2.2120540681836099E-2</v>
      </c>
      <c r="K78" s="81">
        <f>(VLOOKUP($A77,'Occupancy Raw Data'!$B$8:$BE$51,'Occupancy Raw Data'!AE$3,FALSE))/100</f>
        <v>-8.3377243083811295E-2</v>
      </c>
      <c r="M78" s="78">
        <f>(VLOOKUP($A77,'ADR Raw Data'!$B$6:$BE$49,'ADR Raw Data'!T$1,FALSE))/100</f>
        <v>-1.20258501811083E-2</v>
      </c>
      <c r="N78" s="79">
        <f>(VLOOKUP($A77,'ADR Raw Data'!$B$6:$BE$49,'ADR Raw Data'!U$1,FALSE))/100</f>
        <v>2.0028213918391401E-2</v>
      </c>
      <c r="O78" s="79">
        <f>(VLOOKUP($A77,'ADR Raw Data'!$B$6:$BE$49,'ADR Raw Data'!V$1,FALSE))/100</f>
        <v>2.21834740389125E-2</v>
      </c>
      <c r="P78" s="79">
        <f>(VLOOKUP($A77,'ADR Raw Data'!$B$6:$BE$49,'ADR Raw Data'!W$1,FALSE))/100</f>
        <v>3.53760345946868E-2</v>
      </c>
      <c r="Q78" s="79">
        <f>(VLOOKUP($A77,'ADR Raw Data'!$B$6:$BE$49,'ADR Raw Data'!X$1,FALSE))/100</f>
        <v>1.6636353759755199E-2</v>
      </c>
      <c r="R78" s="79">
        <f>(VLOOKUP($A77,'ADR Raw Data'!$B$6:$BE$49,'ADR Raw Data'!Y$1,FALSE))/100</f>
        <v>1.93329797083534E-2</v>
      </c>
      <c r="S78" s="80">
        <f>(VLOOKUP($A77,'ADR Raw Data'!$B$6:$BE$49,'ADR Raw Data'!AA$1,FALSE))/100</f>
        <v>4.5483992887744205E-2</v>
      </c>
      <c r="T78" s="80">
        <f>(VLOOKUP($A77,'ADR Raw Data'!$B$6:$BE$49,'ADR Raw Data'!AB$1,FALSE))/100</f>
        <v>7.2276633940501905E-2</v>
      </c>
      <c r="U78" s="79">
        <f>(VLOOKUP($A77,'ADR Raw Data'!$B$6:$BE$49,'ADR Raw Data'!AC$1,FALSE))/100</f>
        <v>5.80907315348244E-2</v>
      </c>
      <c r="V78" s="81">
        <f>(VLOOKUP($A77,'ADR Raw Data'!$B$6:$BE$49,'ADR Raw Data'!AE$1,FALSE))/100</f>
        <v>2.7066216987624601E-2</v>
      </c>
      <c r="X78" s="78">
        <f>(VLOOKUP($A77,'RevPAR Raw Data'!$B$6:$BE$43,'RevPAR Raw Data'!T$1,FALSE))/100</f>
        <v>-0.183091266937008</v>
      </c>
      <c r="Y78" s="79">
        <f>(VLOOKUP($A77,'RevPAR Raw Data'!$B$6:$BE$43,'RevPAR Raw Data'!U$1,FALSE))/100</f>
        <v>-6.7006400721205506E-2</v>
      </c>
      <c r="Z78" s="79">
        <f>(VLOOKUP($A77,'RevPAR Raw Data'!$B$6:$BE$43,'RevPAR Raw Data'!V$1,FALSE))/100</f>
        <v>-0.12875659086500599</v>
      </c>
      <c r="AA78" s="79">
        <f>(VLOOKUP($A77,'RevPAR Raw Data'!$B$6:$BE$43,'RevPAR Raw Data'!W$1,FALSE))/100</f>
        <v>-4.8365027932771504E-2</v>
      </c>
      <c r="AB78" s="79">
        <f>(VLOOKUP($A77,'RevPAR Raw Data'!$B$6:$BE$43,'RevPAR Raw Data'!X$1,FALSE))/100</f>
        <v>-3.2627615804480203E-2</v>
      </c>
      <c r="AC78" s="79">
        <f>(VLOOKUP($A77,'RevPAR Raw Data'!$B$6:$BE$43,'RevPAR Raw Data'!Y$1,FALSE))/100</f>
        <v>-8.9167106926828804E-2</v>
      </c>
      <c r="AD78" s="80">
        <f>(VLOOKUP($A77,'RevPAR Raw Data'!$B$6:$BE$43,'RevPAR Raw Data'!AA$1,FALSE))/100</f>
        <v>-2.8661818042335302E-3</v>
      </c>
      <c r="AE78" s="80">
        <f>(VLOOKUP($A77,'RevPAR Raw Data'!$B$6:$BE$43,'RevPAR Raw Data'!AB$1,FALSE))/100</f>
        <v>7.5848056187186305E-2</v>
      </c>
      <c r="AF78" s="79">
        <f>(VLOOKUP($A77,'RevPAR Raw Data'!$B$6:$BE$43,'RevPAR Raw Data'!AC$1,FALSE))/100</f>
        <v>3.4685192462834601E-2</v>
      </c>
      <c r="AG78" s="81">
        <f>(VLOOKUP($A77,'RevPAR Raw Data'!$B$6:$BE$43,'RevPAR Raw Data'!AE$1,FALSE))/100</f>
        <v>-5.8567732649322995E-2</v>
      </c>
    </row>
    <row r="79" spans="1:33" x14ac:dyDescent="0.25">
      <c r="A79" s="118"/>
      <c r="B79" s="119"/>
      <c r="C79" s="120"/>
      <c r="D79" s="120"/>
      <c r="E79" s="120"/>
      <c r="F79" s="120"/>
      <c r="G79" s="121"/>
      <c r="H79" s="120"/>
      <c r="I79" s="120"/>
      <c r="J79" s="121"/>
      <c r="K79" s="122"/>
      <c r="M79" s="119"/>
      <c r="N79" s="120"/>
      <c r="O79" s="120"/>
      <c r="P79" s="120"/>
      <c r="Q79" s="120"/>
      <c r="R79" s="121"/>
      <c r="S79" s="120"/>
      <c r="T79" s="120"/>
      <c r="U79" s="121"/>
      <c r="V79" s="122"/>
      <c r="X79" s="119"/>
      <c r="Y79" s="120"/>
      <c r="Z79" s="120"/>
      <c r="AA79" s="120"/>
      <c r="AB79" s="120"/>
      <c r="AC79" s="121"/>
      <c r="AD79" s="120"/>
      <c r="AE79" s="120"/>
      <c r="AF79" s="121"/>
      <c r="AG79" s="122"/>
    </row>
    <row r="80" spans="1:33" x14ac:dyDescent="0.25">
      <c r="A80" s="132" t="s">
        <v>41</v>
      </c>
      <c r="B80" s="106">
        <f>(VLOOKUP($A80,'Occupancy Raw Data'!$B$8:$BE$45,'Occupancy Raw Data'!G$3,FALSE))/100</f>
        <v>0.66897136688428505</v>
      </c>
      <c r="C80" s="107">
        <f>(VLOOKUP($A80,'Occupancy Raw Data'!$B$8:$BE$45,'Occupancy Raw Data'!H$3,FALSE))/100</f>
        <v>0.73667300673417901</v>
      </c>
      <c r="D80" s="107">
        <f>(VLOOKUP($A80,'Occupancy Raw Data'!$B$8:$BE$45,'Occupancy Raw Data'!I$3,FALSE))/100</f>
        <v>0.75127229733203094</v>
      </c>
      <c r="E80" s="107">
        <f>(VLOOKUP($A80,'Occupancy Raw Data'!$B$8:$BE$45,'Occupancy Raw Data'!J$3,FALSE))/100</f>
        <v>0.761964735516372</v>
      </c>
      <c r="F80" s="107">
        <f>(VLOOKUP($A80,'Occupancy Raw Data'!$B$8:$BE$45,'Occupancy Raw Data'!K$3,FALSE))/100</f>
        <v>0.74207063177915999</v>
      </c>
      <c r="G80" s="108">
        <f>(VLOOKUP($A80,'Occupancy Raw Data'!$B$8:$BE$45,'Occupancy Raw Data'!L$3,FALSE))/100</f>
        <v>0.73219040764920507</v>
      </c>
      <c r="H80" s="88">
        <f>(VLOOKUP($A80,'Occupancy Raw Data'!$B$8:$BE$45,'Occupancy Raw Data'!N$3,FALSE))/100</f>
        <v>0.83552665398653103</v>
      </c>
      <c r="I80" s="88">
        <f>(VLOOKUP($A80,'Occupancy Raw Data'!$B$8:$BE$45,'Occupancy Raw Data'!O$3,FALSE))/100</f>
        <v>0.85827378810466204</v>
      </c>
      <c r="J80" s="108">
        <f>(VLOOKUP($A80,'Occupancy Raw Data'!$B$8:$BE$45,'Occupancy Raw Data'!P$3,FALSE))/100</f>
        <v>0.84690022104559703</v>
      </c>
      <c r="K80" s="109">
        <f>(VLOOKUP($A80,'Occupancy Raw Data'!$B$8:$BE$45,'Occupancy Raw Data'!R$3,FALSE))/100</f>
        <v>0.76496464004817399</v>
      </c>
      <c r="M80" s="110">
        <f>VLOOKUP($A80,'ADR Raw Data'!$B$6:$BE$43,'ADR Raw Data'!G$1,FALSE)</f>
        <v>142.87485351750101</v>
      </c>
      <c r="N80" s="111">
        <f>VLOOKUP($A80,'ADR Raw Data'!$B$6:$BE$43,'ADR Raw Data'!H$1,FALSE)</f>
        <v>145.01357927497199</v>
      </c>
      <c r="O80" s="111">
        <f>VLOOKUP($A80,'ADR Raw Data'!$B$6:$BE$43,'ADR Raw Data'!I$1,FALSE)</f>
        <v>147.48880401313701</v>
      </c>
      <c r="P80" s="111">
        <f>VLOOKUP($A80,'ADR Raw Data'!$B$6:$BE$43,'ADR Raw Data'!J$1,FALSE)</f>
        <v>147.057005363467</v>
      </c>
      <c r="Q80" s="111">
        <f>VLOOKUP($A80,'ADR Raw Data'!$B$6:$BE$43,'ADR Raw Data'!K$1,FALSE)</f>
        <v>144.12874479581501</v>
      </c>
      <c r="R80" s="112">
        <f>VLOOKUP($A80,'ADR Raw Data'!$B$6:$BE$43,'ADR Raw Data'!L$1,FALSE)</f>
        <v>145.37666254028201</v>
      </c>
      <c r="S80" s="111">
        <f>VLOOKUP($A80,'ADR Raw Data'!$B$6:$BE$43,'ADR Raw Data'!N$1,FALSE)</f>
        <v>186.339666078075</v>
      </c>
      <c r="T80" s="111">
        <f>VLOOKUP($A80,'ADR Raw Data'!$B$6:$BE$43,'ADR Raw Data'!O$1,FALSE)</f>
        <v>195.33833074987999</v>
      </c>
      <c r="U80" s="112">
        <f>VLOOKUP($A80,'ADR Raw Data'!$B$6:$BE$43,'ADR Raw Data'!P$1,FALSE)</f>
        <v>190.89942283797899</v>
      </c>
      <c r="V80" s="113">
        <f>VLOOKUP($A80,'ADR Raw Data'!$B$6:$BE$43,'ADR Raw Data'!R$1,FALSE)</f>
        <v>159.77629572605201</v>
      </c>
      <c r="X80" s="110">
        <f>VLOOKUP($A80,'RevPAR Raw Data'!$B$6:$BE$43,'RevPAR Raw Data'!G$1,FALSE)</f>
        <v>95.579186050994707</v>
      </c>
      <c r="Y80" s="111">
        <f>VLOOKUP($A80,'RevPAR Raw Data'!$B$6:$BE$43,'RevPAR Raw Data'!H$1,FALSE)</f>
        <v>106.827589461779</v>
      </c>
      <c r="Z80" s="111">
        <f>VLOOKUP($A80,'RevPAR Raw Data'!$B$6:$BE$43,'RevPAR Raw Data'!I$1,FALSE)</f>
        <v>110.804252621703</v>
      </c>
      <c r="AA80" s="111">
        <f>VLOOKUP($A80,'RevPAR Raw Data'!$B$6:$BE$43,'RevPAR Raw Data'!J$1,FALSE)</f>
        <v>112.05225219760401</v>
      </c>
      <c r="AB80" s="111">
        <f>VLOOKUP($A80,'RevPAR Raw Data'!$B$6:$BE$43,'RevPAR Raw Data'!K$1,FALSE)</f>
        <v>106.95370870816799</v>
      </c>
      <c r="AC80" s="112">
        <f>VLOOKUP($A80,'RevPAR Raw Data'!$B$6:$BE$43,'RevPAR Raw Data'!L$1,FALSE)</f>
        <v>106.44339780804999</v>
      </c>
      <c r="AD80" s="111">
        <f>VLOOKUP($A80,'RevPAR Raw Data'!$B$6:$BE$43,'RevPAR Raw Data'!N$1,FALSE)</f>
        <v>155.69175770318199</v>
      </c>
      <c r="AE80" s="111">
        <f>VLOOKUP($A80,'RevPAR Raw Data'!$B$6:$BE$43,'RevPAR Raw Data'!O$1,FALSE)</f>
        <v>167.65376909474099</v>
      </c>
      <c r="AF80" s="112">
        <f>VLOOKUP($A80,'RevPAR Raw Data'!$B$6:$BE$43,'RevPAR Raw Data'!P$1,FALSE)</f>
        <v>161.672763398961</v>
      </c>
      <c r="AG80" s="113">
        <f>VLOOKUP($A80,'RevPAR Raw Data'!$B$6:$BE$43,'RevPAR Raw Data'!R$1,FALSE)</f>
        <v>122.22321654831001</v>
      </c>
    </row>
    <row r="81" spans="1:33" x14ac:dyDescent="0.25">
      <c r="A81" s="90" t="s">
        <v>14</v>
      </c>
      <c r="B81" s="78">
        <f>(VLOOKUP($A80,'Occupancy Raw Data'!$B$8:$BE$51,'Occupancy Raw Data'!T$3,FALSE))/100</f>
        <v>3.1097658895008901E-2</v>
      </c>
      <c r="C81" s="79">
        <f>(VLOOKUP($A80,'Occupancy Raw Data'!$B$8:$BE$51,'Occupancy Raw Data'!U$3,FALSE))/100</f>
        <v>7.819455112853731E-3</v>
      </c>
      <c r="D81" s="79">
        <f>(VLOOKUP($A80,'Occupancy Raw Data'!$B$8:$BE$51,'Occupancy Raw Data'!V$3,FALSE))/100</f>
        <v>-2.33835208221954E-2</v>
      </c>
      <c r="E81" s="79">
        <f>(VLOOKUP($A80,'Occupancy Raw Data'!$B$8:$BE$51,'Occupancy Raw Data'!W$3,FALSE))/100</f>
        <v>6.2290082993502402E-2</v>
      </c>
      <c r="F81" s="79">
        <f>(VLOOKUP($A80,'Occupancy Raw Data'!$B$8:$BE$51,'Occupancy Raw Data'!X$3,FALSE))/100</f>
        <v>8.2911846711950787E-2</v>
      </c>
      <c r="G81" s="79">
        <f>(VLOOKUP($A80,'Occupancy Raw Data'!$B$8:$BE$51,'Occupancy Raw Data'!Y$3,FALSE))/100</f>
        <v>3.0803196223678699E-2</v>
      </c>
      <c r="H81" s="80">
        <f>(VLOOKUP($A80,'Occupancy Raw Data'!$B$8:$BE$51,'Occupancy Raw Data'!AA$3,FALSE))/100</f>
        <v>0.10940555923005099</v>
      </c>
      <c r="I81" s="80">
        <f>(VLOOKUP($A80,'Occupancy Raw Data'!$B$8:$BE$51,'Occupancy Raw Data'!AB$3,FALSE))/100</f>
        <v>7.6376692740063701E-2</v>
      </c>
      <c r="J81" s="79">
        <f>(VLOOKUP($A80,'Occupancy Raw Data'!$B$8:$BE$51,'Occupancy Raw Data'!AC$3,FALSE))/100</f>
        <v>9.24198927764419E-2</v>
      </c>
      <c r="K81" s="81">
        <f>(VLOOKUP($A80,'Occupancy Raw Data'!$B$8:$BE$51,'Occupancy Raw Data'!AE$3,FALSE))/100</f>
        <v>4.9528369027760706E-2</v>
      </c>
      <c r="M81" s="78">
        <f>(VLOOKUP($A80,'ADR Raw Data'!$B$6:$BE$49,'ADR Raw Data'!T$1,FALSE))/100</f>
        <v>1.0294319068423301E-2</v>
      </c>
      <c r="N81" s="79">
        <f>(VLOOKUP($A80,'ADR Raw Data'!$B$6:$BE$49,'ADR Raw Data'!U$1,FALSE))/100</f>
        <v>-1.5249049695811E-2</v>
      </c>
      <c r="O81" s="79">
        <f>(VLOOKUP($A80,'ADR Raw Data'!$B$6:$BE$49,'ADR Raw Data'!V$1,FALSE))/100</f>
        <v>-6.9259692190431002E-3</v>
      </c>
      <c r="P81" s="79">
        <f>(VLOOKUP($A80,'ADR Raw Data'!$B$6:$BE$49,'ADR Raw Data'!W$1,FALSE))/100</f>
        <v>2.26820654860364E-3</v>
      </c>
      <c r="Q81" s="79">
        <f>(VLOOKUP($A80,'ADR Raw Data'!$B$6:$BE$49,'ADR Raw Data'!X$1,FALSE))/100</f>
        <v>-1.44819666307403E-3</v>
      </c>
      <c r="R81" s="79">
        <f>(VLOOKUP($A80,'ADR Raw Data'!$B$6:$BE$49,'ADR Raw Data'!Y$1,FALSE))/100</f>
        <v>-2.8564793703918599E-3</v>
      </c>
      <c r="S81" s="80">
        <f>(VLOOKUP($A80,'ADR Raw Data'!$B$6:$BE$49,'ADR Raw Data'!AA$1,FALSE))/100</f>
        <v>6.71287040947664E-2</v>
      </c>
      <c r="T81" s="80">
        <f>(VLOOKUP($A80,'ADR Raw Data'!$B$6:$BE$49,'ADR Raw Data'!AB$1,FALSE))/100</f>
        <v>6.9021441470982201E-2</v>
      </c>
      <c r="U81" s="79">
        <f>(VLOOKUP($A80,'ADR Raw Data'!$B$6:$BE$49,'ADR Raw Data'!AC$1,FALSE))/100</f>
        <v>6.7743391050194099E-2</v>
      </c>
      <c r="V81" s="81">
        <f>(VLOOKUP($A80,'ADR Raw Data'!$B$6:$BE$49,'ADR Raw Data'!AE$1,FALSE))/100</f>
        <v>2.53894670748799E-2</v>
      </c>
      <c r="X81" s="78">
        <f>(VLOOKUP($A80,'RevPAR Raw Data'!$B$6:$BE$43,'RevPAR Raw Data'!T$1,FALSE))/100</f>
        <v>4.1712107186378404E-2</v>
      </c>
      <c r="Y81" s="79">
        <f>(VLOOKUP($A80,'RevPAR Raw Data'!$B$6:$BE$43,'RevPAR Raw Data'!U$1,FALSE))/100</f>
        <v>-7.5488338425674199E-3</v>
      </c>
      <c r="Z81" s="79">
        <f>(VLOOKUP($A80,'RevPAR Raw Data'!$B$6:$BE$43,'RevPAR Raw Data'!V$1,FALSE))/100</f>
        <v>-3.0147536495791202E-2</v>
      </c>
      <c r="AA81" s="79">
        <f>(VLOOKUP($A80,'RevPAR Raw Data'!$B$6:$BE$43,'RevPAR Raw Data'!W$1,FALSE))/100</f>
        <v>6.4699576316265009E-2</v>
      </c>
      <c r="AB81" s="79">
        <f>(VLOOKUP($A80,'RevPAR Raw Data'!$B$6:$BE$43,'RevPAR Raw Data'!X$1,FALSE))/100</f>
        <v>8.1343577389139193E-2</v>
      </c>
      <c r="AC81" s="79">
        <f>(VLOOKUP($A80,'RevPAR Raw Data'!$B$6:$BE$43,'RevPAR Raw Data'!Y$1,FALSE))/100</f>
        <v>2.7858728158731801E-2</v>
      </c>
      <c r="AD81" s="80">
        <f>(VLOOKUP($A80,'RevPAR Raw Data'!$B$6:$BE$43,'RevPAR Raw Data'!AA$1,FALSE))/100</f>
        <v>0.18387851673669398</v>
      </c>
      <c r="AE81" s="80">
        <f>(VLOOKUP($A80,'RevPAR Raw Data'!$B$6:$BE$43,'RevPAR Raw Data'!AB$1,FALSE))/100</f>
        <v>0.15066976363875098</v>
      </c>
      <c r="AF81" s="79">
        <f>(VLOOKUP($A80,'RevPAR Raw Data'!$B$6:$BE$43,'RevPAR Raw Data'!AC$1,FALSE))/100</f>
        <v>0.166424120763807</v>
      </c>
      <c r="AG81" s="81">
        <f>(VLOOKUP($A80,'RevPAR Raw Data'!$B$6:$BE$43,'RevPAR Raw Data'!AE$1,FALSE))/100</f>
        <v>7.6175334997343497E-2</v>
      </c>
    </row>
    <row r="82" spans="1:33" x14ac:dyDescent="0.25">
      <c r="A82" s="132"/>
      <c r="B82" s="106"/>
      <c r="C82" s="107"/>
      <c r="D82" s="107"/>
      <c r="E82" s="107"/>
      <c r="F82" s="107"/>
      <c r="G82" s="108"/>
      <c r="H82" s="88"/>
      <c r="I82" s="88"/>
      <c r="J82" s="108"/>
      <c r="K82" s="109"/>
      <c r="M82" s="110"/>
      <c r="N82" s="111"/>
      <c r="O82" s="111"/>
      <c r="P82" s="111"/>
      <c r="Q82" s="111"/>
      <c r="R82" s="112"/>
      <c r="S82" s="111"/>
      <c r="T82" s="111"/>
      <c r="U82" s="112"/>
      <c r="V82" s="113"/>
      <c r="X82" s="110"/>
      <c r="Y82" s="111"/>
      <c r="Z82" s="111"/>
      <c r="AA82" s="111"/>
      <c r="AB82" s="111"/>
      <c r="AC82" s="112"/>
      <c r="AD82" s="111"/>
      <c r="AE82" s="111"/>
      <c r="AF82" s="112"/>
      <c r="AG82" s="113"/>
    </row>
    <row r="83" spans="1:33" x14ac:dyDescent="0.25">
      <c r="A83" s="105" t="s">
        <v>42</v>
      </c>
      <c r="B83" s="106">
        <f>(VLOOKUP($A83,'Occupancy Raw Data'!$B$8:$BE$45,'Occupancy Raw Data'!G$3,FALSE))/100</f>
        <v>0.66342933690555894</v>
      </c>
      <c r="C83" s="107">
        <f>(VLOOKUP($A83,'Occupancy Raw Data'!$B$8:$BE$45,'Occupancy Raw Data'!H$3,FALSE))/100</f>
        <v>0.775787006028131</v>
      </c>
      <c r="D83" s="107">
        <f>(VLOOKUP($A83,'Occupancy Raw Data'!$B$8:$BE$45,'Occupancy Raw Data'!I$3,FALSE))/100</f>
        <v>0.80609511051574001</v>
      </c>
      <c r="E83" s="107">
        <f>(VLOOKUP($A83,'Occupancy Raw Data'!$B$8:$BE$45,'Occupancy Raw Data'!J$3,FALSE))/100</f>
        <v>0.80877427997320794</v>
      </c>
      <c r="F83" s="107">
        <f>(VLOOKUP($A83,'Occupancy Raw Data'!$B$8:$BE$45,'Occupancy Raw Data'!K$3,FALSE))/100</f>
        <v>0.75837240455458799</v>
      </c>
      <c r="G83" s="108">
        <f>(VLOOKUP($A83,'Occupancy Raw Data'!$B$8:$BE$45,'Occupancy Raw Data'!L$3,FALSE))/100</f>
        <v>0.76249162759544509</v>
      </c>
      <c r="H83" s="88">
        <f>(VLOOKUP($A83,'Occupancy Raw Data'!$B$8:$BE$45,'Occupancy Raw Data'!N$3,FALSE))/100</f>
        <v>0.82669122572002607</v>
      </c>
      <c r="I83" s="88">
        <f>(VLOOKUP($A83,'Occupancy Raw Data'!$B$8:$BE$45,'Occupancy Raw Data'!O$3,FALSE))/100</f>
        <v>0.83221701272605397</v>
      </c>
      <c r="J83" s="108">
        <f>(VLOOKUP($A83,'Occupancy Raw Data'!$B$8:$BE$45,'Occupancy Raw Data'!P$3,FALSE))/100</f>
        <v>0.82945411922304002</v>
      </c>
      <c r="K83" s="109">
        <f>(VLOOKUP($A83,'Occupancy Raw Data'!$B$8:$BE$45,'Occupancy Raw Data'!R$3,FALSE))/100</f>
        <v>0.78162376806047207</v>
      </c>
      <c r="M83" s="110">
        <f>VLOOKUP($A83,'ADR Raw Data'!$B$6:$BE$43,'ADR Raw Data'!G$1,FALSE)</f>
        <v>102.370942705704</v>
      </c>
      <c r="N83" s="111">
        <f>VLOOKUP($A83,'ADR Raw Data'!$B$6:$BE$43,'ADR Raw Data'!H$1,FALSE)</f>
        <v>106.471900129505</v>
      </c>
      <c r="O83" s="111">
        <f>VLOOKUP($A83,'ADR Raw Data'!$B$6:$BE$43,'ADR Raw Data'!I$1,FALSE)</f>
        <v>109.55102413793099</v>
      </c>
      <c r="P83" s="111">
        <f>VLOOKUP($A83,'ADR Raw Data'!$B$6:$BE$43,'ADR Raw Data'!J$1,FALSE)</f>
        <v>109.846468281573</v>
      </c>
      <c r="Q83" s="111">
        <f>VLOOKUP($A83,'ADR Raw Data'!$B$6:$BE$43,'ADR Raw Data'!K$1,FALSE)</f>
        <v>106.456430779421</v>
      </c>
      <c r="R83" s="112">
        <f>VLOOKUP($A83,'ADR Raw Data'!$B$6:$BE$43,'ADR Raw Data'!L$1,FALSE)</f>
        <v>107.12211152933899</v>
      </c>
      <c r="S83" s="111">
        <f>VLOOKUP($A83,'ADR Raw Data'!$B$6:$BE$43,'ADR Raw Data'!N$1,FALSE)</f>
        <v>138.27969197893401</v>
      </c>
      <c r="T83" s="111">
        <f>VLOOKUP($A83,'ADR Raw Data'!$B$6:$BE$43,'ADR Raw Data'!O$1,FALSE)</f>
        <v>136.81561621730299</v>
      </c>
      <c r="U83" s="112">
        <f>VLOOKUP($A83,'ADR Raw Data'!$B$6:$BE$43,'ADR Raw Data'!P$1,FALSE)</f>
        <v>137.54521569597199</v>
      </c>
      <c r="V83" s="113">
        <f>VLOOKUP($A83,'ADR Raw Data'!$B$6:$BE$43,'ADR Raw Data'!R$1,FALSE)</f>
        <v>116.346340847742</v>
      </c>
      <c r="X83" s="110">
        <f>VLOOKUP($A83,'RevPAR Raw Data'!$B$6:$BE$43,'RevPAR Raw Data'!G$1,FALSE)</f>
        <v>67.915886637642302</v>
      </c>
      <c r="Y83" s="111">
        <f>VLOOKUP($A83,'RevPAR Raw Data'!$B$6:$BE$43,'RevPAR Raw Data'!H$1,FALSE)</f>
        <v>82.599516627595406</v>
      </c>
      <c r="Z83" s="111">
        <f>VLOOKUP($A83,'RevPAR Raw Data'!$B$6:$BE$43,'RevPAR Raw Data'!I$1,FALSE)</f>
        <v>88.308544909578004</v>
      </c>
      <c r="AA83" s="111">
        <f>VLOOKUP($A83,'RevPAR Raw Data'!$B$6:$BE$43,'RevPAR Raw Data'!J$1,FALSE)</f>
        <v>88.840998292029397</v>
      </c>
      <c r="AB83" s="111">
        <f>VLOOKUP($A83,'RevPAR Raw Data'!$B$6:$BE$43,'RevPAR Raw Data'!K$1,FALSE)</f>
        <v>80.733619390488897</v>
      </c>
      <c r="AC83" s="112">
        <f>VLOOKUP($A83,'RevPAR Raw Data'!$B$6:$BE$43,'RevPAR Raw Data'!L$1,FALSE)</f>
        <v>81.679713171466801</v>
      </c>
      <c r="AD83" s="111">
        <f>VLOOKUP($A83,'RevPAR Raw Data'!$B$6:$BE$43,'RevPAR Raw Data'!N$1,FALSE)</f>
        <v>114.314608054253</v>
      </c>
      <c r="AE83" s="111">
        <f>VLOOKUP($A83,'RevPAR Raw Data'!$B$6:$BE$43,'RevPAR Raw Data'!O$1,FALSE)</f>
        <v>113.86028342263801</v>
      </c>
      <c r="AF83" s="112">
        <f>VLOOKUP($A83,'RevPAR Raw Data'!$B$6:$BE$43,'RevPAR Raw Data'!P$1,FALSE)</f>
        <v>114.08744573844599</v>
      </c>
      <c r="AG83" s="113">
        <f>VLOOKUP($A83,'RevPAR Raw Data'!$B$6:$BE$43,'RevPAR Raw Data'!R$1,FALSE)</f>
        <v>90.939065333460903</v>
      </c>
    </row>
    <row r="84" spans="1:33" x14ac:dyDescent="0.25">
      <c r="A84" s="90" t="s">
        <v>14</v>
      </c>
      <c r="B84" s="78">
        <f>(VLOOKUP($A83,'Occupancy Raw Data'!$B$8:$BE$51,'Occupancy Raw Data'!T$3,FALSE))/100</f>
        <v>4.0410354397472197E-2</v>
      </c>
      <c r="C84" s="79">
        <f>(VLOOKUP($A83,'Occupancy Raw Data'!$B$8:$BE$51,'Occupancy Raw Data'!U$3,FALSE))/100</f>
        <v>6.9646071548177205E-3</v>
      </c>
      <c r="D84" s="79">
        <f>(VLOOKUP($A83,'Occupancy Raw Data'!$B$8:$BE$51,'Occupancy Raw Data'!V$3,FALSE))/100</f>
        <v>-1.3968752345486098E-3</v>
      </c>
      <c r="E84" s="79">
        <f>(VLOOKUP($A83,'Occupancy Raw Data'!$B$8:$BE$51,'Occupancy Raw Data'!W$3,FALSE))/100</f>
        <v>5.8762367862270598E-2</v>
      </c>
      <c r="F84" s="79">
        <f>(VLOOKUP($A83,'Occupancy Raw Data'!$B$8:$BE$51,'Occupancy Raw Data'!X$3,FALSE))/100</f>
        <v>2.89163631556065E-2</v>
      </c>
      <c r="G84" s="79">
        <f>(VLOOKUP($A83,'Occupancy Raw Data'!$B$8:$BE$51,'Occupancy Raw Data'!Y$3,FALSE))/100</f>
        <v>2.58882032548623E-2</v>
      </c>
      <c r="H84" s="80">
        <f>(VLOOKUP($A83,'Occupancy Raw Data'!$B$8:$BE$51,'Occupancy Raw Data'!AA$3,FALSE))/100</f>
        <v>5.37504334857421E-2</v>
      </c>
      <c r="I84" s="80">
        <f>(VLOOKUP($A83,'Occupancy Raw Data'!$B$8:$BE$51,'Occupancy Raw Data'!AB$3,FALSE))/100</f>
        <v>3.2723416346993002E-2</v>
      </c>
      <c r="J84" s="79">
        <f>(VLOOKUP($A83,'Occupancy Raw Data'!$B$8:$BE$51,'Occupancy Raw Data'!AC$3,FALSE))/100</f>
        <v>4.3095956592124195E-2</v>
      </c>
      <c r="K84" s="81">
        <f>(VLOOKUP($A83,'Occupancy Raw Data'!$B$8:$BE$51,'Occupancy Raw Data'!AE$3,FALSE))/100</f>
        <v>3.1045287410121799E-2</v>
      </c>
      <c r="M84" s="78">
        <f>(VLOOKUP($A83,'ADR Raw Data'!$B$6:$BE$49,'ADR Raw Data'!T$1,FALSE))/100</f>
        <v>-5.2321430202857601E-4</v>
      </c>
      <c r="N84" s="79">
        <f>(VLOOKUP($A83,'ADR Raw Data'!$B$6:$BE$49,'ADR Raw Data'!U$1,FALSE))/100</f>
        <v>-2.7528639716729E-2</v>
      </c>
      <c r="O84" s="79">
        <f>(VLOOKUP($A83,'ADR Raw Data'!$B$6:$BE$49,'ADR Raw Data'!V$1,FALSE))/100</f>
        <v>-2.6219722758809998E-2</v>
      </c>
      <c r="P84" s="79">
        <f>(VLOOKUP($A83,'ADR Raw Data'!$B$6:$BE$49,'ADR Raw Data'!W$1,FALSE))/100</f>
        <v>-2.97411534725133E-3</v>
      </c>
      <c r="Q84" s="79">
        <f>(VLOOKUP($A83,'ADR Raw Data'!$B$6:$BE$49,'ADR Raw Data'!X$1,FALSE))/100</f>
        <v>-3.03720135116416E-3</v>
      </c>
      <c r="R84" s="79">
        <f>(VLOOKUP($A83,'ADR Raw Data'!$B$6:$BE$49,'ADR Raw Data'!Y$1,FALSE))/100</f>
        <v>-1.3009406892487101E-2</v>
      </c>
      <c r="S84" s="80">
        <f>(VLOOKUP($A83,'ADR Raw Data'!$B$6:$BE$49,'ADR Raw Data'!AA$1,FALSE))/100</f>
        <v>5.4312318045041198E-2</v>
      </c>
      <c r="T84" s="80">
        <f>(VLOOKUP($A83,'ADR Raw Data'!$B$6:$BE$49,'ADR Raw Data'!AB$1,FALSE))/100</f>
        <v>3.7726619927470596E-2</v>
      </c>
      <c r="U84" s="79">
        <f>(VLOOKUP($A83,'ADR Raw Data'!$B$6:$BE$49,'ADR Raw Data'!AC$1,FALSE))/100</f>
        <v>4.5942766226758996E-2</v>
      </c>
      <c r="V84" s="81">
        <f>(VLOOKUP($A83,'ADR Raw Data'!$B$6:$BE$49,'ADR Raw Data'!AE$1,FALSE))/100</f>
        <v>8.043912623718041E-3</v>
      </c>
      <c r="X84" s="78">
        <f>(VLOOKUP($A83,'RevPAR Raw Data'!$B$6:$BE$43,'RevPAR Raw Data'!T$1,FALSE))/100</f>
        <v>3.9865996820072802E-2</v>
      </c>
      <c r="Y84" s="79">
        <f>(VLOOKUP($A83,'RevPAR Raw Data'!$B$6:$BE$43,'RevPAR Raw Data'!U$1,FALSE))/100</f>
        <v>-2.0755758723044901E-2</v>
      </c>
      <c r="Z84" s="79">
        <f>(VLOOKUP($A83,'RevPAR Raw Data'!$B$6:$BE$43,'RevPAR Raw Data'!V$1,FALSE))/100</f>
        <v>-2.7579972311980103E-2</v>
      </c>
      <c r="AA84" s="79">
        <f>(VLOOKUP($A83,'RevPAR Raw Data'!$B$6:$BE$43,'RevPAR Raw Data'!W$1,FALSE))/100</f>
        <v>5.56134864549193E-2</v>
      </c>
      <c r="AB84" s="79">
        <f>(VLOOKUP($A83,'RevPAR Raw Data'!$B$6:$BE$43,'RevPAR Raw Data'!X$1,FALSE))/100</f>
        <v>2.57913369871954E-2</v>
      </c>
      <c r="AC84" s="79">
        <f>(VLOOKUP($A83,'RevPAR Raw Data'!$B$6:$BE$43,'RevPAR Raw Data'!Y$1,FALSE))/100</f>
        <v>1.2542006192517201E-2</v>
      </c>
      <c r="AD84" s="80">
        <f>(VLOOKUP($A83,'RevPAR Raw Data'!$B$6:$BE$43,'RevPAR Raw Data'!AA$1,FALSE))/100</f>
        <v>0.110982062169319</v>
      </c>
      <c r="AE84" s="80">
        <f>(VLOOKUP($A83,'RevPAR Raw Data'!$B$6:$BE$43,'RevPAR Raw Data'!AB$1,FALSE))/100</f>
        <v>7.1684580165714995E-2</v>
      </c>
      <c r="AF84" s="79">
        <f>(VLOOKUP($A83,'RevPAR Raw Data'!$B$6:$BE$43,'RevPAR Raw Data'!AC$1,FALSE))/100</f>
        <v>9.1018670277913799E-2</v>
      </c>
      <c r="AG84" s="81">
        <f>(VLOOKUP($A83,'RevPAR Raw Data'!$B$6:$BE$43,'RevPAR Raw Data'!AE$1,FALSE))/100</f>
        <v>3.9338925613145101E-2</v>
      </c>
    </row>
    <row r="85" spans="1:33" x14ac:dyDescent="0.25">
      <c r="A85" s="128"/>
      <c r="B85" s="106"/>
      <c r="C85" s="107"/>
      <c r="D85" s="107"/>
      <c r="E85" s="107"/>
      <c r="F85" s="107"/>
      <c r="G85" s="108"/>
      <c r="H85" s="88"/>
      <c r="I85" s="88"/>
      <c r="J85" s="108"/>
      <c r="K85" s="109"/>
      <c r="M85" s="110"/>
      <c r="N85" s="111"/>
      <c r="O85" s="111"/>
      <c r="P85" s="111"/>
      <c r="Q85" s="111"/>
      <c r="R85" s="112"/>
      <c r="S85" s="111"/>
      <c r="T85" s="111"/>
      <c r="U85" s="112"/>
      <c r="V85" s="113"/>
      <c r="X85" s="110"/>
      <c r="Y85" s="111"/>
      <c r="Z85" s="111"/>
      <c r="AA85" s="111"/>
      <c r="AB85" s="111"/>
      <c r="AC85" s="112"/>
      <c r="AD85" s="111"/>
      <c r="AE85" s="111"/>
      <c r="AF85" s="112"/>
      <c r="AG85" s="113"/>
    </row>
    <row r="86" spans="1:33" x14ac:dyDescent="0.25">
      <c r="A86" s="105" t="s">
        <v>43</v>
      </c>
      <c r="B86" s="106">
        <f>(VLOOKUP($A86,'Occupancy Raw Data'!$B$8:$BE$45,'Occupancy Raw Data'!G$3,FALSE))/100</f>
        <v>0.62963491158014795</v>
      </c>
      <c r="C86" s="107">
        <f>(VLOOKUP($A86,'Occupancy Raw Data'!$B$8:$BE$45,'Occupancy Raw Data'!H$3,FALSE))/100</f>
        <v>0.72561323445521897</v>
      </c>
      <c r="D86" s="107">
        <f>(VLOOKUP($A86,'Occupancy Raw Data'!$B$8:$BE$45,'Occupancy Raw Data'!I$3,FALSE))/100</f>
        <v>0.76911009697661104</v>
      </c>
      <c r="E86" s="107">
        <f>(VLOOKUP($A86,'Occupancy Raw Data'!$B$8:$BE$45,'Occupancy Raw Data'!J$3,FALSE))/100</f>
        <v>0.80804335424985696</v>
      </c>
      <c r="F86" s="107">
        <f>(VLOOKUP($A86,'Occupancy Raw Data'!$B$8:$BE$45,'Occupancy Raw Data'!K$3,FALSE))/100</f>
        <v>0.79634911580148293</v>
      </c>
      <c r="G86" s="108">
        <f>(VLOOKUP($A86,'Occupancy Raw Data'!$B$8:$BE$45,'Occupancy Raw Data'!L$3,FALSE))/100</f>
        <v>0.74575014261266404</v>
      </c>
      <c r="H86" s="88">
        <f>(VLOOKUP($A86,'Occupancy Raw Data'!$B$8:$BE$45,'Occupancy Raw Data'!N$3,FALSE))/100</f>
        <v>0.84298345693097498</v>
      </c>
      <c r="I86" s="88">
        <f>(VLOOKUP($A86,'Occupancy Raw Data'!$B$8:$BE$45,'Occupancy Raw Data'!O$3,FALSE))/100</f>
        <v>0.81674272675413506</v>
      </c>
      <c r="J86" s="108">
        <f>(VLOOKUP($A86,'Occupancy Raw Data'!$B$8:$BE$45,'Occupancy Raw Data'!P$3,FALSE))/100</f>
        <v>0.82986309184255502</v>
      </c>
      <c r="K86" s="109">
        <f>(VLOOKUP($A86,'Occupancy Raw Data'!$B$8:$BE$45,'Occupancy Raw Data'!R$3,FALSE))/100</f>
        <v>0.76978241382120405</v>
      </c>
      <c r="M86" s="110">
        <f>VLOOKUP($A86,'ADR Raw Data'!$B$6:$BE$43,'ADR Raw Data'!G$1,FALSE)</f>
        <v>86.3249636466591</v>
      </c>
      <c r="N86" s="111">
        <f>VLOOKUP($A86,'ADR Raw Data'!$B$6:$BE$43,'ADR Raw Data'!H$1,FALSE)</f>
        <v>92.635694477201199</v>
      </c>
      <c r="O86" s="111">
        <f>VLOOKUP($A86,'ADR Raw Data'!$B$6:$BE$43,'ADR Raw Data'!I$1,FALSE)</f>
        <v>97.687237752642304</v>
      </c>
      <c r="P86" s="111">
        <f>VLOOKUP($A86,'ADR Raw Data'!$B$6:$BE$43,'ADR Raw Data'!J$1,FALSE)</f>
        <v>102.551845940698</v>
      </c>
      <c r="Q86" s="111">
        <f>VLOOKUP($A86,'ADR Raw Data'!$B$6:$BE$43,'ADR Raw Data'!K$1,FALSE)</f>
        <v>101.299780479942</v>
      </c>
      <c r="R86" s="112">
        <f>VLOOKUP($A86,'ADR Raw Data'!$B$6:$BE$43,'ADR Raw Data'!L$1,FALSE)</f>
        <v>96.611303239501197</v>
      </c>
      <c r="S86" s="111">
        <f>VLOOKUP($A86,'ADR Raw Data'!$B$6:$BE$43,'ADR Raw Data'!N$1,FALSE)</f>
        <v>124.02516146168099</v>
      </c>
      <c r="T86" s="111">
        <f>VLOOKUP($A86,'ADR Raw Data'!$B$6:$BE$43,'ADR Raw Data'!O$1,FALSE)</f>
        <v>122.09970192072601</v>
      </c>
      <c r="U86" s="112">
        <f>VLOOKUP($A86,'ADR Raw Data'!$B$6:$BE$43,'ADR Raw Data'!P$1,FALSE)</f>
        <v>123.077652715243</v>
      </c>
      <c r="V86" s="113">
        <f>VLOOKUP($A86,'ADR Raw Data'!$B$6:$BE$43,'ADR Raw Data'!R$1,FALSE)</f>
        <v>104.76330872326901</v>
      </c>
      <c r="X86" s="110">
        <f>VLOOKUP($A86,'RevPAR Raw Data'!$B$6:$BE$43,'RevPAR Raw Data'!G$1,FALSE)</f>
        <v>54.3532108528237</v>
      </c>
      <c r="Y86" s="111">
        <f>VLOOKUP($A86,'RevPAR Raw Data'!$B$6:$BE$43,'RevPAR Raw Data'!H$1,FALSE)</f>
        <v>67.217685895607502</v>
      </c>
      <c r="Z86" s="111">
        <f>VLOOKUP($A86,'RevPAR Raw Data'!$B$6:$BE$43,'RevPAR Raw Data'!I$1,FALSE)</f>
        <v>75.132240901312002</v>
      </c>
      <c r="AA86" s="111">
        <f>VLOOKUP($A86,'RevPAR Raw Data'!$B$6:$BE$43,'RevPAR Raw Data'!J$1,FALSE)</f>
        <v>82.866337578436898</v>
      </c>
      <c r="AB86" s="111">
        <f>VLOOKUP($A86,'RevPAR Raw Data'!$B$6:$BE$43,'RevPAR Raw Data'!K$1,FALSE)</f>
        <v>80.669990616086693</v>
      </c>
      <c r="AC86" s="112">
        <f>VLOOKUP($A86,'RevPAR Raw Data'!$B$6:$BE$43,'RevPAR Raw Data'!L$1,FALSE)</f>
        <v>72.047893168853307</v>
      </c>
      <c r="AD86" s="111">
        <f>VLOOKUP($A86,'RevPAR Raw Data'!$B$6:$BE$43,'RevPAR Raw Data'!N$1,FALSE)</f>
        <v>104.55115935539</v>
      </c>
      <c r="AE86" s="111">
        <f>VLOOKUP($A86,'RevPAR Raw Data'!$B$6:$BE$43,'RevPAR Raw Data'!O$1,FALSE)</f>
        <v>99.724043482601203</v>
      </c>
      <c r="AF86" s="112">
        <f>VLOOKUP($A86,'RevPAR Raw Data'!$B$6:$BE$43,'RevPAR Raw Data'!P$1,FALSE)</f>
        <v>102.137601418996</v>
      </c>
      <c r="AG86" s="113">
        <f>VLOOKUP($A86,'RevPAR Raw Data'!$B$6:$BE$43,'RevPAR Raw Data'!R$1,FALSE)</f>
        <v>80.644952668894106</v>
      </c>
    </row>
    <row r="87" spans="1:33" x14ac:dyDescent="0.25">
      <c r="A87" s="90" t="s">
        <v>14</v>
      </c>
      <c r="B87" s="78">
        <f>(VLOOKUP($A86,'Occupancy Raw Data'!$B$8:$BE$51,'Occupancy Raw Data'!T$3,FALSE))/100</f>
        <v>4.1630982906638997E-2</v>
      </c>
      <c r="C87" s="79">
        <f>(VLOOKUP($A86,'Occupancy Raw Data'!$B$8:$BE$51,'Occupancy Raw Data'!U$3,FALSE))/100</f>
        <v>3.9383982647203102E-2</v>
      </c>
      <c r="D87" s="79">
        <f>(VLOOKUP($A86,'Occupancy Raw Data'!$B$8:$BE$51,'Occupancy Raw Data'!V$3,FALSE))/100</f>
        <v>-2.8962444092218802E-2</v>
      </c>
      <c r="E87" s="79">
        <f>(VLOOKUP($A86,'Occupancy Raw Data'!$B$8:$BE$51,'Occupancy Raw Data'!W$3,FALSE))/100</f>
        <v>5.0396923720529896E-2</v>
      </c>
      <c r="F87" s="79">
        <f>(VLOOKUP($A86,'Occupancy Raw Data'!$B$8:$BE$51,'Occupancy Raw Data'!X$3,FALSE))/100</f>
        <v>6.0149133634780499E-2</v>
      </c>
      <c r="G87" s="79">
        <f>(VLOOKUP($A86,'Occupancy Raw Data'!$B$8:$BE$51,'Occupancy Raw Data'!Y$3,FALSE))/100</f>
        <v>3.1443505797088898E-2</v>
      </c>
      <c r="H87" s="80">
        <f>(VLOOKUP($A86,'Occupancy Raw Data'!$B$8:$BE$51,'Occupancy Raw Data'!AA$3,FALSE))/100</f>
        <v>0.113216898383161</v>
      </c>
      <c r="I87" s="80">
        <f>(VLOOKUP($A86,'Occupancy Raw Data'!$B$8:$BE$51,'Occupancy Raw Data'!AB$3,FALSE))/100</f>
        <v>0.13295807210066399</v>
      </c>
      <c r="J87" s="79">
        <f>(VLOOKUP($A86,'Occupancy Raw Data'!$B$8:$BE$51,'Occupancy Raw Data'!AC$3,FALSE))/100</f>
        <v>0.12284471169203201</v>
      </c>
      <c r="K87" s="81">
        <f>(VLOOKUP($A86,'Occupancy Raw Data'!$B$8:$BE$51,'Occupancy Raw Data'!AE$3,FALSE))/100</f>
        <v>5.7969758446690903E-2</v>
      </c>
      <c r="M87" s="78">
        <f>(VLOOKUP($A86,'ADR Raw Data'!$B$6:$BE$49,'ADR Raw Data'!T$1,FALSE))/100</f>
        <v>-0.104405788917806</v>
      </c>
      <c r="N87" s="79">
        <f>(VLOOKUP($A86,'ADR Raw Data'!$B$6:$BE$49,'ADR Raw Data'!U$1,FALSE))/100</f>
        <v>-7.9765177974855897E-2</v>
      </c>
      <c r="O87" s="79">
        <f>(VLOOKUP($A86,'ADR Raw Data'!$B$6:$BE$49,'ADR Raw Data'!V$1,FALSE))/100</f>
        <v>-0.11131203323023099</v>
      </c>
      <c r="P87" s="79">
        <f>(VLOOKUP($A86,'ADR Raw Data'!$B$6:$BE$49,'ADR Raw Data'!W$1,FALSE))/100</f>
        <v>-5.8948035327868097E-2</v>
      </c>
      <c r="Q87" s="79">
        <f>(VLOOKUP($A86,'ADR Raw Data'!$B$6:$BE$49,'ADR Raw Data'!X$1,FALSE))/100</f>
        <v>-7.4849815625772004E-2</v>
      </c>
      <c r="R87" s="79">
        <f>(VLOOKUP($A86,'ADR Raw Data'!$B$6:$BE$49,'ADR Raw Data'!Y$1,FALSE))/100</f>
        <v>-8.4961943769663997E-2</v>
      </c>
      <c r="S87" s="80">
        <f>(VLOOKUP($A86,'ADR Raw Data'!$B$6:$BE$49,'ADR Raw Data'!AA$1,FALSE))/100</f>
        <v>2.3805470463081901E-2</v>
      </c>
      <c r="T87" s="80">
        <f>(VLOOKUP($A86,'ADR Raw Data'!$B$6:$BE$49,'ADR Raw Data'!AB$1,FALSE))/100</f>
        <v>5.7546494620598097E-2</v>
      </c>
      <c r="U87" s="79">
        <f>(VLOOKUP($A86,'ADR Raw Data'!$B$6:$BE$49,'ADR Raw Data'!AC$1,FALSE))/100</f>
        <v>3.9784653416063798E-2</v>
      </c>
      <c r="V87" s="81">
        <f>(VLOOKUP($A86,'ADR Raw Data'!$B$6:$BE$49,'ADR Raw Data'!AE$1,FALSE))/100</f>
        <v>-4.1442343150521498E-2</v>
      </c>
      <c r="X87" s="78">
        <f>(VLOOKUP($A86,'RevPAR Raw Data'!$B$6:$BE$43,'RevPAR Raw Data'!T$1,FALSE))/100</f>
        <v>-6.7121321624959207E-2</v>
      </c>
      <c r="Y87" s="79">
        <f>(VLOOKUP($A86,'RevPAR Raw Data'!$B$6:$BE$43,'RevPAR Raw Data'!U$1,FALSE))/100</f>
        <v>-4.3522665712865595E-2</v>
      </c>
      <c r="Z87" s="79">
        <f>(VLOOKUP($A86,'RevPAR Raw Data'!$B$6:$BE$43,'RevPAR Raw Data'!V$1,FALSE))/100</f>
        <v>-0.137050608783228</v>
      </c>
      <c r="AA87" s="79">
        <f>(VLOOKUP($A86,'RevPAR Raw Data'!$B$6:$BE$43,'RevPAR Raw Data'!W$1,FALSE))/100</f>
        <v>-1.15219112472318E-2</v>
      </c>
      <c r="AB87" s="79">
        <f>(VLOOKUP($A86,'RevPAR Raw Data'!$B$6:$BE$43,'RevPAR Raw Data'!X$1,FALSE))/100</f>
        <v>-1.92028335536048E-2</v>
      </c>
      <c r="AC87" s="79">
        <f>(VLOOKUP($A86,'RevPAR Raw Data'!$B$6:$BE$43,'RevPAR Raw Data'!Y$1,FALSE))/100</f>
        <v>-5.6189939344028404E-2</v>
      </c>
      <c r="AD87" s="80">
        <f>(VLOOKUP($A86,'RevPAR Raw Data'!$B$6:$BE$43,'RevPAR Raw Data'!AA$1,FALSE))/100</f>
        <v>0.139717550376625</v>
      </c>
      <c r="AE87" s="80">
        <f>(VLOOKUP($A86,'RevPAR Raw Data'!$B$6:$BE$43,'RevPAR Raw Data'!AB$1,FALSE))/100</f>
        <v>0.19815583770216802</v>
      </c>
      <c r="AF87" s="79">
        <f>(VLOOKUP($A86,'RevPAR Raw Data'!$B$6:$BE$43,'RevPAR Raw Data'!AC$1,FALSE))/100</f>
        <v>0.16751669938675998</v>
      </c>
      <c r="AG87" s="81">
        <f>(VLOOKUP($A86,'RevPAR Raw Data'!$B$6:$BE$43,'RevPAR Raw Data'!AE$1,FALSE))/100</f>
        <v>1.41250126742688E-2</v>
      </c>
    </row>
    <row r="88" spans="1:33" x14ac:dyDescent="0.25">
      <c r="A88" s="128"/>
      <c r="B88" s="106"/>
      <c r="C88" s="107"/>
      <c r="D88" s="107"/>
      <c r="E88" s="107"/>
      <c r="F88" s="107"/>
      <c r="G88" s="108"/>
      <c r="H88" s="88"/>
      <c r="I88" s="88"/>
      <c r="J88" s="108"/>
      <c r="K88" s="109"/>
      <c r="M88" s="110"/>
      <c r="N88" s="111"/>
      <c r="O88" s="111"/>
      <c r="P88" s="111"/>
      <c r="Q88" s="111"/>
      <c r="R88" s="112"/>
      <c r="S88" s="111"/>
      <c r="T88" s="111"/>
      <c r="U88" s="112"/>
      <c r="V88" s="113"/>
      <c r="X88" s="110"/>
      <c r="Y88" s="111"/>
      <c r="Z88" s="111"/>
      <c r="AA88" s="111"/>
      <c r="AB88" s="111"/>
      <c r="AC88" s="112"/>
      <c r="AD88" s="111"/>
      <c r="AE88" s="111"/>
      <c r="AF88" s="112"/>
      <c r="AG88" s="113"/>
    </row>
    <row r="89" spans="1:33" x14ac:dyDescent="0.25">
      <c r="A89" s="105" t="s">
        <v>44</v>
      </c>
      <c r="B89" s="106">
        <f>(VLOOKUP($A89,'Occupancy Raw Data'!$B$8:$BE$45,'Occupancy Raw Data'!G$3,FALSE))/100</f>
        <v>0.67269217269217196</v>
      </c>
      <c r="C89" s="107">
        <f>(VLOOKUP($A89,'Occupancy Raw Data'!$B$8:$BE$45,'Occupancy Raw Data'!H$3,FALSE))/100</f>
        <v>0.72744822744822701</v>
      </c>
      <c r="D89" s="107">
        <f>(VLOOKUP($A89,'Occupancy Raw Data'!$B$8:$BE$45,'Occupancy Raw Data'!I$3,FALSE))/100</f>
        <v>0.74868374868374798</v>
      </c>
      <c r="E89" s="107">
        <f>(VLOOKUP($A89,'Occupancy Raw Data'!$B$8:$BE$45,'Occupancy Raw Data'!J$3,FALSE))/100</f>
        <v>0.77781677781677705</v>
      </c>
      <c r="F89" s="107">
        <f>(VLOOKUP($A89,'Occupancy Raw Data'!$B$8:$BE$45,'Occupancy Raw Data'!K$3,FALSE))/100</f>
        <v>0.74289224289224198</v>
      </c>
      <c r="G89" s="108">
        <f>(VLOOKUP($A89,'Occupancy Raw Data'!$B$8:$BE$45,'Occupancy Raw Data'!L$3,FALSE))/100</f>
        <v>0.73390663390663302</v>
      </c>
      <c r="H89" s="88">
        <f>(VLOOKUP($A89,'Occupancy Raw Data'!$B$8:$BE$45,'Occupancy Raw Data'!N$3,FALSE))/100</f>
        <v>0.79659529659529593</v>
      </c>
      <c r="I89" s="88">
        <f>(VLOOKUP($A89,'Occupancy Raw Data'!$B$8:$BE$45,'Occupancy Raw Data'!O$3,FALSE))/100</f>
        <v>0.81537381537381504</v>
      </c>
      <c r="J89" s="108">
        <f>(VLOOKUP($A89,'Occupancy Raw Data'!$B$8:$BE$45,'Occupancy Raw Data'!P$3,FALSE))/100</f>
        <v>0.80598455598455498</v>
      </c>
      <c r="K89" s="109">
        <f>(VLOOKUP($A89,'Occupancy Raw Data'!$B$8:$BE$45,'Occupancy Raw Data'!R$3,FALSE))/100</f>
        <v>0.75450032592889693</v>
      </c>
      <c r="M89" s="110">
        <f>VLOOKUP($A89,'ADR Raw Data'!$B$6:$BE$43,'ADR Raw Data'!G$1,FALSE)</f>
        <v>116.53233863814199</v>
      </c>
      <c r="N89" s="111">
        <f>VLOOKUP($A89,'ADR Raw Data'!$B$6:$BE$43,'ADR Raw Data'!H$1,FALSE)</f>
        <v>119.873108998793</v>
      </c>
      <c r="O89" s="111">
        <f>VLOOKUP($A89,'ADR Raw Data'!$B$6:$BE$43,'ADR Raw Data'!I$1,FALSE)</f>
        <v>122.505440670417</v>
      </c>
      <c r="P89" s="111">
        <f>VLOOKUP($A89,'ADR Raw Data'!$B$6:$BE$43,'ADR Raw Data'!J$1,FALSE)</f>
        <v>126.746268005415</v>
      </c>
      <c r="Q89" s="111">
        <f>VLOOKUP($A89,'ADR Raw Data'!$B$6:$BE$43,'ADR Raw Data'!K$1,FALSE)</f>
        <v>118.358091495393</v>
      </c>
      <c r="R89" s="112">
        <f>VLOOKUP($A89,'ADR Raw Data'!$B$6:$BE$43,'ADR Raw Data'!L$1,FALSE)</f>
        <v>120.947915337892</v>
      </c>
      <c r="S89" s="111">
        <f>VLOOKUP($A89,'ADR Raw Data'!$B$6:$BE$43,'ADR Raw Data'!N$1,FALSE)</f>
        <v>149.72786895792001</v>
      </c>
      <c r="T89" s="111">
        <f>VLOOKUP($A89,'ADR Raw Data'!$B$6:$BE$43,'ADR Raw Data'!O$1,FALSE)</f>
        <v>155.63653370641401</v>
      </c>
      <c r="U89" s="112">
        <f>VLOOKUP($A89,'ADR Raw Data'!$B$6:$BE$43,'ADR Raw Data'!P$1,FALSE)</f>
        <v>152.716617615677</v>
      </c>
      <c r="V89" s="113">
        <f>VLOOKUP($A89,'ADR Raw Data'!$B$6:$BE$43,'ADR Raw Data'!R$1,FALSE)</f>
        <v>130.64405179105401</v>
      </c>
      <c r="X89" s="110">
        <f>VLOOKUP($A89,'RevPAR Raw Data'!$B$6:$BE$43,'RevPAR Raw Data'!G$1,FALSE)</f>
        <v>78.390392067392</v>
      </c>
      <c r="Y89" s="111">
        <f>VLOOKUP($A89,'RevPAR Raw Data'!$B$6:$BE$43,'RevPAR Raw Data'!H$1,FALSE)</f>
        <v>87.201480659880602</v>
      </c>
      <c r="Z89" s="111">
        <f>VLOOKUP($A89,'RevPAR Raw Data'!$B$6:$BE$43,'RevPAR Raw Data'!I$1,FALSE)</f>
        <v>91.717832555282499</v>
      </c>
      <c r="AA89" s="111">
        <f>VLOOKUP($A89,'RevPAR Raw Data'!$B$6:$BE$43,'RevPAR Raw Data'!J$1,FALSE)</f>
        <v>98.585373780273699</v>
      </c>
      <c r="AB89" s="111">
        <f>VLOOKUP($A89,'RevPAR Raw Data'!$B$6:$BE$43,'RevPAR Raw Data'!K$1,FALSE)</f>
        <v>87.927308055457999</v>
      </c>
      <c r="AC89" s="112">
        <f>VLOOKUP($A89,'RevPAR Raw Data'!$B$6:$BE$43,'RevPAR Raw Data'!L$1,FALSE)</f>
        <v>88.764477423657397</v>
      </c>
      <c r="AD89" s="111">
        <f>VLOOKUP($A89,'RevPAR Raw Data'!$B$6:$BE$43,'RevPAR Raw Data'!N$1,FALSE)</f>
        <v>119.272516181116</v>
      </c>
      <c r="AE89" s="111">
        <f>VLOOKUP($A89,'RevPAR Raw Data'!$B$6:$BE$43,'RevPAR Raw Data'!O$1,FALSE)</f>
        <v>126.901954299754</v>
      </c>
      <c r="AF89" s="112">
        <f>VLOOKUP($A89,'RevPAR Raw Data'!$B$6:$BE$43,'RevPAR Raw Data'!P$1,FALSE)</f>
        <v>123.08723524043501</v>
      </c>
      <c r="AG89" s="113">
        <f>VLOOKUP($A89,'RevPAR Raw Data'!$B$6:$BE$43,'RevPAR Raw Data'!R$1,FALSE)</f>
        <v>98.570979657022505</v>
      </c>
    </row>
    <row r="90" spans="1:33" x14ac:dyDescent="0.25">
      <c r="A90" s="90" t="s">
        <v>14</v>
      </c>
      <c r="B90" s="78">
        <f>(VLOOKUP($A89,'Occupancy Raw Data'!$B$8:$BE$51,'Occupancy Raw Data'!T$3,FALSE))/100</f>
        <v>1.4377085805657198E-2</v>
      </c>
      <c r="C90" s="79">
        <f>(VLOOKUP($A89,'Occupancy Raw Data'!$B$8:$BE$51,'Occupancy Raw Data'!U$3,FALSE))/100</f>
        <v>-1.55615155615155E-2</v>
      </c>
      <c r="D90" s="79">
        <f>(VLOOKUP($A89,'Occupancy Raw Data'!$B$8:$BE$51,'Occupancy Raw Data'!V$3,FALSE))/100</f>
        <v>-5.1877945457149993E-2</v>
      </c>
      <c r="E90" s="79">
        <f>(VLOOKUP($A89,'Occupancy Raw Data'!$B$8:$BE$51,'Occupancy Raw Data'!W$3,FALSE))/100</f>
        <v>2.6999220188935202E-2</v>
      </c>
      <c r="F90" s="79">
        <f>(VLOOKUP($A89,'Occupancy Raw Data'!$B$8:$BE$51,'Occupancy Raw Data'!X$3,FALSE))/100</f>
        <v>4.2719966630333499E-2</v>
      </c>
      <c r="G90" s="79">
        <f>(VLOOKUP($A89,'Occupancy Raw Data'!$B$8:$BE$51,'Occupancy Raw Data'!Y$3,FALSE))/100</f>
        <v>2.17234757985081E-3</v>
      </c>
      <c r="H90" s="80">
        <f>(VLOOKUP($A89,'Occupancy Raw Data'!$B$8:$BE$51,'Occupancy Raw Data'!AA$3,FALSE))/100</f>
        <v>4.8635840783646696E-2</v>
      </c>
      <c r="I90" s="80">
        <f>(VLOOKUP($A89,'Occupancy Raw Data'!$B$8:$BE$51,'Occupancy Raw Data'!AB$3,FALSE))/100</f>
        <v>3.51070707418146E-2</v>
      </c>
      <c r="J90" s="79">
        <f>(VLOOKUP($A89,'Occupancy Raw Data'!$B$8:$BE$51,'Occupancy Raw Data'!AC$3,FALSE))/100</f>
        <v>4.1748745830378402E-2</v>
      </c>
      <c r="K90" s="81">
        <f>(VLOOKUP($A89,'Occupancy Raw Data'!$B$8:$BE$51,'Occupancy Raw Data'!AE$3,FALSE))/100</f>
        <v>1.3928901167458301E-2</v>
      </c>
      <c r="M90" s="78">
        <f>(VLOOKUP($A89,'ADR Raw Data'!$B$6:$BE$49,'ADR Raw Data'!T$1,FALSE))/100</f>
        <v>2.4867954296606102E-2</v>
      </c>
      <c r="N90" s="79">
        <f>(VLOOKUP($A89,'ADR Raw Data'!$B$6:$BE$49,'ADR Raw Data'!U$1,FALSE))/100</f>
        <v>-4.4913105531366E-3</v>
      </c>
      <c r="O90" s="79">
        <f>(VLOOKUP($A89,'ADR Raw Data'!$B$6:$BE$49,'ADR Raw Data'!V$1,FALSE))/100</f>
        <v>-1.1214497226171702E-3</v>
      </c>
      <c r="P90" s="79">
        <f>(VLOOKUP($A89,'ADR Raw Data'!$B$6:$BE$49,'ADR Raw Data'!W$1,FALSE))/100</f>
        <v>1.3990501461868901E-3</v>
      </c>
      <c r="Q90" s="79">
        <f>(VLOOKUP($A89,'ADR Raw Data'!$B$6:$BE$49,'ADR Raw Data'!X$1,FALSE))/100</f>
        <v>-1.36578238679363E-2</v>
      </c>
      <c r="R90" s="79">
        <f>(VLOOKUP($A89,'ADR Raw Data'!$B$6:$BE$49,'ADR Raw Data'!Y$1,FALSE))/100</f>
        <v>6.3169043769053992E-4</v>
      </c>
      <c r="S90" s="80">
        <f>(VLOOKUP($A89,'ADR Raw Data'!$B$6:$BE$49,'ADR Raw Data'!AA$1,FALSE))/100</f>
        <v>6.6254464334381605E-2</v>
      </c>
      <c r="T90" s="80">
        <f>(VLOOKUP($A89,'ADR Raw Data'!$B$6:$BE$49,'ADR Raw Data'!AB$1,FALSE))/100</f>
        <v>6.8672734881480804E-2</v>
      </c>
      <c r="U90" s="79">
        <f>(VLOOKUP($A89,'ADR Raw Data'!$B$6:$BE$49,'ADR Raw Data'!AC$1,FALSE))/100</f>
        <v>6.7373513571525295E-2</v>
      </c>
      <c r="V90" s="81">
        <f>(VLOOKUP($A89,'ADR Raw Data'!$B$6:$BE$49,'ADR Raw Data'!AE$1,FALSE))/100</f>
        <v>2.4917204358914698E-2</v>
      </c>
      <c r="X90" s="78">
        <f>(VLOOKUP($A89,'RevPAR Raw Data'!$B$6:$BE$43,'RevPAR Raw Data'!T$1,FALSE))/100</f>
        <v>3.9602568814996804E-2</v>
      </c>
      <c r="Y90" s="79">
        <f>(VLOOKUP($A89,'RevPAR Raw Data'!$B$6:$BE$43,'RevPAR Raw Data'!U$1,FALSE))/100</f>
        <v>-1.99829345155879E-2</v>
      </c>
      <c r="Z90" s="79">
        <f>(VLOOKUP($A89,'RevPAR Raw Data'!$B$6:$BE$43,'RevPAR Raw Data'!V$1,FALSE))/100</f>
        <v>-5.2941216672224296E-2</v>
      </c>
      <c r="AA90" s="79">
        <f>(VLOOKUP($A89,'RevPAR Raw Data'!$B$6:$BE$43,'RevPAR Raw Data'!W$1,FALSE))/100</f>
        <v>2.84360435980744E-2</v>
      </c>
      <c r="AB90" s="79">
        <f>(VLOOKUP($A89,'RevPAR Raw Data'!$B$6:$BE$43,'RevPAR Raw Data'!X$1,FALSE))/100</f>
        <v>2.8478680982515901E-2</v>
      </c>
      <c r="AC90" s="79">
        <f>(VLOOKUP($A89,'RevPAR Raw Data'!$B$6:$BE$43,'RevPAR Raw Data'!Y$1,FALSE))/100</f>
        <v>2.8054102687348798E-3</v>
      </c>
      <c r="AD90" s="80">
        <f>(VLOOKUP($A89,'RevPAR Raw Data'!$B$6:$BE$43,'RevPAR Raw Data'!AA$1,FALSE))/100</f>
        <v>0.11811264669660099</v>
      </c>
      <c r="AE90" s="80">
        <f>(VLOOKUP($A89,'RevPAR Raw Data'!$B$6:$BE$43,'RevPAR Raw Data'!AB$1,FALSE))/100</f>
        <v>0.106190704184813</v>
      </c>
      <c r="AF90" s="79">
        <f>(VLOOKUP($A89,'RevPAR Raw Data'!$B$6:$BE$43,'RevPAR Raw Data'!AC$1,FALSE))/100</f>
        <v>0.11193501909569999</v>
      </c>
      <c r="AG90" s="81">
        <f>(VLOOKUP($A89,'RevPAR Raw Data'!$B$6:$BE$43,'RevPAR Raw Data'!AE$1,FALSE))/100</f>
        <v>3.9193174803257701E-2</v>
      </c>
    </row>
    <row r="91" spans="1:33" x14ac:dyDescent="0.25">
      <c r="A91" s="128"/>
      <c r="B91" s="106"/>
      <c r="C91" s="107"/>
      <c r="D91" s="107"/>
      <c r="E91" s="107"/>
      <c r="F91" s="107"/>
      <c r="G91" s="108"/>
      <c r="H91" s="88"/>
      <c r="I91" s="88"/>
      <c r="J91" s="108"/>
      <c r="K91" s="109"/>
      <c r="M91" s="110"/>
      <c r="N91" s="111"/>
      <c r="O91" s="111"/>
      <c r="P91" s="111"/>
      <c r="Q91" s="111"/>
      <c r="R91" s="112"/>
      <c r="S91" s="111"/>
      <c r="T91" s="111"/>
      <c r="U91" s="112"/>
      <c r="V91" s="113"/>
      <c r="X91" s="110"/>
      <c r="Y91" s="111"/>
      <c r="Z91" s="111"/>
      <c r="AA91" s="111"/>
      <c r="AB91" s="111"/>
      <c r="AC91" s="112"/>
      <c r="AD91" s="111"/>
      <c r="AE91" s="111"/>
      <c r="AF91" s="112"/>
      <c r="AG91" s="113"/>
    </row>
    <row r="92" spans="1:33" x14ac:dyDescent="0.25">
      <c r="A92" s="105" t="s">
        <v>45</v>
      </c>
      <c r="B92" s="106">
        <f>(VLOOKUP($A92,'Occupancy Raw Data'!$B$8:$BE$45,'Occupancy Raw Data'!G$3,FALSE))/100</f>
        <v>0.73801916932907308</v>
      </c>
      <c r="C92" s="107">
        <f>(VLOOKUP($A92,'Occupancy Raw Data'!$B$8:$BE$45,'Occupancy Raw Data'!H$3,FALSE))/100</f>
        <v>0.79163095145328399</v>
      </c>
      <c r="D92" s="107">
        <f>(VLOOKUP($A92,'Occupancy Raw Data'!$B$8:$BE$45,'Occupancy Raw Data'!I$3,FALSE))/100</f>
        <v>0.801215615990025</v>
      </c>
      <c r="E92" s="107">
        <f>(VLOOKUP($A92,'Occupancy Raw Data'!$B$8:$BE$45,'Occupancy Raw Data'!J$3,FALSE))/100</f>
        <v>0.78189043871269304</v>
      </c>
      <c r="F92" s="107">
        <f>(VLOOKUP($A92,'Occupancy Raw Data'!$B$8:$BE$45,'Occupancy Raw Data'!K$3,FALSE))/100</f>
        <v>0.760305462479544</v>
      </c>
      <c r="G92" s="108">
        <f>(VLOOKUP($A92,'Occupancy Raw Data'!$B$8:$BE$45,'Occupancy Raw Data'!L$3,FALSE))/100</f>
        <v>0.77461232759292398</v>
      </c>
      <c r="H92" s="88">
        <f>(VLOOKUP($A92,'Occupancy Raw Data'!$B$8:$BE$45,'Occupancy Raw Data'!N$3,FALSE))/100</f>
        <v>0.87134730772227798</v>
      </c>
      <c r="I92" s="88">
        <f>(VLOOKUP($A92,'Occupancy Raw Data'!$B$8:$BE$45,'Occupancy Raw Data'!O$3,FALSE))/100</f>
        <v>0.92223174627912397</v>
      </c>
      <c r="J92" s="108">
        <f>(VLOOKUP($A92,'Occupancy Raw Data'!$B$8:$BE$45,'Occupancy Raw Data'!P$3,FALSE))/100</f>
        <v>0.89678952700070103</v>
      </c>
      <c r="K92" s="109">
        <f>(VLOOKUP($A92,'Occupancy Raw Data'!$B$8:$BE$45,'Occupancy Raw Data'!R$3,FALSE))/100</f>
        <v>0.80952009885228904</v>
      </c>
      <c r="M92" s="110">
        <f>VLOOKUP($A92,'ADR Raw Data'!$B$6:$BE$43,'ADR Raw Data'!G$1,FALSE)</f>
        <v>202.27112437968501</v>
      </c>
      <c r="N92" s="111">
        <f>VLOOKUP($A92,'ADR Raw Data'!$B$6:$BE$43,'ADR Raw Data'!H$1,FALSE)</f>
        <v>203.21162929422101</v>
      </c>
      <c r="O92" s="111">
        <f>VLOOKUP($A92,'ADR Raw Data'!$B$6:$BE$43,'ADR Raw Data'!I$1,FALSE)</f>
        <v>205.661858510017</v>
      </c>
      <c r="P92" s="111">
        <f>VLOOKUP($A92,'ADR Raw Data'!$B$6:$BE$43,'ADR Raw Data'!J$1,FALSE)</f>
        <v>204.079742206497</v>
      </c>
      <c r="Q92" s="111">
        <f>VLOOKUP($A92,'ADR Raw Data'!$B$6:$BE$43,'ADR Raw Data'!K$1,FALSE)</f>
        <v>201.66419703802299</v>
      </c>
      <c r="R92" s="112">
        <f>VLOOKUP($A92,'ADR Raw Data'!$B$6:$BE$43,'ADR Raw Data'!L$1,FALSE)</f>
        <v>203.41077387682799</v>
      </c>
      <c r="S92" s="111">
        <f>VLOOKUP($A92,'ADR Raw Data'!$B$6:$BE$43,'ADR Raw Data'!N$1,FALSE)</f>
        <v>260.95113032552302</v>
      </c>
      <c r="T92" s="111">
        <f>VLOOKUP($A92,'ADR Raw Data'!$B$6:$BE$43,'ADR Raw Data'!O$1,FALSE)</f>
        <v>275.55514485002101</v>
      </c>
      <c r="U92" s="112">
        <f>VLOOKUP($A92,'ADR Raw Data'!$B$6:$BE$43,'ADR Raw Data'!P$1,FALSE)</f>
        <v>268.46029797975399</v>
      </c>
      <c r="V92" s="113">
        <f>VLOOKUP($A92,'ADR Raw Data'!$B$6:$BE$43,'ADR Raw Data'!R$1,FALSE)</f>
        <v>223.99995011826101</v>
      </c>
      <c r="X92" s="110">
        <f>VLOOKUP($A92,'RevPAR Raw Data'!$B$6:$BE$43,'RevPAR Raw Data'!G$1,FALSE)</f>
        <v>149.27996719395301</v>
      </c>
      <c r="Y92" s="111">
        <f>VLOOKUP($A92,'RevPAR Raw Data'!$B$6:$BE$43,'RevPAR Raw Data'!H$1,FALSE)</f>
        <v>160.86861544455701</v>
      </c>
      <c r="Z92" s="111">
        <f>VLOOKUP($A92,'RevPAR Raw Data'!$B$6:$BE$43,'RevPAR Raw Data'!I$1,FALSE)</f>
        <v>164.77949265175701</v>
      </c>
      <c r="AA92" s="111">
        <f>VLOOKUP($A92,'RevPAR Raw Data'!$B$6:$BE$43,'RevPAR Raw Data'!J$1,FALSE)</f>
        <v>159.56799916621199</v>
      </c>
      <c r="AB92" s="111">
        <f>VLOOKUP($A92,'RevPAR Raw Data'!$B$6:$BE$43,'RevPAR Raw Data'!K$1,FALSE)</f>
        <v>153.32639059456</v>
      </c>
      <c r="AC92" s="112">
        <f>VLOOKUP($A92,'RevPAR Raw Data'!$B$6:$BE$43,'RevPAR Raw Data'!L$1,FALSE)</f>
        <v>157.564493010208</v>
      </c>
      <c r="AD92" s="111">
        <f>VLOOKUP($A92,'RevPAR Raw Data'!$B$6:$BE$43,'RevPAR Raw Data'!N$1,FALSE)</f>
        <v>227.37906485623</v>
      </c>
      <c r="AE92" s="111">
        <f>VLOOKUP($A92,'RevPAR Raw Data'!$B$6:$BE$43,'RevPAR Raw Data'!O$1,FALSE)</f>
        <v>254.12570243123099</v>
      </c>
      <c r="AF92" s="112">
        <f>VLOOKUP($A92,'RevPAR Raw Data'!$B$6:$BE$43,'RevPAR Raw Data'!P$1,FALSE)</f>
        <v>240.75238364373101</v>
      </c>
      <c r="AG92" s="113">
        <f>VLOOKUP($A92,'RevPAR Raw Data'!$B$6:$BE$43,'RevPAR Raw Data'!R$1,FALSE)</f>
        <v>181.33246176264299</v>
      </c>
    </row>
    <row r="93" spans="1:33" x14ac:dyDescent="0.25">
      <c r="A93" s="90" t="s">
        <v>14</v>
      </c>
      <c r="B93" s="78">
        <f>(VLOOKUP($A92,'Occupancy Raw Data'!$B$8:$BE$51,'Occupancy Raw Data'!T$3,FALSE))/100</f>
        <v>3.1025473546701501E-2</v>
      </c>
      <c r="C93" s="79">
        <f>(VLOOKUP($A92,'Occupancy Raw Data'!$B$8:$BE$51,'Occupancy Raw Data'!U$3,FALSE))/100</f>
        <v>-3.04219823356231E-3</v>
      </c>
      <c r="D93" s="79">
        <f>(VLOOKUP($A92,'Occupancy Raw Data'!$B$8:$BE$51,'Occupancy Raw Data'!V$3,FALSE))/100</f>
        <v>-2.07619047619047E-2</v>
      </c>
      <c r="E93" s="79">
        <f>(VLOOKUP($A92,'Occupancy Raw Data'!$B$8:$BE$51,'Occupancy Raw Data'!W$3,FALSE))/100</f>
        <v>5.9220943734825199E-2</v>
      </c>
      <c r="F93" s="79">
        <f>(VLOOKUP($A92,'Occupancy Raw Data'!$B$8:$BE$51,'Occupancy Raw Data'!X$3,FALSE))/100</f>
        <v>0.11089604918592701</v>
      </c>
      <c r="G93" s="79">
        <f>(VLOOKUP($A92,'Occupancy Raw Data'!$B$8:$BE$51,'Occupancy Raw Data'!Y$3,FALSE))/100</f>
        <v>3.2639408293858502E-2</v>
      </c>
      <c r="H93" s="80">
        <f>(VLOOKUP($A92,'Occupancy Raw Data'!$B$8:$BE$51,'Occupancy Raw Data'!AA$3,FALSE))/100</f>
        <v>0.15064828153941101</v>
      </c>
      <c r="I93" s="80">
        <f>(VLOOKUP($A92,'Occupancy Raw Data'!$B$8:$BE$51,'Occupancy Raw Data'!AB$3,FALSE))/100</f>
        <v>8.9277496548550286E-2</v>
      </c>
      <c r="J93" s="79">
        <f>(VLOOKUP($A92,'Occupancy Raw Data'!$B$8:$BE$51,'Occupancy Raw Data'!AC$3,FALSE))/100</f>
        <v>0.118252927172909</v>
      </c>
      <c r="K93" s="81">
        <f>(VLOOKUP($A92,'Occupancy Raw Data'!$B$8:$BE$51,'Occupancy Raw Data'!AE$3,FALSE))/100</f>
        <v>5.8284217419777302E-2</v>
      </c>
      <c r="M93" s="78">
        <f>(VLOOKUP($A92,'ADR Raw Data'!$B$6:$BE$49,'ADR Raw Data'!T$1,FALSE))/100</f>
        <v>2.9521013604445902E-2</v>
      </c>
      <c r="N93" s="79">
        <f>(VLOOKUP($A92,'ADR Raw Data'!$B$6:$BE$49,'ADR Raw Data'!U$1,FALSE))/100</f>
        <v>-4.4200624686529799E-3</v>
      </c>
      <c r="O93" s="79">
        <f>(VLOOKUP($A92,'ADR Raw Data'!$B$6:$BE$49,'ADR Raw Data'!V$1,FALSE))/100</f>
        <v>1.34491860191732E-2</v>
      </c>
      <c r="P93" s="79">
        <f>(VLOOKUP($A92,'ADR Raw Data'!$B$6:$BE$49,'ADR Raw Data'!W$1,FALSE))/100</f>
        <v>2.0966846803672001E-2</v>
      </c>
      <c r="Q93" s="79">
        <f>(VLOOKUP($A92,'ADR Raw Data'!$B$6:$BE$49,'ADR Raw Data'!X$1,FALSE))/100</f>
        <v>1.4667708892795199E-2</v>
      </c>
      <c r="R93" s="79">
        <f>(VLOOKUP($A92,'ADR Raw Data'!$B$6:$BE$49,'ADR Raw Data'!Y$1,FALSE))/100</f>
        <v>1.40775285674433E-2</v>
      </c>
      <c r="S93" s="80">
        <f>(VLOOKUP($A92,'ADR Raw Data'!$B$6:$BE$49,'ADR Raw Data'!AA$1,FALSE))/100</f>
        <v>8.7745077776873404E-2</v>
      </c>
      <c r="T93" s="80">
        <f>(VLOOKUP($A92,'ADR Raw Data'!$B$6:$BE$49,'ADR Raw Data'!AB$1,FALSE))/100</f>
        <v>8.3254826793345588E-2</v>
      </c>
      <c r="U93" s="79">
        <f>(VLOOKUP($A92,'ADR Raw Data'!$B$6:$BE$49,'ADR Raw Data'!AC$1,FALSE))/100</f>
        <v>8.4502472939883402E-2</v>
      </c>
      <c r="V93" s="81">
        <f>(VLOOKUP($A92,'ADR Raw Data'!$B$6:$BE$49,'ADR Raw Data'!AE$1,FALSE))/100</f>
        <v>4.3548912838180201E-2</v>
      </c>
      <c r="X93" s="78">
        <f>(VLOOKUP($A92,'RevPAR Raw Data'!$B$6:$BE$43,'RevPAR Raw Data'!T$1,FALSE))/100</f>
        <v>6.1462390577803901E-2</v>
      </c>
      <c r="Y93" s="79">
        <f>(VLOOKUP($A92,'RevPAR Raw Data'!$B$6:$BE$43,'RevPAR Raw Data'!U$1,FALSE))/100</f>
        <v>-7.44881399598093E-3</v>
      </c>
      <c r="Z93" s="79">
        <f>(VLOOKUP($A92,'RevPAR Raw Data'!$B$6:$BE$43,'RevPAR Raw Data'!V$1,FALSE))/100</f>
        <v>-7.5919494619867099E-3</v>
      </c>
      <c r="AA93" s="79">
        <f>(VLOOKUP($A92,'RevPAR Raw Data'!$B$6:$BE$43,'RevPAR Raw Data'!W$1,FALSE))/100</f>
        <v>8.1429466993354307E-2</v>
      </c>
      <c r="AB93" s="79">
        <f>(VLOOKUP($A92,'RevPAR Raw Data'!$B$6:$BE$43,'RevPAR Raw Data'!X$1,FALSE))/100</f>
        <v>0.12719034904554199</v>
      </c>
      <c r="AC93" s="79">
        <f>(VLOOKUP($A92,'RevPAR Raw Data'!$B$6:$BE$43,'RevPAR Raw Data'!Y$1,FALSE))/100</f>
        <v>4.7176419063983094E-2</v>
      </c>
      <c r="AD93" s="80">
        <f>(VLOOKUP($A92,'RevPAR Raw Data'!$B$6:$BE$43,'RevPAR Raw Data'!AA$1,FALSE))/100</f>
        <v>0.25161200449691201</v>
      </c>
      <c r="AE93" s="80">
        <f>(VLOOKUP($A92,'RevPAR Raw Data'!$B$6:$BE$43,'RevPAR Raw Data'!AB$1,FALSE))/100</f>
        <v>0.17996510585358902</v>
      </c>
      <c r="AF93" s="79">
        <f>(VLOOKUP($A92,'RevPAR Raw Data'!$B$6:$BE$43,'RevPAR Raw Data'!AC$1,FALSE))/100</f>
        <v>0.21274806489128298</v>
      </c>
      <c r="AG93" s="81">
        <f>(VLOOKUP($A92,'RevPAR Raw Data'!$B$6:$BE$43,'RevPAR Raw Data'!AE$1,FALSE))/100</f>
        <v>0.104371344562212</v>
      </c>
    </row>
    <row r="94" spans="1:33" x14ac:dyDescent="0.25">
      <c r="A94" s="128"/>
      <c r="B94" s="106"/>
      <c r="C94" s="107"/>
      <c r="D94" s="107"/>
      <c r="E94" s="107"/>
      <c r="F94" s="107"/>
      <c r="G94" s="108"/>
      <c r="H94" s="88"/>
      <c r="I94" s="88"/>
      <c r="J94" s="108"/>
      <c r="K94" s="109"/>
      <c r="M94" s="110"/>
      <c r="N94" s="111"/>
      <c r="O94" s="111"/>
      <c r="P94" s="111"/>
      <c r="Q94" s="111"/>
      <c r="R94" s="112"/>
      <c r="S94" s="111"/>
      <c r="T94" s="111"/>
      <c r="U94" s="112"/>
      <c r="V94" s="113"/>
      <c r="X94" s="110"/>
      <c r="Y94" s="111"/>
      <c r="Z94" s="111"/>
      <c r="AA94" s="111"/>
      <c r="AB94" s="111"/>
      <c r="AC94" s="112"/>
      <c r="AD94" s="111"/>
      <c r="AE94" s="111"/>
      <c r="AF94" s="112"/>
      <c r="AG94" s="113"/>
    </row>
    <row r="95" spans="1:33" x14ac:dyDescent="0.25">
      <c r="A95" s="105" t="s">
        <v>46</v>
      </c>
      <c r="B95" s="106">
        <f>(VLOOKUP($A95,'Occupancy Raw Data'!$B$8:$BE$45,'Occupancy Raw Data'!G$3,FALSE))/100</f>
        <v>0.58801244757136995</v>
      </c>
      <c r="C95" s="107">
        <f>(VLOOKUP($A95,'Occupancy Raw Data'!$B$8:$BE$45,'Occupancy Raw Data'!H$3,FALSE))/100</f>
        <v>0.62724935732647802</v>
      </c>
      <c r="D95" s="107">
        <f>(VLOOKUP($A95,'Occupancy Raw Data'!$B$8:$BE$45,'Occupancy Raw Data'!I$3,FALSE))/100</f>
        <v>0.60533080773914205</v>
      </c>
      <c r="E95" s="107">
        <f>(VLOOKUP($A95,'Occupancy Raw Data'!$B$8:$BE$45,'Occupancy Raw Data'!J$3,FALSE))/100</f>
        <v>0.63360844270058103</v>
      </c>
      <c r="F95" s="107">
        <f>(VLOOKUP($A95,'Occupancy Raw Data'!$B$8:$BE$45,'Occupancy Raw Data'!K$3,FALSE))/100</f>
        <v>0.64510891624949196</v>
      </c>
      <c r="G95" s="108">
        <f>(VLOOKUP($A95,'Occupancy Raw Data'!$B$8:$BE$45,'Occupancy Raw Data'!L$3,FALSE))/100</f>
        <v>0.61986199431741296</v>
      </c>
      <c r="H95" s="88">
        <f>(VLOOKUP($A95,'Occupancy Raw Data'!$B$8:$BE$45,'Occupancy Raw Data'!N$3,FALSE))/100</f>
        <v>0.80340955215803012</v>
      </c>
      <c r="I95" s="88">
        <f>(VLOOKUP($A95,'Occupancy Raw Data'!$B$8:$BE$45,'Occupancy Raw Data'!O$3,FALSE))/100</f>
        <v>0.84075226626978705</v>
      </c>
      <c r="J95" s="108">
        <f>(VLOOKUP($A95,'Occupancy Raw Data'!$B$8:$BE$45,'Occupancy Raw Data'!P$3,FALSE))/100</f>
        <v>0.82208090921390808</v>
      </c>
      <c r="K95" s="109">
        <f>(VLOOKUP($A95,'Occupancy Raw Data'!$B$8:$BE$45,'Occupancy Raw Data'!R$3,FALSE))/100</f>
        <v>0.67763882714498291</v>
      </c>
      <c r="M95" s="110">
        <f>VLOOKUP($A95,'ADR Raw Data'!$B$6:$BE$43,'ADR Raw Data'!G$1,FALSE)</f>
        <v>131.04168200644199</v>
      </c>
      <c r="N95" s="111">
        <f>VLOOKUP($A95,'ADR Raw Data'!$B$6:$BE$43,'ADR Raw Data'!H$1,FALSE)</f>
        <v>135.96171052631499</v>
      </c>
      <c r="O95" s="111">
        <f>VLOOKUP($A95,'ADR Raw Data'!$B$6:$BE$43,'ADR Raw Data'!I$1,FALSE)</f>
        <v>138.47137013857801</v>
      </c>
      <c r="P95" s="111">
        <f>VLOOKUP($A95,'ADR Raw Data'!$B$6:$BE$43,'ADR Raw Data'!J$1,FALSE)</f>
        <v>136.325460175101</v>
      </c>
      <c r="Q95" s="111">
        <f>VLOOKUP($A95,'ADR Raw Data'!$B$6:$BE$43,'ADR Raw Data'!K$1,FALSE)</f>
        <v>135.21276635906</v>
      </c>
      <c r="R95" s="112">
        <f>VLOOKUP($A95,'ADR Raw Data'!$B$6:$BE$43,'ADR Raw Data'!L$1,FALSE)</f>
        <v>135.43690356659499</v>
      </c>
      <c r="S95" s="111">
        <f>VLOOKUP($A95,'ADR Raw Data'!$B$6:$BE$43,'ADR Raw Data'!N$1,FALSE)</f>
        <v>175.81233075109401</v>
      </c>
      <c r="T95" s="111">
        <f>VLOOKUP($A95,'ADR Raw Data'!$B$6:$BE$43,'ADR Raw Data'!O$1,FALSE)</f>
        <v>186.54915674283799</v>
      </c>
      <c r="U95" s="112">
        <f>VLOOKUP($A95,'ADR Raw Data'!$B$6:$BE$43,'ADR Raw Data'!P$1,FALSE)</f>
        <v>181.30267281105901</v>
      </c>
      <c r="V95" s="113">
        <f>VLOOKUP($A95,'ADR Raw Data'!$B$6:$BE$43,'ADR Raw Data'!R$1,FALSE)</f>
        <v>151.334699506546</v>
      </c>
      <c r="X95" s="110">
        <f>VLOOKUP($A95,'RevPAR Raw Data'!$B$6:$BE$43,'RevPAR Raw Data'!G$1,FALSE)</f>
        <v>77.054140170477595</v>
      </c>
      <c r="Y95" s="111">
        <f>VLOOKUP($A95,'RevPAR Raw Data'!$B$6:$BE$43,'RevPAR Raw Data'!H$1,FALSE)</f>
        <v>85.281895548640193</v>
      </c>
      <c r="Z95" s="111">
        <f>VLOOKUP($A95,'RevPAR Raw Data'!$B$6:$BE$43,'RevPAR Raw Data'!I$1,FALSE)</f>
        <v>83.820986334731401</v>
      </c>
      <c r="AA95" s="111">
        <f>VLOOKUP($A95,'RevPAR Raw Data'!$B$6:$BE$43,'RevPAR Raw Data'!J$1,FALSE)</f>
        <v>86.376962521986101</v>
      </c>
      <c r="AB95" s="111">
        <f>VLOOKUP($A95,'RevPAR Raw Data'!$B$6:$BE$43,'RevPAR Raw Data'!K$1,FALSE)</f>
        <v>87.226961168989305</v>
      </c>
      <c r="AC95" s="112">
        <f>VLOOKUP($A95,'RevPAR Raw Data'!$B$6:$BE$43,'RevPAR Raw Data'!L$1,FALSE)</f>
        <v>83.952189148964905</v>
      </c>
      <c r="AD95" s="111">
        <f>VLOOKUP($A95,'RevPAR Raw Data'!$B$6:$BE$43,'RevPAR Raw Data'!N$1,FALSE)</f>
        <v>141.24930591259599</v>
      </c>
      <c r="AE95" s="111">
        <f>VLOOKUP($A95,'RevPAR Raw Data'!$B$6:$BE$43,'RevPAR Raw Data'!O$1,FALSE)</f>
        <v>156.84162630225899</v>
      </c>
      <c r="AF95" s="112">
        <f>VLOOKUP($A95,'RevPAR Raw Data'!$B$6:$BE$43,'RevPAR Raw Data'!P$1,FALSE)</f>
        <v>149.04546610742699</v>
      </c>
      <c r="AG95" s="113">
        <f>VLOOKUP($A95,'RevPAR Raw Data'!$B$6:$BE$43,'RevPAR Raw Data'!R$1,FALSE)</f>
        <v>102.550268279954</v>
      </c>
    </row>
    <row r="96" spans="1:33" x14ac:dyDescent="0.25">
      <c r="A96" s="90" t="s">
        <v>14</v>
      </c>
      <c r="B96" s="78">
        <f>(VLOOKUP($A95,'Occupancy Raw Data'!$B$8:$BE$51,'Occupancy Raw Data'!T$3,FALSE))/100</f>
        <v>2.2630343602383599E-2</v>
      </c>
      <c r="C96" s="79">
        <f>(VLOOKUP($A95,'Occupancy Raw Data'!$B$8:$BE$51,'Occupancy Raw Data'!U$3,FALSE))/100</f>
        <v>1.2718742598117701E-2</v>
      </c>
      <c r="D96" s="79">
        <f>(VLOOKUP($A95,'Occupancy Raw Data'!$B$8:$BE$51,'Occupancy Raw Data'!V$3,FALSE))/100</f>
        <v>-2.6578115948843101E-2</v>
      </c>
      <c r="E96" s="79">
        <f>(VLOOKUP($A95,'Occupancy Raw Data'!$B$8:$BE$51,'Occupancy Raw Data'!W$3,FALSE))/100</f>
        <v>0.11410092111218501</v>
      </c>
      <c r="F96" s="79">
        <f>(VLOOKUP($A95,'Occupancy Raw Data'!$B$8:$BE$51,'Occupancy Raw Data'!X$3,FALSE))/100</f>
        <v>0.13983166515867698</v>
      </c>
      <c r="G96" s="79">
        <f>(VLOOKUP($A95,'Occupancy Raw Data'!$B$8:$BE$51,'Occupancy Raw Data'!Y$3,FALSE))/100</f>
        <v>5.0287344552014994E-2</v>
      </c>
      <c r="H96" s="80">
        <f>(VLOOKUP($A95,'Occupancy Raw Data'!$B$8:$BE$51,'Occupancy Raw Data'!AA$3,FALSE))/100</f>
        <v>0.125834368761436</v>
      </c>
      <c r="I96" s="80">
        <f>(VLOOKUP($A95,'Occupancy Raw Data'!$B$8:$BE$51,'Occupancy Raw Data'!AB$3,FALSE))/100</f>
        <v>6.9488397319543302E-2</v>
      </c>
      <c r="J96" s="79">
        <f>(VLOOKUP($A95,'Occupancy Raw Data'!$B$8:$BE$51,'Occupancy Raw Data'!AC$3,FALSE))/100</f>
        <v>9.6299205165694401E-2</v>
      </c>
      <c r="K96" s="81">
        <f>(VLOOKUP($A95,'Occupancy Raw Data'!$B$8:$BE$51,'Occupancy Raw Data'!AE$3,FALSE))/100</f>
        <v>6.5791973523327496E-2</v>
      </c>
      <c r="M96" s="78">
        <f>(VLOOKUP($A95,'ADR Raw Data'!$B$6:$BE$49,'ADR Raw Data'!T$1,FALSE))/100</f>
        <v>3.2931513711107502E-2</v>
      </c>
      <c r="N96" s="79">
        <f>(VLOOKUP($A95,'ADR Raw Data'!$B$6:$BE$49,'ADR Raw Data'!U$1,FALSE))/100</f>
        <v>2.16809682191135E-2</v>
      </c>
      <c r="O96" s="79">
        <f>(VLOOKUP($A95,'ADR Raw Data'!$B$6:$BE$49,'ADR Raw Data'!V$1,FALSE))/100</f>
        <v>3.46251941988081E-2</v>
      </c>
      <c r="P96" s="79">
        <f>(VLOOKUP($A95,'ADR Raw Data'!$B$6:$BE$49,'ADR Raw Data'!W$1,FALSE))/100</f>
        <v>6.4637561316808903E-3</v>
      </c>
      <c r="Q96" s="79">
        <f>(VLOOKUP($A95,'ADR Raw Data'!$B$6:$BE$49,'ADR Raw Data'!X$1,FALSE))/100</f>
        <v>-1.0815516101872799E-2</v>
      </c>
      <c r="R96" s="79">
        <f>(VLOOKUP($A95,'ADR Raw Data'!$B$6:$BE$49,'ADR Raw Data'!Y$1,FALSE))/100</f>
        <v>1.6969635444612899E-2</v>
      </c>
      <c r="S96" s="80">
        <f>(VLOOKUP($A95,'ADR Raw Data'!$B$6:$BE$49,'ADR Raw Data'!AA$1,FALSE))/100</f>
        <v>8.7827842097585387E-3</v>
      </c>
      <c r="T96" s="80">
        <f>(VLOOKUP($A95,'ADR Raw Data'!$B$6:$BE$49,'ADR Raw Data'!AB$1,FALSE))/100</f>
        <v>5.02925754130902E-2</v>
      </c>
      <c r="U96" s="79">
        <f>(VLOOKUP($A95,'ADR Raw Data'!$B$6:$BE$49,'ADR Raw Data'!AC$1,FALSE))/100</f>
        <v>2.9955427728844901E-2</v>
      </c>
      <c r="V96" s="81">
        <f>(VLOOKUP($A95,'ADR Raw Data'!$B$6:$BE$49,'ADR Raw Data'!AE$1,FALSE))/100</f>
        <v>2.5184612370693703E-2</v>
      </c>
      <c r="X96" s="78">
        <f>(VLOOKUP($A95,'RevPAR Raw Data'!$B$6:$BE$43,'RevPAR Raw Data'!T$1,FALSE))/100</f>
        <v>5.6307108784120104E-2</v>
      </c>
      <c r="Y96" s="79">
        <f>(VLOOKUP($A95,'RevPAR Raw Data'!$B$6:$BE$43,'RevPAR Raw Data'!U$1,FALSE))/100</f>
        <v>3.4675465471288101E-2</v>
      </c>
      <c r="Z96" s="79">
        <f>(VLOOKUP($A95,'RevPAR Raw Data'!$B$6:$BE$43,'RevPAR Raw Data'!V$1,FALSE))/100</f>
        <v>7.1268058237979499E-3</v>
      </c>
      <c r="AA96" s="79">
        <f>(VLOOKUP($A95,'RevPAR Raw Data'!$B$6:$BE$43,'RevPAR Raw Data'!W$1,FALSE))/100</f>
        <v>0.12130219777233499</v>
      </c>
      <c r="AB96" s="79">
        <f>(VLOOKUP($A95,'RevPAR Raw Data'!$B$6:$BE$43,'RevPAR Raw Data'!X$1,FALSE))/100</f>
        <v>0.12750379743072901</v>
      </c>
      <c r="AC96" s="79">
        <f>(VLOOKUP($A95,'RevPAR Raw Data'!$B$6:$BE$43,'RevPAR Raw Data'!Y$1,FALSE))/100</f>
        <v>6.8110337901153298E-2</v>
      </c>
      <c r="AD96" s="80">
        <f>(VLOOKUP($A95,'RevPAR Raw Data'!$B$6:$BE$43,'RevPAR Raw Data'!AA$1,FALSE))/100</f>
        <v>0.13572232907819701</v>
      </c>
      <c r="AE96" s="80">
        <f>(VLOOKUP($A95,'RevPAR Raw Data'!$B$6:$BE$43,'RevPAR Raw Data'!AB$1,FALSE))/100</f>
        <v>0.123275723195161</v>
      </c>
      <c r="AF96" s="79">
        <f>(VLOOKUP($A95,'RevPAR Raw Data'!$B$6:$BE$43,'RevPAR Raw Data'!AC$1,FALSE))/100</f>
        <v>0.129139316775225</v>
      </c>
      <c r="AG96" s="81">
        <f>(VLOOKUP($A95,'RevPAR Raw Data'!$B$6:$BE$43,'RevPAR Raw Data'!AE$1,FALSE))/100</f>
        <v>9.2633531244309189E-2</v>
      </c>
    </row>
    <row r="97" spans="1:33" x14ac:dyDescent="0.25">
      <c r="A97" s="118"/>
      <c r="B97" s="119"/>
      <c r="C97" s="120"/>
      <c r="D97" s="120"/>
      <c r="E97" s="120"/>
      <c r="F97" s="120"/>
      <c r="G97" s="121"/>
      <c r="H97" s="120"/>
      <c r="I97" s="120"/>
      <c r="J97" s="121"/>
      <c r="K97" s="122"/>
      <c r="M97" s="119"/>
      <c r="N97" s="120"/>
      <c r="O97" s="120"/>
      <c r="P97" s="120"/>
      <c r="Q97" s="120"/>
      <c r="R97" s="121"/>
      <c r="S97" s="120"/>
      <c r="T97" s="120"/>
      <c r="U97" s="121"/>
      <c r="V97" s="122"/>
      <c r="X97" s="119"/>
      <c r="Y97" s="120"/>
      <c r="Z97" s="120"/>
      <c r="AA97" s="120"/>
      <c r="AB97" s="120"/>
      <c r="AC97" s="121"/>
      <c r="AD97" s="120"/>
      <c r="AE97" s="120"/>
      <c r="AF97" s="121"/>
      <c r="AG97" s="122"/>
    </row>
    <row r="98" spans="1:33" x14ac:dyDescent="0.25">
      <c r="A98" s="123" t="s">
        <v>47</v>
      </c>
      <c r="B98" s="106">
        <f>(VLOOKUP($A98,'Occupancy Raw Data'!$B$8:$BE$45,'Occupancy Raw Data'!G$3,FALSE))/100</f>
        <v>0.50447390039743301</v>
      </c>
      <c r="C98" s="107">
        <f>(VLOOKUP($A98,'Occupancy Raw Data'!$B$8:$BE$45,'Occupancy Raw Data'!H$3,FALSE))/100</f>
        <v>0.59948045027642705</v>
      </c>
      <c r="D98" s="107">
        <f>(VLOOKUP($A98,'Occupancy Raw Data'!$B$8:$BE$45,'Occupancy Raw Data'!I$3,FALSE))/100</f>
        <v>0.633939474677501</v>
      </c>
      <c r="E98" s="107">
        <f>(VLOOKUP($A98,'Occupancy Raw Data'!$B$8:$BE$45,'Occupancy Raw Data'!J$3,FALSE))/100</f>
        <v>0.62836652678789395</v>
      </c>
      <c r="F98" s="107">
        <f>(VLOOKUP($A98,'Occupancy Raw Data'!$B$8:$BE$45,'Occupancy Raw Data'!K$3,FALSE))/100</f>
        <v>0.62674570927418405</v>
      </c>
      <c r="G98" s="108">
        <f>(VLOOKUP($A98,'Occupancy Raw Data'!$B$8:$BE$45,'Occupancy Raw Data'!L$3,FALSE))/100</f>
        <v>0.59860121228268803</v>
      </c>
      <c r="H98" s="88">
        <f>(VLOOKUP($A98,'Occupancy Raw Data'!$B$8:$BE$45,'Occupancy Raw Data'!N$3,FALSE))/100</f>
        <v>0.69151180088367792</v>
      </c>
      <c r="I98" s="88">
        <f>(VLOOKUP($A98,'Occupancy Raw Data'!$B$8:$BE$45,'Occupancy Raw Data'!O$3,FALSE))/100</f>
        <v>0.69510868358533695</v>
      </c>
      <c r="J98" s="108">
        <f>(VLOOKUP($A98,'Occupancy Raw Data'!$B$8:$BE$45,'Occupancy Raw Data'!P$3,FALSE))/100</f>
        <v>0.69331024223450699</v>
      </c>
      <c r="K98" s="109">
        <f>(VLOOKUP($A98,'Occupancy Raw Data'!$B$8:$BE$45,'Occupancy Raw Data'!R$3,FALSE))/100</f>
        <v>0.62566093512606502</v>
      </c>
      <c r="M98" s="110">
        <f>VLOOKUP($A98,'ADR Raw Data'!$B$6:$BE$43,'ADR Raw Data'!G$1,FALSE)</f>
        <v>114.052585273535</v>
      </c>
      <c r="N98" s="111">
        <f>VLOOKUP($A98,'ADR Raw Data'!$B$6:$BE$43,'ADR Raw Data'!H$1,FALSE)</f>
        <v>114.41591</v>
      </c>
      <c r="O98" s="111">
        <f>VLOOKUP($A98,'ADR Raw Data'!$B$6:$BE$43,'ADR Raw Data'!I$1,FALSE)</f>
        <v>116.44540977864899</v>
      </c>
      <c r="P98" s="111">
        <f>VLOOKUP($A98,'ADR Raw Data'!$B$6:$BE$43,'ADR Raw Data'!J$1,FALSE)</f>
        <v>114.967220239567</v>
      </c>
      <c r="Q98" s="111">
        <f>VLOOKUP($A98,'ADR Raw Data'!$B$6:$BE$43,'ADR Raw Data'!K$1,FALSE)</f>
        <v>115.63162817061</v>
      </c>
      <c r="R98" s="112">
        <f>VLOOKUP($A98,'ADR Raw Data'!$B$6:$BE$43,'ADR Raw Data'!L$1,FALSE)</f>
        <v>115.15485378555201</v>
      </c>
      <c r="S98" s="111">
        <f>VLOOKUP($A98,'ADR Raw Data'!$B$6:$BE$43,'ADR Raw Data'!N$1,FALSE)</f>
        <v>133.556360892599</v>
      </c>
      <c r="T98" s="111">
        <f>VLOOKUP($A98,'ADR Raw Data'!$B$6:$BE$43,'ADR Raw Data'!O$1,FALSE)</f>
        <v>135.092221547896</v>
      </c>
      <c r="U98" s="112">
        <f>VLOOKUP($A98,'ADR Raw Data'!$B$6:$BE$43,'ADR Raw Data'!P$1,FALSE)</f>
        <v>134.32628322551699</v>
      </c>
      <c r="V98" s="113">
        <f>VLOOKUP($A98,'ADR Raw Data'!$B$6:$BE$43,'ADR Raw Data'!R$1,FALSE)</f>
        <v>121.224662820525</v>
      </c>
      <c r="X98" s="110">
        <f>VLOOKUP($A98,'RevPAR Raw Data'!$B$6:$BE$43,'RevPAR Raw Data'!G$1,FALSE)</f>
        <v>57.536552543351299</v>
      </c>
      <c r="Y98" s="111">
        <f>VLOOKUP($A98,'RevPAR Raw Data'!$B$6:$BE$43,'RevPAR Raw Data'!H$1,FALSE)</f>
        <v>68.590101245587107</v>
      </c>
      <c r="Z98" s="111">
        <f>VLOOKUP($A98,'RevPAR Raw Data'!$B$6:$BE$43,'RevPAR Raw Data'!I$1,FALSE)</f>
        <v>73.819341903683394</v>
      </c>
      <c r="AA98" s="111">
        <f>VLOOKUP($A98,'RevPAR Raw Data'!$B$6:$BE$43,'RevPAR Raw Data'!J$1,FALSE)</f>
        <v>72.241552876396</v>
      </c>
      <c r="AB98" s="111">
        <f>VLOOKUP($A98,'RevPAR Raw Data'!$B$6:$BE$43,'RevPAR Raw Data'!K$1,FALSE)</f>
        <v>72.471626812318206</v>
      </c>
      <c r="AC98" s="112">
        <f>VLOOKUP($A98,'RevPAR Raw Data'!$B$6:$BE$43,'RevPAR Raw Data'!L$1,FALSE)</f>
        <v>68.931835076267205</v>
      </c>
      <c r="AD98" s="111">
        <f>VLOOKUP($A98,'RevPAR Raw Data'!$B$6:$BE$43,'RevPAR Raw Data'!N$1,FALSE)</f>
        <v>92.355799640311702</v>
      </c>
      <c r="AE98" s="111">
        <f>VLOOKUP($A98,'RevPAR Raw Data'!$B$6:$BE$43,'RevPAR Raw Data'!O$1,FALSE)</f>
        <v>93.903776282777102</v>
      </c>
      <c r="AF98" s="112">
        <f>VLOOKUP($A98,'RevPAR Raw Data'!$B$6:$BE$43,'RevPAR Raw Data'!P$1,FALSE)</f>
        <v>93.129787961544395</v>
      </c>
      <c r="AG98" s="113">
        <f>VLOOKUP($A98,'RevPAR Raw Data'!$B$6:$BE$43,'RevPAR Raw Data'!R$1,FALSE)</f>
        <v>75.8455359006321</v>
      </c>
    </row>
    <row r="99" spans="1:33" x14ac:dyDescent="0.25">
      <c r="A99" s="90" t="s">
        <v>14</v>
      </c>
      <c r="B99" s="78">
        <f>(VLOOKUP($A98,'Occupancy Raw Data'!$B$8:$BE$51,'Occupancy Raw Data'!T$3,FALSE))/100</f>
        <v>1.19000819340613E-2</v>
      </c>
      <c r="C99" s="79">
        <f>(VLOOKUP($A98,'Occupancy Raw Data'!$B$8:$BE$51,'Occupancy Raw Data'!U$3,FALSE))/100</f>
        <v>-3.4529463503597799E-2</v>
      </c>
      <c r="D99" s="79">
        <f>(VLOOKUP($A98,'Occupancy Raw Data'!$B$8:$BE$51,'Occupancy Raw Data'!V$3,FALSE))/100</f>
        <v>-3.0363196562070501E-3</v>
      </c>
      <c r="E99" s="79">
        <f>(VLOOKUP($A98,'Occupancy Raw Data'!$B$8:$BE$51,'Occupancy Raw Data'!W$3,FALSE))/100</f>
        <v>2.6044241891083997E-2</v>
      </c>
      <c r="F99" s="79">
        <f>(VLOOKUP($A98,'Occupancy Raw Data'!$B$8:$BE$51,'Occupancy Raw Data'!X$3,FALSE))/100</f>
        <v>0.103958311511356</v>
      </c>
      <c r="G99" s="79">
        <f>(VLOOKUP($A98,'Occupancy Raw Data'!$B$8:$BE$51,'Occupancy Raw Data'!Y$3,FALSE))/100</f>
        <v>1.9598765759024597E-2</v>
      </c>
      <c r="H99" s="80">
        <f>(VLOOKUP($A98,'Occupancy Raw Data'!$B$8:$BE$51,'Occupancy Raw Data'!AA$3,FALSE))/100</f>
        <v>8.7466007827281492E-2</v>
      </c>
      <c r="I99" s="80">
        <f>(VLOOKUP($A98,'Occupancy Raw Data'!$B$8:$BE$51,'Occupancy Raw Data'!AB$3,FALSE))/100</f>
        <v>6.3615394681813403E-2</v>
      </c>
      <c r="J99" s="79">
        <f>(VLOOKUP($A98,'Occupancy Raw Data'!$B$8:$BE$51,'Occupancy Raw Data'!AC$3,FALSE))/100</f>
        <v>7.5377547197038E-2</v>
      </c>
      <c r="K99" s="81">
        <f>(VLOOKUP($A98,'Occupancy Raw Data'!$B$8:$BE$51,'Occupancy Raw Data'!AE$3,FALSE))/100</f>
        <v>3.6622276429802599E-2</v>
      </c>
      <c r="M99" s="78">
        <f>(VLOOKUP($A98,'ADR Raw Data'!$B$6:$BE$49,'ADR Raw Data'!T$1,FALSE))/100</f>
        <v>1.80492697642313E-2</v>
      </c>
      <c r="N99" s="79">
        <f>(VLOOKUP($A98,'ADR Raw Data'!$B$6:$BE$49,'ADR Raw Data'!U$1,FALSE))/100</f>
        <v>-2.1472122914719699E-2</v>
      </c>
      <c r="O99" s="79">
        <f>(VLOOKUP($A98,'ADR Raw Data'!$B$6:$BE$49,'ADR Raw Data'!V$1,FALSE))/100</f>
        <v>-1.9870021073160299E-2</v>
      </c>
      <c r="P99" s="79">
        <f>(VLOOKUP($A98,'ADR Raw Data'!$B$6:$BE$49,'ADR Raw Data'!W$1,FALSE))/100</f>
        <v>1.5759039193262601E-3</v>
      </c>
      <c r="Q99" s="79">
        <f>(VLOOKUP($A98,'ADR Raw Data'!$B$6:$BE$49,'ADR Raw Data'!X$1,FALSE))/100</f>
        <v>1.24217100820431E-2</v>
      </c>
      <c r="R99" s="79">
        <f>(VLOOKUP($A98,'ADR Raw Data'!$B$6:$BE$49,'ADR Raw Data'!Y$1,FALSE))/100</f>
        <v>-3.25454289004959E-3</v>
      </c>
      <c r="S99" s="80">
        <f>(VLOOKUP($A98,'ADR Raw Data'!$B$6:$BE$49,'ADR Raw Data'!AA$1,FALSE))/100</f>
        <v>6.0596721899465996E-3</v>
      </c>
      <c r="T99" s="80">
        <f>(VLOOKUP($A98,'ADR Raw Data'!$B$6:$BE$49,'ADR Raw Data'!AB$1,FALSE))/100</f>
        <v>1.8348464791417E-2</v>
      </c>
      <c r="U99" s="79">
        <f>(VLOOKUP($A98,'ADR Raw Data'!$B$6:$BE$49,'ADR Raw Data'!AC$1,FALSE))/100</f>
        <v>1.2221801433394699E-2</v>
      </c>
      <c r="V99" s="81">
        <f>(VLOOKUP($A98,'ADR Raw Data'!$B$6:$BE$49,'ADR Raw Data'!AE$1,FALSE))/100</f>
        <v>3.7467004549285397E-3</v>
      </c>
      <c r="X99" s="78">
        <f>(VLOOKUP($A98,'RevPAR Raw Data'!$B$6:$BE$43,'RevPAR Raw Data'!T$1,FALSE))/100</f>
        <v>3.0164139487337E-2</v>
      </c>
      <c r="Y99" s="79">
        <f>(VLOOKUP($A98,'RevPAR Raw Data'!$B$6:$BE$43,'RevPAR Raw Data'!U$1,FALSE))/100</f>
        <v>-5.5260165533789006E-2</v>
      </c>
      <c r="Z99" s="79">
        <f>(VLOOKUP($A98,'RevPAR Raw Data'!$B$6:$BE$43,'RevPAR Raw Data'!V$1,FALSE))/100</f>
        <v>-2.2846008993813699E-2</v>
      </c>
      <c r="AA99" s="79">
        <f>(VLOOKUP($A98,'RevPAR Raw Data'!$B$6:$BE$43,'RevPAR Raw Data'!W$1,FALSE))/100</f>
        <v>2.76611890332823E-2</v>
      </c>
      <c r="AB99" s="79">
        <f>(VLOOKUP($A98,'RevPAR Raw Data'!$B$6:$BE$43,'RevPAR Raw Data'!X$1,FALSE))/100</f>
        <v>0.117671361599612</v>
      </c>
      <c r="AC99" s="79">
        <f>(VLOOKUP($A98,'RevPAR Raw Data'!$B$6:$BE$43,'RevPAR Raw Data'!Y$1,FALSE))/100</f>
        <v>1.6280437845220198E-2</v>
      </c>
      <c r="AD99" s="80">
        <f>(VLOOKUP($A98,'RevPAR Raw Data'!$B$6:$BE$43,'RevPAR Raw Data'!AA$1,FALSE))/100</f>
        <v>9.4055695352424792E-2</v>
      </c>
      <c r="AE99" s="80">
        <f>(VLOOKUP($A98,'RevPAR Raw Data'!$B$6:$BE$43,'RevPAR Raw Data'!AB$1,FALSE))/100</f>
        <v>8.3131104302741801E-2</v>
      </c>
      <c r="AF99" s="79">
        <f>(VLOOKUP($A98,'RevPAR Raw Data'!$B$6:$BE$43,'RevPAR Raw Data'!AC$1,FALSE))/100</f>
        <v>8.8520598044811299E-2</v>
      </c>
      <c r="AG99" s="81">
        <f>(VLOOKUP($A98,'RevPAR Raw Data'!$B$6:$BE$43,'RevPAR Raw Data'!AE$1,FALSE))/100</f>
        <v>4.0506189584491203E-2</v>
      </c>
    </row>
    <row r="100" spans="1:33" x14ac:dyDescent="0.25">
      <c r="A100" s="123"/>
      <c r="B100" s="106"/>
      <c r="C100" s="107"/>
      <c r="D100" s="107"/>
      <c r="E100" s="107"/>
      <c r="F100" s="107"/>
      <c r="G100" s="108"/>
      <c r="H100" s="88"/>
      <c r="I100" s="88"/>
      <c r="J100" s="108"/>
      <c r="K100" s="109"/>
      <c r="M100" s="110"/>
      <c r="N100" s="111"/>
      <c r="O100" s="111"/>
      <c r="P100" s="111"/>
      <c r="Q100" s="111"/>
      <c r="R100" s="112"/>
      <c r="S100" s="111"/>
      <c r="T100" s="111"/>
      <c r="U100" s="112"/>
      <c r="V100" s="113"/>
      <c r="X100" s="110"/>
      <c r="Y100" s="111"/>
      <c r="Z100" s="111"/>
      <c r="AA100" s="111"/>
      <c r="AB100" s="111"/>
      <c r="AC100" s="112"/>
      <c r="AD100" s="111"/>
      <c r="AE100" s="111"/>
      <c r="AF100" s="112"/>
      <c r="AG100" s="113"/>
    </row>
    <row r="101" spans="1:33" x14ac:dyDescent="0.25">
      <c r="A101" s="105" t="s">
        <v>49</v>
      </c>
      <c r="B101" s="106">
        <f>(VLOOKUP($A101,'Occupancy Raw Data'!$B$8:$BE$45,'Occupancy Raw Data'!G$3,FALSE))/100</f>
        <v>0.47913273615635099</v>
      </c>
      <c r="C101" s="107">
        <f>(VLOOKUP($A101,'Occupancy Raw Data'!$B$8:$BE$45,'Occupancy Raw Data'!H$3,FALSE))/100</f>
        <v>0.56138029315960902</v>
      </c>
      <c r="D101" s="107">
        <f>(VLOOKUP($A101,'Occupancy Raw Data'!$B$8:$BE$45,'Occupancy Raw Data'!I$3,FALSE))/100</f>
        <v>0.58886400651465698</v>
      </c>
      <c r="E101" s="107">
        <f>(VLOOKUP($A101,'Occupancy Raw Data'!$B$8:$BE$45,'Occupancy Raw Data'!J$3,FALSE))/100</f>
        <v>0.593342833876221</v>
      </c>
      <c r="F101" s="107">
        <f>(VLOOKUP($A101,'Occupancy Raw Data'!$B$8:$BE$45,'Occupancy Raw Data'!K$3,FALSE))/100</f>
        <v>0.586522801302931</v>
      </c>
      <c r="G101" s="108">
        <f>(VLOOKUP($A101,'Occupancy Raw Data'!$B$8:$BE$45,'Occupancy Raw Data'!L$3,FALSE))/100</f>
        <v>0.56184853420195402</v>
      </c>
      <c r="H101" s="88">
        <f>(VLOOKUP($A101,'Occupancy Raw Data'!$B$8:$BE$45,'Occupancy Raw Data'!N$3,FALSE))/100</f>
        <v>0.68118892508143303</v>
      </c>
      <c r="I101" s="88">
        <f>(VLOOKUP($A101,'Occupancy Raw Data'!$B$8:$BE$45,'Occupancy Raw Data'!O$3,FALSE))/100</f>
        <v>0.68363192182410404</v>
      </c>
      <c r="J101" s="108">
        <f>(VLOOKUP($A101,'Occupancy Raw Data'!$B$8:$BE$45,'Occupancy Raw Data'!P$3,FALSE))/100</f>
        <v>0.68241042345276792</v>
      </c>
      <c r="K101" s="109">
        <f>(VLOOKUP($A101,'Occupancy Raw Data'!$B$8:$BE$45,'Occupancy Raw Data'!R$3,FALSE))/100</f>
        <v>0.59629478827361504</v>
      </c>
      <c r="M101" s="110">
        <f>VLOOKUP($A101,'ADR Raw Data'!$B$6:$BE$43,'ADR Raw Data'!G$1,FALSE)</f>
        <v>141.96882515402501</v>
      </c>
      <c r="N101" s="111">
        <f>VLOOKUP($A101,'ADR Raw Data'!$B$6:$BE$43,'ADR Raw Data'!H$1,FALSE)</f>
        <v>132.88806890299099</v>
      </c>
      <c r="O101" s="111">
        <f>VLOOKUP($A101,'ADR Raw Data'!$B$6:$BE$43,'ADR Raw Data'!I$1,FALSE)</f>
        <v>131.414197061365</v>
      </c>
      <c r="P101" s="111">
        <f>VLOOKUP($A101,'ADR Raw Data'!$B$6:$BE$43,'ADR Raw Data'!J$1,FALSE)</f>
        <v>129.00448618973999</v>
      </c>
      <c r="Q101" s="111">
        <f>VLOOKUP($A101,'ADR Raw Data'!$B$6:$BE$43,'ADR Raw Data'!K$1,FALSE)</f>
        <v>134.09660534536599</v>
      </c>
      <c r="R101" s="112">
        <f>VLOOKUP($A101,'ADR Raw Data'!$B$6:$BE$43,'ADR Raw Data'!L$1,FALSE)</f>
        <v>133.55996376549001</v>
      </c>
      <c r="S101" s="111">
        <f>VLOOKUP($A101,'ADR Raw Data'!$B$6:$BE$43,'ADR Raw Data'!N$1,FALSE)</f>
        <v>163.063895696353</v>
      </c>
      <c r="T101" s="111">
        <f>VLOOKUP($A101,'ADR Raw Data'!$B$6:$BE$43,'ADR Raw Data'!O$1,FALSE)</f>
        <v>165.95129243597299</v>
      </c>
      <c r="U101" s="112">
        <f>VLOOKUP($A101,'ADR Raw Data'!$B$6:$BE$43,'ADR Raw Data'!P$1,FALSE)</f>
        <v>164.510178251789</v>
      </c>
      <c r="V101" s="113">
        <f>VLOOKUP($A101,'ADR Raw Data'!$B$6:$BE$43,'ADR Raw Data'!R$1,FALSE)</f>
        <v>143.67995781105199</v>
      </c>
      <c r="X101" s="110">
        <f>VLOOKUP($A101,'RevPAR Raw Data'!$B$6:$BE$43,'RevPAR Raw Data'!G$1,FALSE)</f>
        <v>68.021911644951103</v>
      </c>
      <c r="Y101" s="111">
        <f>VLOOKUP($A101,'RevPAR Raw Data'!$B$6:$BE$43,'RevPAR Raw Data'!H$1,FALSE)</f>
        <v>74.600743078175796</v>
      </c>
      <c r="Z101" s="111">
        <f>VLOOKUP($A101,'RevPAR Raw Data'!$B$6:$BE$43,'RevPAR Raw Data'!I$1,FALSE)</f>
        <v>77.385090594462497</v>
      </c>
      <c r="AA101" s="111">
        <f>VLOOKUP($A101,'RevPAR Raw Data'!$B$6:$BE$43,'RevPAR Raw Data'!J$1,FALSE)</f>
        <v>76.543887418566698</v>
      </c>
      <c r="AB101" s="111">
        <f>VLOOKUP($A101,'RevPAR Raw Data'!$B$6:$BE$43,'RevPAR Raw Data'!K$1,FALSE)</f>
        <v>78.650716612377806</v>
      </c>
      <c r="AC101" s="112">
        <f>VLOOKUP($A101,'RevPAR Raw Data'!$B$6:$BE$43,'RevPAR Raw Data'!L$1,FALSE)</f>
        <v>75.040469869706797</v>
      </c>
      <c r="AD101" s="111">
        <f>VLOOKUP($A101,'RevPAR Raw Data'!$B$6:$BE$43,'RevPAR Raw Data'!N$1,FALSE)</f>
        <v>111.07731982899</v>
      </c>
      <c r="AE101" s="111">
        <f>VLOOKUP($A101,'RevPAR Raw Data'!$B$6:$BE$43,'RevPAR Raw Data'!O$1,FALSE)</f>
        <v>113.449600977198</v>
      </c>
      <c r="AF101" s="112">
        <f>VLOOKUP($A101,'RevPAR Raw Data'!$B$6:$BE$43,'RevPAR Raw Data'!P$1,FALSE)</f>
        <v>112.263460403094</v>
      </c>
      <c r="AG101" s="113">
        <f>VLOOKUP($A101,'RevPAR Raw Data'!$B$6:$BE$43,'RevPAR Raw Data'!R$1,FALSE)</f>
        <v>85.675610022103299</v>
      </c>
    </row>
    <row r="102" spans="1:33" x14ac:dyDescent="0.25">
      <c r="A102" s="90" t="s">
        <v>14</v>
      </c>
      <c r="B102" s="78">
        <f>(VLOOKUP($A101,'Occupancy Raw Data'!$B$8:$BE$51,'Occupancy Raw Data'!T$3,FALSE))/100</f>
        <v>-2.0428625223558799E-2</v>
      </c>
      <c r="C102" s="79">
        <f>(VLOOKUP($A101,'Occupancy Raw Data'!$B$8:$BE$51,'Occupancy Raw Data'!U$3,FALSE))/100</f>
        <v>-7.2917839643835997E-2</v>
      </c>
      <c r="D102" s="79">
        <f>(VLOOKUP($A101,'Occupancy Raw Data'!$B$8:$BE$51,'Occupancy Raw Data'!V$3,FALSE))/100</f>
        <v>-4.28638645978347E-2</v>
      </c>
      <c r="E102" s="79">
        <f>(VLOOKUP($A101,'Occupancy Raw Data'!$B$8:$BE$51,'Occupancy Raw Data'!W$3,FALSE))/100</f>
        <v>7.0290361420121003E-2</v>
      </c>
      <c r="F102" s="79">
        <f>(VLOOKUP($A101,'Occupancy Raw Data'!$B$8:$BE$51,'Occupancy Raw Data'!X$3,FALSE))/100</f>
        <v>6.5248107039986805E-2</v>
      </c>
      <c r="G102" s="79">
        <f>(VLOOKUP($A101,'Occupancy Raw Data'!$B$8:$BE$51,'Occupancy Raw Data'!Y$3,FALSE))/100</f>
        <v>-1.9983502431003002E-3</v>
      </c>
      <c r="H102" s="80">
        <f>(VLOOKUP($A101,'Occupancy Raw Data'!$B$8:$BE$51,'Occupancy Raw Data'!AA$3,FALSE))/100</f>
        <v>6.7853872790535508E-2</v>
      </c>
      <c r="I102" s="80">
        <f>(VLOOKUP($A101,'Occupancy Raw Data'!$B$8:$BE$51,'Occupancy Raw Data'!AB$3,FALSE))/100</f>
        <v>4.37803882793035E-2</v>
      </c>
      <c r="J102" s="79">
        <f>(VLOOKUP($A101,'Occupancy Raw Data'!$B$8:$BE$51,'Occupancy Raw Data'!AC$3,FALSE))/100</f>
        <v>5.5658364564088798E-2</v>
      </c>
      <c r="K102" s="81">
        <f>(VLOOKUP($A101,'Occupancy Raw Data'!$B$8:$BE$51,'Occupancy Raw Data'!AE$3,FALSE))/100</f>
        <v>1.6148458272916798E-2</v>
      </c>
      <c r="M102" s="78">
        <f>(VLOOKUP($A101,'ADR Raw Data'!$B$6:$BE$49,'ADR Raw Data'!T$1,FALSE))/100</f>
        <v>0.12079290624114</v>
      </c>
      <c r="N102" s="79">
        <f>(VLOOKUP($A101,'ADR Raw Data'!$B$6:$BE$49,'ADR Raw Data'!U$1,FALSE))/100</f>
        <v>-6.4844667006540005E-3</v>
      </c>
      <c r="O102" s="79">
        <f>(VLOOKUP($A101,'ADR Raw Data'!$B$6:$BE$49,'ADR Raw Data'!V$1,FALSE))/100</f>
        <v>-2.2098110756477798E-2</v>
      </c>
      <c r="P102" s="79">
        <f>(VLOOKUP($A101,'ADR Raw Data'!$B$6:$BE$49,'ADR Raw Data'!W$1,FALSE))/100</f>
        <v>5.41505347604197E-2</v>
      </c>
      <c r="Q102" s="79">
        <f>(VLOOKUP($A101,'ADR Raw Data'!$B$6:$BE$49,'ADR Raw Data'!X$1,FALSE))/100</f>
        <v>7.1187088547291791E-2</v>
      </c>
      <c r="R102" s="79">
        <f>(VLOOKUP($A101,'ADR Raw Data'!$B$6:$BE$49,'ADR Raw Data'!Y$1,FALSE))/100</f>
        <v>3.7406756221203097E-2</v>
      </c>
      <c r="S102" s="80">
        <f>(VLOOKUP($A101,'ADR Raw Data'!$B$6:$BE$49,'ADR Raw Data'!AA$1,FALSE))/100</f>
        <v>7.0997400335333499E-2</v>
      </c>
      <c r="T102" s="80">
        <f>(VLOOKUP($A101,'ADR Raw Data'!$B$6:$BE$49,'ADR Raw Data'!AB$1,FALSE))/100</f>
        <v>0.113083189068596</v>
      </c>
      <c r="U102" s="79">
        <f>(VLOOKUP($A101,'ADR Raw Data'!$B$6:$BE$49,'ADR Raw Data'!AC$1,FALSE))/100</f>
        <v>9.1987763024071897E-2</v>
      </c>
      <c r="V102" s="81">
        <f>(VLOOKUP($A101,'ADR Raw Data'!$B$6:$BE$49,'ADR Raw Data'!AE$1,FALSE))/100</f>
        <v>5.9279277061249705E-2</v>
      </c>
      <c r="X102" s="78">
        <f>(VLOOKUP($A101,'RevPAR Raw Data'!$B$6:$BE$43,'RevPAR Raw Data'!T$1,FALSE))/100</f>
        <v>9.78966480063172E-2</v>
      </c>
      <c r="Y102" s="79">
        <f>(VLOOKUP($A101,'RevPAR Raw Data'!$B$6:$BE$43,'RevPAR Raw Data'!U$1,FALSE))/100</f>
        <v>-7.8929473041435896E-2</v>
      </c>
      <c r="Z102" s="79">
        <f>(VLOOKUP($A101,'RevPAR Raw Data'!$B$6:$BE$43,'RevPAR Raw Data'!V$1,FALSE))/100</f>
        <v>-6.4014764926978898E-2</v>
      </c>
      <c r="AA102" s="79">
        <f>(VLOOKUP($A101,'RevPAR Raw Data'!$B$6:$BE$43,'RevPAR Raw Data'!W$1,FALSE))/100</f>
        <v>0.12824715683994301</v>
      </c>
      <c r="AB102" s="79">
        <f>(VLOOKUP($A101,'RevPAR Raw Data'!$B$6:$BE$43,'RevPAR Raw Data'!X$1,FALSE))/100</f>
        <v>0.14108001836067699</v>
      </c>
      <c r="AC102" s="79">
        <f>(VLOOKUP($A101,'RevPAR Raw Data'!$B$6:$BE$43,'RevPAR Raw Data'!Y$1,FALSE))/100</f>
        <v>3.5333654177714502E-2</v>
      </c>
      <c r="AD102" s="80">
        <f>(VLOOKUP($A101,'RevPAR Raw Data'!$B$6:$BE$43,'RevPAR Raw Data'!AA$1,FALSE))/100</f>
        <v>0.14366872169668102</v>
      </c>
      <c r="AE102" s="80">
        <f>(VLOOKUP($A101,'RevPAR Raw Data'!$B$6:$BE$43,'RevPAR Raw Data'!AB$1,FALSE))/100</f>
        <v>0.16181440327318397</v>
      </c>
      <c r="AF102" s="79">
        <f>(VLOOKUP($A101,'RevPAR Raw Data'!$B$6:$BE$43,'RevPAR Raw Data'!AC$1,FALSE))/100</f>
        <v>0.15276601603798901</v>
      </c>
      <c r="AG102" s="81">
        <f>(VLOOKUP($A101,'RevPAR Raw Data'!$B$6:$BE$43,'RevPAR Raw Data'!AE$1,FALSE))/100</f>
        <v>7.6385004266238801E-2</v>
      </c>
    </row>
    <row r="103" spans="1:33" x14ac:dyDescent="0.25">
      <c r="A103" s="128"/>
      <c r="B103" s="106"/>
      <c r="C103" s="107"/>
      <c r="D103" s="107"/>
      <c r="E103" s="107"/>
      <c r="F103" s="107"/>
      <c r="G103" s="108"/>
      <c r="H103" s="88"/>
      <c r="I103" s="88"/>
      <c r="J103" s="108"/>
      <c r="K103" s="109"/>
      <c r="M103" s="110"/>
      <c r="N103" s="111"/>
      <c r="O103" s="111"/>
      <c r="P103" s="111"/>
      <c r="Q103" s="111"/>
      <c r="R103" s="112"/>
      <c r="S103" s="111"/>
      <c r="T103" s="111"/>
      <c r="U103" s="112"/>
      <c r="V103" s="113"/>
      <c r="X103" s="110"/>
      <c r="Y103" s="111"/>
      <c r="Z103" s="111"/>
      <c r="AA103" s="111"/>
      <c r="AB103" s="111"/>
      <c r="AC103" s="112"/>
      <c r="AD103" s="111"/>
      <c r="AE103" s="111"/>
      <c r="AF103" s="112"/>
      <c r="AG103" s="113"/>
    </row>
    <row r="104" spans="1:33" x14ac:dyDescent="0.25">
      <c r="A104" s="105" t="s">
        <v>53</v>
      </c>
      <c r="B104" s="106">
        <f>(VLOOKUP($A104,'Occupancy Raw Data'!$B$8:$BE$54,'Occupancy Raw Data'!G$3,FALSE))/100</f>
        <v>0.47741444866920096</v>
      </c>
      <c r="C104" s="107">
        <f>(VLOOKUP($A104,'Occupancy Raw Data'!$B$8:$BE$54,'Occupancy Raw Data'!H$3,FALSE))/100</f>
        <v>0.54570342205323097</v>
      </c>
      <c r="D104" s="107">
        <f>(VLOOKUP($A104,'Occupancy Raw Data'!$B$8:$BE$54,'Occupancy Raw Data'!I$3,FALSE))/100</f>
        <v>0.56866920152091194</v>
      </c>
      <c r="E104" s="107">
        <f>(VLOOKUP($A104,'Occupancy Raw Data'!$B$8:$BE$54,'Occupancy Raw Data'!J$3,FALSE))/100</f>
        <v>0.60045627376425803</v>
      </c>
      <c r="F104" s="107">
        <f>(VLOOKUP($A104,'Occupancy Raw Data'!$B$8:$BE$54,'Occupancy Raw Data'!K$3,FALSE))/100</f>
        <v>0.63665399239543707</v>
      </c>
      <c r="G104" s="108">
        <f>(VLOOKUP($A104,'Occupancy Raw Data'!$B$8:$BE$54,'Occupancy Raw Data'!L$3,FALSE))/100</f>
        <v>0.56577946768060794</v>
      </c>
      <c r="H104" s="88">
        <f>(VLOOKUP($A104,'Occupancy Raw Data'!$B$8:$BE$54,'Occupancy Raw Data'!N$3,FALSE))/100</f>
        <v>0.76927756653992307</v>
      </c>
      <c r="I104" s="88">
        <f>(VLOOKUP($A104,'Occupancy Raw Data'!$B$8:$BE$54,'Occupancy Raw Data'!O$3,FALSE))/100</f>
        <v>0.76547528517110197</v>
      </c>
      <c r="J104" s="108">
        <f>(VLOOKUP($A104,'Occupancy Raw Data'!$B$8:$BE$54,'Occupancy Raw Data'!P$3,FALSE))/100</f>
        <v>0.76737642585551302</v>
      </c>
      <c r="K104" s="109">
        <f>(VLOOKUP($A104,'Occupancy Raw Data'!$B$8:$BE$54,'Occupancy Raw Data'!R$3,FALSE))/100</f>
        <v>0.62337859858772393</v>
      </c>
      <c r="M104" s="110">
        <f>VLOOKUP($A104,'ADR Raw Data'!$B$6:$BE$54,'ADR Raw Data'!G$1,FALSE)</f>
        <v>94.727365402994494</v>
      </c>
      <c r="N104" s="111">
        <f>VLOOKUP($A104,'ADR Raw Data'!$B$6:$BE$54,'ADR Raw Data'!H$1,FALSE)</f>
        <v>97.206382385730194</v>
      </c>
      <c r="O104" s="111">
        <f>VLOOKUP($A104,'ADR Raw Data'!$B$6:$BE$54,'ADR Raw Data'!I$1,FALSE)</f>
        <v>96.882326825354298</v>
      </c>
      <c r="P104" s="111">
        <f>VLOOKUP($A104,'ADR Raw Data'!$B$6:$BE$54,'ADR Raw Data'!J$1,FALSE)</f>
        <v>98.478452380952305</v>
      </c>
      <c r="Q104" s="111">
        <f>VLOOKUP($A104,'ADR Raw Data'!$B$6:$BE$54,'ADR Raw Data'!K$1,FALSE)</f>
        <v>100.331015289058</v>
      </c>
      <c r="R104" s="112">
        <f>VLOOKUP($A104,'ADR Raw Data'!$B$6:$BE$54,'ADR Raw Data'!L$1,FALSE)</f>
        <v>97.696090322580602</v>
      </c>
      <c r="S104" s="111">
        <f>VLOOKUP($A104,'ADR Raw Data'!$B$6:$BE$54,'ADR Raw Data'!N$1,FALSE)</f>
        <v>116.446217872676</v>
      </c>
      <c r="T104" s="111">
        <f>VLOOKUP($A104,'ADR Raw Data'!$B$6:$BE$54,'ADR Raw Data'!O$1,FALSE)</f>
        <v>117.877711106695</v>
      </c>
      <c r="U104" s="112">
        <f>VLOOKUP($A104,'ADR Raw Data'!$B$6:$BE$54,'ADR Raw Data'!P$1,FALSE)</f>
        <v>117.160191259538</v>
      </c>
      <c r="V104" s="113">
        <f>VLOOKUP($A104,'ADR Raw Data'!$B$6:$BE$54,'ADR Raw Data'!R$1,FALSE)</f>
        <v>104.541869227283</v>
      </c>
      <c r="X104" s="110">
        <f>VLOOKUP($A104,'RevPAR Raw Data'!$B$6:$BE$54,'RevPAR Raw Data'!G$1,FALSE)</f>
        <v>45.224212927756597</v>
      </c>
      <c r="Y104" s="111">
        <f>VLOOKUP($A104,'RevPAR Raw Data'!$B$6:$BE$54,'RevPAR Raw Data'!H$1,FALSE)</f>
        <v>53.045855513307899</v>
      </c>
      <c r="Z104" s="111">
        <f>VLOOKUP($A104,'RevPAR Raw Data'!$B$6:$BE$54,'RevPAR Raw Data'!I$1,FALSE)</f>
        <v>55.093995437262301</v>
      </c>
      <c r="AA104" s="111">
        <f>VLOOKUP($A104,'RevPAR Raw Data'!$B$6:$BE$54,'RevPAR Raw Data'!J$1,FALSE)</f>
        <v>59.132004562737599</v>
      </c>
      <c r="AB104" s="111">
        <f>VLOOKUP($A104,'RevPAR Raw Data'!$B$6:$BE$54,'RevPAR Raw Data'!K$1,FALSE)</f>
        <v>63.876141444866903</v>
      </c>
      <c r="AC104" s="112">
        <f>VLOOKUP($A104,'RevPAR Raw Data'!$B$6:$BE$54,'RevPAR Raw Data'!L$1,FALSE)</f>
        <v>55.274441977186299</v>
      </c>
      <c r="AD104" s="111">
        <f>VLOOKUP($A104,'RevPAR Raw Data'!$B$6:$BE$54,'RevPAR Raw Data'!N$1,FALSE)</f>
        <v>89.579463117870702</v>
      </c>
      <c r="AE104" s="111">
        <f>VLOOKUP($A104,'RevPAR Raw Data'!$B$6:$BE$54,'RevPAR Raw Data'!O$1,FALSE)</f>
        <v>90.232474524714803</v>
      </c>
      <c r="AF104" s="112">
        <f>VLOOKUP($A104,'RevPAR Raw Data'!$B$6:$BE$54,'RevPAR Raw Data'!P$1,FALSE)</f>
        <v>89.905968821292703</v>
      </c>
      <c r="AG104" s="113">
        <f>VLOOKUP($A104,'RevPAR Raw Data'!$B$6:$BE$54,'RevPAR Raw Data'!R$1,FALSE)</f>
        <v>65.169163932645304</v>
      </c>
    </row>
    <row r="105" spans="1:33" x14ac:dyDescent="0.25">
      <c r="A105" s="90" t="s">
        <v>14</v>
      </c>
      <c r="B105" s="78">
        <f>(VLOOKUP($A104,'Occupancy Raw Data'!$B$8:$BE$54,'Occupancy Raw Data'!T$3,FALSE))/100</f>
        <v>-4.3859524505912295E-2</v>
      </c>
      <c r="C105" s="79">
        <f>(VLOOKUP($A104,'Occupancy Raw Data'!$B$8:$BE$54,'Occupancy Raw Data'!U$3,FALSE))/100</f>
        <v>-5.9532400291238498E-2</v>
      </c>
      <c r="D105" s="79">
        <f>(VLOOKUP($A104,'Occupancy Raw Data'!$B$8:$BE$54,'Occupancy Raw Data'!V$3,FALSE))/100</f>
        <v>-1.89222636921621E-2</v>
      </c>
      <c r="E105" s="79">
        <f>(VLOOKUP($A104,'Occupancy Raw Data'!$B$8:$BE$54,'Occupancy Raw Data'!W$3,FALSE))/100</f>
        <v>1.90361128213399E-2</v>
      </c>
      <c r="F105" s="79">
        <f>(VLOOKUP($A104,'Occupancy Raw Data'!$B$8:$BE$54,'Occupancy Raw Data'!X$3,FALSE))/100</f>
        <v>0.113889825095057</v>
      </c>
      <c r="G105" s="79">
        <f>(VLOOKUP($A104,'Occupancy Raw Data'!$B$8:$BE$54,'Occupancy Raw Data'!Y$3,FALSE))/100</f>
        <v>3.1561689148393302E-3</v>
      </c>
      <c r="H105" s="80">
        <f>(VLOOKUP($A104,'Occupancy Raw Data'!$B$8:$BE$54,'Occupancy Raw Data'!AA$3,FALSE))/100</f>
        <v>0.104426720802722</v>
      </c>
      <c r="I105" s="80">
        <f>(VLOOKUP($A104,'Occupancy Raw Data'!$B$8:$BE$54,'Occupancy Raw Data'!AB$3,FALSE))/100</f>
        <v>5.84369538477564E-2</v>
      </c>
      <c r="J105" s="79">
        <f>(VLOOKUP($A104,'Occupancy Raw Data'!$B$8:$BE$54,'Occupancy Raw Data'!AC$3,FALSE))/100</f>
        <v>8.0999834683418703E-2</v>
      </c>
      <c r="K105" s="81">
        <f>(VLOOKUP($A104,'Occupancy Raw Data'!$B$8:$BE$54,'Occupancy Raw Data'!AE$3,FALSE))/100</f>
        <v>2.9223456783204604E-2</v>
      </c>
      <c r="M105" s="78">
        <f>(VLOOKUP($A104,'ADR Raw Data'!$B$6:$BE$54,'ADR Raw Data'!T$1,FALSE))/100</f>
        <v>-2.4085335865448899E-2</v>
      </c>
      <c r="N105" s="79">
        <f>(VLOOKUP($A104,'ADR Raw Data'!$B$6:$BE$54,'ADR Raw Data'!U$1,FALSE))/100</f>
        <v>-3.3927651788790703E-2</v>
      </c>
      <c r="O105" s="79">
        <f>(VLOOKUP($A104,'ADR Raw Data'!$B$6:$BE$54,'ADR Raw Data'!V$1,FALSE))/100</f>
        <v>-4.3726544726026405E-2</v>
      </c>
      <c r="P105" s="79">
        <f>(VLOOKUP($A104,'ADR Raw Data'!$B$6:$BE$54,'ADR Raw Data'!W$1,FALSE))/100</f>
        <v>-1.11774173685537E-2</v>
      </c>
      <c r="Q105" s="79">
        <f>(VLOOKUP($A104,'ADR Raw Data'!$B$6:$BE$54,'ADR Raw Data'!X$1,FALSE))/100</f>
        <v>8.3018385283817591E-3</v>
      </c>
      <c r="R105" s="79">
        <f>(VLOOKUP($A104,'ADR Raw Data'!$B$6:$BE$54,'ADR Raw Data'!Y$1,FALSE))/100</f>
        <v>-2.0021300515311199E-2</v>
      </c>
      <c r="S105" s="80">
        <f>(VLOOKUP($A104,'ADR Raw Data'!$B$6:$BE$54,'ADR Raw Data'!AA$1,FALSE))/100</f>
        <v>6.4139422391257597E-3</v>
      </c>
      <c r="T105" s="80">
        <f>(VLOOKUP($A104,'ADR Raw Data'!$B$6:$BE$54,'ADR Raw Data'!AB$1,FALSE))/100</f>
        <v>2.1129236495080299E-3</v>
      </c>
      <c r="U105" s="79">
        <f>(VLOOKUP($A104,'ADR Raw Data'!$B$6:$BE$54,'ADR Raw Data'!AC$1,FALSE))/100</f>
        <v>4.0748621442626299E-3</v>
      </c>
      <c r="V105" s="81">
        <f>(VLOOKUP($A104,'ADR Raw Data'!$B$6:$BE$54,'ADR Raw Data'!AE$1,FALSE))/100</f>
        <v>-7.9754383192819009E-3</v>
      </c>
      <c r="X105" s="78">
        <f>(VLOOKUP($A104,'RevPAR Raw Data'!$B$6:$BE$54,'RevPAR Raw Data'!T$1,FALSE))/100</f>
        <v>-6.6888488992737499E-2</v>
      </c>
      <c r="Y105" s="79">
        <f>(VLOOKUP($A104,'RevPAR Raw Data'!$B$6:$BE$54,'RevPAR Raw Data'!U$1,FALSE))/100</f>
        <v>-9.1440257532797206E-2</v>
      </c>
      <c r="Z105" s="79">
        <f>(VLOOKUP($A104,'RevPAR Raw Data'!$B$6:$BE$54,'RevPAR Raw Data'!V$1,FALSE))/100</f>
        <v>-6.1821403208535602E-2</v>
      </c>
      <c r="AA105" s="79">
        <f>(VLOOKUP($A104,'RevPAR Raw Data'!$B$6:$BE$54,'RevPAR Raw Data'!W$1,FALSE))/100</f>
        <v>7.6459208747072507E-3</v>
      </c>
      <c r="AB105" s="79">
        <f>(VLOOKUP($A104,'RevPAR Raw Data'!$B$6:$BE$54,'RevPAR Raw Data'!X$1,FALSE))/100</f>
        <v>0.123137158561403</v>
      </c>
      <c r="AC105" s="79">
        <f>(VLOOKUP($A104,'RevPAR Raw Data'!$B$6:$BE$54,'RevPAR Raw Data'!Y$1,FALSE))/100</f>
        <v>-1.6928322206793002E-2</v>
      </c>
      <c r="AD105" s="80">
        <f>(VLOOKUP($A104,'RevPAR Raw Data'!$B$6:$BE$54,'RevPAR Raw Data'!AA$1,FALSE))/100</f>
        <v>0.11151044999729801</v>
      </c>
      <c r="AE105" s="80">
        <f>(VLOOKUP($A104,'RevPAR Raw Data'!$B$6:$BE$54,'RevPAR Raw Data'!AB$1,FALSE))/100</f>
        <v>6.0673350319054603E-2</v>
      </c>
      <c r="AF105" s="79">
        <f>(VLOOKUP($A104,'RevPAR Raw Data'!$B$6:$BE$54,'RevPAR Raw Data'!AC$1,FALSE))/100</f>
        <v>8.5404759987724302E-2</v>
      </c>
      <c r="AG105" s="81">
        <f>(VLOOKUP($A104,'RevPAR Raw Data'!$B$6:$BE$54,'RevPAR Raw Data'!AE$1,FALSE))/100</f>
        <v>2.1014948586872001E-2</v>
      </c>
    </row>
    <row r="106" spans="1:33" x14ac:dyDescent="0.25">
      <c r="A106" s="128"/>
      <c r="B106" s="106"/>
      <c r="C106" s="107"/>
      <c r="D106" s="107"/>
      <c r="E106" s="107"/>
      <c r="F106" s="107"/>
      <c r="G106" s="108"/>
      <c r="H106" s="88"/>
      <c r="I106" s="88"/>
      <c r="J106" s="108"/>
      <c r="K106" s="109"/>
      <c r="M106" s="110"/>
      <c r="N106" s="111"/>
      <c r="O106" s="111"/>
      <c r="P106" s="111"/>
      <c r="Q106" s="111"/>
      <c r="R106" s="112"/>
      <c r="S106" s="111"/>
      <c r="T106" s="111"/>
      <c r="U106" s="112"/>
      <c r="V106" s="113"/>
      <c r="X106" s="110"/>
      <c r="Y106" s="111"/>
      <c r="Z106" s="111"/>
      <c r="AA106" s="111"/>
      <c r="AB106" s="111"/>
      <c r="AC106" s="112"/>
      <c r="AD106" s="111"/>
      <c r="AE106" s="111"/>
      <c r="AF106" s="112"/>
      <c r="AG106" s="113"/>
    </row>
    <row r="107" spans="1:33" x14ac:dyDescent="0.25">
      <c r="A107" s="105" t="s">
        <v>52</v>
      </c>
      <c r="B107" s="106">
        <f>(VLOOKUP($A107,'Occupancy Raw Data'!$B$8:$BE$45,'Occupancy Raw Data'!G$3,FALSE))/100</f>
        <v>0.55089408528198003</v>
      </c>
      <c r="C107" s="107">
        <f>(VLOOKUP($A107,'Occupancy Raw Data'!$B$8:$BE$45,'Occupancy Raw Data'!H$3,FALSE))/100</f>
        <v>0.64838376891334204</v>
      </c>
      <c r="D107" s="107">
        <f>(VLOOKUP($A107,'Occupancy Raw Data'!$B$8:$BE$45,'Occupancy Raw Data'!I$3,FALSE))/100</f>
        <v>0.69325997248968307</v>
      </c>
      <c r="E107" s="107">
        <f>(VLOOKUP($A107,'Occupancy Raw Data'!$B$8:$BE$45,'Occupancy Raw Data'!J$3,FALSE))/100</f>
        <v>0.62121733149931202</v>
      </c>
      <c r="F107" s="107">
        <f>(VLOOKUP($A107,'Occupancy Raw Data'!$B$8:$BE$45,'Occupancy Raw Data'!K$3,FALSE))/100</f>
        <v>0.62207702888583194</v>
      </c>
      <c r="G107" s="108">
        <f>(VLOOKUP($A107,'Occupancy Raw Data'!$B$8:$BE$45,'Occupancy Raw Data'!L$3,FALSE))/100</f>
        <v>0.62716643741403</v>
      </c>
      <c r="H107" s="88">
        <f>(VLOOKUP($A107,'Occupancy Raw Data'!$B$8:$BE$45,'Occupancy Raw Data'!N$3,FALSE))/100</f>
        <v>0.7236932599724889</v>
      </c>
      <c r="I107" s="88">
        <f>(VLOOKUP($A107,'Occupancy Raw Data'!$B$8:$BE$45,'Occupancy Raw Data'!O$3,FALSE))/100</f>
        <v>0.70477991746905</v>
      </c>
      <c r="J107" s="108">
        <f>(VLOOKUP($A107,'Occupancy Raw Data'!$B$8:$BE$45,'Occupancy Raw Data'!P$3,FALSE))/100</f>
        <v>0.71423658872077</v>
      </c>
      <c r="K107" s="109">
        <f>(VLOOKUP($A107,'Occupancy Raw Data'!$B$8:$BE$45,'Occupancy Raw Data'!R$3,FALSE))/100</f>
        <v>0.65204362350167</v>
      </c>
      <c r="M107" s="110">
        <f>VLOOKUP($A107,'ADR Raw Data'!$B$6:$BE$43,'ADR Raw Data'!G$1,FALSE)</f>
        <v>96.465168539325802</v>
      </c>
      <c r="N107" s="111">
        <f>VLOOKUP($A107,'ADR Raw Data'!$B$6:$BE$43,'ADR Raw Data'!H$1,FALSE)</f>
        <v>97.768631662688904</v>
      </c>
      <c r="O107" s="111">
        <f>VLOOKUP($A107,'ADR Raw Data'!$B$6:$BE$43,'ADR Raw Data'!I$1,FALSE)</f>
        <v>100.24473462301501</v>
      </c>
      <c r="P107" s="111">
        <f>VLOOKUP($A107,'ADR Raw Data'!$B$6:$BE$43,'ADR Raw Data'!J$1,FALSE)</f>
        <v>96.736194298366996</v>
      </c>
      <c r="Q107" s="111">
        <f>VLOOKUP($A107,'ADR Raw Data'!$B$6:$BE$43,'ADR Raw Data'!K$1,FALSE)</f>
        <v>97.083557213930305</v>
      </c>
      <c r="R107" s="112">
        <f>VLOOKUP($A107,'ADR Raw Data'!$B$6:$BE$43,'ADR Raw Data'!L$1,FALSE)</f>
        <v>97.746620243447694</v>
      </c>
      <c r="S107" s="111">
        <f>VLOOKUP($A107,'ADR Raw Data'!$B$6:$BE$43,'ADR Raw Data'!N$1,FALSE)</f>
        <v>109.597407935376</v>
      </c>
      <c r="T107" s="111">
        <f>VLOOKUP($A107,'ADR Raw Data'!$B$6:$BE$43,'ADR Raw Data'!O$1,FALSE)</f>
        <v>107.70971944376601</v>
      </c>
      <c r="U107" s="112">
        <f>VLOOKUP($A107,'ADR Raw Data'!$B$6:$BE$43,'ADR Raw Data'!P$1,FALSE)</f>
        <v>108.66606042368799</v>
      </c>
      <c r="V107" s="113">
        <f>VLOOKUP($A107,'ADR Raw Data'!$B$6:$BE$43,'ADR Raw Data'!R$1,FALSE)</f>
        <v>101.164035636254</v>
      </c>
      <c r="X107" s="110">
        <f>VLOOKUP($A107,'RevPAR Raw Data'!$B$6:$BE$43,'RevPAR Raw Data'!G$1,FALSE)</f>
        <v>53.142090784044001</v>
      </c>
      <c r="Y107" s="111">
        <f>VLOOKUP($A107,'RevPAR Raw Data'!$B$6:$BE$43,'RevPAR Raw Data'!H$1,FALSE)</f>
        <v>63.391593878954602</v>
      </c>
      <c r="Z107" s="111">
        <f>VLOOKUP($A107,'RevPAR Raw Data'!$B$6:$BE$43,'RevPAR Raw Data'!I$1,FALSE)</f>
        <v>69.495661966987598</v>
      </c>
      <c r="AA107" s="111">
        <f>VLOOKUP($A107,'RevPAR Raw Data'!$B$6:$BE$43,'RevPAR Raw Data'!J$1,FALSE)</f>
        <v>60.094200481430498</v>
      </c>
      <c r="AB107" s="111">
        <f>VLOOKUP($A107,'RevPAR Raw Data'!$B$6:$BE$43,'RevPAR Raw Data'!K$1,FALSE)</f>
        <v>60.393450825309401</v>
      </c>
      <c r="AC107" s="112">
        <f>VLOOKUP($A107,'RevPAR Raw Data'!$B$6:$BE$43,'RevPAR Raw Data'!L$1,FALSE)</f>
        <v>61.303399587345197</v>
      </c>
      <c r="AD107" s="111">
        <f>VLOOKUP($A107,'RevPAR Raw Data'!$B$6:$BE$43,'RevPAR Raw Data'!N$1,FALSE)</f>
        <v>79.314905433287393</v>
      </c>
      <c r="AE107" s="111">
        <f>VLOOKUP($A107,'RevPAR Raw Data'!$B$6:$BE$43,'RevPAR Raw Data'!O$1,FALSE)</f>
        <v>75.911647180192503</v>
      </c>
      <c r="AF107" s="112">
        <f>VLOOKUP($A107,'RevPAR Raw Data'!$B$6:$BE$43,'RevPAR Raw Data'!P$1,FALSE)</f>
        <v>77.613276306740005</v>
      </c>
      <c r="AG107" s="113">
        <f>VLOOKUP($A107,'RevPAR Raw Data'!$B$6:$BE$43,'RevPAR Raw Data'!R$1,FALSE)</f>
        <v>65.963364364315098</v>
      </c>
    </row>
    <row r="108" spans="1:33" x14ac:dyDescent="0.25">
      <c r="A108" s="90" t="s">
        <v>14</v>
      </c>
      <c r="B108" s="78">
        <f>(VLOOKUP($A107,'Occupancy Raw Data'!$B$8:$BE$51,'Occupancy Raw Data'!T$3,FALSE))/100</f>
        <v>0.147610775503866</v>
      </c>
      <c r="C108" s="79">
        <f>(VLOOKUP($A107,'Occupancy Raw Data'!$B$8:$BE$51,'Occupancy Raw Data'!U$3,FALSE))/100</f>
        <v>0.100584854343071</v>
      </c>
      <c r="D108" s="79">
        <f>(VLOOKUP($A107,'Occupancy Raw Data'!$B$8:$BE$51,'Occupancy Raw Data'!V$3,FALSE))/100</f>
        <v>0.16862633583747702</v>
      </c>
      <c r="E108" s="79">
        <f>(VLOOKUP($A107,'Occupancy Raw Data'!$B$8:$BE$51,'Occupancy Raw Data'!W$3,FALSE))/100</f>
        <v>3.6594059997365098E-2</v>
      </c>
      <c r="F108" s="79">
        <f>(VLOOKUP($A107,'Occupancy Raw Data'!$B$8:$BE$51,'Occupancy Raw Data'!X$3,FALSE))/100</f>
        <v>0.18420499899881801</v>
      </c>
      <c r="G108" s="79">
        <f>(VLOOKUP($A107,'Occupancy Raw Data'!$B$8:$BE$51,'Occupancy Raw Data'!Y$3,FALSE))/100</f>
        <v>0.125169080234317</v>
      </c>
      <c r="H108" s="80">
        <f>(VLOOKUP($A107,'Occupancy Raw Data'!$B$8:$BE$51,'Occupancy Raw Data'!AA$3,FALSE))/100</f>
        <v>0.16530401505329098</v>
      </c>
      <c r="I108" s="80">
        <f>(VLOOKUP($A107,'Occupancy Raw Data'!$B$8:$BE$51,'Occupancy Raw Data'!AB$3,FALSE))/100</f>
        <v>7.8215254159087907E-2</v>
      </c>
      <c r="J108" s="79">
        <f>(VLOOKUP($A107,'Occupancy Raw Data'!$B$8:$BE$51,'Occupancy Raw Data'!AC$3,FALSE))/100</f>
        <v>0.120645297922953</v>
      </c>
      <c r="K108" s="81">
        <f>(VLOOKUP($A107,'Occupancy Raw Data'!$B$8:$BE$51,'Occupancy Raw Data'!AE$3,FALSE))/100</f>
        <v>0.123749367809645</v>
      </c>
      <c r="M108" s="78">
        <f>(VLOOKUP($A107,'ADR Raw Data'!$B$6:$BE$49,'ADR Raw Data'!T$1,FALSE))/100</f>
        <v>2.01131501702984E-2</v>
      </c>
      <c r="N108" s="79">
        <f>(VLOOKUP($A107,'ADR Raw Data'!$B$6:$BE$49,'ADR Raw Data'!U$1,FALSE))/100</f>
        <v>1.96086443703853E-2</v>
      </c>
      <c r="O108" s="79">
        <f>(VLOOKUP($A107,'ADR Raw Data'!$B$6:$BE$49,'ADR Raw Data'!V$1,FALSE))/100</f>
        <v>3.6792177485763203E-2</v>
      </c>
      <c r="P108" s="79">
        <f>(VLOOKUP($A107,'ADR Raw Data'!$B$6:$BE$49,'ADR Raw Data'!W$1,FALSE))/100</f>
        <v>-2.0514697648220701E-2</v>
      </c>
      <c r="Q108" s="79">
        <f>(VLOOKUP($A107,'ADR Raw Data'!$B$6:$BE$49,'ADR Raw Data'!X$1,FALSE))/100</f>
        <v>1.7078981754636801E-2</v>
      </c>
      <c r="R108" s="79">
        <f>(VLOOKUP($A107,'ADR Raw Data'!$B$6:$BE$49,'ADR Raw Data'!Y$1,FALSE))/100</f>
        <v>1.4324988444371101E-2</v>
      </c>
      <c r="S108" s="80">
        <f>(VLOOKUP($A107,'ADR Raw Data'!$B$6:$BE$49,'ADR Raw Data'!AA$1,FALSE))/100</f>
        <v>1.72062302522051E-2</v>
      </c>
      <c r="T108" s="80">
        <f>(VLOOKUP($A107,'ADR Raw Data'!$B$6:$BE$49,'ADR Raw Data'!AB$1,FALSE))/100</f>
        <v>-5.2623883502875399E-4</v>
      </c>
      <c r="U108" s="79">
        <f>(VLOOKUP($A107,'ADR Raw Data'!$B$6:$BE$49,'ADR Raw Data'!AC$1,FALSE))/100</f>
        <v>8.4522877197397393E-3</v>
      </c>
      <c r="V108" s="81">
        <f>(VLOOKUP($A107,'ADR Raw Data'!$B$6:$BE$49,'ADR Raw Data'!AE$1,FALSE))/100</f>
        <v>1.2243108795998102E-2</v>
      </c>
      <c r="X108" s="78">
        <f>(VLOOKUP($A107,'RevPAR Raw Data'!$B$6:$BE$43,'RevPAR Raw Data'!T$1,FALSE))/100</f>
        <v>0.170692843368628</v>
      </c>
      <c r="Y108" s="79">
        <f>(VLOOKUP($A107,'RevPAR Raw Data'!$B$6:$BE$43,'RevPAR Raw Data'!U$1,FALSE))/100</f>
        <v>0.12216583135131699</v>
      </c>
      <c r="Z108" s="79">
        <f>(VLOOKUP($A107,'RevPAR Raw Data'!$B$6:$BE$43,'RevPAR Raw Data'!V$1,FALSE))/100</f>
        <v>0.21162264340014703</v>
      </c>
      <c r="AA108" s="79">
        <f>(VLOOKUP($A107,'RevPAR Raw Data'!$B$6:$BE$43,'RevPAR Raw Data'!W$1,FALSE))/100</f>
        <v>1.5328646272577599E-2</v>
      </c>
      <c r="AB108" s="79">
        <f>(VLOOKUP($A107,'RevPAR Raw Data'!$B$6:$BE$43,'RevPAR Raw Data'!X$1,FALSE))/100</f>
        <v>0.204430014570469</v>
      </c>
      <c r="AC108" s="79">
        <f>(VLOOKUP($A107,'RevPAR Raw Data'!$B$6:$BE$43,'RevPAR Raw Data'!Y$1,FALSE))/100</f>
        <v>0.14128711430663699</v>
      </c>
      <c r="AD108" s="80">
        <f>(VLOOKUP($A107,'RevPAR Raw Data'!$B$6:$BE$43,'RevPAR Raw Data'!AA$1,FALSE))/100</f>
        <v>0.18535450425011699</v>
      </c>
      <c r="AE108" s="80">
        <f>(VLOOKUP($A107,'RevPAR Raw Data'!$B$6:$BE$43,'RevPAR Raw Data'!AB$1,FALSE))/100</f>
        <v>7.7647855419829007E-2</v>
      </c>
      <c r="AF108" s="79">
        <f>(VLOOKUP($A107,'RevPAR Raw Data'!$B$6:$BE$43,'RevPAR Raw Data'!AC$1,FALSE))/100</f>
        <v>0.13011731441277199</v>
      </c>
      <c r="AG108" s="81">
        <f>(VLOOKUP($A107,'RevPAR Raw Data'!$B$6:$BE$43,'RevPAR Raw Data'!AE$1,FALSE))/100</f>
        <v>0.13750755357917299</v>
      </c>
    </row>
    <row r="109" spans="1:33" x14ac:dyDescent="0.25">
      <c r="A109" s="123"/>
      <c r="B109" s="106"/>
      <c r="C109" s="107"/>
      <c r="D109" s="107"/>
      <c r="E109" s="107"/>
      <c r="F109" s="107"/>
      <c r="G109" s="108"/>
      <c r="H109" s="88"/>
      <c r="I109" s="88"/>
      <c r="J109" s="108"/>
      <c r="K109" s="109"/>
      <c r="M109" s="110"/>
      <c r="N109" s="111"/>
      <c r="O109" s="111"/>
      <c r="P109" s="111"/>
      <c r="Q109" s="111"/>
      <c r="R109" s="112"/>
      <c r="S109" s="111"/>
      <c r="T109" s="111"/>
      <c r="U109" s="112"/>
      <c r="V109" s="113"/>
      <c r="X109" s="110"/>
      <c r="Y109" s="111"/>
      <c r="Z109" s="111"/>
      <c r="AA109" s="111"/>
      <c r="AB109" s="111"/>
      <c r="AC109" s="112"/>
      <c r="AD109" s="111"/>
      <c r="AE109" s="111"/>
      <c r="AF109" s="112"/>
      <c r="AG109" s="113"/>
    </row>
    <row r="110" spans="1:33" x14ac:dyDescent="0.25">
      <c r="A110" s="105" t="s">
        <v>55</v>
      </c>
      <c r="B110" s="106">
        <f>(VLOOKUP($A110,'Occupancy Raw Data'!$B$8:$BE$45,'Occupancy Raw Data'!G$3,FALSE))/100</f>
        <v>0.519976612746053</v>
      </c>
      <c r="C110" s="107">
        <f>(VLOOKUP($A110,'Occupancy Raw Data'!$B$8:$BE$45,'Occupancy Raw Data'!H$3,FALSE))/100</f>
        <v>0.64100565191970305</v>
      </c>
      <c r="D110" s="107">
        <f>(VLOOKUP($A110,'Occupancy Raw Data'!$B$8:$BE$45,'Occupancy Raw Data'!I$3,FALSE))/100</f>
        <v>0.69187292925355603</v>
      </c>
      <c r="E110" s="107">
        <f>(VLOOKUP($A110,'Occupancy Raw Data'!$B$8:$BE$45,'Occupancy Raw Data'!J$3,FALSE))/100</f>
        <v>0.72325082829857701</v>
      </c>
      <c r="F110" s="107">
        <f>(VLOOKUP($A110,'Occupancy Raw Data'!$B$8:$BE$45,'Occupancy Raw Data'!K$3,FALSE))/100</f>
        <v>0.67218865718183496</v>
      </c>
      <c r="G110" s="108">
        <f>(VLOOKUP($A110,'Occupancy Raw Data'!$B$8:$BE$45,'Occupancy Raw Data'!L$3,FALSE))/100</f>
        <v>0.64965893587994505</v>
      </c>
      <c r="H110" s="88">
        <f>(VLOOKUP($A110,'Occupancy Raw Data'!$B$8:$BE$45,'Occupancy Raw Data'!N$3,FALSE))/100</f>
        <v>0.70181251218086105</v>
      </c>
      <c r="I110" s="88">
        <f>(VLOOKUP($A110,'Occupancy Raw Data'!$B$8:$BE$45,'Occupancy Raw Data'!O$3,FALSE))/100</f>
        <v>0.72247125316702299</v>
      </c>
      <c r="J110" s="108">
        <f>(VLOOKUP($A110,'Occupancy Raw Data'!$B$8:$BE$45,'Occupancy Raw Data'!P$3,FALSE))/100</f>
        <v>0.71214188267394207</v>
      </c>
      <c r="K110" s="109">
        <f>(VLOOKUP($A110,'Occupancy Raw Data'!$B$8:$BE$45,'Occupancy Raw Data'!R$3,FALSE))/100</f>
        <v>0.66751120639251593</v>
      </c>
      <c r="M110" s="110">
        <f>VLOOKUP($A110,'ADR Raw Data'!$B$6:$BE$43,'ADR Raw Data'!G$1,FALSE)</f>
        <v>146.20380809595201</v>
      </c>
      <c r="N110" s="111">
        <f>VLOOKUP($A110,'ADR Raw Data'!$B$6:$BE$43,'ADR Raw Data'!H$1,FALSE)</f>
        <v>143.88558528428001</v>
      </c>
      <c r="O110" s="111">
        <f>VLOOKUP($A110,'ADR Raw Data'!$B$6:$BE$43,'ADR Raw Data'!I$1,FALSE)</f>
        <v>148.53613521126701</v>
      </c>
      <c r="P110" s="111">
        <f>VLOOKUP($A110,'ADR Raw Data'!$B$6:$BE$43,'ADR Raw Data'!J$1,FALSE)</f>
        <v>140.29277553220101</v>
      </c>
      <c r="Q110" s="111">
        <f>VLOOKUP($A110,'ADR Raw Data'!$B$6:$BE$43,'ADR Raw Data'!K$1,FALSE)</f>
        <v>144.93295737894999</v>
      </c>
      <c r="R110" s="112">
        <f>VLOOKUP($A110,'ADR Raw Data'!$B$6:$BE$43,'ADR Raw Data'!L$1,FALSE)</f>
        <v>144.664006119877</v>
      </c>
      <c r="S110" s="111">
        <f>VLOOKUP($A110,'ADR Raw Data'!$B$6:$BE$43,'ADR Raw Data'!N$1,FALSE)</f>
        <v>175.798258816995</v>
      </c>
      <c r="T110" s="111">
        <f>VLOOKUP($A110,'ADR Raw Data'!$B$6:$BE$43,'ADR Raw Data'!O$1,FALSE)</f>
        <v>178.64833288373299</v>
      </c>
      <c r="U110" s="112">
        <f>VLOOKUP($A110,'ADR Raw Data'!$B$6:$BE$43,'ADR Raw Data'!P$1,FALSE)</f>
        <v>177.24396551724101</v>
      </c>
      <c r="V110" s="113">
        <f>VLOOKUP($A110,'ADR Raw Data'!$B$6:$BE$43,'ADR Raw Data'!R$1,FALSE)</f>
        <v>154.59494848800799</v>
      </c>
      <c r="X110" s="110">
        <f>VLOOKUP($A110,'RevPAR Raw Data'!$B$6:$BE$43,'RevPAR Raw Data'!G$1,FALSE)</f>
        <v>76.022560904307099</v>
      </c>
      <c r="Y110" s="111">
        <f>VLOOKUP($A110,'RevPAR Raw Data'!$B$6:$BE$43,'RevPAR Raw Data'!H$1,FALSE)</f>
        <v>92.231473396998595</v>
      </c>
      <c r="Z110" s="111">
        <f>VLOOKUP($A110,'RevPAR Raw Data'!$B$6:$BE$43,'RevPAR Raw Data'!I$1,FALSE)</f>
        <v>102.768130968622</v>
      </c>
      <c r="AA110" s="111">
        <f>VLOOKUP($A110,'RevPAR Raw Data'!$B$6:$BE$43,'RevPAR Raw Data'!J$1,FALSE)</f>
        <v>101.466866107971</v>
      </c>
      <c r="AB110" s="111">
        <f>VLOOKUP($A110,'RevPAR Raw Data'!$B$6:$BE$43,'RevPAR Raw Data'!K$1,FALSE)</f>
        <v>97.422290001948895</v>
      </c>
      <c r="AC110" s="112">
        <f>VLOOKUP($A110,'RevPAR Raw Data'!$B$6:$BE$43,'RevPAR Raw Data'!L$1,FALSE)</f>
        <v>93.982264275969499</v>
      </c>
      <c r="AD110" s="111">
        <f>VLOOKUP($A110,'RevPAR Raw Data'!$B$6:$BE$43,'RevPAR Raw Data'!N$1,FALSE)</f>
        <v>123.377417657376</v>
      </c>
      <c r="AE110" s="111">
        <f>VLOOKUP($A110,'RevPAR Raw Data'!$B$6:$BE$43,'RevPAR Raw Data'!O$1,FALSE)</f>
        <v>129.06828493470999</v>
      </c>
      <c r="AF110" s="112">
        <f>VLOOKUP($A110,'RevPAR Raw Data'!$B$6:$BE$43,'RevPAR Raw Data'!P$1,FALSE)</f>
        <v>126.222851296043</v>
      </c>
      <c r="AG110" s="113">
        <f>VLOOKUP($A110,'RevPAR Raw Data'!$B$6:$BE$43,'RevPAR Raw Data'!R$1,FALSE)</f>
        <v>103.19386056741899</v>
      </c>
    </row>
    <row r="111" spans="1:33" x14ac:dyDescent="0.25">
      <c r="A111" s="90" t="s">
        <v>14</v>
      </c>
      <c r="B111" s="78">
        <f>(VLOOKUP($A110,'Occupancy Raw Data'!$B$8:$BE$51,'Occupancy Raw Data'!T$3,FALSE))/100</f>
        <v>8.227945335376359E-2</v>
      </c>
      <c r="C111" s="79">
        <f>(VLOOKUP($A110,'Occupancy Raw Data'!$B$8:$BE$51,'Occupancy Raw Data'!U$3,FALSE))/100</f>
        <v>-5.2317948981955697E-3</v>
      </c>
      <c r="D111" s="79">
        <f>(VLOOKUP($A110,'Occupancy Raw Data'!$B$8:$BE$51,'Occupancy Raw Data'!V$3,FALSE))/100</f>
        <v>-1.6591904992424199E-2</v>
      </c>
      <c r="E111" s="79">
        <f>(VLOOKUP($A110,'Occupancy Raw Data'!$B$8:$BE$51,'Occupancy Raw Data'!W$3,FALSE))/100</f>
        <v>8.0279309217154607E-2</v>
      </c>
      <c r="F111" s="79">
        <f>(VLOOKUP($A110,'Occupancy Raw Data'!$B$8:$BE$51,'Occupancy Raw Data'!X$3,FALSE))/100</f>
        <v>0.188978861359268</v>
      </c>
      <c r="G111" s="79">
        <f>(VLOOKUP($A110,'Occupancy Raw Data'!$B$8:$BE$51,'Occupancy Raw Data'!Y$3,FALSE))/100</f>
        <v>6.0417691528587197E-2</v>
      </c>
      <c r="H111" s="80">
        <f>(VLOOKUP($A110,'Occupancy Raw Data'!$B$8:$BE$51,'Occupancy Raw Data'!AA$3,FALSE))/100</f>
        <v>9.0848739405527901E-2</v>
      </c>
      <c r="I111" s="80">
        <f>(VLOOKUP($A110,'Occupancy Raw Data'!$B$8:$BE$51,'Occupancy Raw Data'!AB$3,FALSE))/100</f>
        <v>0.107265724962504</v>
      </c>
      <c r="J111" s="79">
        <f>(VLOOKUP($A110,'Occupancy Raw Data'!$B$8:$BE$51,'Occupancy Raw Data'!AC$3,FALSE))/100</f>
        <v>9.9114993274716789E-2</v>
      </c>
      <c r="K111" s="81">
        <f>(VLOOKUP($A110,'Occupancy Raw Data'!$B$8:$BE$51,'Occupancy Raw Data'!AE$3,FALSE))/100</f>
        <v>7.1921468242351599E-2</v>
      </c>
      <c r="M111" s="78">
        <f>(VLOOKUP($A110,'ADR Raw Data'!$B$6:$BE$49,'ADR Raw Data'!T$1,FALSE))/100</f>
        <v>-8.4621028710002294E-2</v>
      </c>
      <c r="N111" s="79">
        <f>(VLOOKUP($A110,'ADR Raw Data'!$B$6:$BE$49,'ADR Raw Data'!U$1,FALSE))/100</f>
        <v>-8.7671629368388099E-2</v>
      </c>
      <c r="O111" s="79">
        <f>(VLOOKUP($A110,'ADR Raw Data'!$B$6:$BE$49,'ADR Raw Data'!V$1,FALSE))/100</f>
        <v>-6.8512948426388096E-2</v>
      </c>
      <c r="P111" s="79">
        <f>(VLOOKUP($A110,'ADR Raw Data'!$B$6:$BE$49,'ADR Raw Data'!W$1,FALSE))/100</f>
        <v>-4.9366413188770102E-2</v>
      </c>
      <c r="Q111" s="79">
        <f>(VLOOKUP($A110,'ADR Raw Data'!$B$6:$BE$49,'ADR Raw Data'!X$1,FALSE))/100</f>
        <v>-9.1649666849802192E-2</v>
      </c>
      <c r="R111" s="79">
        <f>(VLOOKUP($A110,'ADR Raw Data'!$B$6:$BE$49,'ADR Raw Data'!Y$1,FALSE))/100</f>
        <v>-7.5949571188971596E-2</v>
      </c>
      <c r="S111" s="80">
        <f>(VLOOKUP($A110,'ADR Raw Data'!$B$6:$BE$49,'ADR Raw Data'!AA$1,FALSE))/100</f>
        <v>-0.10618720658294899</v>
      </c>
      <c r="T111" s="80">
        <f>(VLOOKUP($A110,'ADR Raw Data'!$B$6:$BE$49,'ADR Raw Data'!AB$1,FALSE))/100</f>
        <v>-0.103986188502577</v>
      </c>
      <c r="U111" s="79">
        <f>(VLOOKUP($A110,'ADR Raw Data'!$B$6:$BE$49,'ADR Raw Data'!AC$1,FALSE))/100</f>
        <v>-0.105017722117018</v>
      </c>
      <c r="V111" s="81">
        <f>(VLOOKUP($A110,'ADR Raw Data'!$B$6:$BE$49,'ADR Raw Data'!AE$1,FALSE))/100</f>
        <v>-8.4627698603211787E-2</v>
      </c>
      <c r="X111" s="78">
        <f>(VLOOKUP($A110,'RevPAR Raw Data'!$B$6:$BE$43,'RevPAR Raw Data'!T$1,FALSE))/100</f>
        <v>-9.3041473407309006E-3</v>
      </c>
      <c r="Y111" s="79">
        <f>(VLOOKUP($A110,'RevPAR Raw Data'!$B$6:$BE$43,'RevPAR Raw Data'!U$1,FALSE))/100</f>
        <v>-9.244474428333771E-2</v>
      </c>
      <c r="Z111" s="79">
        <f>(VLOOKUP($A110,'RevPAR Raw Data'!$B$6:$BE$43,'RevPAR Raw Data'!V$1,FALSE))/100</f>
        <v>-8.3968093087770909E-2</v>
      </c>
      <c r="AA111" s="79">
        <f>(VLOOKUP($A110,'RevPAR Raw Data'!$B$6:$BE$43,'RevPAR Raw Data'!W$1,FALSE))/100</f>
        <v>2.69497944790613E-2</v>
      </c>
      <c r="AB111" s="79">
        <f>(VLOOKUP($A110,'RevPAR Raw Data'!$B$6:$BE$43,'RevPAR Raw Data'!X$1,FALSE))/100</f>
        <v>8.0009344824234607E-2</v>
      </c>
      <c r="AC111" s="79">
        <f>(VLOOKUP($A110,'RevPAR Raw Data'!$B$6:$BE$43,'RevPAR Raw Data'!Y$1,FALSE))/100</f>
        <v>-2.01205774242082E-2</v>
      </c>
      <c r="AD111" s="80">
        <f>(VLOOKUP($A110,'RevPAR Raw Data'!$B$6:$BE$43,'RevPAR Raw Data'!AA$1,FALSE))/100</f>
        <v>-2.4985441036476999E-2</v>
      </c>
      <c r="AE111" s="80">
        <f>(VLOOKUP($A110,'RevPAR Raw Data'!$B$6:$BE$43,'RevPAR Raw Data'!AB$1,FALSE))/100</f>
        <v>-7.8746174358903902E-3</v>
      </c>
      <c r="AF111" s="79">
        <f>(VLOOKUP($A110,'RevPAR Raw Data'!$B$6:$BE$43,'RevPAR Raw Data'!AC$1,FALSE))/100</f>
        <v>-1.6311559663655998E-2</v>
      </c>
      <c r="AG111" s="81">
        <f>(VLOOKUP($A110,'RevPAR Raw Data'!$B$6:$BE$43,'RevPAR Raw Data'!AE$1,FALSE))/100</f>
        <v>-1.87927786983744E-2</v>
      </c>
    </row>
    <row r="112" spans="1:33" x14ac:dyDescent="0.25">
      <c r="A112" s="128"/>
      <c r="B112" s="106"/>
      <c r="C112" s="107"/>
      <c r="D112" s="107"/>
      <c r="E112" s="107"/>
      <c r="F112" s="107"/>
      <c r="G112" s="108"/>
      <c r="H112" s="88"/>
      <c r="I112" s="88"/>
      <c r="J112" s="108"/>
      <c r="K112" s="109"/>
      <c r="M112" s="110"/>
      <c r="N112" s="111"/>
      <c r="O112" s="111"/>
      <c r="P112" s="111"/>
      <c r="Q112" s="111"/>
      <c r="R112" s="112"/>
      <c r="S112" s="111"/>
      <c r="T112" s="111"/>
      <c r="U112" s="112"/>
      <c r="V112" s="113"/>
      <c r="X112" s="110"/>
      <c r="Y112" s="111"/>
      <c r="Z112" s="111"/>
      <c r="AA112" s="111"/>
      <c r="AB112" s="111"/>
      <c r="AC112" s="112"/>
      <c r="AD112" s="111"/>
      <c r="AE112" s="111"/>
      <c r="AF112" s="112"/>
      <c r="AG112" s="113"/>
    </row>
    <row r="113" spans="1:34" x14ac:dyDescent="0.25">
      <c r="A113" s="105" t="s">
        <v>54</v>
      </c>
      <c r="B113" s="106">
        <f>(VLOOKUP($A113,'Occupancy Raw Data'!$B$8:$BE$45,'Occupancy Raw Data'!G$3,FALSE))/100</f>
        <v>0.52344161545215107</v>
      </c>
      <c r="C113" s="107">
        <f>(VLOOKUP($A113,'Occupancy Raw Data'!$B$8:$BE$45,'Occupancy Raw Data'!H$3,FALSE))/100</f>
        <v>0.61387181738366903</v>
      </c>
      <c r="D113" s="107">
        <f>(VLOOKUP($A113,'Occupancy Raw Data'!$B$8:$BE$45,'Occupancy Raw Data'!I$3,FALSE))/100</f>
        <v>0.66286215978928797</v>
      </c>
      <c r="E113" s="107">
        <f>(VLOOKUP($A113,'Occupancy Raw Data'!$B$8:$BE$45,'Occupancy Raw Data'!J$3,FALSE))/100</f>
        <v>0.65566286215978908</v>
      </c>
      <c r="F113" s="107">
        <f>(VLOOKUP($A113,'Occupancy Raw Data'!$B$8:$BE$45,'Occupancy Raw Data'!K$3,FALSE))/100</f>
        <v>0.68446005267778698</v>
      </c>
      <c r="G113" s="108">
        <f>(VLOOKUP($A113,'Occupancy Raw Data'!$B$8:$BE$45,'Occupancy Raw Data'!L$3,FALSE))/100</f>
        <v>0.62805970149253698</v>
      </c>
      <c r="H113" s="88">
        <f>(VLOOKUP($A113,'Occupancy Raw Data'!$B$8:$BE$45,'Occupancy Raw Data'!N$3,FALSE))/100</f>
        <v>0.65057067603160601</v>
      </c>
      <c r="I113" s="88">
        <f>(VLOOKUP($A113,'Occupancy Raw Data'!$B$8:$BE$45,'Occupancy Raw Data'!O$3,FALSE))/100</f>
        <v>0.64723441615452104</v>
      </c>
      <c r="J113" s="108">
        <f>(VLOOKUP($A113,'Occupancy Raw Data'!$B$8:$BE$45,'Occupancy Raw Data'!P$3,FALSE))/100</f>
        <v>0.64890254609306397</v>
      </c>
      <c r="K113" s="109">
        <f>(VLOOKUP($A113,'Occupancy Raw Data'!$B$8:$BE$45,'Occupancy Raw Data'!R$3,FALSE))/100</f>
        <v>0.63401479994983001</v>
      </c>
      <c r="M113" s="110">
        <f>VLOOKUP($A113,'ADR Raw Data'!$B$6:$BE$43,'ADR Raw Data'!G$1,FALSE)</f>
        <v>99.326799731633599</v>
      </c>
      <c r="N113" s="111">
        <f>VLOOKUP($A113,'ADR Raw Data'!$B$6:$BE$43,'ADR Raw Data'!H$1,FALSE)</f>
        <v>103.350048627002</v>
      </c>
      <c r="O113" s="111">
        <f>VLOOKUP($A113,'ADR Raw Data'!$B$6:$BE$43,'ADR Raw Data'!I$1,FALSE)</f>
        <v>108.85612450331099</v>
      </c>
      <c r="P113" s="111">
        <f>VLOOKUP($A113,'ADR Raw Data'!$B$6:$BE$43,'ADR Raw Data'!J$1,FALSE)</f>
        <v>110.620391001606</v>
      </c>
      <c r="Q113" s="111">
        <f>VLOOKUP($A113,'ADR Raw Data'!$B$6:$BE$43,'ADR Raw Data'!K$1,FALSE)</f>
        <v>107.293930220625</v>
      </c>
      <c r="R113" s="112">
        <f>VLOOKUP($A113,'ADR Raw Data'!$B$6:$BE$43,'ADR Raw Data'!L$1,FALSE)</f>
        <v>106.219252404383</v>
      </c>
      <c r="S113" s="111">
        <f>VLOOKUP($A113,'ADR Raw Data'!$B$6:$BE$43,'ADR Raw Data'!N$1,FALSE)</f>
        <v>109.96090418353501</v>
      </c>
      <c r="T113" s="111">
        <f>VLOOKUP($A113,'ADR Raw Data'!$B$6:$BE$43,'ADR Raw Data'!O$1,FALSE)</f>
        <v>110.94498100922399</v>
      </c>
      <c r="U113" s="112">
        <f>VLOOKUP($A113,'ADR Raw Data'!$B$6:$BE$43,'ADR Raw Data'!P$1,FALSE)</f>
        <v>110.45167771614101</v>
      </c>
      <c r="V113" s="113">
        <f>VLOOKUP($A113,'ADR Raw Data'!$B$6:$BE$43,'ADR Raw Data'!R$1,FALSE)</f>
        <v>107.456912363996</v>
      </c>
      <c r="X113" s="110">
        <f>VLOOKUP($A113,'RevPAR Raw Data'!$B$6:$BE$43,'RevPAR Raw Data'!G$1,FALSE)</f>
        <v>51.9917805092186</v>
      </c>
      <c r="Y113" s="111">
        <f>VLOOKUP($A113,'RevPAR Raw Data'!$B$6:$BE$43,'RevPAR Raw Data'!H$1,FALSE)</f>
        <v>63.443682177348499</v>
      </c>
      <c r="Z113" s="111">
        <f>VLOOKUP($A113,'RevPAR Raw Data'!$B$6:$BE$43,'RevPAR Raw Data'!I$1,FALSE)</f>
        <v>72.156605794556597</v>
      </c>
      <c r="AA113" s="111">
        <f>VLOOKUP($A113,'RevPAR Raw Data'!$B$6:$BE$43,'RevPAR Raw Data'!J$1,FALSE)</f>
        <v>72.529682177348505</v>
      </c>
      <c r="AB113" s="111">
        <f>VLOOKUP($A113,'RevPAR Raw Data'!$B$6:$BE$43,'RevPAR Raw Data'!K$1,FALSE)</f>
        <v>73.438409130816495</v>
      </c>
      <c r="AC113" s="112">
        <f>VLOOKUP($A113,'RevPAR Raw Data'!$B$6:$BE$43,'RevPAR Raw Data'!L$1,FALSE)</f>
        <v>66.712031957857704</v>
      </c>
      <c r="AD113" s="111">
        <f>VLOOKUP($A113,'RevPAR Raw Data'!$B$6:$BE$43,'RevPAR Raw Data'!N$1,FALSE)</f>
        <v>71.537339771729506</v>
      </c>
      <c r="AE113" s="111">
        <f>VLOOKUP($A113,'RevPAR Raw Data'!$B$6:$BE$43,'RevPAR Raw Data'!O$1,FALSE)</f>
        <v>71.807410008779598</v>
      </c>
      <c r="AF113" s="112">
        <f>VLOOKUP($A113,'RevPAR Raw Data'!$B$6:$BE$43,'RevPAR Raw Data'!P$1,FALSE)</f>
        <v>71.672374890254602</v>
      </c>
      <c r="AG113" s="113">
        <f>VLOOKUP($A113,'RevPAR Raw Data'!$B$6:$BE$43,'RevPAR Raw Data'!R$1,FALSE)</f>
        <v>68.129272795685395</v>
      </c>
    </row>
    <row r="114" spans="1:34" x14ac:dyDescent="0.25">
      <c r="A114" s="90" t="s">
        <v>14</v>
      </c>
      <c r="B114" s="78">
        <f>(VLOOKUP($A113,'Occupancy Raw Data'!$B$8:$BE$51,'Occupancy Raw Data'!T$3,FALSE))/100</f>
        <v>-5.1218740733418901E-2</v>
      </c>
      <c r="C114" s="79">
        <f>(VLOOKUP($A113,'Occupancy Raw Data'!$B$8:$BE$51,'Occupancy Raw Data'!U$3,FALSE))/100</f>
        <v>-0.107954784083299</v>
      </c>
      <c r="D114" s="79">
        <f>(VLOOKUP($A113,'Occupancy Raw Data'!$B$8:$BE$51,'Occupancy Raw Data'!V$3,FALSE))/100</f>
        <v>-5.0874323126715304E-2</v>
      </c>
      <c r="E114" s="79">
        <f>(VLOOKUP($A113,'Occupancy Raw Data'!$B$8:$BE$51,'Occupancy Raw Data'!W$3,FALSE))/100</f>
        <v>-4.2907064676616896E-2</v>
      </c>
      <c r="F114" s="79">
        <f>(VLOOKUP($A113,'Occupancy Raw Data'!$B$8:$BE$51,'Occupancy Raw Data'!X$3,FALSE))/100</f>
        <v>3.2158217178569898E-2</v>
      </c>
      <c r="G114" s="79">
        <f>(VLOOKUP($A113,'Occupancy Raw Data'!$B$8:$BE$51,'Occupancy Raw Data'!Y$3,FALSE))/100</f>
        <v>-4.44694813868401E-2</v>
      </c>
      <c r="H114" s="80">
        <f>(VLOOKUP($A113,'Occupancy Raw Data'!$B$8:$BE$51,'Occupancy Raw Data'!AA$3,FALSE))/100</f>
        <v>3.4443168771526901E-3</v>
      </c>
      <c r="I114" s="80">
        <f>(VLOOKUP($A113,'Occupancy Raw Data'!$B$8:$BE$51,'Occupancy Raw Data'!AB$3,FALSE))/100</f>
        <v>-2.98572853149368E-2</v>
      </c>
      <c r="J114" s="79">
        <f>(VLOOKUP($A113,'Occupancy Raw Data'!$B$8:$BE$51,'Occupancy Raw Data'!AC$3,FALSE))/100</f>
        <v>-1.34446501004213E-2</v>
      </c>
      <c r="K114" s="81">
        <f>(VLOOKUP($A113,'Occupancy Raw Data'!$B$8:$BE$51,'Occupancy Raw Data'!AE$3,FALSE))/100</f>
        <v>-3.5600845362327299E-2</v>
      </c>
      <c r="M114" s="78">
        <f>(VLOOKUP($A113,'ADR Raw Data'!$B$6:$BE$49,'ADR Raw Data'!T$1,FALSE))/100</f>
        <v>-7.1032540100115001E-3</v>
      </c>
      <c r="N114" s="79">
        <f>(VLOOKUP($A113,'ADR Raw Data'!$B$6:$BE$49,'ADR Raw Data'!U$1,FALSE))/100</f>
        <v>-2.7296187470878398E-2</v>
      </c>
      <c r="O114" s="79">
        <f>(VLOOKUP($A113,'ADR Raw Data'!$B$6:$BE$49,'ADR Raw Data'!V$1,FALSE))/100</f>
        <v>-1.8315906537692099E-2</v>
      </c>
      <c r="P114" s="79">
        <f>(VLOOKUP($A113,'ADR Raw Data'!$B$6:$BE$49,'ADR Raw Data'!W$1,FALSE))/100</f>
        <v>-8.2810273456812005E-3</v>
      </c>
      <c r="Q114" s="79">
        <f>(VLOOKUP($A113,'ADR Raw Data'!$B$6:$BE$49,'ADR Raw Data'!X$1,FALSE))/100</f>
        <v>1.9682146411694502E-2</v>
      </c>
      <c r="R114" s="79">
        <f>(VLOOKUP($A113,'ADR Raw Data'!$B$6:$BE$49,'ADR Raw Data'!Y$1,FALSE))/100</f>
        <v>-8.1204911008750606E-3</v>
      </c>
      <c r="S114" s="80">
        <f>(VLOOKUP($A113,'ADR Raw Data'!$B$6:$BE$49,'ADR Raw Data'!AA$1,FALSE))/100</f>
        <v>5.0692454451364902E-2</v>
      </c>
      <c r="T114" s="80">
        <f>(VLOOKUP($A113,'ADR Raw Data'!$B$6:$BE$49,'ADR Raw Data'!AB$1,FALSE))/100</f>
        <v>3.1347202462352702E-2</v>
      </c>
      <c r="U114" s="79">
        <f>(VLOOKUP($A113,'ADR Raw Data'!$B$6:$BE$49,'ADR Raw Data'!AC$1,FALSE))/100</f>
        <v>4.0670343692708305E-2</v>
      </c>
      <c r="V114" s="81">
        <f>(VLOOKUP($A113,'ADR Raw Data'!$B$6:$BE$49,'ADR Raw Data'!AE$1,FALSE))/100</f>
        <v>5.9979496347980698E-3</v>
      </c>
      <c r="X114" s="78">
        <f>(VLOOKUP($A113,'RevPAR Raw Data'!$B$6:$BE$43,'RevPAR Raw Data'!T$1,FALSE))/100</f>
        <v>-5.7958175017928104E-2</v>
      </c>
      <c r="Y114" s="79">
        <f>(VLOOKUP($A113,'RevPAR Raw Data'!$B$6:$BE$43,'RevPAR Raw Data'!U$1,FALSE))/100</f>
        <v>-0.132304217529462</v>
      </c>
      <c r="Z114" s="79">
        <f>(VLOOKUP($A113,'RevPAR Raw Data'!$B$6:$BE$43,'RevPAR Raw Data'!V$1,FALSE))/100</f>
        <v>-6.8258420316850199E-2</v>
      </c>
      <c r="AA114" s="79">
        <f>(VLOOKUP($A113,'RevPAR Raw Data'!$B$6:$BE$43,'RevPAR Raw Data'!W$1,FALSE))/100</f>
        <v>-5.0832777446388103E-2</v>
      </c>
      <c r="AB114" s="79">
        <f>(VLOOKUP($A113,'RevPAR Raw Data'!$B$6:$BE$43,'RevPAR Raw Data'!X$1,FALSE))/100</f>
        <v>5.2473306329112103E-2</v>
      </c>
      <c r="AC114" s="79">
        <f>(VLOOKUP($A113,'RevPAR Raw Data'!$B$6:$BE$43,'RevPAR Raw Data'!Y$1,FALSE))/100</f>
        <v>-5.2228858459852798E-2</v>
      </c>
      <c r="AD114" s="80">
        <f>(VLOOKUP($A113,'RevPAR Raw Data'!$B$6:$BE$43,'RevPAR Raw Data'!AA$1,FALSE))/100</f>
        <v>5.4311372204928696E-2</v>
      </c>
      <c r="AE114" s="80">
        <f>(VLOOKUP($A113,'RevPAR Raw Data'!$B$6:$BE$43,'RevPAR Raw Data'!AB$1,FALSE))/100</f>
        <v>5.5397477967239895E-4</v>
      </c>
      <c r="AF114" s="79">
        <f>(VLOOKUP($A113,'RevPAR Raw Data'!$B$6:$BE$43,'RevPAR Raw Data'!AC$1,FALSE))/100</f>
        <v>2.6678895051874499E-2</v>
      </c>
      <c r="AG114" s="81">
        <f>(VLOOKUP($A113,'RevPAR Raw Data'!$B$6:$BE$43,'RevPAR Raw Data'!AE$1,FALSE))/100</f>
        <v>-2.9816427804968702E-2</v>
      </c>
    </row>
    <row r="115" spans="1:34" x14ac:dyDescent="0.25">
      <c r="A115" s="128"/>
      <c r="B115" s="106"/>
      <c r="C115" s="107"/>
      <c r="D115" s="107"/>
      <c r="E115" s="107"/>
      <c r="F115" s="107"/>
      <c r="G115" s="108"/>
      <c r="H115" s="88"/>
      <c r="I115" s="88"/>
      <c r="J115" s="108"/>
      <c r="K115" s="109"/>
      <c r="M115" s="110"/>
      <c r="N115" s="111"/>
      <c r="O115" s="111"/>
      <c r="P115" s="111"/>
      <c r="Q115" s="111"/>
      <c r="R115" s="112"/>
      <c r="S115" s="111"/>
      <c r="T115" s="111"/>
      <c r="U115" s="112"/>
      <c r="V115" s="113"/>
      <c r="X115" s="110"/>
      <c r="Y115" s="111"/>
      <c r="Z115" s="111"/>
      <c r="AA115" s="111"/>
      <c r="AB115" s="111"/>
      <c r="AC115" s="112"/>
      <c r="AD115" s="111"/>
      <c r="AE115" s="111"/>
      <c r="AF115" s="112"/>
      <c r="AG115" s="113"/>
    </row>
    <row r="116" spans="1:34" x14ac:dyDescent="0.25">
      <c r="A116" s="105" t="s">
        <v>50</v>
      </c>
      <c r="B116" s="106">
        <f>(VLOOKUP($A116,'Occupancy Raw Data'!$B$8:$BE$45,'Occupancy Raw Data'!G$3,FALSE))/100</f>
        <v>0.51707464490782695</v>
      </c>
      <c r="C116" s="107">
        <f>(VLOOKUP($A116,'Occupancy Raw Data'!$B$8:$BE$45,'Occupancy Raw Data'!H$3,FALSE))/100</f>
        <v>0.66847990329404594</v>
      </c>
      <c r="D116" s="107">
        <f>(VLOOKUP($A116,'Occupancy Raw Data'!$B$8:$BE$45,'Occupancy Raw Data'!I$3,FALSE))/100</f>
        <v>0.69446962828649106</v>
      </c>
      <c r="E116" s="107">
        <f>(VLOOKUP($A116,'Occupancy Raw Data'!$B$8:$BE$45,'Occupancy Raw Data'!J$3,FALSE))/100</f>
        <v>0.66062254457540004</v>
      </c>
      <c r="F116" s="107">
        <f>(VLOOKUP($A116,'Occupancy Raw Data'!$B$8:$BE$45,'Occupancy Raw Data'!K$3,FALSE))/100</f>
        <v>0.61650045330915604</v>
      </c>
      <c r="G116" s="108">
        <f>(VLOOKUP($A116,'Occupancy Raw Data'!$B$8:$BE$45,'Occupancy Raw Data'!L$3,FALSE))/100</f>
        <v>0.63142943487458403</v>
      </c>
      <c r="H116" s="88">
        <f>(VLOOKUP($A116,'Occupancy Raw Data'!$B$8:$BE$45,'Occupancy Raw Data'!N$3,FALSE))/100</f>
        <v>0.65216077364762692</v>
      </c>
      <c r="I116" s="88">
        <f>(VLOOKUP($A116,'Occupancy Raw Data'!$B$8:$BE$45,'Occupancy Raw Data'!O$3,FALSE))/100</f>
        <v>0.65971592626171005</v>
      </c>
      <c r="J116" s="108">
        <f>(VLOOKUP($A116,'Occupancy Raw Data'!$B$8:$BE$45,'Occupancy Raw Data'!P$3,FALSE))/100</f>
        <v>0.65593834995466904</v>
      </c>
      <c r="K116" s="109">
        <f>(VLOOKUP($A116,'Occupancy Raw Data'!$B$8:$BE$45,'Occupancy Raw Data'!R$3,FALSE))/100</f>
        <v>0.63843198204032203</v>
      </c>
      <c r="M116" s="110">
        <f>VLOOKUP($A116,'ADR Raw Data'!$B$6:$BE$43,'ADR Raw Data'!G$1,FALSE)</f>
        <v>101.562104032729</v>
      </c>
      <c r="N116" s="111">
        <f>VLOOKUP($A116,'ADR Raw Data'!$B$6:$BE$43,'ADR Raw Data'!H$1,FALSE)</f>
        <v>108.060981012658</v>
      </c>
      <c r="O116" s="111">
        <f>VLOOKUP($A116,'ADR Raw Data'!$B$6:$BE$43,'ADR Raw Data'!I$1,FALSE)</f>
        <v>112.614760661444</v>
      </c>
      <c r="P116" s="111">
        <f>VLOOKUP($A116,'ADR Raw Data'!$B$6:$BE$43,'ADR Raw Data'!J$1,FALSE)</f>
        <v>111.42847666971601</v>
      </c>
      <c r="Q116" s="111">
        <f>VLOOKUP($A116,'ADR Raw Data'!$B$6:$BE$43,'ADR Raw Data'!K$1,FALSE)</f>
        <v>107.197980392156</v>
      </c>
      <c r="R116" s="112">
        <f>VLOOKUP($A116,'ADR Raw Data'!$B$6:$BE$43,'ADR Raw Data'!L$1,FALSE)</f>
        <v>108.534402220733</v>
      </c>
      <c r="S116" s="111">
        <f>VLOOKUP($A116,'ADR Raw Data'!$B$6:$BE$43,'ADR Raw Data'!N$1,FALSE)</f>
        <v>119.326223354958</v>
      </c>
      <c r="T116" s="111">
        <f>VLOOKUP($A116,'ADR Raw Data'!$B$6:$BE$43,'ADR Raw Data'!O$1,FALSE)</f>
        <v>122.153536417773</v>
      </c>
      <c r="U116" s="112">
        <f>VLOOKUP($A116,'ADR Raw Data'!$B$6:$BE$43,'ADR Raw Data'!P$1,FALSE)</f>
        <v>120.748021193273</v>
      </c>
      <c r="V116" s="113">
        <f>VLOOKUP($A116,'ADR Raw Data'!$B$6:$BE$43,'ADR Raw Data'!R$1,FALSE)</f>
        <v>112.119695699215</v>
      </c>
      <c r="X116" s="110">
        <f>VLOOKUP($A116,'RevPAR Raw Data'!$B$6:$BE$43,'RevPAR Raw Data'!G$1,FALSE)</f>
        <v>52.515188878815302</v>
      </c>
      <c r="Y116" s="111">
        <f>VLOOKUP($A116,'RevPAR Raw Data'!$B$6:$BE$43,'RevPAR Raw Data'!H$1,FALSE)</f>
        <v>72.236594137201493</v>
      </c>
      <c r="Z116" s="111">
        <f>VLOOKUP($A116,'RevPAR Raw Data'!$B$6:$BE$43,'RevPAR Raw Data'!I$1,FALSE)</f>
        <v>78.207530976125696</v>
      </c>
      <c r="AA116" s="111">
        <f>VLOOKUP($A116,'RevPAR Raw Data'!$B$6:$BE$43,'RevPAR Raw Data'!J$1,FALSE)</f>
        <v>73.612163795708597</v>
      </c>
      <c r="AB116" s="111">
        <f>VLOOKUP($A116,'RevPAR Raw Data'!$B$6:$BE$43,'RevPAR Raw Data'!K$1,FALSE)</f>
        <v>66.087603505590806</v>
      </c>
      <c r="AC116" s="112">
        <f>VLOOKUP($A116,'RevPAR Raw Data'!$B$6:$BE$43,'RevPAR Raw Data'!L$1,FALSE)</f>
        <v>68.531816258688394</v>
      </c>
      <c r="AD116" s="111">
        <f>VLOOKUP($A116,'RevPAR Raw Data'!$B$6:$BE$43,'RevPAR Raw Data'!N$1,FALSE)</f>
        <v>77.819882139619196</v>
      </c>
      <c r="AE116" s="111">
        <f>VLOOKUP($A116,'RevPAR Raw Data'!$B$6:$BE$43,'RevPAR Raw Data'!O$1,FALSE)</f>
        <v>80.586633423995096</v>
      </c>
      <c r="AF116" s="112">
        <f>VLOOKUP($A116,'RevPAR Raw Data'!$B$6:$BE$43,'RevPAR Raw Data'!P$1,FALSE)</f>
        <v>79.203257781807096</v>
      </c>
      <c r="AG116" s="113">
        <f>VLOOKUP($A116,'RevPAR Raw Data'!$B$6:$BE$43,'RevPAR Raw Data'!R$1,FALSE)</f>
        <v>71.580799551007999</v>
      </c>
    </row>
    <row r="117" spans="1:34" x14ac:dyDescent="0.25">
      <c r="A117" s="90" t="s">
        <v>14</v>
      </c>
      <c r="B117" s="78">
        <f>(VLOOKUP($A116,'Occupancy Raw Data'!$B$8:$BE$51,'Occupancy Raw Data'!T$3,FALSE))/100</f>
        <v>0.179255795231266</v>
      </c>
      <c r="C117" s="79">
        <f>(VLOOKUP($A116,'Occupancy Raw Data'!$B$8:$BE$51,'Occupancy Raw Data'!U$3,FALSE))/100</f>
        <v>0.13641583559987899</v>
      </c>
      <c r="D117" s="79">
        <f>(VLOOKUP($A116,'Occupancy Raw Data'!$B$8:$BE$51,'Occupancy Raw Data'!V$3,FALSE))/100</f>
        <v>0.13876614244615601</v>
      </c>
      <c r="E117" s="79">
        <f>(VLOOKUP($A116,'Occupancy Raw Data'!$B$8:$BE$51,'Occupancy Raw Data'!W$3,FALSE))/100</f>
        <v>0.14585857289184401</v>
      </c>
      <c r="F117" s="79">
        <f>(VLOOKUP($A116,'Occupancy Raw Data'!$B$8:$BE$51,'Occupancy Raw Data'!X$3,FALSE))/100</f>
        <v>0.21549083457166301</v>
      </c>
      <c r="G117" s="79">
        <f>(VLOOKUP($A116,'Occupancy Raw Data'!$B$8:$BE$51,'Occupancy Raw Data'!Y$3,FALSE))/100</f>
        <v>0.160592937446003</v>
      </c>
      <c r="H117" s="80">
        <f>(VLOOKUP($A116,'Occupancy Raw Data'!$B$8:$BE$51,'Occupancy Raw Data'!AA$3,FALSE))/100</f>
        <v>0.13236044700046601</v>
      </c>
      <c r="I117" s="80">
        <f>(VLOOKUP($A116,'Occupancy Raw Data'!$B$8:$BE$51,'Occupancy Raw Data'!AB$3,FALSE))/100</f>
        <v>8.4446702666018392E-2</v>
      </c>
      <c r="J117" s="79">
        <f>(VLOOKUP($A116,'Occupancy Raw Data'!$B$8:$BE$51,'Occupancy Raw Data'!AC$3,FALSE))/100</f>
        <v>0.10774788750580701</v>
      </c>
      <c r="K117" s="81">
        <f>(VLOOKUP($A116,'Occupancy Raw Data'!$B$8:$BE$51,'Occupancy Raw Data'!AE$3,FALSE))/100</f>
        <v>0.14456476165322699</v>
      </c>
      <c r="M117" s="78">
        <f>(VLOOKUP($A116,'ADR Raw Data'!$B$6:$BE$49,'ADR Raw Data'!T$1,FALSE))/100</f>
        <v>5.8480524337959001E-4</v>
      </c>
      <c r="N117" s="79">
        <f>(VLOOKUP($A116,'ADR Raw Data'!$B$6:$BE$49,'ADR Raw Data'!U$1,FALSE))/100</f>
        <v>5.6992257608971097E-3</v>
      </c>
      <c r="O117" s="79">
        <f>(VLOOKUP($A116,'ADR Raw Data'!$B$6:$BE$49,'ADR Raw Data'!V$1,FALSE))/100</f>
        <v>3.44955751171536E-2</v>
      </c>
      <c r="P117" s="79">
        <f>(VLOOKUP($A116,'ADR Raw Data'!$B$6:$BE$49,'ADR Raw Data'!W$1,FALSE))/100</f>
        <v>3.7320750885280397E-2</v>
      </c>
      <c r="Q117" s="79">
        <f>(VLOOKUP($A116,'ADR Raw Data'!$B$6:$BE$49,'ADR Raw Data'!X$1,FALSE))/100</f>
        <v>2.3871649571365401E-2</v>
      </c>
      <c r="R117" s="79">
        <f>(VLOOKUP($A116,'ADR Raw Data'!$B$6:$BE$49,'ADR Raw Data'!Y$1,FALSE))/100</f>
        <v>2.1138645558428603E-2</v>
      </c>
      <c r="S117" s="80">
        <f>(VLOOKUP($A116,'ADR Raw Data'!$B$6:$BE$49,'ADR Raw Data'!AA$1,FALSE))/100</f>
        <v>1.7126866930744999E-2</v>
      </c>
      <c r="T117" s="80">
        <f>(VLOOKUP($A116,'ADR Raw Data'!$B$6:$BE$49,'ADR Raw Data'!AB$1,FALSE))/100</f>
        <v>-1.68889506212416E-2</v>
      </c>
      <c r="U117" s="79">
        <f>(VLOOKUP($A116,'ADR Raw Data'!$B$6:$BE$49,'ADR Raw Data'!AC$1,FALSE))/100</f>
        <v>-1.08679067569499E-3</v>
      </c>
      <c r="V117" s="81">
        <f>(VLOOKUP($A116,'ADR Raw Data'!$B$6:$BE$49,'ADR Raw Data'!AE$1,FALSE))/100</f>
        <v>1.27022777463194E-2</v>
      </c>
      <c r="X117" s="78">
        <f>(VLOOKUP($A116,'RevPAR Raw Data'!$B$6:$BE$43,'RevPAR Raw Data'!T$1,FALSE))/100</f>
        <v>0.17994543020360301</v>
      </c>
      <c r="Y117" s="79">
        <f>(VLOOKUP($A116,'RevPAR Raw Data'!$B$6:$BE$43,'RevPAR Raw Data'!U$1,FALSE))/100</f>
        <v>0.14289252600522101</v>
      </c>
      <c r="Z117" s="79">
        <f>(VLOOKUP($A116,'RevPAR Raw Data'!$B$6:$BE$43,'RevPAR Raw Data'!V$1,FALSE))/100</f>
        <v>0.178048535453778</v>
      </c>
      <c r="AA117" s="79">
        <f>(VLOOKUP($A116,'RevPAR Raw Data'!$B$6:$BE$43,'RevPAR Raw Data'!W$1,FALSE))/100</f>
        <v>0.18862287524050403</v>
      </c>
      <c r="AB117" s="79">
        <f>(VLOOKUP($A116,'RevPAR Raw Data'!$B$6:$BE$43,'RevPAR Raw Data'!X$1,FALSE))/100</f>
        <v>0.24450660583176401</v>
      </c>
      <c r="AC117" s="79">
        <f>(VLOOKUP($A116,'RevPAR Raw Data'!$B$6:$BE$43,'RevPAR Raw Data'!Y$1,FALSE))/100</f>
        <v>0.18512630018829002</v>
      </c>
      <c r="AD117" s="80">
        <f>(VLOOKUP($A116,'RevPAR Raw Data'!$B$6:$BE$43,'RevPAR Raw Data'!AA$1,FALSE))/100</f>
        <v>0.151754233693882</v>
      </c>
      <c r="AE117" s="80">
        <f>(VLOOKUP($A116,'RevPAR Raw Data'!$B$6:$BE$43,'RevPAR Raw Data'!AB$1,FALSE))/100</f>
        <v>6.6131535853323695E-2</v>
      </c>
      <c r="AF117" s="79">
        <f>(VLOOKUP($A116,'RevPAR Raw Data'!$B$6:$BE$43,'RevPAR Raw Data'!AC$1,FALSE))/100</f>
        <v>0.10654399743064401</v>
      </c>
      <c r="AG117" s="81">
        <f>(VLOOKUP($A116,'RevPAR Raw Data'!$B$6:$BE$43,'RevPAR Raw Data'!AE$1,FALSE))/100</f>
        <v>0.15910334115439601</v>
      </c>
    </row>
    <row r="118" spans="1:34" x14ac:dyDescent="0.25">
      <c r="A118" s="128"/>
      <c r="B118" s="106"/>
      <c r="C118" s="107"/>
      <c r="D118" s="107"/>
      <c r="E118" s="107"/>
      <c r="F118" s="107"/>
      <c r="G118" s="108"/>
      <c r="H118" s="88"/>
      <c r="I118" s="88"/>
      <c r="J118" s="108"/>
      <c r="K118" s="109"/>
      <c r="M118" s="110"/>
      <c r="N118" s="111"/>
      <c r="O118" s="111"/>
      <c r="P118" s="111"/>
      <c r="Q118" s="111"/>
      <c r="R118" s="112"/>
      <c r="S118" s="111"/>
      <c r="T118" s="111"/>
      <c r="U118" s="112"/>
      <c r="V118" s="113"/>
      <c r="X118" s="110"/>
      <c r="Y118" s="111"/>
      <c r="Z118" s="111"/>
      <c r="AA118" s="111"/>
      <c r="AB118" s="111"/>
      <c r="AC118" s="112"/>
      <c r="AD118" s="111"/>
      <c r="AE118" s="111"/>
      <c r="AF118" s="112"/>
      <c r="AG118" s="113"/>
    </row>
    <row r="119" spans="1:34" x14ac:dyDescent="0.25">
      <c r="A119" s="105" t="s">
        <v>51</v>
      </c>
      <c r="B119" s="106">
        <f>(VLOOKUP($A119,'Occupancy Raw Data'!$B$8:$BE$45,'Occupancy Raw Data'!G$3,FALSE))/100</f>
        <v>0.48538011695906397</v>
      </c>
      <c r="C119" s="107">
        <f>(VLOOKUP($A119,'Occupancy Raw Data'!$B$8:$BE$45,'Occupancy Raw Data'!H$3,FALSE))/100</f>
        <v>0.56062378167641302</v>
      </c>
      <c r="D119" s="107">
        <f>(VLOOKUP($A119,'Occupancy Raw Data'!$B$8:$BE$45,'Occupancy Raw Data'!I$3,FALSE))/100</f>
        <v>0.58849902534112997</v>
      </c>
      <c r="E119" s="107">
        <f>(VLOOKUP($A119,'Occupancy Raw Data'!$B$8:$BE$45,'Occupancy Raw Data'!J$3,FALSE))/100</f>
        <v>0.58128654970760207</v>
      </c>
      <c r="F119" s="107">
        <f>(VLOOKUP($A119,'Occupancy Raw Data'!$B$8:$BE$45,'Occupancy Raw Data'!K$3,FALSE))/100</f>
        <v>0.59727095516569195</v>
      </c>
      <c r="G119" s="108">
        <f>(VLOOKUP($A119,'Occupancy Raw Data'!$B$8:$BE$45,'Occupancy Raw Data'!L$3,FALSE))/100</f>
        <v>0.56261208576998001</v>
      </c>
      <c r="H119" s="88">
        <f>(VLOOKUP($A119,'Occupancy Raw Data'!$B$8:$BE$45,'Occupancy Raw Data'!N$3,FALSE))/100</f>
        <v>0.65302144249512595</v>
      </c>
      <c r="I119" s="88">
        <f>(VLOOKUP($A119,'Occupancy Raw Data'!$B$8:$BE$45,'Occupancy Raw Data'!O$3,FALSE))/100</f>
        <v>0.66354775828460011</v>
      </c>
      <c r="J119" s="108">
        <f>(VLOOKUP($A119,'Occupancy Raw Data'!$B$8:$BE$45,'Occupancy Raw Data'!P$3,FALSE))/100</f>
        <v>0.65828460038986292</v>
      </c>
      <c r="K119" s="109">
        <f>(VLOOKUP($A119,'Occupancy Raw Data'!$B$8:$BE$45,'Occupancy Raw Data'!R$3,FALSE))/100</f>
        <v>0.589947089947089</v>
      </c>
      <c r="M119" s="110">
        <f>VLOOKUP($A119,'ADR Raw Data'!$B$6:$BE$43,'ADR Raw Data'!G$1,FALSE)</f>
        <v>94.629827309236902</v>
      </c>
      <c r="N119" s="111">
        <f>VLOOKUP($A119,'ADR Raw Data'!$B$6:$BE$43,'ADR Raw Data'!H$1,FALSE)</f>
        <v>94.939847009735701</v>
      </c>
      <c r="O119" s="111">
        <f>VLOOKUP($A119,'ADR Raw Data'!$B$6:$BE$43,'ADR Raw Data'!I$1,FALSE)</f>
        <v>96.246280225240099</v>
      </c>
      <c r="P119" s="111">
        <f>VLOOKUP($A119,'ADR Raw Data'!$B$6:$BE$43,'ADR Raw Data'!J$1,FALSE)</f>
        <v>98.041254191817501</v>
      </c>
      <c r="Q119" s="111">
        <f>VLOOKUP($A119,'ADR Raw Data'!$B$6:$BE$43,'ADR Raw Data'!K$1,FALSE)</f>
        <v>97.895137075717997</v>
      </c>
      <c r="R119" s="112">
        <f>VLOOKUP($A119,'ADR Raw Data'!$B$6:$BE$43,'ADR Raw Data'!L$1,FALSE)</f>
        <v>96.428002910401204</v>
      </c>
      <c r="S119" s="111">
        <f>VLOOKUP($A119,'ADR Raw Data'!$B$6:$BE$43,'ADR Raw Data'!N$1,FALSE)</f>
        <v>114.433352238805</v>
      </c>
      <c r="T119" s="111">
        <f>VLOOKUP($A119,'ADR Raw Data'!$B$6:$BE$43,'ADR Raw Data'!O$1,FALSE)</f>
        <v>111.740305522914</v>
      </c>
      <c r="U119" s="112">
        <f>VLOOKUP($A119,'ADR Raw Data'!$B$6:$BE$43,'ADR Raw Data'!P$1,FALSE)</f>
        <v>113.07606307373401</v>
      </c>
      <c r="V119" s="113">
        <f>VLOOKUP($A119,'ADR Raw Data'!$B$6:$BE$43,'ADR Raw Data'!R$1,FALSE)</f>
        <v>101.735578947368</v>
      </c>
      <c r="X119" s="110">
        <f>VLOOKUP($A119,'RevPAR Raw Data'!$B$6:$BE$43,'RevPAR Raw Data'!G$1,FALSE)</f>
        <v>45.931436647173399</v>
      </c>
      <c r="Y119" s="111">
        <f>VLOOKUP($A119,'RevPAR Raw Data'!$B$6:$BE$43,'RevPAR Raw Data'!H$1,FALSE)</f>
        <v>53.225536062378097</v>
      </c>
      <c r="Z119" s="111">
        <f>VLOOKUP($A119,'RevPAR Raw Data'!$B$6:$BE$43,'RevPAR Raw Data'!I$1,FALSE)</f>
        <v>56.640842105263097</v>
      </c>
      <c r="AA119" s="111">
        <f>VLOOKUP($A119,'RevPAR Raw Data'!$B$6:$BE$43,'RevPAR Raw Data'!J$1,FALSE)</f>
        <v>56.9900623781676</v>
      </c>
      <c r="AB119" s="111">
        <f>VLOOKUP($A119,'RevPAR Raw Data'!$B$6:$BE$43,'RevPAR Raw Data'!K$1,FALSE)</f>
        <v>58.469922027290401</v>
      </c>
      <c r="AC119" s="112">
        <f>VLOOKUP($A119,'RevPAR Raw Data'!$B$6:$BE$43,'RevPAR Raw Data'!L$1,FALSE)</f>
        <v>54.251559844054498</v>
      </c>
      <c r="AD119" s="111">
        <f>VLOOKUP($A119,'RevPAR Raw Data'!$B$6:$BE$43,'RevPAR Raw Data'!N$1,FALSE)</f>
        <v>74.727432748538007</v>
      </c>
      <c r="AE119" s="111">
        <f>VLOOKUP($A119,'RevPAR Raw Data'!$B$6:$BE$43,'RevPAR Raw Data'!O$1,FALSE)</f>
        <v>74.145029239766004</v>
      </c>
      <c r="AF119" s="112">
        <f>VLOOKUP($A119,'RevPAR Raw Data'!$B$6:$BE$43,'RevPAR Raw Data'!P$1,FALSE)</f>
        <v>74.436230994151998</v>
      </c>
      <c r="AG119" s="113">
        <f>VLOOKUP($A119,'RevPAR Raw Data'!$B$6:$BE$43,'RevPAR Raw Data'!R$1,FALSE)</f>
        <v>60.0186087440824</v>
      </c>
    </row>
    <row r="120" spans="1:34" x14ac:dyDescent="0.25">
      <c r="A120" s="90" t="s">
        <v>14</v>
      </c>
      <c r="B120" s="78">
        <f>(VLOOKUP($A119,'Occupancy Raw Data'!$B$8:$BE$51,'Occupancy Raw Data'!T$3,FALSE))/100</f>
        <v>-5.0112392763626598E-2</v>
      </c>
      <c r="C120" s="79">
        <f>(VLOOKUP($A119,'Occupancy Raw Data'!$B$8:$BE$51,'Occupancy Raw Data'!U$3,FALSE))/100</f>
        <v>-8.2776354671323812E-2</v>
      </c>
      <c r="D120" s="79">
        <f>(VLOOKUP($A119,'Occupancy Raw Data'!$B$8:$BE$51,'Occupancy Raw Data'!V$3,FALSE))/100</f>
        <v>-5.6510215244194806E-2</v>
      </c>
      <c r="E120" s="79">
        <f>(VLOOKUP($A119,'Occupancy Raw Data'!$B$8:$BE$51,'Occupancy Raw Data'!W$3,FALSE))/100</f>
        <v>-4.5055535185864103E-2</v>
      </c>
      <c r="F120" s="79">
        <f>(VLOOKUP($A119,'Occupancy Raw Data'!$B$8:$BE$51,'Occupancy Raw Data'!X$3,FALSE))/100</f>
        <v>8.6861352297302699E-2</v>
      </c>
      <c r="G120" s="79">
        <f>(VLOOKUP($A119,'Occupancy Raw Data'!$B$8:$BE$51,'Occupancy Raw Data'!Y$3,FALSE))/100</f>
        <v>-3.1382657139888803E-2</v>
      </c>
      <c r="H120" s="80">
        <f>(VLOOKUP($A119,'Occupancy Raw Data'!$B$8:$BE$51,'Occupancy Raw Data'!AA$3,FALSE))/100</f>
        <v>0.10678707731614401</v>
      </c>
      <c r="I120" s="80">
        <f>(VLOOKUP($A119,'Occupancy Raw Data'!$B$8:$BE$51,'Occupancy Raw Data'!AB$3,FALSE))/100</f>
        <v>0.15287534158757698</v>
      </c>
      <c r="J120" s="79">
        <f>(VLOOKUP($A119,'Occupancy Raw Data'!$B$8:$BE$51,'Occupancy Raw Data'!AC$3,FALSE))/100</f>
        <v>0.12954539666697898</v>
      </c>
      <c r="K120" s="81">
        <f>(VLOOKUP($A119,'Occupancy Raw Data'!$B$8:$BE$51,'Occupancy Raw Data'!AE$3,FALSE))/100</f>
        <v>1.4706759425903099E-2</v>
      </c>
      <c r="M120" s="78">
        <f>(VLOOKUP($A119,'ADR Raw Data'!$B$6:$BE$49,'ADR Raw Data'!T$1,FALSE))/100</f>
        <v>-1.0483677709291199E-2</v>
      </c>
      <c r="N120" s="79">
        <f>(VLOOKUP($A119,'ADR Raw Data'!$B$6:$BE$49,'ADR Raw Data'!U$1,FALSE))/100</f>
        <v>-4.4696331270475398E-2</v>
      </c>
      <c r="O120" s="79">
        <f>(VLOOKUP($A119,'ADR Raw Data'!$B$6:$BE$49,'ADR Raw Data'!V$1,FALSE))/100</f>
        <v>-4.9274485935815404E-2</v>
      </c>
      <c r="P120" s="79">
        <f>(VLOOKUP($A119,'ADR Raw Data'!$B$6:$BE$49,'ADR Raw Data'!W$1,FALSE))/100</f>
        <v>-3.1753363625421298E-2</v>
      </c>
      <c r="Q120" s="79">
        <f>(VLOOKUP($A119,'ADR Raw Data'!$B$6:$BE$49,'ADR Raw Data'!X$1,FALSE))/100</f>
        <v>-1.02188753619325E-2</v>
      </c>
      <c r="R120" s="79">
        <f>(VLOOKUP($A119,'ADR Raw Data'!$B$6:$BE$49,'ADR Raw Data'!Y$1,FALSE))/100</f>
        <v>-3.01228845398573E-2</v>
      </c>
      <c r="S120" s="80">
        <f>(VLOOKUP($A119,'ADR Raw Data'!$B$6:$BE$49,'ADR Raw Data'!AA$1,FALSE))/100</f>
        <v>-1.25416417354968E-2</v>
      </c>
      <c r="T120" s="80">
        <f>(VLOOKUP($A119,'ADR Raw Data'!$B$6:$BE$49,'ADR Raw Data'!AB$1,FALSE))/100</f>
        <v>-1.67800287752292E-3</v>
      </c>
      <c r="U120" s="79">
        <f>(VLOOKUP($A119,'ADR Raw Data'!$B$6:$BE$49,'ADR Raw Data'!AC$1,FALSE))/100</f>
        <v>-7.5126221193872996E-3</v>
      </c>
      <c r="V120" s="81">
        <f>(VLOOKUP($A119,'ADR Raw Data'!$B$6:$BE$49,'ADR Raw Data'!AE$1,FALSE))/100</f>
        <v>-1.7790372830484999E-2</v>
      </c>
      <c r="X120" s="78">
        <f>(VLOOKUP($A119,'RevPAR Raw Data'!$B$6:$BE$43,'RevPAR Raw Data'!T$1,FALSE))/100</f>
        <v>-6.0070708297942497E-2</v>
      </c>
      <c r="Y120" s="79">
        <f>(VLOOKUP($A119,'RevPAR Raw Data'!$B$6:$BE$43,'RevPAR Raw Data'!U$1,FALSE))/100</f>
        <v>-0.12377288657204699</v>
      </c>
      <c r="Z120" s="79">
        <f>(VLOOKUP($A119,'RevPAR Raw Data'!$B$6:$BE$43,'RevPAR Raw Data'!V$1,FALSE))/100</f>
        <v>-0.10300018937373</v>
      </c>
      <c r="AA120" s="79">
        <f>(VLOOKUP($A119,'RevPAR Raw Data'!$B$6:$BE$43,'RevPAR Raw Data'!W$1,FALSE))/100</f>
        <v>-7.5378234019190804E-2</v>
      </c>
      <c r="AB120" s="79">
        <f>(VLOOKUP($A119,'RevPAR Raw Data'!$B$6:$BE$43,'RevPAR Raw Data'!X$1,FALSE))/100</f>
        <v>7.5754851602475096E-2</v>
      </c>
      <c r="AC120" s="79">
        <f>(VLOOKUP($A119,'RevPAR Raw Data'!$B$6:$BE$43,'RevPAR Raw Data'!Y$1,FALSE))/100</f>
        <v>-6.0560205522167398E-2</v>
      </c>
      <c r="AD120" s="80">
        <f>(VLOOKUP($A119,'RevPAR Raw Data'!$B$6:$BE$43,'RevPAR Raw Data'!AA$1,FALSE))/100</f>
        <v>9.2906150314967406E-2</v>
      </c>
      <c r="AE120" s="80">
        <f>(VLOOKUP($A119,'RevPAR Raw Data'!$B$6:$BE$43,'RevPAR Raw Data'!AB$1,FALSE))/100</f>
        <v>0.150940813446968</v>
      </c>
      <c r="AF120" s="79">
        <f>(VLOOKUP($A119,'RevPAR Raw Data'!$B$6:$BE$43,'RevPAR Raw Data'!AC$1,FALSE))/100</f>
        <v>0.12105954893512599</v>
      </c>
      <c r="AG120" s="81">
        <f>(VLOOKUP($A119,'RevPAR Raw Data'!$B$6:$BE$43,'RevPAR Raw Data'!AE$1,FALSE))/100</f>
        <v>-3.3452521378970201E-3</v>
      </c>
    </row>
    <row r="121" spans="1:34" x14ac:dyDescent="0.25">
      <c r="A121" s="128"/>
      <c r="B121" s="106"/>
      <c r="C121" s="107"/>
      <c r="D121" s="107"/>
      <c r="E121" s="107"/>
      <c r="F121" s="107"/>
      <c r="G121" s="108"/>
      <c r="H121" s="88"/>
      <c r="I121" s="88"/>
      <c r="J121" s="108"/>
      <c r="K121" s="109"/>
      <c r="M121" s="110"/>
      <c r="N121" s="111"/>
      <c r="O121" s="111"/>
      <c r="P121" s="111"/>
      <c r="Q121" s="111"/>
      <c r="R121" s="112"/>
      <c r="S121" s="111"/>
      <c r="T121" s="111"/>
      <c r="U121" s="112"/>
      <c r="V121" s="113"/>
      <c r="X121" s="110"/>
      <c r="Y121" s="111"/>
      <c r="Z121" s="111"/>
      <c r="AA121" s="111"/>
      <c r="AB121" s="111"/>
      <c r="AC121" s="112"/>
      <c r="AD121" s="111"/>
      <c r="AE121" s="111"/>
      <c r="AF121" s="112"/>
      <c r="AG121" s="113"/>
    </row>
    <row r="122" spans="1:34" x14ac:dyDescent="0.25">
      <c r="A122" s="105" t="s">
        <v>48</v>
      </c>
      <c r="B122" s="106">
        <f>(VLOOKUP($A122,'Occupancy Raw Data'!$B$8:$BE$54,'Occupancy Raw Data'!G$3,FALSE))/100</f>
        <v>0.51166057881427296</v>
      </c>
      <c r="C122" s="107">
        <f>(VLOOKUP($A122,'Occupancy Raw Data'!$B$8:$BE$54,'Occupancy Raw Data'!H$3,FALSE))/100</f>
        <v>0.63304298960382099</v>
      </c>
      <c r="D122" s="107">
        <f>(VLOOKUP($A122,'Occupancy Raw Data'!$B$8:$BE$54,'Occupancy Raw Data'!I$3,FALSE))/100</f>
        <v>0.66142174768193296</v>
      </c>
      <c r="E122" s="107">
        <f>(VLOOKUP($A122,'Occupancy Raw Data'!$B$8:$BE$54,'Occupancy Raw Data'!J$3,FALSE))/100</f>
        <v>0.64568699072773195</v>
      </c>
      <c r="F122" s="107">
        <f>(VLOOKUP($A122,'Occupancy Raw Data'!$B$8:$BE$54,'Occupancy Raw Data'!K$3,FALSE))/100</f>
        <v>0.62124192188816996</v>
      </c>
      <c r="G122" s="108">
        <f>(VLOOKUP($A122,'Occupancy Raw Data'!$B$8:$BE$54,'Occupancy Raw Data'!L$3,FALSE))/100</f>
        <v>0.61461084574318603</v>
      </c>
      <c r="H122" s="88">
        <f>(VLOOKUP($A122,'Occupancy Raw Data'!$B$8:$BE$54,'Occupancy Raw Data'!N$3,FALSE))/100</f>
        <v>0.66647934813149701</v>
      </c>
      <c r="I122" s="88">
        <f>(VLOOKUP($A122,'Occupancy Raw Data'!$B$8:$BE$54,'Occupancy Raw Data'!O$3,FALSE))/100</f>
        <v>0.69654397302613003</v>
      </c>
      <c r="J122" s="108">
        <f>(VLOOKUP($A122,'Occupancy Raw Data'!$B$8:$BE$54,'Occupancy Raw Data'!P$3,FALSE))/100</f>
        <v>0.68151166057881396</v>
      </c>
      <c r="K122" s="109">
        <f>(VLOOKUP($A122,'Occupancy Raw Data'!$B$8:$BE$54,'Occupancy Raw Data'!R$3,FALSE))/100</f>
        <v>0.63372536426765103</v>
      </c>
      <c r="M122" s="110">
        <f>VLOOKUP($A122,'ADR Raw Data'!$B$6:$BE$54,'ADR Raw Data'!G$1,FALSE)</f>
        <v>121.445332235035</v>
      </c>
      <c r="N122" s="111">
        <f>VLOOKUP($A122,'ADR Raw Data'!$B$6:$BE$54,'ADR Raw Data'!H$1,FALSE)</f>
        <v>129.720599201065</v>
      </c>
      <c r="O122" s="111">
        <f>VLOOKUP($A122,'ADR Raw Data'!$B$6:$BE$54,'ADR Raw Data'!I$1,FALSE)</f>
        <v>131.90188190314299</v>
      </c>
      <c r="P122" s="111">
        <f>VLOOKUP($A122,'ADR Raw Data'!$B$6:$BE$54,'ADR Raw Data'!J$1,FALSE)</f>
        <v>127.847976501305</v>
      </c>
      <c r="Q122" s="111">
        <f>VLOOKUP($A122,'ADR Raw Data'!$B$6:$BE$54,'ADR Raw Data'!K$1,FALSE)</f>
        <v>128.18223880597</v>
      </c>
      <c r="R122" s="112">
        <f>VLOOKUP($A122,'ADR Raw Data'!$B$6:$BE$54,'ADR Raw Data'!L$1,FALSE)</f>
        <v>128.10780561396999</v>
      </c>
      <c r="S122" s="111">
        <f>VLOOKUP($A122,'ADR Raw Data'!$B$6:$BE$54,'ADR Raw Data'!N$1,FALSE)</f>
        <v>141.98836846543</v>
      </c>
      <c r="T122" s="111">
        <f>VLOOKUP($A122,'ADR Raw Data'!$B$6:$BE$54,'ADR Raw Data'!O$1,FALSE)</f>
        <v>145.94792254941501</v>
      </c>
      <c r="U122" s="112">
        <f>VLOOKUP($A122,'ADR Raw Data'!$B$6:$BE$54,'ADR Raw Data'!P$1,FALSE)</f>
        <v>144.01181405895599</v>
      </c>
      <c r="V122" s="113">
        <f>VLOOKUP($A122,'ADR Raw Data'!$B$6:$BE$54,'ADR Raw Data'!R$1,FALSE)</f>
        <v>132.994450215353</v>
      </c>
      <c r="X122" s="110">
        <f>VLOOKUP($A122,'RevPAR Raw Data'!$B$6:$BE$54,'RevPAR Raw Data'!G$1,FALSE)</f>
        <v>62.138788985670097</v>
      </c>
      <c r="Y122" s="111">
        <f>VLOOKUP($A122,'RevPAR Raw Data'!$B$6:$BE$54,'RevPAR Raw Data'!H$1,FALSE)</f>
        <v>82.1187159314414</v>
      </c>
      <c r="Z122" s="111">
        <f>VLOOKUP($A122,'RevPAR Raw Data'!$B$6:$BE$54,'RevPAR Raw Data'!I$1,FALSE)</f>
        <v>87.242773250913103</v>
      </c>
      <c r="AA122" s="111">
        <f>VLOOKUP($A122,'RevPAR Raw Data'!$B$6:$BE$54,'RevPAR Raw Data'!J$1,FALSE)</f>
        <v>82.549775217757698</v>
      </c>
      <c r="AB122" s="111">
        <f>VLOOKUP($A122,'RevPAR Raw Data'!$B$6:$BE$54,'RevPAR Raw Data'!K$1,FALSE)</f>
        <v>79.632180387749301</v>
      </c>
      <c r="AC122" s="112">
        <f>VLOOKUP($A122,'RevPAR Raw Data'!$B$6:$BE$54,'RevPAR Raw Data'!L$1,FALSE)</f>
        <v>78.736446754706293</v>
      </c>
      <c r="AD122" s="111">
        <f>VLOOKUP($A122,'RevPAR Raw Data'!$B$6:$BE$54,'RevPAR Raw Data'!N$1,FALSE)</f>
        <v>94.632315257094604</v>
      </c>
      <c r="AE122" s="111">
        <f>VLOOKUP($A122,'RevPAR Raw Data'!$B$6:$BE$54,'RevPAR Raw Data'!O$1,FALSE)</f>
        <v>101.65914582747899</v>
      </c>
      <c r="AF122" s="112">
        <f>VLOOKUP($A122,'RevPAR Raw Data'!$B$6:$BE$54,'RevPAR Raw Data'!P$1,FALSE)</f>
        <v>98.145730542287097</v>
      </c>
      <c r="AG122" s="113">
        <f>VLOOKUP($A122,'RevPAR Raw Data'!$B$6:$BE$54,'RevPAR Raw Data'!R$1,FALSE)</f>
        <v>84.2819564083008</v>
      </c>
    </row>
    <row r="123" spans="1:34" x14ac:dyDescent="0.25">
      <c r="A123" s="90" t="s">
        <v>14</v>
      </c>
      <c r="B123" s="78">
        <f>(VLOOKUP($A122,'Occupancy Raw Data'!$B$8:$BE$54,'Occupancy Raw Data'!T$3,FALSE))/100</f>
        <v>-4.5628050072421503E-2</v>
      </c>
      <c r="C123" s="79">
        <f>(VLOOKUP($A122,'Occupancy Raw Data'!$B$8:$BE$54,'Occupancy Raw Data'!U$3,FALSE))/100</f>
        <v>-9.8985085062598802E-2</v>
      </c>
      <c r="D123" s="79">
        <f>(VLOOKUP($A122,'Occupancy Raw Data'!$B$8:$BE$54,'Occupancy Raw Data'!V$3,FALSE))/100</f>
        <v>-8.2953653673045913E-2</v>
      </c>
      <c r="E123" s="79">
        <f>(VLOOKUP($A122,'Occupancy Raw Data'!$B$8:$BE$54,'Occupancy Raw Data'!W$3,FALSE))/100</f>
        <v>-6.2512157693388304E-2</v>
      </c>
      <c r="F123" s="79">
        <f>(VLOOKUP($A122,'Occupancy Raw Data'!$B$8:$BE$54,'Occupancy Raw Data'!X$3,FALSE))/100</f>
        <v>5.7337546357229497E-3</v>
      </c>
      <c r="G123" s="79">
        <f>(VLOOKUP($A122,'Occupancy Raw Data'!$B$8:$BE$54,'Occupancy Raw Data'!Y$3,FALSE))/100</f>
        <v>-5.9193977716862502E-2</v>
      </c>
      <c r="H123" s="80">
        <f>(VLOOKUP($A122,'Occupancy Raw Data'!$B$8:$BE$54,'Occupancy Raw Data'!AA$3,FALSE))/100</f>
        <v>4.8813071763541001E-2</v>
      </c>
      <c r="I123" s="80">
        <f>(VLOOKUP($A122,'Occupancy Raw Data'!$B$8:$BE$54,'Occupancy Raw Data'!AB$3,FALSE))/100</f>
        <v>5.9001866541330397E-2</v>
      </c>
      <c r="J123" s="79">
        <f>(VLOOKUP($A122,'Occupancy Raw Data'!$B$8:$BE$54,'Occupancy Raw Data'!AC$3,FALSE))/100</f>
        <v>5.3995221807644704E-2</v>
      </c>
      <c r="K123" s="81">
        <f>(VLOOKUP($A122,'Occupancy Raw Data'!$B$8:$BE$54,'Occupancy Raw Data'!AE$3,FALSE))/100</f>
        <v>-2.7091198212189398E-2</v>
      </c>
      <c r="M123" s="78">
        <f>(VLOOKUP($A122,'ADR Raw Data'!$B$6:$BE$54,'ADR Raw Data'!T$1,FALSE))/100</f>
        <v>4.2487338643713499E-2</v>
      </c>
      <c r="N123" s="79">
        <f>(VLOOKUP($A122,'ADR Raw Data'!$B$6:$BE$54,'ADR Raw Data'!U$1,FALSE))/100</f>
        <v>4.6008343234395302E-2</v>
      </c>
      <c r="O123" s="79">
        <f>(VLOOKUP($A122,'ADR Raw Data'!$B$6:$BE$54,'ADR Raw Data'!V$1,FALSE))/100</f>
        <v>6.3612981091714996E-2</v>
      </c>
      <c r="P123" s="79">
        <f>(VLOOKUP($A122,'ADR Raw Data'!$B$6:$BE$54,'ADR Raw Data'!W$1,FALSE))/100</f>
        <v>-7.4989901309562498E-3</v>
      </c>
      <c r="Q123" s="79">
        <f>(VLOOKUP($A122,'ADR Raw Data'!$B$6:$BE$54,'ADR Raw Data'!X$1,FALSE))/100</f>
        <v>4.5895233391586902E-2</v>
      </c>
      <c r="R123" s="79">
        <f>(VLOOKUP($A122,'ADR Raw Data'!$B$6:$BE$54,'ADR Raw Data'!Y$1,FALSE))/100</f>
        <v>3.7170414604175299E-2</v>
      </c>
      <c r="S123" s="80">
        <f>(VLOOKUP($A122,'ADR Raw Data'!$B$6:$BE$54,'ADR Raw Data'!AA$1,FALSE))/100</f>
        <v>-5.5852921230969202E-3</v>
      </c>
      <c r="T123" s="80">
        <f>(VLOOKUP($A122,'ADR Raw Data'!$B$6:$BE$54,'ADR Raw Data'!AB$1,FALSE))/100</f>
        <v>5.3342717533205006E-2</v>
      </c>
      <c r="U123" s="79">
        <f>(VLOOKUP($A122,'ADR Raw Data'!$B$6:$BE$54,'ADR Raw Data'!AC$1,FALSE))/100</f>
        <v>2.4011395901640298E-2</v>
      </c>
      <c r="V123" s="81">
        <f>(VLOOKUP($A122,'ADR Raw Data'!$B$6:$BE$54,'ADR Raw Data'!AE$1,FALSE))/100</f>
        <v>3.6010254150862002E-2</v>
      </c>
      <c r="X123" s="78">
        <f>(VLOOKUP($A122,'RevPAR Raw Data'!$B$6:$BE$54,'RevPAR Raw Data'!T$1,FALSE))/100</f>
        <v>-5.0793258437873004E-3</v>
      </c>
      <c r="Y123" s="79">
        <f>(VLOOKUP($A122,'RevPAR Raw Data'!$B$6:$BE$54,'RevPAR Raw Data'!U$1,FALSE))/100</f>
        <v>-5.7530881596849298E-2</v>
      </c>
      <c r="Z123" s="79">
        <f>(VLOOKUP($A122,'RevPAR Raw Data'!$B$6:$BE$54,'RevPAR Raw Data'!V$1,FALSE))/100</f>
        <v>-2.4617601783922999E-2</v>
      </c>
      <c r="AA123" s="79">
        <f>(VLOOKUP($A122,'RevPAR Raw Data'!$B$6:$BE$54,'RevPAR Raw Data'!W$1,FALSE))/100</f>
        <v>-6.9542369770737092E-2</v>
      </c>
      <c r="AB123" s="79">
        <f>(VLOOKUP($A122,'RevPAR Raw Data'!$B$6:$BE$54,'RevPAR Raw Data'!X$1,FALSE))/100</f>
        <v>5.1892140034526503E-2</v>
      </c>
      <c r="AC123" s="79">
        <f>(VLOOKUP($A122,'RevPAR Raw Data'!$B$6:$BE$54,'RevPAR Raw Data'!Y$1,FALSE))/100</f>
        <v>-2.4223827806493299E-2</v>
      </c>
      <c r="AD123" s="80">
        <f>(VLOOKUP($A122,'RevPAR Raw Data'!$B$6:$BE$54,'RevPAR Raw Data'!AA$1,FALSE))/100</f>
        <v>4.2955144375219002E-2</v>
      </c>
      <c r="AE123" s="80">
        <f>(VLOOKUP($A122,'RevPAR Raw Data'!$B$6:$BE$54,'RevPAR Raw Data'!AB$1,FALSE))/100</f>
        <v>0.11549190397538099</v>
      </c>
      <c r="AF123" s="79">
        <f>(VLOOKUP($A122,'RevPAR Raw Data'!$B$6:$BE$54,'RevPAR Raw Data'!AC$1,FALSE))/100</f>
        <v>7.93031183569054E-2</v>
      </c>
      <c r="AG123" s="81">
        <f>(VLOOKUP($A122,'RevPAR Raw Data'!$B$6:$BE$54,'RevPAR Raw Data'!AE$1,FALSE))/100</f>
        <v>7.9434950058002995E-3</v>
      </c>
    </row>
    <row r="124" spans="1:34" x14ac:dyDescent="0.25">
      <c r="A124" s="118"/>
      <c r="B124" s="119"/>
      <c r="C124" s="120"/>
      <c r="D124" s="120"/>
      <c r="E124" s="120"/>
      <c r="F124" s="120"/>
      <c r="G124" s="121"/>
      <c r="H124" s="120"/>
      <c r="I124" s="120"/>
      <c r="J124" s="121"/>
      <c r="K124" s="122"/>
      <c r="M124" s="119"/>
      <c r="N124" s="120"/>
      <c r="O124" s="120"/>
      <c r="P124" s="120"/>
      <c r="Q124" s="120"/>
      <c r="R124" s="121"/>
      <c r="S124" s="120"/>
      <c r="T124" s="120"/>
      <c r="U124" s="121"/>
      <c r="V124" s="122"/>
      <c r="X124" s="119"/>
      <c r="Y124" s="120"/>
      <c r="Z124" s="120"/>
      <c r="AA124" s="120"/>
      <c r="AB124" s="120"/>
      <c r="AC124" s="121"/>
      <c r="AD124" s="120"/>
      <c r="AE124" s="120"/>
      <c r="AF124" s="121"/>
      <c r="AG124" s="122"/>
    </row>
    <row r="125" spans="1:34" x14ac:dyDescent="0.25">
      <c r="A125" s="105" t="s">
        <v>56</v>
      </c>
      <c r="B125" s="106">
        <f>(VLOOKUP($A125,'Occupancy Raw Data'!$B$8:$BE$45,'Occupancy Raw Data'!G$3,FALSE))/100</f>
        <v>0.53455649055041998</v>
      </c>
      <c r="C125" s="107">
        <f>(VLOOKUP($A125,'Occupancy Raw Data'!$B$8:$BE$45,'Occupancy Raw Data'!H$3,FALSE))/100</f>
        <v>0.59580631811284301</v>
      </c>
      <c r="D125" s="107">
        <f>(VLOOKUP($A125,'Occupancy Raw Data'!$B$8:$BE$45,'Occupancy Raw Data'!I$3,FALSE))/100</f>
        <v>0.64064008828803909</v>
      </c>
      <c r="E125" s="107">
        <f>(VLOOKUP($A125,'Occupancy Raw Data'!$B$8:$BE$45,'Occupancy Raw Data'!J$3,FALSE))/100</f>
        <v>0.66353979859290901</v>
      </c>
      <c r="F125" s="107">
        <f>(VLOOKUP($A125,'Occupancy Raw Data'!$B$8:$BE$45,'Occupancy Raw Data'!K$3,FALSE))/100</f>
        <v>0.61994757897641006</v>
      </c>
      <c r="G125" s="108">
        <f>(VLOOKUP($A125,'Occupancy Raw Data'!$B$8:$BE$45,'Occupancy Raw Data'!L$3,FALSE))/100</f>
        <v>0.61089805490412408</v>
      </c>
      <c r="H125" s="88">
        <f>(VLOOKUP($A125,'Occupancy Raw Data'!$B$8:$BE$45,'Occupancy Raw Data'!N$3,FALSE))/100</f>
        <v>0.63760518692233392</v>
      </c>
      <c r="I125" s="88">
        <f>(VLOOKUP($A125,'Occupancy Raw Data'!$B$8:$BE$45,'Occupancy Raw Data'!O$3,FALSE))/100</f>
        <v>0.63953648779141903</v>
      </c>
      <c r="J125" s="108">
        <f>(VLOOKUP($A125,'Occupancy Raw Data'!$B$8:$BE$45,'Occupancy Raw Data'!P$3,FALSE))/100</f>
        <v>0.63857083735687603</v>
      </c>
      <c r="K125" s="109">
        <f>(VLOOKUP($A125,'Occupancy Raw Data'!$B$8:$BE$45,'Occupancy Raw Data'!R$3,FALSE))/100</f>
        <v>0.618804564176339</v>
      </c>
      <c r="M125" s="110">
        <f>VLOOKUP($A125,'ADR Raw Data'!$B$6:$BE$43,'ADR Raw Data'!G$1,FALSE)</f>
        <v>125.963858064516</v>
      </c>
      <c r="N125" s="111">
        <f>VLOOKUP($A125,'ADR Raw Data'!$B$6:$BE$43,'ADR Raw Data'!H$1,FALSE)</f>
        <v>109.525586941421</v>
      </c>
      <c r="O125" s="111">
        <f>VLOOKUP($A125,'ADR Raw Data'!$B$6:$BE$43,'ADR Raw Data'!I$1,FALSE)</f>
        <v>114.011279069767</v>
      </c>
      <c r="P125" s="111">
        <f>VLOOKUP($A125,'ADR Raw Data'!$B$6:$BE$43,'ADR Raw Data'!J$1,FALSE)</f>
        <v>115.63624948024901</v>
      </c>
      <c r="Q125" s="111">
        <f>VLOOKUP($A125,'ADR Raw Data'!$B$6:$BE$43,'ADR Raw Data'!K$1,FALSE)</f>
        <v>108.59107476635501</v>
      </c>
      <c r="R125" s="112">
        <f>VLOOKUP($A125,'ADR Raw Data'!$B$6:$BE$43,'ADR Raw Data'!L$1,FALSE)</f>
        <v>114.48098590913099</v>
      </c>
      <c r="S125" s="111">
        <f>VLOOKUP($A125,'ADR Raw Data'!$B$6:$BE$43,'ADR Raw Data'!N$1,FALSE)</f>
        <v>119.657639549978</v>
      </c>
      <c r="T125" s="111">
        <f>VLOOKUP($A125,'ADR Raw Data'!$B$6:$BE$43,'ADR Raw Data'!O$1,FALSE)</f>
        <v>119.022338222605</v>
      </c>
      <c r="U125" s="112">
        <f>VLOOKUP($A125,'ADR Raw Data'!$B$6:$BE$43,'ADR Raw Data'!P$1,FALSE)</f>
        <v>119.33950853316</v>
      </c>
      <c r="V125" s="113">
        <f>VLOOKUP($A125,'ADR Raw Data'!$B$6:$BE$43,'ADR Raw Data'!R$1,FALSE)</f>
        <v>115.91347643312101</v>
      </c>
      <c r="W125" s="93"/>
      <c r="X125" s="110">
        <f>VLOOKUP($A125,'RevPAR Raw Data'!$B$6:$BE$43,'RevPAR Raw Data'!G$1,FALSE)</f>
        <v>67.334797903159</v>
      </c>
      <c r="Y125" s="111">
        <f>VLOOKUP($A125,'RevPAR Raw Data'!$B$6:$BE$43,'RevPAR Raw Data'!H$1,FALSE)</f>
        <v>65.256036694716499</v>
      </c>
      <c r="Z125" s="111">
        <f>VLOOKUP($A125,'RevPAR Raw Data'!$B$6:$BE$43,'RevPAR Raw Data'!I$1,FALSE)</f>
        <v>73.040195889088096</v>
      </c>
      <c r="AA125" s="111">
        <f>VLOOKUP($A125,'RevPAR Raw Data'!$B$6:$BE$43,'RevPAR Raw Data'!J$1,FALSE)</f>
        <v>76.7292536901641</v>
      </c>
      <c r="AB125" s="111">
        <f>VLOOKUP($A125,'RevPAR Raw Data'!$B$6:$BE$43,'RevPAR Raw Data'!K$1,FALSE)</f>
        <v>67.320773899848206</v>
      </c>
      <c r="AC125" s="112">
        <f>VLOOKUP($A125,'RevPAR Raw Data'!$B$6:$BE$43,'RevPAR Raw Data'!L$1,FALSE)</f>
        <v>69.936211615395194</v>
      </c>
      <c r="AD125" s="111">
        <f>VLOOKUP($A125,'RevPAR Raw Data'!$B$6:$BE$43,'RevPAR Raw Data'!N$1,FALSE)</f>
        <v>76.294331631949206</v>
      </c>
      <c r="AE125" s="111">
        <f>VLOOKUP($A125,'RevPAR Raw Data'!$B$6:$BE$43,'RevPAR Raw Data'!O$1,FALSE)</f>
        <v>76.119128155607598</v>
      </c>
      <c r="AF125" s="112">
        <f>VLOOKUP($A125,'RevPAR Raw Data'!$B$6:$BE$43,'RevPAR Raw Data'!P$1,FALSE)</f>
        <v>76.206729893778402</v>
      </c>
      <c r="AG125" s="113">
        <f>VLOOKUP($A125,'RevPAR Raw Data'!$B$6:$BE$43,'RevPAR Raw Data'!R$1,FALSE)</f>
        <v>71.727788266361799</v>
      </c>
    </row>
    <row r="126" spans="1:34" x14ac:dyDescent="0.25">
      <c r="A126" s="90" t="s">
        <v>14</v>
      </c>
      <c r="B126" s="78">
        <f>(VLOOKUP($A125,'Occupancy Raw Data'!$B$8:$BE$51,'Occupancy Raw Data'!T$3,FALSE))/100</f>
        <v>0.15164220225564701</v>
      </c>
      <c r="C126" s="79">
        <f>(VLOOKUP($A125,'Occupancy Raw Data'!$B$8:$BE$51,'Occupancy Raw Data'!U$3,FALSE))/100</f>
        <v>7.1357867873795E-3</v>
      </c>
      <c r="D126" s="79">
        <f>(VLOOKUP($A125,'Occupancy Raw Data'!$B$8:$BE$51,'Occupancy Raw Data'!V$3,FALSE))/100</f>
        <v>2.1803470198092197E-2</v>
      </c>
      <c r="E126" s="79">
        <f>(VLOOKUP($A125,'Occupancy Raw Data'!$B$8:$BE$51,'Occupancy Raw Data'!W$3,FALSE))/100</f>
        <v>5.0110278902566599E-2</v>
      </c>
      <c r="F126" s="79">
        <f>(VLOOKUP($A125,'Occupancy Raw Data'!$B$8:$BE$51,'Occupancy Raw Data'!X$3,FALSE))/100</f>
        <v>6.1820070332400598E-2</v>
      </c>
      <c r="G126" s="79">
        <f>(VLOOKUP($A125,'Occupancy Raw Data'!$B$8:$BE$51,'Occupancy Raw Data'!Y$3,FALSE))/100</f>
        <v>5.3834397867438495E-2</v>
      </c>
      <c r="H126" s="80">
        <f>(VLOOKUP($A125,'Occupancy Raw Data'!$B$8:$BE$51,'Occupancy Raw Data'!AA$3,FALSE))/100</f>
        <v>-2.75436536871611E-2</v>
      </c>
      <c r="I126" s="80">
        <f>(VLOOKUP($A125,'Occupancy Raw Data'!$B$8:$BE$51,'Occupancy Raw Data'!AB$3,FALSE))/100</f>
        <v>-3.4450635940496598E-2</v>
      </c>
      <c r="J126" s="79">
        <f>(VLOOKUP($A125,'Occupancy Raw Data'!$B$8:$BE$51,'Occupancy Raw Data'!AC$3,FALSE))/100</f>
        <v>-3.1014675225639297E-2</v>
      </c>
      <c r="K126" s="81">
        <f>(VLOOKUP($A125,'Occupancy Raw Data'!$B$8:$BE$51,'Occupancy Raw Data'!AE$3,FALSE))/100</f>
        <v>2.73115828825959E-2</v>
      </c>
      <c r="M126" s="78">
        <f>(VLOOKUP($A125,'ADR Raw Data'!$B$6:$BE$49,'ADR Raw Data'!T$1,FALSE))/100</f>
        <v>0.34810778713844698</v>
      </c>
      <c r="N126" s="79">
        <f>(VLOOKUP($A125,'ADR Raw Data'!$B$6:$BE$49,'ADR Raw Data'!U$1,FALSE))/100</f>
        <v>8.1651982181073487E-2</v>
      </c>
      <c r="O126" s="79">
        <f>(VLOOKUP($A125,'ADR Raw Data'!$B$6:$BE$49,'ADR Raw Data'!V$1,FALSE))/100</f>
        <v>8.0061644970267812E-2</v>
      </c>
      <c r="P126" s="79">
        <f>(VLOOKUP($A125,'ADR Raw Data'!$B$6:$BE$49,'ADR Raw Data'!W$1,FALSE))/100</f>
        <v>0.118991827524677</v>
      </c>
      <c r="Q126" s="79">
        <f>(VLOOKUP($A125,'ADR Raw Data'!$B$6:$BE$49,'ADR Raw Data'!X$1,FALSE))/100</f>
        <v>8.0222812028136498E-2</v>
      </c>
      <c r="R126" s="79">
        <f>(VLOOKUP($A125,'ADR Raw Data'!$B$6:$BE$49,'ADR Raw Data'!Y$1,FALSE))/100</f>
        <v>0.13075925742779401</v>
      </c>
      <c r="S126" s="80">
        <f>(VLOOKUP($A125,'ADR Raw Data'!$B$6:$BE$49,'ADR Raw Data'!AA$1,FALSE))/100</f>
        <v>0.10050957108756499</v>
      </c>
      <c r="T126" s="80">
        <f>(VLOOKUP($A125,'ADR Raw Data'!$B$6:$BE$49,'ADR Raw Data'!AB$1,FALSE))/100</f>
        <v>7.7926039465264191E-2</v>
      </c>
      <c r="U126" s="79">
        <f>(VLOOKUP($A125,'ADR Raw Data'!$B$6:$BE$49,'ADR Raw Data'!AC$1,FALSE))/100</f>
        <v>8.9083816743973407E-2</v>
      </c>
      <c r="V126" s="81">
        <f>(VLOOKUP($A125,'ADR Raw Data'!$B$6:$BE$49,'ADR Raw Data'!AE$1,FALSE))/100</f>
        <v>0.11618292373297001</v>
      </c>
      <c r="X126" s="78">
        <f>(VLOOKUP($A125,'RevPAR Raw Data'!$B$6:$BE$43,'RevPAR Raw Data'!T$1,FALSE))/100</f>
        <v>0.55253782085810799</v>
      </c>
      <c r="Y126" s="79">
        <f>(VLOOKUP($A125,'RevPAR Raw Data'!$B$6:$BE$43,'RevPAR Raw Data'!U$1,FALSE))/100</f>
        <v>8.9370420104063986E-2</v>
      </c>
      <c r="Z126" s="79">
        <f>(VLOOKUP($A125,'RevPAR Raw Data'!$B$6:$BE$43,'RevPAR Raw Data'!V$1,FALSE))/100</f>
        <v>0.10361073685847901</v>
      </c>
      <c r="AA126" s="79">
        <f>(VLOOKUP($A125,'RevPAR Raw Data'!$B$6:$BE$43,'RevPAR Raw Data'!W$1,FALSE))/100</f>
        <v>0.17506482009163102</v>
      </c>
      <c r="AB126" s="79">
        <f>(VLOOKUP($A125,'RevPAR Raw Data'!$B$6:$BE$43,'RevPAR Raw Data'!X$1,FALSE))/100</f>
        <v>0.147002262242379</v>
      </c>
      <c r="AC126" s="79">
        <f>(VLOOKUP($A125,'RevPAR Raw Data'!$B$6:$BE$43,'RevPAR Raw Data'!Y$1,FALSE))/100</f>
        <v>0.19163300118445201</v>
      </c>
      <c r="AD126" s="80">
        <f>(VLOOKUP($A125,'RevPAR Raw Data'!$B$6:$BE$43,'RevPAR Raw Data'!AA$1,FALSE))/100</f>
        <v>7.0197516582123101E-2</v>
      </c>
      <c r="AE126" s="80">
        <f>(VLOOKUP($A125,'RevPAR Raw Data'!$B$6:$BE$43,'RevPAR Raw Data'!AB$1,FALSE))/100</f>
        <v>4.0790801908864999E-2</v>
      </c>
      <c r="AF126" s="79">
        <f>(VLOOKUP($A125,'RevPAR Raw Data'!$B$6:$BE$43,'RevPAR Raw Data'!AC$1,FALSE))/100</f>
        <v>5.5306235874159303E-2</v>
      </c>
      <c r="AG126" s="81">
        <f>(VLOOKUP($A125,'RevPAR Raw Data'!$B$6:$BE$43,'RevPAR Raw Data'!AE$1,FALSE))/100</f>
        <v>0.14666764616664199</v>
      </c>
    </row>
    <row r="127" spans="1:34" x14ac:dyDescent="0.25">
      <c r="A127" s="118"/>
      <c r="B127" s="119"/>
      <c r="C127" s="120"/>
      <c r="D127" s="120"/>
      <c r="E127" s="120"/>
      <c r="F127" s="120"/>
      <c r="G127" s="121"/>
      <c r="H127" s="120"/>
      <c r="I127" s="120"/>
      <c r="J127" s="121"/>
      <c r="K127" s="122"/>
      <c r="M127" s="119"/>
      <c r="N127" s="120"/>
      <c r="O127" s="120"/>
      <c r="P127" s="120"/>
      <c r="Q127" s="120"/>
      <c r="R127" s="121"/>
      <c r="S127" s="120"/>
      <c r="T127" s="120"/>
      <c r="U127" s="121"/>
      <c r="V127" s="122"/>
      <c r="X127" s="119"/>
      <c r="Y127" s="120"/>
      <c r="Z127" s="120"/>
      <c r="AA127" s="120"/>
      <c r="AB127" s="120"/>
      <c r="AC127" s="121"/>
      <c r="AD127" s="120"/>
      <c r="AE127" s="120"/>
      <c r="AF127" s="121"/>
      <c r="AG127" s="122"/>
    </row>
    <row r="128" spans="1:34" x14ac:dyDescent="0.25">
      <c r="A128" s="123" t="s">
        <v>57</v>
      </c>
      <c r="B128" s="106">
        <f>(VLOOKUP($A128,'Occupancy Raw Data'!$B$8:$BE$45,'Occupancy Raw Data'!G$3,FALSE))/100</f>
        <v>0.50890844920695599</v>
      </c>
      <c r="C128" s="107">
        <f>(VLOOKUP($A128,'Occupancy Raw Data'!$B$8:$BE$45,'Occupancy Raw Data'!H$3,FALSE))/100</f>
        <v>0.65395245992260898</v>
      </c>
      <c r="D128" s="107">
        <f>(VLOOKUP($A128,'Occupancy Raw Data'!$B$8:$BE$45,'Occupancy Raw Data'!I$3,FALSE))/100</f>
        <v>0.75911043075222095</v>
      </c>
      <c r="E128" s="107">
        <f>(VLOOKUP($A128,'Occupancy Raw Data'!$B$8:$BE$45,'Occupancy Raw Data'!J$3,FALSE))/100</f>
        <v>0.75103116894161603</v>
      </c>
      <c r="F128" s="107">
        <f>(VLOOKUP($A128,'Occupancy Raw Data'!$B$8:$BE$45,'Occupancy Raw Data'!K$3,FALSE))/100</f>
        <v>0.69464642598970894</v>
      </c>
      <c r="G128" s="108">
        <f>(VLOOKUP($A128,'Occupancy Raw Data'!$B$8:$BE$45,'Occupancy Raw Data'!L$3,FALSE))/100</f>
        <v>0.673529786962622</v>
      </c>
      <c r="H128" s="88">
        <f>(VLOOKUP($A128,'Occupancy Raw Data'!$B$8:$BE$45,'Occupancy Raw Data'!N$3,FALSE))/100</f>
        <v>0.76212952332355299</v>
      </c>
      <c r="I128" s="88">
        <f>(VLOOKUP($A128,'Occupancy Raw Data'!$B$8:$BE$45,'Occupancy Raw Data'!O$3,FALSE))/100</f>
        <v>0.77701237402729906</v>
      </c>
      <c r="J128" s="108">
        <f>(VLOOKUP($A128,'Occupancy Raw Data'!$B$8:$BE$45,'Occupancy Raw Data'!P$3,FALSE))/100</f>
        <v>0.76957094867542597</v>
      </c>
      <c r="K128" s="109">
        <f>(VLOOKUP($A128,'Occupancy Raw Data'!$B$8:$BE$45,'Occupancy Raw Data'!R$3,FALSE))/100</f>
        <v>0.70097011888056604</v>
      </c>
      <c r="M128" s="110">
        <f>VLOOKUP($A128,'ADR Raw Data'!$B$6:$BE$43,'ADR Raw Data'!G$1,FALSE)</f>
        <v>97.168873838569496</v>
      </c>
      <c r="N128" s="111">
        <f>VLOOKUP($A128,'ADR Raw Data'!$B$6:$BE$43,'ADR Raw Data'!H$1,FALSE)</f>
        <v>107.408715254567</v>
      </c>
      <c r="O128" s="111">
        <f>VLOOKUP($A128,'ADR Raw Data'!$B$6:$BE$43,'ADR Raw Data'!I$1,FALSE)</f>
        <v>117.25995972440001</v>
      </c>
      <c r="P128" s="111">
        <f>VLOOKUP($A128,'ADR Raw Data'!$B$6:$BE$43,'ADR Raw Data'!J$1,FALSE)</f>
        <v>113.945215439927</v>
      </c>
      <c r="Q128" s="111">
        <f>VLOOKUP($A128,'ADR Raw Data'!$B$6:$BE$43,'ADR Raw Data'!K$1,FALSE)</f>
        <v>107.411521939275</v>
      </c>
      <c r="R128" s="112">
        <f>VLOOKUP($A128,'ADR Raw Data'!$B$6:$BE$43,'ADR Raw Data'!L$1,FALSE)</f>
        <v>109.540203953432</v>
      </c>
      <c r="S128" s="111">
        <f>VLOOKUP($A128,'ADR Raw Data'!$B$6:$BE$43,'ADR Raw Data'!N$1,FALSE)</f>
        <v>116.83518837248199</v>
      </c>
      <c r="T128" s="111">
        <f>VLOOKUP($A128,'ADR Raw Data'!$B$6:$BE$43,'ADR Raw Data'!O$1,FALSE)</f>
        <v>117.344698489574</v>
      </c>
      <c r="U128" s="112">
        <f>VLOOKUP($A128,'ADR Raw Data'!$B$6:$BE$43,'ADR Raw Data'!P$1,FALSE)</f>
        <v>117.092406804619</v>
      </c>
      <c r="V128" s="113">
        <f>VLOOKUP($A128,'ADR Raw Data'!$B$6:$BE$43,'ADR Raw Data'!R$1,FALSE)</f>
        <v>111.90914777499501</v>
      </c>
      <c r="X128" s="110">
        <f>VLOOKUP($A128,'RevPAR Raw Data'!$B$6:$BE$43,'RevPAR Raw Data'!G$1,FALSE)</f>
        <v>49.450060896372797</v>
      </c>
      <c r="Y128" s="111">
        <f>VLOOKUP($A128,'RevPAR Raw Data'!$B$6:$BE$43,'RevPAR Raw Data'!H$1,FALSE)</f>
        <v>70.240193557851697</v>
      </c>
      <c r="Z128" s="111">
        <f>VLOOKUP($A128,'RevPAR Raw Data'!$B$6:$BE$43,'RevPAR Raw Data'!I$1,FALSE)</f>
        <v>89.013258536377904</v>
      </c>
      <c r="AA128" s="111">
        <f>VLOOKUP($A128,'RevPAR Raw Data'!$B$6:$BE$43,'RevPAR Raw Data'!J$1,FALSE)</f>
        <v>85.576408347153105</v>
      </c>
      <c r="AB128" s="111">
        <f>VLOOKUP($A128,'RevPAR Raw Data'!$B$6:$BE$43,'RevPAR Raw Data'!K$1,FALSE)</f>
        <v>74.6130298252328</v>
      </c>
      <c r="AC128" s="112">
        <f>VLOOKUP($A128,'RevPAR Raw Data'!$B$6:$BE$43,'RevPAR Raw Data'!L$1,FALSE)</f>
        <v>73.778590232597594</v>
      </c>
      <c r="AD128" s="111">
        <f>VLOOKUP($A128,'RevPAR Raw Data'!$B$6:$BE$43,'RevPAR Raw Data'!N$1,FALSE)</f>
        <v>89.043546421737403</v>
      </c>
      <c r="AE128" s="111">
        <f>VLOOKUP($A128,'RevPAR Raw Data'!$B$6:$BE$43,'RevPAR Raw Data'!O$1,FALSE)</f>
        <v>91.178282752902106</v>
      </c>
      <c r="AF128" s="112">
        <f>VLOOKUP($A128,'RevPAR Raw Data'!$B$6:$BE$43,'RevPAR Raw Data'!P$1,FALSE)</f>
        <v>90.110914587319797</v>
      </c>
      <c r="AG128" s="113">
        <f>VLOOKUP($A128,'RevPAR Raw Data'!$B$6:$BE$43,'RevPAR Raw Data'!R$1,FALSE)</f>
        <v>78.444968619661097</v>
      </c>
      <c r="AH128" s="93"/>
    </row>
    <row r="129" spans="1:34" x14ac:dyDescent="0.25">
      <c r="A129" s="90" t="s">
        <v>14</v>
      </c>
      <c r="B129" s="78">
        <f>(VLOOKUP($A128,'Occupancy Raw Data'!$B$8:$BE$51,'Occupancy Raw Data'!T$3,FALSE))/100</f>
        <v>2.40980451409393E-2</v>
      </c>
      <c r="C129" s="79">
        <f>(VLOOKUP($A128,'Occupancy Raw Data'!$B$8:$BE$51,'Occupancy Raw Data'!U$3,FALSE))/100</f>
        <v>7.8013136399919303E-2</v>
      </c>
      <c r="D129" s="79">
        <f>(VLOOKUP($A128,'Occupancy Raw Data'!$B$8:$BE$51,'Occupancy Raw Data'!V$3,FALSE))/100</f>
        <v>0.145692574063505</v>
      </c>
      <c r="E129" s="79">
        <f>(VLOOKUP($A128,'Occupancy Raw Data'!$B$8:$BE$51,'Occupancy Raw Data'!W$3,FALSE))/100</f>
        <v>0.186436594292754</v>
      </c>
      <c r="F129" s="79">
        <f>(VLOOKUP($A128,'Occupancy Raw Data'!$B$8:$BE$51,'Occupancy Raw Data'!X$3,FALSE))/100</f>
        <v>0.128109778015391</v>
      </c>
      <c r="G129" s="79">
        <f>(VLOOKUP($A128,'Occupancy Raw Data'!$B$8:$BE$51,'Occupancy Raw Data'!Y$3,FALSE))/100</f>
        <v>0.11699661641327101</v>
      </c>
      <c r="H129" s="80">
        <f>(VLOOKUP($A128,'Occupancy Raw Data'!$B$8:$BE$51,'Occupancy Raw Data'!AA$3,FALSE))/100</f>
        <v>3.7303548560548003E-2</v>
      </c>
      <c r="I129" s="80">
        <f>(VLOOKUP($A128,'Occupancy Raw Data'!$B$8:$BE$51,'Occupancy Raw Data'!AB$3,FALSE))/100</f>
        <v>-7.6977071360693594E-2</v>
      </c>
      <c r="J129" s="79">
        <f>(VLOOKUP($A128,'Occupancy Raw Data'!$B$8:$BE$51,'Occupancy Raw Data'!AC$3,FALSE))/100</f>
        <v>-2.3718189155521499E-2</v>
      </c>
      <c r="K129" s="81">
        <f>(VLOOKUP($A128,'Occupancy Raw Data'!$B$8:$BE$51,'Occupancy Raw Data'!AE$3,FALSE))/100</f>
        <v>6.8680332026331697E-2</v>
      </c>
      <c r="M129" s="78">
        <f>(VLOOKUP($A128,'ADR Raw Data'!$B$6:$BE$49,'ADR Raw Data'!T$1,FALSE))/100</f>
        <v>-1.47848023975701E-2</v>
      </c>
      <c r="N129" s="79">
        <f>(VLOOKUP($A128,'ADR Raw Data'!$B$6:$BE$49,'ADR Raw Data'!U$1,FALSE))/100</f>
        <v>1.3210329527215701E-2</v>
      </c>
      <c r="O129" s="79">
        <f>(VLOOKUP($A128,'ADR Raw Data'!$B$6:$BE$49,'ADR Raw Data'!V$1,FALSE))/100</f>
        <v>5.75603923959934E-2</v>
      </c>
      <c r="P129" s="79">
        <f>(VLOOKUP($A128,'ADR Raw Data'!$B$6:$BE$49,'ADR Raw Data'!W$1,FALSE))/100</f>
        <v>3.1592159116439998E-2</v>
      </c>
      <c r="Q129" s="79">
        <f>(VLOOKUP($A128,'ADR Raw Data'!$B$6:$BE$49,'ADR Raw Data'!X$1,FALSE))/100</f>
        <v>-6.9157854131264096E-3</v>
      </c>
      <c r="R129" s="79">
        <f>(VLOOKUP($A128,'ADR Raw Data'!$B$6:$BE$49,'ADR Raw Data'!Y$1,FALSE))/100</f>
        <v>2.1496935896065099E-2</v>
      </c>
      <c r="S129" s="80">
        <f>(VLOOKUP($A128,'ADR Raw Data'!$B$6:$BE$49,'ADR Raw Data'!AA$1,FALSE))/100</f>
        <v>-8.9221484494616601E-2</v>
      </c>
      <c r="T129" s="80">
        <f>(VLOOKUP($A128,'ADR Raw Data'!$B$6:$BE$49,'ADR Raw Data'!AB$1,FALSE))/100</f>
        <v>-0.13405003089999101</v>
      </c>
      <c r="U129" s="79">
        <f>(VLOOKUP($A128,'ADR Raw Data'!$B$6:$BE$49,'ADR Raw Data'!AC$1,FALSE))/100</f>
        <v>-0.11388092802850601</v>
      </c>
      <c r="V129" s="81">
        <f>(VLOOKUP($A128,'ADR Raw Data'!$B$6:$BE$49,'ADR Raw Data'!AE$1,FALSE))/100</f>
        <v>-3.3488690871164101E-2</v>
      </c>
      <c r="X129" s="78">
        <f>(VLOOKUP($A128,'RevPAR Raw Data'!$B$6:$BE$43,'RevPAR Raw Data'!T$1,FALSE))/100</f>
        <v>8.9569579077926394E-3</v>
      </c>
      <c r="Y129" s="79">
        <f>(VLOOKUP($A128,'RevPAR Raw Data'!$B$6:$BE$43,'RevPAR Raw Data'!U$1,FALSE))/100</f>
        <v>9.2254045166429599E-2</v>
      </c>
      <c r="Z129" s="79">
        <f>(VLOOKUP($A128,'RevPAR Raw Data'!$B$6:$BE$43,'RevPAR Raw Data'!V$1,FALSE))/100</f>
        <v>0.21163908819177599</v>
      </c>
      <c r="AA129" s="79">
        <f>(VLOOKUP($A128,'RevPAR Raw Data'!$B$6:$BE$43,'RevPAR Raw Data'!W$1,FALSE))/100</f>
        <v>0.22391868796121797</v>
      </c>
      <c r="AB129" s="79">
        <f>(VLOOKUP($A128,'RevPAR Raw Data'!$B$6:$BE$43,'RevPAR Raw Data'!X$1,FALSE))/100</f>
        <v>0.120308012868187</v>
      </c>
      <c r="AC129" s="79">
        <f>(VLOOKUP($A128,'RevPAR Raw Data'!$B$6:$BE$43,'RevPAR Raw Data'!Y$1,FALSE))/100</f>
        <v>0.14100862107242901</v>
      </c>
      <c r="AD129" s="80">
        <f>(VLOOKUP($A128,'RevPAR Raw Data'!$B$6:$BE$43,'RevPAR Raw Data'!AA$1,FALSE))/100</f>
        <v>-5.52462139135576E-2</v>
      </c>
      <c r="AE129" s="80">
        <f>(VLOOKUP($A128,'RevPAR Raw Data'!$B$6:$BE$43,'RevPAR Raw Data'!AB$1,FALSE))/100</f>
        <v>-0.20070832346619302</v>
      </c>
      <c r="AF129" s="79">
        <f>(VLOOKUP($A128,'RevPAR Raw Data'!$B$6:$BE$43,'RevPAR Raw Data'!AC$1,FALSE))/100</f>
        <v>-0.13489806779184099</v>
      </c>
      <c r="AG129" s="81">
        <f>(VLOOKUP($A128,'RevPAR Raw Data'!$B$6:$BE$43,'RevPAR Raw Data'!AE$1,FALSE))/100</f>
        <v>3.2891626747008802E-2</v>
      </c>
      <c r="AH129" s="93"/>
    </row>
    <row r="130" spans="1:34" x14ac:dyDescent="0.25">
      <c r="A130" s="128"/>
      <c r="B130" s="106"/>
      <c r="C130" s="107"/>
      <c r="D130" s="107"/>
      <c r="E130" s="107"/>
      <c r="F130" s="107"/>
      <c r="G130" s="108"/>
      <c r="H130" s="88"/>
      <c r="I130" s="88"/>
      <c r="J130" s="108"/>
      <c r="K130" s="109"/>
      <c r="M130" s="110"/>
      <c r="N130" s="111"/>
      <c r="O130" s="111"/>
      <c r="P130" s="111"/>
      <c r="Q130" s="111"/>
      <c r="R130" s="112"/>
      <c r="S130" s="111"/>
      <c r="T130" s="111"/>
      <c r="U130" s="112"/>
      <c r="V130" s="113"/>
      <c r="X130" s="110"/>
      <c r="Y130" s="111"/>
      <c r="Z130" s="111"/>
      <c r="AA130" s="111"/>
      <c r="AB130" s="111"/>
      <c r="AC130" s="112"/>
      <c r="AD130" s="111"/>
      <c r="AE130" s="111"/>
      <c r="AF130" s="112"/>
      <c r="AG130" s="113"/>
    </row>
    <row r="131" spans="1:34" x14ac:dyDescent="0.25">
      <c r="A131" s="105" t="s">
        <v>59</v>
      </c>
      <c r="B131" s="106">
        <f>(VLOOKUP($A131,'Occupancy Raw Data'!$B$8:$BE$45,'Occupancy Raw Data'!G$3,FALSE))/100</f>
        <v>0.407877169559412</v>
      </c>
      <c r="C131" s="107">
        <f>(VLOOKUP($A131,'Occupancy Raw Data'!$B$8:$BE$45,'Occupancy Raw Data'!H$3,FALSE))/100</f>
        <v>0.62082777036047998</v>
      </c>
      <c r="D131" s="107">
        <f>(VLOOKUP($A131,'Occupancy Raw Data'!$B$8:$BE$45,'Occupancy Raw Data'!I$3,FALSE))/100</f>
        <v>0.83978638184245602</v>
      </c>
      <c r="E131" s="107">
        <f>(VLOOKUP($A131,'Occupancy Raw Data'!$B$8:$BE$45,'Occupancy Raw Data'!J$3,FALSE))/100</f>
        <v>0.76635514018691497</v>
      </c>
      <c r="F131" s="107">
        <f>(VLOOKUP($A131,'Occupancy Raw Data'!$B$8:$BE$45,'Occupancy Raw Data'!K$3,FALSE))/100</f>
        <v>0.65320427236314993</v>
      </c>
      <c r="G131" s="108">
        <f>(VLOOKUP($A131,'Occupancy Raw Data'!$B$8:$BE$45,'Occupancy Raw Data'!L$3,FALSE))/100</f>
        <v>0.65761014686248298</v>
      </c>
      <c r="H131" s="88">
        <f>(VLOOKUP($A131,'Occupancy Raw Data'!$B$8:$BE$45,'Occupancy Raw Data'!N$3,FALSE))/100</f>
        <v>0.77903871829105398</v>
      </c>
      <c r="I131" s="88">
        <f>(VLOOKUP($A131,'Occupancy Raw Data'!$B$8:$BE$45,'Occupancy Raw Data'!O$3,FALSE))/100</f>
        <v>0.82610146862483302</v>
      </c>
      <c r="J131" s="108">
        <f>(VLOOKUP($A131,'Occupancy Raw Data'!$B$8:$BE$45,'Occupancy Raw Data'!P$3,FALSE))/100</f>
        <v>0.80257009345794306</v>
      </c>
      <c r="K131" s="109">
        <f>(VLOOKUP($A131,'Occupancy Raw Data'!$B$8:$BE$45,'Occupancy Raw Data'!R$3,FALSE))/100</f>
        <v>0.69902727446118607</v>
      </c>
      <c r="M131" s="110">
        <f>VLOOKUP($A131,'ADR Raw Data'!$B$6:$BE$43,'ADR Raw Data'!G$1,FALSE)</f>
        <v>143.75601472995001</v>
      </c>
      <c r="N131" s="111">
        <f>VLOOKUP($A131,'ADR Raw Data'!$B$6:$BE$43,'ADR Raw Data'!H$1,FALSE)</f>
        <v>159.63049999999899</v>
      </c>
      <c r="O131" s="111">
        <f>VLOOKUP($A131,'ADR Raw Data'!$B$6:$BE$43,'ADR Raw Data'!I$1,FALSE)</f>
        <v>177.94316375198699</v>
      </c>
      <c r="P131" s="111">
        <f>VLOOKUP($A131,'ADR Raw Data'!$B$6:$BE$43,'ADR Raw Data'!J$1,FALSE)</f>
        <v>170.532269163763</v>
      </c>
      <c r="Q131" s="111">
        <f>VLOOKUP($A131,'ADR Raw Data'!$B$6:$BE$43,'ADR Raw Data'!K$1,FALSE)</f>
        <v>154.77236586612099</v>
      </c>
      <c r="R131" s="112">
        <f>VLOOKUP($A131,'ADR Raw Data'!$B$6:$BE$43,'ADR Raw Data'!L$1,FALSE)</f>
        <v>163.91424119378701</v>
      </c>
      <c r="S131" s="111">
        <f>VLOOKUP($A131,'ADR Raw Data'!$B$6:$BE$43,'ADR Raw Data'!N$1,FALSE)</f>
        <v>166.10949871465201</v>
      </c>
      <c r="T131" s="111">
        <f>VLOOKUP($A131,'ADR Raw Data'!$B$6:$BE$43,'ADR Raw Data'!O$1,FALSE)</f>
        <v>172.591854545454</v>
      </c>
      <c r="U131" s="112">
        <f>VLOOKUP($A131,'ADR Raw Data'!$B$6:$BE$43,'ADR Raw Data'!P$1,FALSE)</f>
        <v>169.44570804741099</v>
      </c>
      <c r="V131" s="113">
        <f>VLOOKUP($A131,'ADR Raw Data'!$B$6:$BE$43,'ADR Raw Data'!R$1,FALSE)</f>
        <v>165.728758526603</v>
      </c>
      <c r="X131" s="110">
        <f>VLOOKUP($A131,'RevPAR Raw Data'!$B$6:$BE$43,'RevPAR Raw Data'!G$1,FALSE)</f>
        <v>58.634796395193497</v>
      </c>
      <c r="Y131" s="111">
        <f>VLOOKUP($A131,'RevPAR Raw Data'!$B$6:$BE$43,'RevPAR Raw Data'!H$1,FALSE)</f>
        <v>99.103047396528694</v>
      </c>
      <c r="Z131" s="111">
        <f>VLOOKUP($A131,'RevPAR Raw Data'!$B$6:$BE$43,'RevPAR Raw Data'!I$1,FALSE)</f>
        <v>149.434245660881</v>
      </c>
      <c r="AA131" s="111">
        <f>VLOOKUP($A131,'RevPAR Raw Data'!$B$6:$BE$43,'RevPAR Raw Data'!J$1,FALSE)</f>
        <v>130.688281041388</v>
      </c>
      <c r="AB131" s="111">
        <f>VLOOKUP($A131,'RevPAR Raw Data'!$B$6:$BE$43,'RevPAR Raw Data'!K$1,FALSE)</f>
        <v>101.097970627503</v>
      </c>
      <c r="AC131" s="112">
        <f>VLOOKUP($A131,'RevPAR Raw Data'!$B$6:$BE$43,'RevPAR Raw Data'!L$1,FALSE)</f>
        <v>107.791668224299</v>
      </c>
      <c r="AD131" s="111">
        <f>VLOOKUP($A131,'RevPAR Raw Data'!$B$6:$BE$43,'RevPAR Raw Data'!N$1,FALSE)</f>
        <v>129.40573097463201</v>
      </c>
      <c r="AE131" s="111">
        <f>VLOOKUP($A131,'RevPAR Raw Data'!$B$6:$BE$43,'RevPAR Raw Data'!O$1,FALSE)</f>
        <v>142.57838451268299</v>
      </c>
      <c r="AF131" s="112">
        <f>VLOOKUP($A131,'RevPAR Raw Data'!$B$6:$BE$43,'RevPAR Raw Data'!P$1,FALSE)</f>
        <v>135.99205774365799</v>
      </c>
      <c r="AG131" s="113">
        <f>VLOOKUP($A131,'RevPAR Raw Data'!$B$6:$BE$43,'RevPAR Raw Data'!R$1,FALSE)</f>
        <v>115.848922372687</v>
      </c>
    </row>
    <row r="132" spans="1:34" x14ac:dyDescent="0.25">
      <c r="A132" s="90" t="s">
        <v>14</v>
      </c>
      <c r="B132" s="78">
        <f>(VLOOKUP($A131,'Occupancy Raw Data'!$B$8:$BE$51,'Occupancy Raw Data'!T$3,FALSE))/100</f>
        <v>-4.08163265306122E-2</v>
      </c>
      <c r="C132" s="79">
        <f>(VLOOKUP($A131,'Occupancy Raw Data'!$B$8:$BE$51,'Occupancy Raw Data'!U$3,FALSE))/100</f>
        <v>0.25506072874493901</v>
      </c>
      <c r="D132" s="79">
        <f>(VLOOKUP($A131,'Occupancy Raw Data'!$B$8:$BE$51,'Occupancy Raw Data'!V$3,FALSE))/100</f>
        <v>0.48349056603773499</v>
      </c>
      <c r="E132" s="79">
        <f>(VLOOKUP($A131,'Occupancy Raw Data'!$B$8:$BE$51,'Occupancy Raw Data'!W$3,FALSE))/100</f>
        <v>0.33955659276546002</v>
      </c>
      <c r="F132" s="79">
        <f>(VLOOKUP($A131,'Occupancy Raw Data'!$B$8:$BE$51,'Occupancy Raw Data'!X$3,FALSE))/100</f>
        <v>0.19694189602446399</v>
      </c>
      <c r="G132" s="79">
        <f>(VLOOKUP($A131,'Occupancy Raw Data'!$B$8:$BE$51,'Occupancy Raw Data'!Y$3,FALSE))/100</f>
        <v>0.262786822202281</v>
      </c>
      <c r="H132" s="80">
        <f>(VLOOKUP($A131,'Occupancy Raw Data'!$B$8:$BE$51,'Occupancy Raw Data'!AA$3,FALSE))/100</f>
        <v>6.7703568161024699E-2</v>
      </c>
      <c r="I132" s="80">
        <f>(VLOOKUP($A131,'Occupancy Raw Data'!$B$8:$BE$51,'Occupancy Raw Data'!AB$3,FALSE))/100</f>
        <v>-8.468934911242601E-2</v>
      </c>
      <c r="J132" s="79">
        <f>(VLOOKUP($A131,'Occupancy Raw Data'!$B$8:$BE$51,'Occupancy Raw Data'!AC$3,FALSE))/100</f>
        <v>-1.6564417177914098E-2</v>
      </c>
      <c r="K132" s="81">
        <f>(VLOOKUP($A131,'Occupancy Raw Data'!$B$8:$BE$51,'Occupancy Raw Data'!AE$3,FALSE))/100</f>
        <v>0.15514931841462398</v>
      </c>
      <c r="M132" s="78">
        <f>(VLOOKUP($A131,'ADR Raw Data'!$B$6:$BE$49,'ADR Raw Data'!T$1,FALSE))/100</f>
        <v>-6.39606821110804E-2</v>
      </c>
      <c r="N132" s="79">
        <f>(VLOOKUP($A131,'ADR Raw Data'!$B$6:$BE$49,'ADR Raw Data'!U$1,FALSE))/100</f>
        <v>-1.3312036015392601E-2</v>
      </c>
      <c r="O132" s="79">
        <f>(VLOOKUP($A131,'ADR Raw Data'!$B$6:$BE$49,'ADR Raw Data'!V$1,FALSE))/100</f>
        <v>7.6469043817683505E-2</v>
      </c>
      <c r="P132" s="79">
        <f>(VLOOKUP($A131,'ADR Raw Data'!$B$6:$BE$49,'ADR Raw Data'!W$1,FALSE))/100</f>
        <v>1.2268439135507202E-2</v>
      </c>
      <c r="Q132" s="79">
        <f>(VLOOKUP($A131,'ADR Raw Data'!$B$6:$BE$49,'ADR Raw Data'!X$1,FALSE))/100</f>
        <v>-4.6229453300857905E-2</v>
      </c>
      <c r="R132" s="79">
        <f>(VLOOKUP($A131,'ADR Raw Data'!$B$6:$BE$49,'ADR Raw Data'!Y$1,FALSE))/100</f>
        <v>6.96916070869845E-3</v>
      </c>
      <c r="S132" s="80">
        <f>(VLOOKUP($A131,'ADR Raw Data'!$B$6:$BE$49,'ADR Raw Data'!AA$1,FALSE))/100</f>
        <v>-0.105598058660354</v>
      </c>
      <c r="T132" s="80">
        <f>(VLOOKUP($A131,'ADR Raw Data'!$B$6:$BE$49,'ADR Raw Data'!AB$1,FALSE))/100</f>
        <v>-0.16775888828558499</v>
      </c>
      <c r="U132" s="79">
        <f>(VLOOKUP($A131,'ADR Raw Data'!$B$6:$BE$49,'ADR Raw Data'!AC$1,FALSE))/100</f>
        <v>-0.142910371917225</v>
      </c>
      <c r="V132" s="81">
        <f>(VLOOKUP($A131,'ADR Raw Data'!$B$6:$BE$49,'ADR Raw Data'!AE$1,FALSE))/100</f>
        <v>-5.9612706985299899E-2</v>
      </c>
      <c r="X132" s="78">
        <f>(VLOOKUP($A131,'RevPAR Raw Data'!$B$6:$BE$43,'RevPAR Raw Data'!T$1,FALSE))/100</f>
        <v>-0.10216636855552601</v>
      </c>
      <c r="Y132" s="79">
        <f>(VLOOKUP($A131,'RevPAR Raw Data'!$B$6:$BE$43,'RevPAR Raw Data'!U$1,FALSE))/100</f>
        <v>0.238353315122381</v>
      </c>
      <c r="Z132" s="79">
        <f>(VLOOKUP($A131,'RevPAR Raw Data'!$B$6:$BE$43,'RevPAR Raw Data'!V$1,FALSE))/100</f>
        <v>0.59693167113519496</v>
      </c>
      <c r="AA132" s="79">
        <f>(VLOOKUP($A131,'RevPAR Raw Data'!$B$6:$BE$43,'RevPAR Raw Data'!W$1,FALSE))/100</f>
        <v>0.35599086129237101</v>
      </c>
      <c r="AB132" s="79">
        <f>(VLOOKUP($A131,'RevPAR Raw Data'!$B$6:$BE$43,'RevPAR Raw Data'!X$1,FALSE))/100</f>
        <v>0.14160792653836102</v>
      </c>
      <c r="AC132" s="79">
        <f>(VLOOKUP($A131,'RevPAR Raw Data'!$B$6:$BE$43,'RevPAR Raw Data'!Y$1,FALSE))/100</f>
        <v>0.27158738650703601</v>
      </c>
      <c r="AD132" s="80">
        <f>(VLOOKUP($A131,'RevPAR Raw Data'!$B$6:$BE$43,'RevPAR Raw Data'!AA$1,FALSE))/100</f>
        <v>-4.50438558615135E-2</v>
      </c>
      <c r="AE132" s="80">
        <f>(VLOOKUP($A131,'RevPAR Raw Data'!$B$6:$BE$43,'RevPAR Raw Data'!AB$1,FALSE))/100</f>
        <v>-0.23824084634127998</v>
      </c>
      <c r="AF132" s="79">
        <f>(VLOOKUP($A131,'RevPAR Raw Data'!$B$6:$BE$43,'RevPAR Raw Data'!AC$1,FALSE))/100</f>
        <v>-0.15710756207565099</v>
      </c>
      <c r="AG132" s="81">
        <f>(VLOOKUP($A131,'RevPAR Raw Data'!$B$6:$BE$43,'RevPAR Raw Data'!AE$1,FALSE))/100</f>
        <v>8.6287740571704491E-2</v>
      </c>
    </row>
    <row r="133" spans="1:34" x14ac:dyDescent="0.25">
      <c r="A133" s="128"/>
      <c r="B133" s="106"/>
      <c r="C133" s="107"/>
      <c r="D133" s="107"/>
      <c r="E133" s="107"/>
      <c r="F133" s="107"/>
      <c r="G133" s="108"/>
      <c r="H133" s="88"/>
      <c r="I133" s="88"/>
      <c r="J133" s="108"/>
      <c r="K133" s="109"/>
      <c r="M133" s="110"/>
      <c r="N133" s="111"/>
      <c r="O133" s="111"/>
      <c r="P133" s="111"/>
      <c r="Q133" s="111"/>
      <c r="R133" s="112"/>
      <c r="S133" s="111"/>
      <c r="T133" s="111"/>
      <c r="U133" s="112"/>
      <c r="V133" s="113"/>
      <c r="X133" s="110"/>
      <c r="Y133" s="111"/>
      <c r="Z133" s="111"/>
      <c r="AA133" s="111"/>
      <c r="AB133" s="111"/>
      <c r="AC133" s="112"/>
      <c r="AD133" s="111"/>
      <c r="AE133" s="111"/>
      <c r="AF133" s="112"/>
      <c r="AG133" s="113"/>
    </row>
    <row r="134" spans="1:34" x14ac:dyDescent="0.25">
      <c r="A134" s="105" t="s">
        <v>61</v>
      </c>
      <c r="B134" s="106">
        <f>(VLOOKUP($A134,'Occupancy Raw Data'!$B$8:$BE$45,'Occupancy Raw Data'!G$3,FALSE))/100</f>
        <v>0.49689869055823499</v>
      </c>
      <c r="C134" s="107">
        <f>(VLOOKUP($A134,'Occupancy Raw Data'!$B$8:$BE$45,'Occupancy Raw Data'!H$3,FALSE))/100</f>
        <v>0.64093728463128796</v>
      </c>
      <c r="D134" s="107">
        <f>(VLOOKUP($A134,'Occupancy Raw Data'!$B$8:$BE$45,'Occupancy Raw Data'!I$3,FALSE))/100</f>
        <v>0.760509993108201</v>
      </c>
      <c r="E134" s="107">
        <f>(VLOOKUP($A134,'Occupancy Raw Data'!$B$8:$BE$45,'Occupancy Raw Data'!J$3,FALSE))/100</f>
        <v>0.76786124511830911</v>
      </c>
      <c r="F134" s="107">
        <f>(VLOOKUP($A134,'Occupancy Raw Data'!$B$8:$BE$45,'Occupancy Raw Data'!K$3,FALSE))/100</f>
        <v>0.68056512749827702</v>
      </c>
      <c r="G134" s="108">
        <f>(VLOOKUP($A134,'Occupancy Raw Data'!$B$8:$BE$45,'Occupancy Raw Data'!L$3,FALSE))/100</f>
        <v>0.66935446818286193</v>
      </c>
      <c r="H134" s="88">
        <f>(VLOOKUP($A134,'Occupancy Raw Data'!$B$8:$BE$45,'Occupancy Raw Data'!N$3,FALSE))/100</f>
        <v>0.76165862623478009</v>
      </c>
      <c r="I134" s="88">
        <f>(VLOOKUP($A134,'Occupancy Raw Data'!$B$8:$BE$45,'Occupancy Raw Data'!O$3,FALSE))/100</f>
        <v>0.78233402251320894</v>
      </c>
      <c r="J134" s="108">
        <f>(VLOOKUP($A134,'Occupancy Raw Data'!$B$8:$BE$45,'Occupancy Raw Data'!P$3,FALSE))/100</f>
        <v>0.77199632437399401</v>
      </c>
      <c r="K134" s="109">
        <f>(VLOOKUP($A134,'Occupancy Raw Data'!$B$8:$BE$45,'Occupancy Raw Data'!R$3,FALSE))/100</f>
        <v>0.6986807128089001</v>
      </c>
      <c r="M134" s="110">
        <f>VLOOKUP($A134,'ADR Raw Data'!$B$6:$BE$43,'ADR Raw Data'!G$1,FALSE)</f>
        <v>95.067605177993499</v>
      </c>
      <c r="N134" s="111">
        <f>VLOOKUP($A134,'ADR Raw Data'!$B$6:$BE$43,'ADR Raw Data'!H$1,FALSE)</f>
        <v>104.98777060931801</v>
      </c>
      <c r="O134" s="111">
        <f>VLOOKUP($A134,'ADR Raw Data'!$B$6:$BE$43,'ADR Raw Data'!I$1,FALSE)</f>
        <v>115.219113426974</v>
      </c>
      <c r="P134" s="111">
        <f>VLOOKUP($A134,'ADR Raw Data'!$B$6:$BE$43,'ADR Raw Data'!J$1,FALSE)</f>
        <v>111.701940164547</v>
      </c>
      <c r="Q134" s="111">
        <f>VLOOKUP($A134,'ADR Raw Data'!$B$6:$BE$43,'ADR Raw Data'!K$1,FALSE)</f>
        <v>104.76131476793201</v>
      </c>
      <c r="R134" s="112">
        <f>VLOOKUP($A134,'ADR Raw Data'!$B$6:$BE$43,'ADR Raw Data'!L$1,FALSE)</f>
        <v>107.334256443697</v>
      </c>
      <c r="S134" s="111">
        <f>VLOOKUP($A134,'ADR Raw Data'!$B$6:$BE$43,'ADR Raw Data'!N$1,FALSE)</f>
        <v>117.54276730508199</v>
      </c>
      <c r="T134" s="111">
        <f>VLOOKUP($A134,'ADR Raw Data'!$B$6:$BE$43,'ADR Raw Data'!O$1,FALSE)</f>
        <v>118.246326530612</v>
      </c>
      <c r="U134" s="112">
        <f>VLOOKUP($A134,'ADR Raw Data'!$B$6:$BE$43,'ADR Raw Data'!P$1,FALSE)</f>
        <v>117.89925755095901</v>
      </c>
      <c r="V134" s="113">
        <f>VLOOKUP($A134,'ADR Raw Data'!$B$6:$BE$43,'ADR Raw Data'!R$1,FALSE)</f>
        <v>110.66958007468401</v>
      </c>
      <c r="X134" s="110">
        <f>VLOOKUP($A134,'RevPAR Raw Data'!$B$6:$BE$43,'RevPAR Raw Data'!G$1,FALSE)</f>
        <v>47.2389685274523</v>
      </c>
      <c r="Y134" s="111">
        <f>VLOOKUP($A134,'RevPAR Raw Data'!$B$6:$BE$43,'RevPAR Raw Data'!H$1,FALSE)</f>
        <v>67.290576613829501</v>
      </c>
      <c r="Z134" s="111">
        <f>VLOOKUP($A134,'RevPAR Raw Data'!$B$6:$BE$43,'RevPAR Raw Data'!I$1,FALSE)</f>
        <v>87.625287158281594</v>
      </c>
      <c r="AA134" s="111">
        <f>VLOOKUP($A134,'RevPAR Raw Data'!$B$6:$BE$43,'RevPAR Raw Data'!J$1,FALSE)</f>
        <v>85.771590856880294</v>
      </c>
      <c r="AB134" s="111">
        <f>VLOOKUP($A134,'RevPAR Raw Data'!$B$6:$BE$43,'RevPAR Raw Data'!K$1,FALSE)</f>
        <v>71.296897541925105</v>
      </c>
      <c r="AC134" s="112">
        <f>VLOOKUP($A134,'RevPAR Raw Data'!$B$6:$BE$43,'RevPAR Raw Data'!L$1,FALSE)</f>
        <v>71.844664139673696</v>
      </c>
      <c r="AD134" s="111">
        <f>VLOOKUP($A134,'RevPAR Raw Data'!$B$6:$BE$43,'RevPAR Raw Data'!N$1,FALSE)</f>
        <v>89.527462669423301</v>
      </c>
      <c r="AE134" s="111">
        <f>VLOOKUP($A134,'RevPAR Raw Data'!$B$6:$BE$43,'RevPAR Raw Data'!O$1,FALSE)</f>
        <v>92.508124282104205</v>
      </c>
      <c r="AF134" s="112">
        <f>VLOOKUP($A134,'RevPAR Raw Data'!$B$6:$BE$43,'RevPAR Raw Data'!P$1,FALSE)</f>
        <v>91.017793475763796</v>
      </c>
      <c r="AG134" s="113">
        <f>VLOOKUP($A134,'RevPAR Raw Data'!$B$6:$BE$43,'RevPAR Raw Data'!R$1,FALSE)</f>
        <v>77.322701092842294</v>
      </c>
    </row>
    <row r="135" spans="1:34" x14ac:dyDescent="0.25">
      <c r="A135" s="90" t="s">
        <v>14</v>
      </c>
      <c r="B135" s="78">
        <f>(VLOOKUP($A134,'Occupancy Raw Data'!$B$8:$BE$51,'Occupancy Raw Data'!T$3,FALSE))/100</f>
        <v>6.4170342875734199E-2</v>
      </c>
      <c r="C135" s="79">
        <f>(VLOOKUP($A134,'Occupancy Raw Data'!$B$8:$BE$51,'Occupancy Raw Data'!U$3,FALSE))/100</f>
        <v>6.9031193460923998E-2</v>
      </c>
      <c r="D135" s="79">
        <f>(VLOOKUP($A134,'Occupancy Raw Data'!$B$8:$BE$51,'Occupancy Raw Data'!V$3,FALSE))/100</f>
        <v>0.12681006529359101</v>
      </c>
      <c r="E135" s="79">
        <f>(VLOOKUP($A134,'Occupancy Raw Data'!$B$8:$BE$51,'Occupancy Raw Data'!W$3,FALSE))/100</f>
        <v>0.21515626149817901</v>
      </c>
      <c r="F135" s="79">
        <f>(VLOOKUP($A134,'Occupancy Raw Data'!$B$8:$BE$51,'Occupancy Raw Data'!X$3,FALSE))/100</f>
        <v>0.13782614341796301</v>
      </c>
      <c r="G135" s="79">
        <f>(VLOOKUP($A134,'Occupancy Raw Data'!$B$8:$BE$51,'Occupancy Raw Data'!Y$3,FALSE))/100</f>
        <v>0.126313764313602</v>
      </c>
      <c r="H135" s="80">
        <f>(VLOOKUP($A134,'Occupancy Raw Data'!$B$8:$BE$51,'Occupancy Raw Data'!AA$3,FALSE))/100</f>
        <v>1.1787702797399E-2</v>
      </c>
      <c r="I135" s="80">
        <f>(VLOOKUP($A134,'Occupancy Raw Data'!$B$8:$BE$51,'Occupancy Raw Data'!AB$3,FALSE))/100</f>
        <v>-9.7315126218178491E-2</v>
      </c>
      <c r="J135" s="79">
        <f>(VLOOKUP($A134,'Occupancy Raw Data'!$B$8:$BE$51,'Occupancy Raw Data'!AC$3,FALSE))/100</f>
        <v>-4.6600075365127003E-2</v>
      </c>
      <c r="K135" s="81">
        <f>(VLOOKUP($A134,'Occupancy Raw Data'!$B$8:$BE$51,'Occupancy Raw Data'!AE$3,FALSE))/100</f>
        <v>6.5317646310354208E-2</v>
      </c>
      <c r="M135" s="78">
        <f>(VLOOKUP($A134,'ADR Raw Data'!$B$6:$BE$49,'ADR Raw Data'!T$1,FALSE))/100</f>
        <v>3.71328979253416E-2</v>
      </c>
      <c r="N135" s="79">
        <f>(VLOOKUP($A134,'ADR Raw Data'!$B$6:$BE$49,'ADR Raw Data'!U$1,FALSE))/100</f>
        <v>3.1334078800085902E-2</v>
      </c>
      <c r="O135" s="79">
        <f>(VLOOKUP($A134,'ADR Raw Data'!$B$6:$BE$49,'ADR Raw Data'!V$1,FALSE))/100</f>
        <v>6.2997608750347489E-2</v>
      </c>
      <c r="P135" s="79">
        <f>(VLOOKUP($A134,'ADR Raw Data'!$B$6:$BE$49,'ADR Raw Data'!W$1,FALSE))/100</f>
        <v>3.8642742418699402E-2</v>
      </c>
      <c r="Q135" s="79">
        <f>(VLOOKUP($A134,'ADR Raw Data'!$B$6:$BE$49,'ADR Raw Data'!X$1,FALSE))/100</f>
        <v>6.8552597430891204E-3</v>
      </c>
      <c r="R135" s="79">
        <f>(VLOOKUP($A134,'ADR Raw Data'!$B$6:$BE$49,'ADR Raw Data'!Y$1,FALSE))/100</f>
        <v>3.8267152087158196E-2</v>
      </c>
      <c r="S135" s="80">
        <f>(VLOOKUP($A134,'ADR Raw Data'!$B$6:$BE$49,'ADR Raw Data'!AA$1,FALSE))/100</f>
        <v>-7.2703003300331803E-2</v>
      </c>
      <c r="T135" s="80">
        <f>(VLOOKUP($A134,'ADR Raw Data'!$B$6:$BE$49,'ADR Raw Data'!AB$1,FALSE))/100</f>
        <v>-0.12878273146722999</v>
      </c>
      <c r="U135" s="79">
        <f>(VLOOKUP($A134,'ADR Raw Data'!$B$6:$BE$49,'ADR Raw Data'!AC$1,FALSE))/100</f>
        <v>-0.103817901435658</v>
      </c>
      <c r="V135" s="81">
        <f>(VLOOKUP($A134,'ADR Raw Data'!$B$6:$BE$49,'ADR Raw Data'!AE$1,FALSE))/100</f>
        <v>-2.3376121970964499E-2</v>
      </c>
      <c r="X135" s="78">
        <f>(VLOOKUP($A134,'RevPAR Raw Data'!$B$6:$BE$43,'RevPAR Raw Data'!T$1,FALSE))/100</f>
        <v>0.103686071592914</v>
      </c>
      <c r="Y135" s="79">
        <f>(VLOOKUP($A134,'RevPAR Raw Data'!$B$6:$BE$43,'RevPAR Raw Data'!U$1,FALSE))/100</f>
        <v>0.10252830111657801</v>
      </c>
      <c r="Z135" s="79">
        <f>(VLOOKUP($A134,'RevPAR Raw Data'!$B$6:$BE$43,'RevPAR Raw Data'!V$1,FALSE))/100</f>
        <v>0.19779640492291001</v>
      </c>
      <c r="AA135" s="79">
        <f>(VLOOKUP($A134,'RevPAR Raw Data'!$B$6:$BE$43,'RevPAR Raw Data'!W$1,FALSE))/100</f>
        <v>0.26211323190972302</v>
      </c>
      <c r="AB135" s="79">
        <f>(VLOOKUP($A134,'RevPAR Raw Data'!$B$6:$BE$43,'RevPAR Raw Data'!X$1,FALSE))/100</f>
        <v>0.14562623717357101</v>
      </c>
      <c r="AC135" s="79">
        <f>(VLOOKUP($A134,'RevPAR Raw Data'!$B$6:$BE$43,'RevPAR Raw Data'!Y$1,FALSE))/100</f>
        <v>0.16941458443045099</v>
      </c>
      <c r="AD135" s="80">
        <f>(VLOOKUP($A134,'RevPAR Raw Data'!$B$6:$BE$43,'RevPAR Raw Data'!AA$1,FALSE))/100</f>
        <v>-6.1772301898315299E-2</v>
      </c>
      <c r="AE135" s="80">
        <f>(VLOOKUP($A134,'RevPAR Raw Data'!$B$6:$BE$43,'RevPAR Raw Data'!AB$1,FALSE))/100</f>
        <v>-0.21356534991795401</v>
      </c>
      <c r="AF135" s="79">
        <f>(VLOOKUP($A134,'RevPAR Raw Data'!$B$6:$BE$43,'RevPAR Raw Data'!AC$1,FALSE))/100</f>
        <v>-0.14558005476963401</v>
      </c>
      <c r="AG135" s="81">
        <f>(VLOOKUP($A134,'RevPAR Raw Data'!$B$6:$BE$43,'RevPAR Raw Data'!AE$1,FALSE))/100</f>
        <v>4.0414651072382499E-2</v>
      </c>
    </row>
    <row r="136" spans="1:34" x14ac:dyDescent="0.25">
      <c r="A136" s="128"/>
      <c r="B136" s="106"/>
      <c r="C136" s="107"/>
      <c r="D136" s="107"/>
      <c r="E136" s="107"/>
      <c r="F136" s="107"/>
      <c r="G136" s="108"/>
      <c r="H136" s="88"/>
      <c r="I136" s="88"/>
      <c r="J136" s="108"/>
      <c r="K136" s="109"/>
      <c r="M136" s="110"/>
      <c r="N136" s="111"/>
      <c r="O136" s="111"/>
      <c r="P136" s="111"/>
      <c r="Q136" s="111"/>
      <c r="R136" s="112"/>
      <c r="S136" s="111"/>
      <c r="T136" s="111"/>
      <c r="U136" s="112"/>
      <c r="V136" s="113"/>
      <c r="X136" s="110"/>
      <c r="Y136" s="111"/>
      <c r="Z136" s="111"/>
      <c r="AA136" s="111"/>
      <c r="AB136" s="111"/>
      <c r="AC136" s="112"/>
      <c r="AD136" s="111"/>
      <c r="AE136" s="111"/>
      <c r="AF136" s="112"/>
      <c r="AG136" s="113"/>
    </row>
    <row r="137" spans="1:34" x14ac:dyDescent="0.25">
      <c r="A137" s="105" t="s">
        <v>60</v>
      </c>
      <c r="B137" s="106">
        <f>(VLOOKUP($A137,'Occupancy Raw Data'!$B$8:$BE$54,'Occupancy Raw Data'!G$3,FALSE))/100</f>
        <v>0.56567796610169407</v>
      </c>
      <c r="C137" s="107">
        <f>(VLOOKUP($A137,'Occupancy Raw Data'!$B$8:$BE$54,'Occupancy Raw Data'!H$3,FALSE))/100</f>
        <v>0.73693502824858692</v>
      </c>
      <c r="D137" s="107">
        <f>(VLOOKUP($A137,'Occupancy Raw Data'!$B$8:$BE$54,'Occupancy Raw Data'!I$3,FALSE))/100</f>
        <v>0.81497175141242906</v>
      </c>
      <c r="E137" s="107">
        <f>(VLOOKUP($A137,'Occupancy Raw Data'!$B$8:$BE$54,'Occupancy Raw Data'!J$3,FALSE))/100</f>
        <v>0.81638418079095998</v>
      </c>
      <c r="F137" s="107">
        <f>(VLOOKUP($A137,'Occupancy Raw Data'!$B$8:$BE$54,'Occupancy Raw Data'!K$3,FALSE))/100</f>
        <v>0.80014124293785305</v>
      </c>
      <c r="G137" s="108">
        <f>(VLOOKUP($A137,'Occupancy Raw Data'!$B$8:$BE$54,'Occupancy Raw Data'!L$3,FALSE))/100</f>
        <v>0.74682203389830504</v>
      </c>
      <c r="H137" s="88">
        <f>(VLOOKUP($A137,'Occupancy Raw Data'!$B$8:$BE$54,'Occupancy Raw Data'!N$3,FALSE))/100</f>
        <v>0.79766949152542299</v>
      </c>
      <c r="I137" s="88">
        <f>(VLOOKUP($A137,'Occupancy Raw Data'!$B$8:$BE$54,'Occupancy Raw Data'!O$3,FALSE))/100</f>
        <v>0.802966101694915</v>
      </c>
      <c r="J137" s="108">
        <f>(VLOOKUP($A137,'Occupancy Raw Data'!$B$8:$BE$54,'Occupancy Raw Data'!P$3,FALSE))/100</f>
        <v>0.800317796610169</v>
      </c>
      <c r="K137" s="109">
        <f>(VLOOKUP($A137,'Occupancy Raw Data'!$B$8:$BE$54,'Occupancy Raw Data'!R$3,FALSE))/100</f>
        <v>0.76210653753026603</v>
      </c>
      <c r="M137" s="110">
        <f>VLOOKUP($A137,'ADR Raw Data'!$B$6:$BE$54,'ADR Raw Data'!G$1,FALSE)</f>
        <v>96.324900124843893</v>
      </c>
      <c r="N137" s="111">
        <f>VLOOKUP($A137,'ADR Raw Data'!$B$6:$BE$54,'ADR Raw Data'!H$1,FALSE)</f>
        <v>105.282764734068</v>
      </c>
      <c r="O137" s="111">
        <f>VLOOKUP($A137,'ADR Raw Data'!$B$6:$BE$54,'ADR Raw Data'!I$1,FALSE)</f>
        <v>108.680623916811</v>
      </c>
      <c r="P137" s="111">
        <f>VLOOKUP($A137,'ADR Raw Data'!$B$6:$BE$54,'ADR Raw Data'!J$1,FALSE)</f>
        <v>109.769083044982</v>
      </c>
      <c r="Q137" s="111">
        <f>VLOOKUP($A137,'ADR Raw Data'!$B$6:$BE$54,'ADR Raw Data'!K$1,FALSE)</f>
        <v>106.34374669020301</v>
      </c>
      <c r="R137" s="112">
        <f>VLOOKUP($A137,'ADR Raw Data'!$B$6:$BE$54,'ADR Raw Data'!L$1,FALSE)</f>
        <v>105.875513002364</v>
      </c>
      <c r="S137" s="111">
        <f>VLOOKUP($A137,'ADR Raw Data'!$B$6:$BE$54,'ADR Raw Data'!N$1,FALSE)</f>
        <v>109.82205400619701</v>
      </c>
      <c r="T137" s="111">
        <f>VLOOKUP($A137,'ADR Raw Data'!$B$6:$BE$54,'ADR Raw Data'!O$1,FALSE)</f>
        <v>108.416569920844</v>
      </c>
      <c r="U137" s="112">
        <f>VLOOKUP($A137,'ADR Raw Data'!$B$6:$BE$54,'ADR Raw Data'!P$1,FALSE)</f>
        <v>109.11698654312799</v>
      </c>
      <c r="V137" s="113">
        <f>VLOOKUP($A137,'ADR Raw Data'!$B$6:$BE$54,'ADR Raw Data'!R$1,FALSE)</f>
        <v>106.848083796664</v>
      </c>
      <c r="X137" s="110">
        <f>VLOOKUP($A137,'RevPAR Raw Data'!$B$6:$BE$54,'RevPAR Raw Data'!G$1,FALSE)</f>
        <v>54.488873587570602</v>
      </c>
      <c r="Y137" s="111">
        <f>VLOOKUP($A137,'RevPAR Raw Data'!$B$6:$BE$54,'RevPAR Raw Data'!H$1,FALSE)</f>
        <v>77.586557203389802</v>
      </c>
      <c r="Z137" s="111">
        <f>VLOOKUP($A137,'RevPAR Raw Data'!$B$6:$BE$54,'RevPAR Raw Data'!I$1,FALSE)</f>
        <v>88.571638418079004</v>
      </c>
      <c r="AA137" s="111">
        <f>VLOOKUP($A137,'RevPAR Raw Data'!$B$6:$BE$54,'RevPAR Raw Data'!J$1,FALSE)</f>
        <v>89.613742937853104</v>
      </c>
      <c r="AB137" s="111">
        <f>VLOOKUP($A137,'RevPAR Raw Data'!$B$6:$BE$54,'RevPAR Raw Data'!K$1,FALSE)</f>
        <v>85.090017655367205</v>
      </c>
      <c r="AC137" s="112">
        <f>VLOOKUP($A137,'RevPAR Raw Data'!$B$6:$BE$54,'RevPAR Raw Data'!L$1,FALSE)</f>
        <v>79.070165960451902</v>
      </c>
      <c r="AD137" s="111">
        <f>VLOOKUP($A137,'RevPAR Raw Data'!$B$6:$BE$54,'RevPAR Raw Data'!N$1,FALSE)</f>
        <v>87.601701977401106</v>
      </c>
      <c r="AE137" s="111">
        <f>VLOOKUP($A137,'RevPAR Raw Data'!$B$6:$BE$54,'RevPAR Raw Data'!O$1,FALSE)</f>
        <v>87.054830508474495</v>
      </c>
      <c r="AF137" s="112">
        <f>VLOOKUP($A137,'RevPAR Raw Data'!$B$6:$BE$54,'RevPAR Raw Data'!P$1,FALSE)</f>
        <v>87.328266242937801</v>
      </c>
      <c r="AG137" s="113">
        <f>VLOOKUP($A137,'RevPAR Raw Data'!$B$6:$BE$54,'RevPAR Raw Data'!R$1,FALSE)</f>
        <v>81.429623184019306</v>
      </c>
    </row>
    <row r="138" spans="1:34" x14ac:dyDescent="0.25">
      <c r="A138" s="90" t="s">
        <v>14</v>
      </c>
      <c r="B138" s="78">
        <f>(VLOOKUP($A137,'Occupancy Raw Data'!$B$8:$BE$54,'Occupancy Raw Data'!T$3,FALSE))/100</f>
        <v>0.131805239563279</v>
      </c>
      <c r="C138" s="79">
        <f>(VLOOKUP($A137,'Occupancy Raw Data'!$B$8:$BE$54,'Occupancy Raw Data'!U$3,FALSE))/100</f>
        <v>0.156597717232518</v>
      </c>
      <c r="D138" s="79">
        <f>(VLOOKUP($A137,'Occupancy Raw Data'!$B$8:$BE$54,'Occupancy Raw Data'!V$3,FALSE))/100</f>
        <v>2.2876851922227003E-2</v>
      </c>
      <c r="E138" s="79">
        <f>(VLOOKUP($A137,'Occupancy Raw Data'!$B$8:$BE$54,'Occupancy Raw Data'!W$3,FALSE))/100</f>
        <v>0.16250522974133902</v>
      </c>
      <c r="F138" s="79">
        <f>(VLOOKUP($A137,'Occupancy Raw Data'!$B$8:$BE$54,'Occupancy Raw Data'!X$3,FALSE))/100</f>
        <v>0.16843813968721799</v>
      </c>
      <c r="G138" s="79">
        <f>(VLOOKUP($A137,'Occupancy Raw Data'!$B$8:$BE$54,'Occupancy Raw Data'!Y$3,FALSE))/100</f>
        <v>0.124473821512152</v>
      </c>
      <c r="H138" s="80">
        <f>(VLOOKUP($A137,'Occupancy Raw Data'!$B$8:$BE$54,'Occupancy Raw Data'!AA$3,FALSE))/100</f>
        <v>3.0425358539765298E-2</v>
      </c>
      <c r="I138" s="80">
        <f>(VLOOKUP($A137,'Occupancy Raw Data'!$B$8:$BE$54,'Occupancy Raw Data'!AB$3,FALSE))/100</f>
        <v>-8.2688612168030987E-2</v>
      </c>
      <c r="J138" s="79">
        <f>(VLOOKUP($A137,'Occupancy Raw Data'!$B$8:$BE$54,'Occupancy Raw Data'!AC$3,FALSE))/100</f>
        <v>-2.9602633135491198E-2</v>
      </c>
      <c r="K138" s="81">
        <f>(VLOOKUP($A137,'Occupancy Raw Data'!$B$8:$BE$54,'Occupancy Raw Data'!AE$3,FALSE))/100</f>
        <v>7.3340621107922208E-2</v>
      </c>
      <c r="M138" s="78">
        <f>(VLOOKUP($A137,'ADR Raw Data'!$B$6:$BE$54,'ADR Raw Data'!T$1,FALSE))/100</f>
        <v>-2.3452500560020798E-2</v>
      </c>
      <c r="N138" s="79">
        <f>(VLOOKUP($A137,'ADR Raw Data'!$B$6:$BE$54,'ADR Raw Data'!U$1,FALSE))/100</f>
        <v>-2.7419961901287801E-2</v>
      </c>
      <c r="O138" s="79">
        <f>(VLOOKUP($A137,'ADR Raw Data'!$B$6:$BE$54,'ADR Raw Data'!V$1,FALSE))/100</f>
        <v>-5.3407010265180001E-2</v>
      </c>
      <c r="P138" s="79">
        <f>(VLOOKUP($A137,'ADR Raw Data'!$B$6:$BE$54,'ADR Raw Data'!W$1,FALSE))/100</f>
        <v>-2.1998329751647502E-2</v>
      </c>
      <c r="Q138" s="79">
        <f>(VLOOKUP($A137,'ADR Raw Data'!$B$6:$BE$54,'ADR Raw Data'!X$1,FALSE))/100</f>
        <v>-4.4303889779759E-2</v>
      </c>
      <c r="R138" s="79">
        <f>(VLOOKUP($A137,'ADR Raw Data'!$B$6:$BE$54,'ADR Raw Data'!Y$1,FALSE))/100</f>
        <v>-3.6136825065099701E-2</v>
      </c>
      <c r="S138" s="80">
        <f>(VLOOKUP($A137,'ADR Raw Data'!$B$6:$BE$54,'ADR Raw Data'!AA$1,FALSE))/100</f>
        <v>-0.14589457319403298</v>
      </c>
      <c r="T138" s="80">
        <f>(VLOOKUP($A137,'ADR Raw Data'!$B$6:$BE$54,'ADR Raw Data'!AB$1,FALSE))/100</f>
        <v>-0.18057765661098199</v>
      </c>
      <c r="U138" s="79">
        <f>(VLOOKUP($A137,'ADR Raw Data'!$B$6:$BE$54,'ADR Raw Data'!AC$1,FALSE))/100</f>
        <v>-0.16423446887953599</v>
      </c>
      <c r="V138" s="81">
        <f>(VLOOKUP($A137,'ADR Raw Data'!$B$6:$BE$54,'ADR Raw Data'!AE$1,FALSE))/100</f>
        <v>-8.4573193790790896E-2</v>
      </c>
      <c r="X138" s="78">
        <f>(VLOOKUP($A137,'RevPAR Raw Data'!$B$6:$BE$54,'RevPAR Raw Data'!T$1,FALSE))/100</f>
        <v>0.105261576548587</v>
      </c>
      <c r="Y138" s="79">
        <f>(VLOOKUP($A137,'RevPAR Raw Data'!$B$6:$BE$54,'RevPAR Raw Data'!U$1,FALSE))/100</f>
        <v>0.12488385189088599</v>
      </c>
      <c r="Z138" s="79">
        <f>(VLOOKUP($A137,'RevPAR Raw Data'!$B$6:$BE$54,'RevPAR Raw Data'!V$1,FALSE))/100</f>
        <v>-3.1751942608398399E-2</v>
      </c>
      <c r="AA138" s="79">
        <f>(VLOOKUP($A137,'RevPAR Raw Data'!$B$6:$BE$54,'RevPAR Raw Data'!W$1,FALSE))/100</f>
        <v>0.136932056359474</v>
      </c>
      <c r="AB138" s="79">
        <f>(VLOOKUP($A137,'RevPAR Raw Data'!$B$6:$BE$54,'RevPAR Raw Data'!X$1,FALSE))/100</f>
        <v>0.11667178513204901</v>
      </c>
      <c r="AC138" s="79">
        <f>(VLOOKUP($A137,'RevPAR Raw Data'!$B$6:$BE$54,'RevPAR Raw Data'!Y$1,FALSE))/100</f>
        <v>8.3838907733883306E-2</v>
      </c>
      <c r="AD138" s="80">
        <f>(VLOOKUP($A137,'RevPAR Raw Data'!$B$6:$BE$54,'RevPAR Raw Data'!AA$1,FALSE))/100</f>
        <v>-0.11990810935270201</v>
      </c>
      <c r="AE138" s="80">
        <f>(VLOOKUP($A137,'RevPAR Raw Data'!$B$6:$BE$54,'RevPAR Raw Data'!AB$1,FALSE))/100</f>
        <v>-0.248334552965296</v>
      </c>
      <c r="AF138" s="79">
        <f>(VLOOKUP($A137,'RevPAR Raw Data'!$B$6:$BE$54,'RevPAR Raw Data'!AC$1,FALSE))/100</f>
        <v>-0.18897532928458399</v>
      </c>
      <c r="AG138" s="81">
        <f>(VLOOKUP($A137,'RevPAR Raw Data'!$B$6:$BE$54,'RevPAR Raw Data'!AE$1,FALSE))/100</f>
        <v>-1.7435223244565902E-2</v>
      </c>
    </row>
    <row r="139" spans="1:34" x14ac:dyDescent="0.25">
      <c r="A139" s="128"/>
      <c r="B139" s="106"/>
      <c r="C139" s="107"/>
      <c r="D139" s="107"/>
      <c r="E139" s="107"/>
      <c r="F139" s="107"/>
      <c r="G139" s="108"/>
      <c r="H139" s="88"/>
      <c r="I139" s="88"/>
      <c r="J139" s="108"/>
      <c r="K139" s="109"/>
      <c r="M139" s="110"/>
      <c r="N139" s="111"/>
      <c r="O139" s="111"/>
      <c r="P139" s="111"/>
      <c r="Q139" s="111"/>
      <c r="R139" s="112"/>
      <c r="S139" s="111"/>
      <c r="T139" s="111"/>
      <c r="U139" s="112"/>
      <c r="V139" s="113"/>
      <c r="X139" s="110"/>
      <c r="Y139" s="111"/>
      <c r="Z139" s="111"/>
      <c r="AA139" s="111"/>
      <c r="AB139" s="111"/>
      <c r="AC139" s="112"/>
      <c r="AD139" s="111"/>
      <c r="AE139" s="111"/>
      <c r="AF139" s="112"/>
      <c r="AG139" s="113"/>
    </row>
    <row r="140" spans="1:34" x14ac:dyDescent="0.25">
      <c r="A140" s="105" t="s">
        <v>62</v>
      </c>
      <c r="B140" s="106">
        <f>(VLOOKUP($A140,'Occupancy Raw Data'!$B$8:$BE$45,'Occupancy Raw Data'!G$3,FALSE))/100</f>
        <v>0.51396807297605396</v>
      </c>
      <c r="C140" s="107">
        <f>(VLOOKUP($A140,'Occupancy Raw Data'!$B$8:$BE$45,'Occupancy Raw Data'!H$3,FALSE))/100</f>
        <v>0.61630558722918993</v>
      </c>
      <c r="D140" s="107">
        <f>(VLOOKUP($A140,'Occupancy Raw Data'!$B$8:$BE$45,'Occupancy Raw Data'!I$3,FALSE))/100</f>
        <v>0.71493728620296393</v>
      </c>
      <c r="E140" s="107">
        <f>(VLOOKUP($A140,'Occupancy Raw Data'!$B$8:$BE$45,'Occupancy Raw Data'!J$3,FALSE))/100</f>
        <v>0.70438996579247404</v>
      </c>
      <c r="F140" s="107">
        <f>(VLOOKUP($A140,'Occupancy Raw Data'!$B$8:$BE$45,'Occupancy Raw Data'!K$3,FALSE))/100</f>
        <v>0.70296465222348903</v>
      </c>
      <c r="G140" s="108">
        <f>(VLOOKUP($A140,'Occupancy Raw Data'!$B$8:$BE$45,'Occupancy Raw Data'!L$3,FALSE))/100</f>
        <v>0.65051311288483404</v>
      </c>
      <c r="H140" s="88">
        <f>(VLOOKUP($A140,'Occupancy Raw Data'!$B$8:$BE$45,'Occupancy Raw Data'!N$3,FALSE))/100</f>
        <v>0.73460661345496003</v>
      </c>
      <c r="I140" s="88">
        <f>(VLOOKUP($A140,'Occupancy Raw Data'!$B$8:$BE$45,'Occupancy Raw Data'!O$3,FALSE))/100</f>
        <v>0.75969213226909904</v>
      </c>
      <c r="J140" s="108">
        <f>(VLOOKUP($A140,'Occupancy Raw Data'!$B$8:$BE$45,'Occupancy Raw Data'!P$3,FALSE))/100</f>
        <v>0.74714937286202898</v>
      </c>
      <c r="K140" s="109">
        <f>(VLOOKUP($A140,'Occupancy Raw Data'!$B$8:$BE$45,'Occupancy Raw Data'!R$3,FALSE))/100</f>
        <v>0.67812347287831798</v>
      </c>
      <c r="M140" s="110">
        <f>VLOOKUP($A140,'ADR Raw Data'!$B$6:$BE$43,'ADR Raw Data'!G$1,FALSE)</f>
        <v>83.533817526344905</v>
      </c>
      <c r="N140" s="111">
        <f>VLOOKUP($A140,'ADR Raw Data'!$B$6:$BE$43,'ADR Raw Data'!H$1,FALSE)</f>
        <v>89.969326179463394</v>
      </c>
      <c r="O140" s="111">
        <f>VLOOKUP($A140,'ADR Raw Data'!$B$6:$BE$43,'ADR Raw Data'!I$1,FALSE)</f>
        <v>98.474128309409807</v>
      </c>
      <c r="P140" s="111">
        <f>VLOOKUP($A140,'ADR Raw Data'!$B$6:$BE$43,'ADR Raw Data'!J$1,FALSE)</f>
        <v>98.699576568191006</v>
      </c>
      <c r="Q140" s="111">
        <f>VLOOKUP($A140,'ADR Raw Data'!$B$6:$BE$43,'ADR Raw Data'!K$1,FALSE)</f>
        <v>94.767003609083503</v>
      </c>
      <c r="R140" s="112">
        <f>VLOOKUP($A140,'ADR Raw Data'!$B$6:$BE$43,'ADR Raw Data'!L$1,FALSE)</f>
        <v>93.749373759859694</v>
      </c>
      <c r="S140" s="111">
        <f>VLOOKUP($A140,'ADR Raw Data'!$B$6:$BE$43,'ADR Raw Data'!N$1,FALSE)</f>
        <v>101.61236414435299</v>
      </c>
      <c r="T140" s="111">
        <f>VLOOKUP($A140,'ADR Raw Data'!$B$6:$BE$43,'ADR Raw Data'!O$1,FALSE)</f>
        <v>98.525348555346994</v>
      </c>
      <c r="U140" s="112">
        <f>VLOOKUP($A140,'ADR Raw Data'!$B$6:$BE$43,'ADR Raw Data'!P$1,FALSE)</f>
        <v>100.04294473483399</v>
      </c>
      <c r="V140" s="113">
        <f>VLOOKUP($A140,'ADR Raw Data'!$B$6:$BE$43,'ADR Raw Data'!R$1,FALSE)</f>
        <v>95.730571156617799</v>
      </c>
      <c r="X140" s="110">
        <f>VLOOKUP($A140,'RevPAR Raw Data'!$B$6:$BE$43,'RevPAR Raw Data'!G$1,FALSE)</f>
        <v>42.933715222348901</v>
      </c>
      <c r="Y140" s="111">
        <f>VLOOKUP($A140,'RevPAR Raw Data'!$B$6:$BE$43,'RevPAR Raw Data'!H$1,FALSE)</f>
        <v>55.448598403648802</v>
      </c>
      <c r="Z140" s="111">
        <f>VLOOKUP($A140,'RevPAR Raw Data'!$B$6:$BE$43,'RevPAR Raw Data'!I$1,FALSE)</f>
        <v>70.402826054732003</v>
      </c>
      <c r="AA140" s="111">
        <f>VLOOKUP($A140,'RevPAR Raw Data'!$B$6:$BE$43,'RevPAR Raw Data'!J$1,FALSE)</f>
        <v>69.522991362599697</v>
      </c>
      <c r="AB140" s="111">
        <f>VLOOKUP($A140,'RevPAR Raw Data'!$B$6:$BE$43,'RevPAR Raw Data'!K$1,FALSE)</f>
        <v>66.6178537343215</v>
      </c>
      <c r="AC140" s="112">
        <f>VLOOKUP($A140,'RevPAR Raw Data'!$B$6:$BE$43,'RevPAR Raw Data'!L$1,FALSE)</f>
        <v>60.985196955530199</v>
      </c>
      <c r="AD140" s="111">
        <f>VLOOKUP($A140,'RevPAR Raw Data'!$B$6:$BE$43,'RevPAR Raw Data'!N$1,FALSE)</f>
        <v>74.645114709235997</v>
      </c>
      <c r="AE140" s="111">
        <f>VLOOKUP($A140,'RevPAR Raw Data'!$B$6:$BE$43,'RevPAR Raw Data'!O$1,FALSE)</f>
        <v>74.848932126567803</v>
      </c>
      <c r="AF140" s="112">
        <f>VLOOKUP($A140,'RevPAR Raw Data'!$B$6:$BE$43,'RevPAR Raw Data'!P$1,FALSE)</f>
        <v>74.7470234179019</v>
      </c>
      <c r="AG140" s="113">
        <f>VLOOKUP($A140,'RevPAR Raw Data'!$B$6:$BE$43,'RevPAR Raw Data'!R$1,FALSE)</f>
        <v>64.917147373350701</v>
      </c>
    </row>
    <row r="141" spans="1:34" x14ac:dyDescent="0.25">
      <c r="A141" s="90" t="s">
        <v>14</v>
      </c>
      <c r="B141" s="78">
        <f>(VLOOKUP($A140,'Occupancy Raw Data'!$B$8:$BE$51,'Occupancy Raw Data'!T$3,FALSE))/100</f>
        <v>5.2510712706649601E-2</v>
      </c>
      <c r="C141" s="79">
        <f>(VLOOKUP($A140,'Occupancy Raw Data'!$B$8:$BE$51,'Occupancy Raw Data'!U$3,FALSE))/100</f>
        <v>3.1680277573363502E-2</v>
      </c>
      <c r="D141" s="79">
        <f>(VLOOKUP($A140,'Occupancy Raw Data'!$B$8:$BE$51,'Occupancy Raw Data'!V$3,FALSE))/100</f>
        <v>0.17494606885578398</v>
      </c>
      <c r="E141" s="79">
        <f>(VLOOKUP($A140,'Occupancy Raw Data'!$B$8:$BE$51,'Occupancy Raw Data'!W$3,FALSE))/100</f>
        <v>0.16032718567690801</v>
      </c>
      <c r="F141" s="79">
        <f>(VLOOKUP($A140,'Occupancy Raw Data'!$B$8:$BE$51,'Occupancy Raw Data'!X$3,FALSE))/100</f>
        <v>0.149353751680118</v>
      </c>
      <c r="G141" s="79">
        <f>(VLOOKUP($A140,'Occupancy Raw Data'!$B$8:$BE$51,'Occupancy Raw Data'!Y$3,FALSE))/100</f>
        <v>0.11661879396458399</v>
      </c>
      <c r="H141" s="80">
        <f>(VLOOKUP($A140,'Occupancy Raw Data'!$B$8:$BE$51,'Occupancy Raw Data'!AA$3,FALSE))/100</f>
        <v>7.0069857508842703E-2</v>
      </c>
      <c r="I141" s="80">
        <f>(VLOOKUP($A140,'Occupancy Raw Data'!$B$8:$BE$51,'Occupancy Raw Data'!AB$3,FALSE))/100</f>
        <v>-3.6113161658570599E-2</v>
      </c>
      <c r="J141" s="79">
        <f>(VLOOKUP($A140,'Occupancy Raw Data'!$B$8:$BE$51,'Occupancy Raw Data'!AC$3,FALSE))/100</f>
        <v>1.3318631971982201E-2</v>
      </c>
      <c r="K141" s="81">
        <f>(VLOOKUP($A140,'Occupancy Raw Data'!$B$8:$BE$51,'Occupancy Raw Data'!AE$3,FALSE))/100</f>
        <v>8.18993742125117E-2</v>
      </c>
      <c r="M141" s="78">
        <f>(VLOOKUP($A140,'ADR Raw Data'!$B$6:$BE$49,'ADR Raw Data'!T$1,FALSE))/100</f>
        <v>-3.7005494818563099E-2</v>
      </c>
      <c r="N141" s="79">
        <f>(VLOOKUP($A140,'ADR Raw Data'!$B$6:$BE$49,'ADR Raw Data'!U$1,FALSE))/100</f>
        <v>-2.25383661892248E-2</v>
      </c>
      <c r="O141" s="79">
        <f>(VLOOKUP($A140,'ADR Raw Data'!$B$6:$BE$49,'ADR Raw Data'!V$1,FALSE))/100</f>
        <v>4.4820105390316799E-2</v>
      </c>
      <c r="P141" s="79">
        <f>(VLOOKUP($A140,'ADR Raw Data'!$B$6:$BE$49,'ADR Raw Data'!W$1,FALSE))/100</f>
        <v>6.0233059549111095E-2</v>
      </c>
      <c r="Q141" s="79">
        <f>(VLOOKUP($A140,'ADR Raw Data'!$B$6:$BE$49,'ADR Raw Data'!X$1,FALSE))/100</f>
        <v>2.65877155069098E-2</v>
      </c>
      <c r="R141" s="79">
        <f>(VLOOKUP($A140,'ADR Raw Data'!$B$6:$BE$49,'ADR Raw Data'!Y$1,FALSE))/100</f>
        <v>2.02226029551472E-2</v>
      </c>
      <c r="S141" s="80">
        <f>(VLOOKUP($A140,'ADR Raw Data'!$B$6:$BE$49,'ADR Raw Data'!AA$1,FALSE))/100</f>
        <v>-0.13834486625017001</v>
      </c>
      <c r="T141" s="80">
        <f>(VLOOKUP($A140,'ADR Raw Data'!$B$6:$BE$49,'ADR Raw Data'!AB$1,FALSE))/100</f>
        <v>-0.11675856221798901</v>
      </c>
      <c r="U141" s="79">
        <f>(VLOOKUP($A140,'ADR Raw Data'!$B$6:$BE$49,'ADR Raw Data'!AC$1,FALSE))/100</f>
        <v>-0.126403991455104</v>
      </c>
      <c r="V141" s="81">
        <f>(VLOOKUP($A140,'ADR Raw Data'!$B$6:$BE$49,'ADR Raw Data'!AE$1,FALSE))/100</f>
        <v>-3.7847289268718297E-2</v>
      </c>
      <c r="X141" s="78">
        <f>(VLOOKUP($A140,'RevPAR Raw Data'!$B$6:$BE$43,'RevPAR Raw Data'!T$1,FALSE))/100</f>
        <v>1.35620329811015E-2</v>
      </c>
      <c r="Y141" s="79">
        <f>(VLOOKUP($A140,'RevPAR Raw Data'!$B$6:$BE$43,'RevPAR Raw Data'!U$1,FALSE))/100</f>
        <v>8.4278896872139793E-3</v>
      </c>
      <c r="Z141" s="79">
        <f>(VLOOKUP($A140,'RevPAR Raw Data'!$B$6:$BE$43,'RevPAR Raw Data'!V$1,FALSE))/100</f>
        <v>0.227607275489839</v>
      </c>
      <c r="AA141" s="79">
        <f>(VLOOKUP($A140,'RevPAR Raw Data'!$B$6:$BE$43,'RevPAR Raw Data'!W$1,FALSE))/100</f>
        <v>0.23021724214823799</v>
      </c>
      <c r="AB141" s="79">
        <f>(VLOOKUP($A140,'RevPAR Raw Data'!$B$6:$BE$43,'RevPAR Raw Data'!X$1,FALSE))/100</f>
        <v>0.17991244224658801</v>
      </c>
      <c r="AC141" s="79">
        <f>(VLOOKUP($A140,'RevPAR Raw Data'!$B$6:$BE$43,'RevPAR Raw Data'!Y$1,FALSE))/100</f>
        <v>0.13919973248718501</v>
      </c>
      <c r="AD141" s="80">
        <f>(VLOOKUP($A140,'RevPAR Raw Data'!$B$6:$BE$43,'RevPAR Raw Data'!AA$1,FALSE))/100</f>
        <v>-7.7968813806557402E-2</v>
      </c>
      <c r="AE141" s="80">
        <f>(VLOOKUP($A140,'RevPAR Raw Data'!$B$6:$BE$43,'RevPAR Raw Data'!AB$1,FALSE))/100</f>
        <v>-0.14865520304415999</v>
      </c>
      <c r="AF141" s="79">
        <f>(VLOOKUP($A140,'RevPAR Raw Data'!$B$6:$BE$43,'RevPAR Raw Data'!AC$1,FALSE))/100</f>
        <v>-0.11476888772510201</v>
      </c>
      <c r="AG141" s="81">
        <f>(VLOOKUP($A140,'RevPAR Raw Data'!$B$6:$BE$43,'RevPAR Raw Data'!AE$1,FALSE))/100</f>
        <v>4.0952415637045297E-2</v>
      </c>
    </row>
    <row r="142" spans="1:34" x14ac:dyDescent="0.25">
      <c r="A142" s="123"/>
      <c r="B142" s="106"/>
      <c r="C142" s="107"/>
      <c r="D142" s="107"/>
      <c r="E142" s="107"/>
      <c r="F142" s="107"/>
      <c r="G142" s="108"/>
      <c r="H142" s="88"/>
      <c r="I142" s="88"/>
      <c r="J142" s="108"/>
      <c r="K142" s="109"/>
      <c r="M142" s="110"/>
      <c r="N142" s="111"/>
      <c r="O142" s="111"/>
      <c r="P142" s="111"/>
      <c r="Q142" s="111"/>
      <c r="R142" s="112"/>
      <c r="S142" s="111"/>
      <c r="T142" s="111"/>
      <c r="U142" s="112"/>
      <c r="V142" s="113"/>
      <c r="X142" s="110"/>
      <c r="Y142" s="111"/>
      <c r="Z142" s="111"/>
      <c r="AA142" s="111"/>
      <c r="AB142" s="111"/>
      <c r="AC142" s="112"/>
      <c r="AD142" s="111"/>
      <c r="AE142" s="111"/>
      <c r="AF142" s="112"/>
      <c r="AG142" s="113"/>
      <c r="AH142" s="93"/>
    </row>
    <row r="143" spans="1:34" x14ac:dyDescent="0.25">
      <c r="A143" s="105" t="s">
        <v>58</v>
      </c>
      <c r="B143" s="106">
        <f>(VLOOKUP($A143,'Occupancy Raw Data'!$B$8:$BE$45,'Occupancy Raw Data'!G$3,FALSE))/100</f>
        <v>0.55068493150684905</v>
      </c>
      <c r="C143" s="107">
        <f>(VLOOKUP($A143,'Occupancy Raw Data'!$B$8:$BE$45,'Occupancy Raw Data'!H$3,FALSE))/100</f>
        <v>0.67397260273972603</v>
      </c>
      <c r="D143" s="107">
        <f>(VLOOKUP($A143,'Occupancy Raw Data'!$B$8:$BE$45,'Occupancy Raw Data'!I$3,FALSE))/100</f>
        <v>0.71214611872146094</v>
      </c>
      <c r="E143" s="107">
        <f>(VLOOKUP($A143,'Occupancy Raw Data'!$B$8:$BE$45,'Occupancy Raw Data'!J$3,FALSE))/100</f>
        <v>0.71196347031963403</v>
      </c>
      <c r="F143" s="107">
        <f>(VLOOKUP($A143,'Occupancy Raw Data'!$B$8:$BE$45,'Occupancy Raw Data'!K$3,FALSE))/100</f>
        <v>0.67981735159817303</v>
      </c>
      <c r="G143" s="108">
        <f>(VLOOKUP($A143,'Occupancy Raw Data'!$B$8:$BE$45,'Occupancy Raw Data'!L$3,FALSE))/100</f>
        <v>0.66571689497716802</v>
      </c>
      <c r="H143" s="88">
        <f>(VLOOKUP($A143,'Occupancy Raw Data'!$B$8:$BE$45,'Occupancy Raw Data'!N$3,FALSE))/100</f>
        <v>0.75287671232876707</v>
      </c>
      <c r="I143" s="88">
        <f>(VLOOKUP($A143,'Occupancy Raw Data'!$B$8:$BE$45,'Occupancy Raw Data'!O$3,FALSE))/100</f>
        <v>0.73936073059360696</v>
      </c>
      <c r="J143" s="108">
        <f>(VLOOKUP($A143,'Occupancy Raw Data'!$B$8:$BE$45,'Occupancy Raw Data'!P$3,FALSE))/100</f>
        <v>0.74611872146118696</v>
      </c>
      <c r="K143" s="109">
        <f>(VLOOKUP($A143,'Occupancy Raw Data'!$B$8:$BE$45,'Occupancy Raw Data'!R$3,FALSE))/100</f>
        <v>0.68868884540117403</v>
      </c>
      <c r="M143" s="110">
        <f>VLOOKUP($A143,'ADR Raw Data'!$B$6:$BE$43,'ADR Raw Data'!G$1,FALSE)</f>
        <v>89.904082620232103</v>
      </c>
      <c r="N143" s="111">
        <f>VLOOKUP($A143,'ADR Raw Data'!$B$6:$BE$43,'ADR Raw Data'!H$1,FALSE)</f>
        <v>96.166755745257404</v>
      </c>
      <c r="O143" s="111">
        <f>VLOOKUP($A143,'ADR Raw Data'!$B$6:$BE$43,'ADR Raw Data'!I$1,FALSE)</f>
        <v>98.729432469863994</v>
      </c>
      <c r="P143" s="111">
        <f>VLOOKUP($A143,'ADR Raw Data'!$B$6:$BE$43,'ADR Raw Data'!J$1,FALSE)</f>
        <v>96.602889020010196</v>
      </c>
      <c r="Q143" s="111">
        <f>VLOOKUP($A143,'ADR Raw Data'!$B$6:$BE$43,'ADR Raw Data'!K$1,FALSE)</f>
        <v>95.7560321063944</v>
      </c>
      <c r="R143" s="112">
        <f>VLOOKUP($A143,'ADR Raw Data'!$B$6:$BE$43,'ADR Raw Data'!L$1,FALSE)</f>
        <v>95.688334498463504</v>
      </c>
      <c r="S143" s="111">
        <f>VLOOKUP($A143,'ADR Raw Data'!$B$6:$BE$43,'ADR Raw Data'!N$1,FALSE)</f>
        <v>101.15680223192599</v>
      </c>
      <c r="T143" s="111">
        <f>VLOOKUP($A143,'ADR Raw Data'!$B$6:$BE$43,'ADR Raw Data'!O$1,FALSE)</f>
        <v>99.453994960474304</v>
      </c>
      <c r="U143" s="112">
        <f>VLOOKUP($A143,'ADR Raw Data'!$B$6:$BE$43,'ADR Raw Data'!P$1,FALSE)</f>
        <v>100.313110208078</v>
      </c>
      <c r="V143" s="113">
        <f>VLOOKUP($A143,'ADR Raw Data'!$B$6:$BE$43,'ADR Raw Data'!R$1,FALSE)</f>
        <v>97.119887788891404</v>
      </c>
      <c r="X143" s="110">
        <f>VLOOKUP($A143,'RevPAR Raw Data'!$B$6:$BE$43,'RevPAR Raw Data'!G$1,FALSE)</f>
        <v>49.508823579908601</v>
      </c>
      <c r="Y143" s="111">
        <f>VLOOKUP($A143,'RevPAR Raw Data'!$B$6:$BE$43,'RevPAR Raw Data'!H$1,FALSE)</f>
        <v>64.813758666666601</v>
      </c>
      <c r="Z143" s="111">
        <f>VLOOKUP($A143,'RevPAR Raw Data'!$B$6:$BE$43,'RevPAR Raw Data'!I$1,FALSE)</f>
        <v>70.3097821369863</v>
      </c>
      <c r="AA143" s="111">
        <f>VLOOKUP($A143,'RevPAR Raw Data'!$B$6:$BE$43,'RevPAR Raw Data'!J$1,FALSE)</f>
        <v>68.777728109589006</v>
      </c>
      <c r="AB143" s="111">
        <f>VLOOKUP($A143,'RevPAR Raw Data'!$B$6:$BE$43,'RevPAR Raw Data'!K$1,FALSE)</f>
        <v>65.096612146118702</v>
      </c>
      <c r="AC143" s="112">
        <f>VLOOKUP($A143,'RevPAR Raw Data'!$B$6:$BE$43,'RevPAR Raw Data'!L$1,FALSE)</f>
        <v>63.701340927853799</v>
      </c>
      <c r="AD143" s="111">
        <f>VLOOKUP($A143,'RevPAR Raw Data'!$B$6:$BE$43,'RevPAR Raw Data'!N$1,FALSE)</f>
        <v>76.158600694063907</v>
      </c>
      <c r="AE143" s="111">
        <f>VLOOKUP($A143,'RevPAR Raw Data'!$B$6:$BE$43,'RevPAR Raw Data'!O$1,FALSE)</f>
        <v>73.5323783744292</v>
      </c>
      <c r="AF143" s="112">
        <f>VLOOKUP($A143,'RevPAR Raw Data'!$B$6:$BE$43,'RevPAR Raw Data'!P$1,FALSE)</f>
        <v>74.845489534246497</v>
      </c>
      <c r="AG143" s="113">
        <f>VLOOKUP($A143,'RevPAR Raw Data'!$B$6:$BE$43,'RevPAR Raw Data'!R$1,FALSE)</f>
        <v>66.885383386823193</v>
      </c>
    </row>
    <row r="144" spans="1:34" ht="16" thickBot="1" x14ac:dyDescent="0.3">
      <c r="A144" s="94" t="s">
        <v>14</v>
      </c>
      <c r="B144" s="84">
        <f>(VLOOKUP($A143,'Occupancy Raw Data'!$B$8:$BE$51,'Occupancy Raw Data'!T$3,FALSE))/100</f>
        <v>-6.8815785955561801E-2</v>
      </c>
      <c r="C144" s="85">
        <f>(VLOOKUP($A143,'Occupancy Raw Data'!$B$8:$BE$51,'Occupancy Raw Data'!U$3,FALSE))/100</f>
        <v>-1.9703509101144602E-4</v>
      </c>
      <c r="D144" s="85">
        <f>(VLOOKUP($A143,'Occupancy Raw Data'!$B$8:$BE$51,'Occupancy Raw Data'!V$3,FALSE))/100</f>
        <v>6.3411526892891396E-2</v>
      </c>
      <c r="E144" s="85">
        <f>(VLOOKUP($A143,'Occupancy Raw Data'!$B$8:$BE$51,'Occupancy Raw Data'!W$3,FALSE))/100</f>
        <v>8.8786736899517799E-2</v>
      </c>
      <c r="F144" s="85">
        <f>(VLOOKUP($A143,'Occupancy Raw Data'!$B$8:$BE$51,'Occupancy Raw Data'!X$3,FALSE))/100</f>
        <v>3.9320762825678202E-2</v>
      </c>
      <c r="G144" s="85">
        <f>(VLOOKUP($A143,'Occupancy Raw Data'!$B$8:$BE$51,'Occupancy Raw Data'!Y$3,FALSE))/100</f>
        <v>2.6336582065287703E-2</v>
      </c>
      <c r="H144" s="86">
        <f>(VLOOKUP($A143,'Occupancy Raw Data'!$B$8:$BE$51,'Occupancy Raw Data'!AA$3,FALSE))/100</f>
        <v>4.3031223530099E-2</v>
      </c>
      <c r="I144" s="86">
        <f>(VLOOKUP($A143,'Occupancy Raw Data'!$B$8:$BE$51,'Occupancy Raw Data'!AB$3,FALSE))/100</f>
        <v>-5.9883298036797698E-2</v>
      </c>
      <c r="J144" s="85">
        <f>(VLOOKUP($A143,'Occupancy Raw Data'!$B$8:$BE$51,'Occupancy Raw Data'!AC$3,FALSE))/100</f>
        <v>-1.06313484297828E-2</v>
      </c>
      <c r="K144" s="87">
        <f>(VLOOKUP($A143,'Occupancy Raw Data'!$B$8:$BE$51,'Occupancy Raw Data'!AE$3,FALSE))/100</f>
        <v>1.4601681462755001E-2</v>
      </c>
      <c r="M144" s="84">
        <f>(VLOOKUP($A143,'ADR Raw Data'!$B$6:$BE$49,'ADR Raw Data'!T$1,FALSE))/100</f>
        <v>-1.6394172149848299E-2</v>
      </c>
      <c r="N144" s="85">
        <f>(VLOOKUP($A143,'ADR Raw Data'!$B$6:$BE$49,'ADR Raw Data'!U$1,FALSE))/100</f>
        <v>3.5059111956136603E-3</v>
      </c>
      <c r="O144" s="85">
        <f>(VLOOKUP($A143,'ADR Raw Data'!$B$6:$BE$49,'ADR Raw Data'!V$1,FALSE))/100</f>
        <v>2.4489459926674E-2</v>
      </c>
      <c r="P144" s="85">
        <f>(VLOOKUP($A143,'ADR Raw Data'!$B$6:$BE$49,'ADR Raw Data'!W$1,FALSE))/100</f>
        <v>9.10771239581404E-3</v>
      </c>
      <c r="Q144" s="85">
        <f>(VLOOKUP($A143,'ADR Raw Data'!$B$6:$BE$49,'ADR Raw Data'!X$1,FALSE))/100</f>
        <v>-9.4695220884450804E-3</v>
      </c>
      <c r="R144" s="85">
        <f>(VLOOKUP($A143,'ADR Raw Data'!$B$6:$BE$49,'ADR Raw Data'!Y$1,FALSE))/100</f>
        <v>4.24387375754835E-3</v>
      </c>
      <c r="S144" s="86">
        <f>(VLOOKUP($A143,'ADR Raw Data'!$B$6:$BE$49,'ADR Raw Data'!AA$1,FALSE))/100</f>
        <v>-2.6289167889542598E-2</v>
      </c>
      <c r="T144" s="86">
        <f>(VLOOKUP($A143,'ADR Raw Data'!$B$6:$BE$49,'ADR Raw Data'!AB$1,FALSE))/100</f>
        <v>-5.7615755455941005E-2</v>
      </c>
      <c r="U144" s="85">
        <f>(VLOOKUP($A143,'ADR Raw Data'!$B$6:$BE$49,'ADR Raw Data'!AC$1,FALSE))/100</f>
        <v>-4.2324650906192203E-2</v>
      </c>
      <c r="V144" s="87">
        <f>(VLOOKUP($A143,'ADR Raw Data'!$B$6:$BE$49,'ADR Raw Data'!AE$1,FALSE))/100</f>
        <v>-1.1881454188231898E-2</v>
      </c>
      <c r="X144" s="84">
        <f>(VLOOKUP($A143,'RevPAR Raw Data'!$B$6:$BE$43,'RevPAR Raw Data'!T$1,FALSE))/100</f>
        <v>-8.4081780263827607E-2</v>
      </c>
      <c r="Y144" s="85">
        <f>(VLOOKUP($A143,'RevPAR Raw Data'!$B$6:$BE$43,'RevPAR Raw Data'!U$1,FALSE))/100</f>
        <v>3.3081853170707099E-3</v>
      </c>
      <c r="Z144" s="85">
        <f>(VLOOKUP($A143,'RevPAR Raw Data'!$B$6:$BE$43,'RevPAR Raw Data'!V$1,FALSE))/100</f>
        <v>8.9453900866298189E-2</v>
      </c>
      <c r="AA144" s="85">
        <f>(VLOOKUP($A143,'RevPAR Raw Data'!$B$6:$BE$43,'RevPAR Raw Data'!W$1,FALSE))/100</f>
        <v>9.87030933595755E-2</v>
      </c>
      <c r="AB144" s="85">
        <f>(VLOOKUP($A143,'RevPAR Raw Data'!$B$6:$BE$43,'RevPAR Raw Data'!X$1,FALSE))/100</f>
        <v>2.9478891905120798E-2</v>
      </c>
      <c r="AC144" s="85">
        <f>(VLOOKUP($A143,'RevPAR Raw Data'!$B$6:$BE$43,'RevPAR Raw Data'!Y$1,FALSE))/100</f>
        <v>3.0692224952326499E-2</v>
      </c>
      <c r="AD144" s="86">
        <f>(VLOOKUP($A143,'RevPAR Raw Data'!$B$6:$BE$43,'RevPAR Raw Data'!AA$1,FALSE))/100</f>
        <v>1.56108005806811E-2</v>
      </c>
      <c r="AE144" s="86">
        <f>(VLOOKUP($A143,'RevPAR Raw Data'!$B$6:$BE$43,'RevPAR Raw Data'!AB$1,FALSE))/100</f>
        <v>-0.11404883203715499</v>
      </c>
      <c r="AF144" s="85">
        <f>(VLOOKUP($A143,'RevPAR Raw Data'!$B$6:$BE$43,'RevPAR Raw Data'!AC$1,FALSE))/100</f>
        <v>-5.2506031225022405E-2</v>
      </c>
      <c r="AG144" s="87">
        <f>(VLOOKUP($A143,'RevPAR Raw Data'!$B$6:$BE$43,'RevPAR Raw Data'!AE$1,FALSE))/100</f>
        <v>2.5467380651522098E-3</v>
      </c>
    </row>
    <row r="145" spans="1:33" ht="14.25" customHeight="1" x14ac:dyDescent="0.25">
      <c r="A145" s="202" t="s">
        <v>63</v>
      </c>
      <c r="B145" s="203"/>
      <c r="C145" s="203"/>
      <c r="D145" s="203"/>
      <c r="E145" s="203"/>
      <c r="F145" s="203"/>
      <c r="G145" s="203"/>
      <c r="H145" s="203"/>
      <c r="I145" s="203"/>
      <c r="J145" s="203"/>
      <c r="K145" s="203"/>
      <c r="AG145" s="133"/>
    </row>
    <row r="146" spans="1:33" x14ac:dyDescent="0.25">
      <c r="A146" s="202"/>
      <c r="B146" s="203"/>
      <c r="C146" s="203"/>
      <c r="D146" s="203"/>
      <c r="E146" s="203"/>
      <c r="F146" s="203"/>
      <c r="G146" s="203"/>
      <c r="H146" s="203"/>
      <c r="I146" s="203"/>
      <c r="J146" s="203"/>
      <c r="K146" s="203"/>
      <c r="AG146" s="133"/>
    </row>
    <row r="147" spans="1:33" ht="16" thickBot="1" x14ac:dyDescent="0.3">
      <c r="A147" s="204"/>
      <c r="B147" s="205"/>
      <c r="C147" s="205"/>
      <c r="D147" s="205"/>
      <c r="E147" s="205"/>
      <c r="F147" s="205"/>
      <c r="G147" s="205"/>
      <c r="H147" s="205"/>
      <c r="I147" s="205"/>
      <c r="J147" s="205"/>
      <c r="K147" s="205"/>
      <c r="L147" s="134"/>
      <c r="M147" s="134"/>
      <c r="N147" s="134"/>
      <c r="O147" s="134"/>
      <c r="P147" s="134"/>
      <c r="Q147" s="134"/>
      <c r="R147" s="135"/>
      <c r="S147" s="134"/>
      <c r="T147" s="134"/>
      <c r="U147" s="134"/>
      <c r="V147" s="134"/>
      <c r="W147" s="134"/>
      <c r="X147" s="134"/>
      <c r="Y147" s="134"/>
      <c r="Z147" s="134"/>
      <c r="AA147" s="134"/>
      <c r="AB147" s="134"/>
      <c r="AC147" s="134"/>
      <c r="AD147" s="134"/>
      <c r="AE147" s="134"/>
      <c r="AF147" s="134"/>
      <c r="AG147" s="136"/>
    </row>
  </sheetData>
  <sheetProtection algorithmName="SHA-512" hashValue="31Cluyk72dpVl3L9pvPiFRwGstDDuB1A/L8E6SQ1dUGBzIqubodbL5kBpo3gDnl900QeZDfLaXxxxWJFtQHu+w==" saltValue="+a9Uczg4NK9AaYiLzUd+7Q==" spinCount="100000" sheet="1" formatColumns="0" formatRows="0"/>
  <mergeCells count="14">
    <mergeCell ref="A145:K147"/>
    <mergeCell ref="A1:A3"/>
    <mergeCell ref="G2:G3"/>
    <mergeCell ref="J2:J3"/>
    <mergeCell ref="K2:K3"/>
    <mergeCell ref="B1:K1"/>
    <mergeCell ref="M1:V1"/>
    <mergeCell ref="R2:R3"/>
    <mergeCell ref="U2:U3"/>
    <mergeCell ref="V2:V3"/>
    <mergeCell ref="X1:AG1"/>
    <mergeCell ref="AC2:AC3"/>
    <mergeCell ref="AF2:AF3"/>
    <mergeCell ref="AG2:AG3"/>
  </mergeCells>
  <pageMargins left="0.25" right="0.25" top="0.75" bottom="0.75" header="0.3" footer="0.3"/>
  <pageSetup scale="37"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pageSetUpPr fitToPage="1"/>
  </sheetPr>
  <dimension ref="A1"/>
  <sheetViews>
    <sheetView topLeftCell="A22" zoomScale="110" zoomScaleNormal="110" workbookViewId="0">
      <selection activeCell="H40" sqref="H40"/>
    </sheetView>
  </sheetViews>
  <sheetFormatPr defaultRowHeight="12.5" x14ac:dyDescent="0.25"/>
  <sheetData/>
  <pageMargins left="0.7" right="0.7" top="0.75" bottom="0.75" header="0.3" footer="0.3"/>
  <pageSetup scale="4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B37D5-D462-434B-977F-80F74FEE2DDD}">
  <sheetPr>
    <tabColor theme="7" tint="0.79998168889431442"/>
    <pageSetUpPr fitToPage="1"/>
  </sheetPr>
  <dimension ref="A1"/>
  <sheetViews>
    <sheetView zoomScaleNormal="100" workbookViewId="0">
      <selection activeCell="H40" sqref="H40"/>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E176-23ED-4F29-B1A3-9D73A4DAF529}">
  <sheetPr>
    <tabColor theme="7" tint="0.79998168889431442"/>
    <pageSetUpPr fitToPage="1"/>
  </sheetPr>
  <dimension ref="A1"/>
  <sheetViews>
    <sheetView topLeftCell="A10" zoomScaleNormal="100" workbookViewId="0">
      <selection activeCell="H40" sqref="H40"/>
    </sheetView>
  </sheetViews>
  <sheetFormatPr defaultRowHeight="12.5" x14ac:dyDescent="0.25"/>
  <sheetData/>
  <pageMargins left="0.7" right="0.7" top="0.75" bottom="0.75" header="0.3" footer="0.3"/>
  <pageSetup scale="5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pageSetUpPr fitToPage="1"/>
  </sheetPr>
  <dimension ref="A1"/>
  <sheetViews>
    <sheetView topLeftCell="A10" zoomScaleNormal="100" workbookViewId="0">
      <selection activeCell="P38" sqref="P38"/>
    </sheetView>
  </sheetViews>
  <sheetFormatPr defaultRowHeight="12.5" x14ac:dyDescent="0.25"/>
  <sheetData/>
  <pageMargins left="0.7" right="0.7" top="0.75" bottom="0.75" header="0.3" footer="0.3"/>
  <pageSetup scale="4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47"/>
  <sheetViews>
    <sheetView showGridLines="0" zoomScale="90" zoomScaleNormal="100" zoomScaleSheetLayoutView="96" workbookViewId="0">
      <pane xSplit="1" ySplit="3" topLeftCell="B4" activePane="bottomRight" state="frozen"/>
      <selection pane="topRight" sqref="A1:A3"/>
      <selection pane="bottomLeft" sqref="A1:A3"/>
      <selection pane="bottomRight" activeCell="O68" sqref="O68"/>
    </sheetView>
  </sheetViews>
  <sheetFormatPr defaultColWidth="9.1796875" defaultRowHeight="15.5" x14ac:dyDescent="0.25"/>
  <cols>
    <col min="1" max="1" width="44.7265625" style="91" customWidth="1"/>
    <col min="2" max="6" width="8.81640625" style="91" customWidth="1"/>
    <col min="7" max="7" width="8.81640625" style="97" customWidth="1"/>
    <col min="8" max="9" width="8.81640625" style="91" customWidth="1"/>
    <col min="10" max="11" width="8.81640625" style="97" customWidth="1"/>
    <col min="12" max="12" width="2.7265625" style="91" customWidth="1"/>
    <col min="13" max="22" width="8.7265625" style="91" customWidth="1"/>
    <col min="23" max="23" width="2.7265625" style="91" customWidth="1"/>
    <col min="24" max="33" width="8.81640625" style="91" customWidth="1"/>
    <col min="34" max="16384" width="9.1796875" style="91"/>
  </cols>
  <sheetData>
    <row r="1" spans="1:33" x14ac:dyDescent="0.25">
      <c r="A1" s="206" t="str">
        <f>'Occupancy Raw Data'!B2</f>
        <v>July 13 - August 09, 2025
Rolling-28 Day Period</v>
      </c>
      <c r="B1" s="193" t="s">
        <v>0</v>
      </c>
      <c r="C1" s="194"/>
      <c r="D1" s="194"/>
      <c r="E1" s="194"/>
      <c r="F1" s="194"/>
      <c r="G1" s="194"/>
      <c r="H1" s="194"/>
      <c r="I1" s="194"/>
      <c r="J1" s="194"/>
      <c r="K1" s="195"/>
      <c r="L1" s="95"/>
      <c r="M1" s="193" t="s">
        <v>1</v>
      </c>
      <c r="N1" s="194"/>
      <c r="O1" s="194"/>
      <c r="P1" s="194"/>
      <c r="Q1" s="194"/>
      <c r="R1" s="194"/>
      <c r="S1" s="194"/>
      <c r="T1" s="194"/>
      <c r="U1" s="194"/>
      <c r="V1" s="195"/>
      <c r="W1" s="95"/>
      <c r="X1" s="193" t="s">
        <v>2</v>
      </c>
      <c r="Y1" s="194"/>
      <c r="Z1" s="194"/>
      <c r="AA1" s="194"/>
      <c r="AB1" s="194"/>
      <c r="AC1" s="194"/>
      <c r="AD1" s="194"/>
      <c r="AE1" s="194"/>
      <c r="AF1" s="194"/>
      <c r="AG1" s="195"/>
    </row>
    <row r="2" spans="1:33" x14ac:dyDescent="0.25">
      <c r="A2" s="207"/>
      <c r="B2" s="96"/>
      <c r="C2" s="97"/>
      <c r="D2" s="97"/>
      <c r="E2" s="97"/>
      <c r="F2" s="98"/>
      <c r="G2" s="196" t="s">
        <v>3</v>
      </c>
      <c r="H2" s="97"/>
      <c r="I2" s="97"/>
      <c r="J2" s="196" t="s">
        <v>4</v>
      </c>
      <c r="K2" s="198" t="s">
        <v>5</v>
      </c>
      <c r="L2" s="92"/>
      <c r="M2" s="99"/>
      <c r="N2" s="100"/>
      <c r="O2" s="100"/>
      <c r="P2" s="100"/>
      <c r="Q2" s="100"/>
      <c r="R2" s="200" t="s">
        <v>3</v>
      </c>
      <c r="S2" s="101"/>
      <c r="T2" s="101"/>
      <c r="U2" s="200" t="s">
        <v>4</v>
      </c>
      <c r="V2" s="201" t="s">
        <v>5</v>
      </c>
      <c r="W2" s="92"/>
      <c r="X2" s="99"/>
      <c r="Y2" s="100"/>
      <c r="Z2" s="100"/>
      <c r="AA2" s="100"/>
      <c r="AB2" s="100"/>
      <c r="AC2" s="200" t="s">
        <v>3</v>
      </c>
      <c r="AD2" s="101"/>
      <c r="AE2" s="101"/>
      <c r="AF2" s="200" t="s">
        <v>4</v>
      </c>
      <c r="AG2" s="201" t="s">
        <v>5</v>
      </c>
    </row>
    <row r="3" spans="1:33" x14ac:dyDescent="0.25">
      <c r="A3" s="208"/>
      <c r="B3" s="102" t="s">
        <v>6</v>
      </c>
      <c r="C3" s="103" t="s">
        <v>7</v>
      </c>
      <c r="D3" s="103" t="s">
        <v>8</v>
      </c>
      <c r="E3" s="103" t="s">
        <v>9</v>
      </c>
      <c r="F3" s="104" t="s">
        <v>10</v>
      </c>
      <c r="G3" s="197"/>
      <c r="H3" s="103" t="s">
        <v>11</v>
      </c>
      <c r="I3" s="103" t="s">
        <v>12</v>
      </c>
      <c r="J3" s="197"/>
      <c r="K3" s="199"/>
      <c r="L3" s="92"/>
      <c r="M3" s="102" t="s">
        <v>6</v>
      </c>
      <c r="N3" s="103" t="s">
        <v>7</v>
      </c>
      <c r="O3" s="103" t="s">
        <v>8</v>
      </c>
      <c r="P3" s="103" t="s">
        <v>9</v>
      </c>
      <c r="Q3" s="103" t="s">
        <v>10</v>
      </c>
      <c r="R3" s="197"/>
      <c r="S3" s="104" t="s">
        <v>11</v>
      </c>
      <c r="T3" s="104" t="s">
        <v>12</v>
      </c>
      <c r="U3" s="197"/>
      <c r="V3" s="199"/>
      <c r="W3" s="92"/>
      <c r="X3" s="102" t="s">
        <v>6</v>
      </c>
      <c r="Y3" s="103" t="s">
        <v>7</v>
      </c>
      <c r="Z3" s="103" t="s">
        <v>8</v>
      </c>
      <c r="AA3" s="103" t="s">
        <v>9</v>
      </c>
      <c r="AB3" s="103" t="s">
        <v>10</v>
      </c>
      <c r="AC3" s="197"/>
      <c r="AD3" s="104" t="s">
        <v>11</v>
      </c>
      <c r="AE3" s="104" t="s">
        <v>12</v>
      </c>
      <c r="AF3" s="197"/>
      <c r="AG3" s="199"/>
    </row>
    <row r="4" spans="1:33" x14ac:dyDescent="0.25">
      <c r="A4" s="123" t="s">
        <v>13</v>
      </c>
      <c r="B4" s="106">
        <f>(VLOOKUP($A4,'Occupancy Raw Data'!$B$8:$BE$45,'Occupancy Raw Data'!AG$3,FALSE))/100</f>
        <v>0.58312077886518598</v>
      </c>
      <c r="C4" s="107">
        <f>(VLOOKUP($A4,'Occupancy Raw Data'!$B$8:$BE$45,'Occupancy Raw Data'!AH$3,FALSE))/100</f>
        <v>0.67336159808442497</v>
      </c>
      <c r="D4" s="107">
        <f>(VLOOKUP($A4,'Occupancy Raw Data'!$B$8:$BE$45,'Occupancy Raw Data'!AI$3,FALSE))/100</f>
        <v>0.71348321134390003</v>
      </c>
      <c r="E4" s="107">
        <f>(VLOOKUP($A4,'Occupancy Raw Data'!$B$8:$BE$45,'Occupancy Raw Data'!AJ$3,FALSE))/100</f>
        <v>0.71279362132207891</v>
      </c>
      <c r="F4" s="107">
        <f>(VLOOKUP($A4,'Occupancy Raw Data'!$B$8:$BE$45,'Occupancy Raw Data'!AK$3,FALSE))/100</f>
        <v>0.69938106291970004</v>
      </c>
      <c r="G4" s="108">
        <f>(VLOOKUP($A4,'Occupancy Raw Data'!$B$8:$BE$45,'Occupancy Raw Data'!AL$3,FALSE))/100</f>
        <v>0.67642815732679096</v>
      </c>
      <c r="H4" s="88">
        <f>(VLOOKUP($A4,'Occupancy Raw Data'!$B$8:$BE$45,'Occupancy Raw Data'!AN$3,FALSE))/100</f>
        <v>0.75379031636292793</v>
      </c>
      <c r="I4" s="88">
        <f>(VLOOKUP($A4,'Occupancy Raw Data'!$B$8:$BE$45,'Occupancy Raw Data'!AO$3,FALSE))/100</f>
        <v>0.77333964675332889</v>
      </c>
      <c r="J4" s="108">
        <f>(VLOOKUP($A4,'Occupancy Raw Data'!$B$8:$BE$45,'Occupancy Raw Data'!AP$3,FALSE))/100</f>
        <v>0.76356498155812802</v>
      </c>
      <c r="K4" s="109">
        <f>(VLOOKUP($A4,'Occupancy Raw Data'!$B$8:$BE$45,'Occupancy Raw Data'!AR$3,FALSE))/100</f>
        <v>0.701326281738469</v>
      </c>
      <c r="M4" s="110">
        <f>VLOOKUP($A4,'ADR Raw Data'!$B$6:$BE$43,'ADR Raw Data'!AG$1,FALSE)</f>
        <v>150.00999671884401</v>
      </c>
      <c r="N4" s="111">
        <f>VLOOKUP($A4,'ADR Raw Data'!$B$6:$BE$43,'ADR Raw Data'!AH$1,FALSE)</f>
        <v>155.00039172160001</v>
      </c>
      <c r="O4" s="111">
        <f>VLOOKUP($A4,'ADR Raw Data'!$B$6:$BE$43,'ADR Raw Data'!AI$1,FALSE)</f>
        <v>160.37253352225</v>
      </c>
      <c r="P4" s="111">
        <f>VLOOKUP($A4,'ADR Raw Data'!$B$6:$BE$43,'ADR Raw Data'!AJ$1,FALSE)</f>
        <v>159.253185678422</v>
      </c>
      <c r="Q4" s="111">
        <f>VLOOKUP($A4,'ADR Raw Data'!$B$6:$BE$43,'ADR Raw Data'!AK$1,FALSE)</f>
        <v>156.81548749563399</v>
      </c>
      <c r="R4" s="112">
        <f>VLOOKUP($A4,'ADR Raw Data'!$B$6:$BE$43,'ADR Raw Data'!AL$1,FALSE)</f>
        <v>156.54490432351801</v>
      </c>
      <c r="S4" s="111">
        <f>VLOOKUP($A4,'ADR Raw Data'!$B$6:$BE$43,'ADR Raw Data'!AN$1,FALSE)</f>
        <v>175.48429075975901</v>
      </c>
      <c r="T4" s="111">
        <f>VLOOKUP($A4,'ADR Raw Data'!$B$6:$BE$43,'ADR Raw Data'!AO$1,FALSE)</f>
        <v>178.41355865723199</v>
      </c>
      <c r="U4" s="112">
        <f>VLOOKUP($A4,'ADR Raw Data'!$B$6:$BE$43,'ADR Raw Data'!AP$1,FALSE)</f>
        <v>176.967674005318</v>
      </c>
      <c r="V4" s="113">
        <f>VLOOKUP($A4,'ADR Raw Data'!$B$6:$BE$43,'ADR Raw Data'!AR$1,FALSE)</f>
        <v>162.89829312479199</v>
      </c>
      <c r="X4" s="110">
        <f>VLOOKUP($A4,'RevPAR Raw Data'!$B$6:$BE$43,'RevPAR Raw Data'!AG$1,FALSE)</f>
        <v>87.4739461242565</v>
      </c>
      <c r="Y4" s="111">
        <f>VLOOKUP($A4,'RevPAR Raw Data'!$B$6:$BE$43,'RevPAR Raw Data'!AH$1,FALSE)</f>
        <v>104.371311473369</v>
      </c>
      <c r="Z4" s="111">
        <f>VLOOKUP($A4,'RevPAR Raw Data'!$B$6:$BE$43,'RevPAR Raw Data'!AI$1,FALSE)</f>
        <v>114.42311022881201</v>
      </c>
      <c r="AA4" s="111">
        <f>VLOOKUP($A4,'RevPAR Raw Data'!$B$6:$BE$43,'RevPAR Raw Data'!AJ$1,FALSE)</f>
        <v>113.51465492680001</v>
      </c>
      <c r="AB4" s="111">
        <f>VLOOKUP($A4,'RevPAR Raw Data'!$B$6:$BE$43,'RevPAR Raw Data'!AK$1,FALSE)</f>
        <v>109.673782326967</v>
      </c>
      <c r="AC4" s="112">
        <f>VLOOKUP($A4,'RevPAR Raw Data'!$B$6:$BE$43,'RevPAR Raw Data'!AL$1,FALSE)</f>
        <v>105.891381170456</v>
      </c>
      <c r="AD4" s="111">
        <f>VLOOKUP($A4,'RevPAR Raw Data'!$B$6:$BE$43,'RevPAR Raw Data'!AN$1,FALSE)</f>
        <v>132.27835904852299</v>
      </c>
      <c r="AE4" s="111">
        <f>VLOOKUP($A4,'RevPAR Raw Data'!$B$6:$BE$43,'RevPAR Raw Data'!AO$1,FALSE)</f>
        <v>137.974278427988</v>
      </c>
      <c r="AF4" s="112">
        <f>VLOOKUP($A4,'RevPAR Raw Data'!$B$6:$BE$43,'RevPAR Raw Data'!AP$1,FALSE)</f>
        <v>135.12631873825501</v>
      </c>
      <c r="AG4" s="113">
        <f>VLOOKUP($A4,'RevPAR Raw Data'!$B$6:$BE$43,'RevPAR Raw Data'!AR$1,FALSE)</f>
        <v>114.244854218754</v>
      </c>
    </row>
    <row r="5" spans="1:33" x14ac:dyDescent="0.25">
      <c r="A5" s="90" t="s">
        <v>14</v>
      </c>
      <c r="B5" s="78">
        <f>(VLOOKUP($A4,'Occupancy Raw Data'!$B$8:$BE$45,'Occupancy Raw Data'!AT$3,FALSE))/100</f>
        <v>-1.8201207533227001E-2</v>
      </c>
      <c r="C5" s="79">
        <f>(VLOOKUP($A4,'Occupancy Raw Data'!$B$8:$BE$45,'Occupancy Raw Data'!AU$3,FALSE))/100</f>
        <v>-1.2986868504097001E-2</v>
      </c>
      <c r="D5" s="79">
        <f>(VLOOKUP($A4,'Occupancy Raw Data'!$B$8:$BE$45,'Occupancy Raw Data'!AV$3,FALSE))/100</f>
        <v>-1.2231653217703E-2</v>
      </c>
      <c r="E5" s="79">
        <f>(VLOOKUP($A4,'Occupancy Raw Data'!$B$8:$BE$45,'Occupancy Raw Data'!AW$3,FALSE))/100</f>
        <v>-1.5144595012053199E-2</v>
      </c>
      <c r="F5" s="79">
        <f>(VLOOKUP($A4,'Occupancy Raw Data'!$B$8:$BE$45,'Occupancy Raw Data'!AX$3,FALSE))/100</f>
        <v>-1.1362041406153999E-2</v>
      </c>
      <c r="G5" s="79">
        <f>(VLOOKUP($A4,'Occupancy Raw Data'!$B$8:$BE$45,'Occupancy Raw Data'!AY$3,FALSE))/100</f>
        <v>-1.3850919599786101E-2</v>
      </c>
      <c r="H5" s="80">
        <f>(VLOOKUP($A4,'Occupancy Raw Data'!$B$8:$BE$45,'Occupancy Raw Data'!BA$3,FALSE))/100</f>
        <v>-5.2920159452661394E-3</v>
      </c>
      <c r="I5" s="80">
        <f>(VLOOKUP($A4,'Occupancy Raw Data'!$B$8:$BE$45,'Occupancy Raw Data'!BB$3,FALSE))/100</f>
        <v>-7.3760607684450301E-3</v>
      </c>
      <c r="J5" s="79">
        <f>(VLOOKUP($A4,'Occupancy Raw Data'!$B$8:$BE$45,'Occupancy Raw Data'!BC$3,FALSE))/100</f>
        <v>-6.3484738368413396E-3</v>
      </c>
      <c r="K5" s="81">
        <f>(VLOOKUP($A4,'Occupancy Raw Data'!$B$8:$BE$45,'Occupancy Raw Data'!BE$3,FALSE))/100</f>
        <v>-1.1527687652915399E-2</v>
      </c>
      <c r="M5" s="78">
        <f>(VLOOKUP($A4,'ADR Raw Data'!$B$6:$BE$49,'ADR Raw Data'!AT$1,FALSE))/100</f>
        <v>-7.6120908575532595E-3</v>
      </c>
      <c r="N5" s="79">
        <f>(VLOOKUP($A4,'ADR Raw Data'!$B$6:$BE$49,'ADR Raw Data'!AU$1,FALSE))/100</f>
        <v>-2.5788779813682001E-3</v>
      </c>
      <c r="O5" s="79">
        <f>(VLOOKUP($A4,'ADR Raw Data'!$B$6:$BE$49,'ADR Raw Data'!AV$1,FALSE))/100</f>
        <v>3.6300418635519401E-3</v>
      </c>
      <c r="P5" s="79">
        <f>(VLOOKUP($A4,'ADR Raw Data'!$B$6:$BE$49,'ADR Raw Data'!AW$1,FALSE))/100</f>
        <v>-2.0297036804452001E-3</v>
      </c>
      <c r="Q5" s="79">
        <f>(VLOOKUP($A4,'ADR Raw Data'!$B$6:$BE$49,'ADR Raw Data'!AX$1,FALSE))/100</f>
        <v>-1.10649791582434E-2</v>
      </c>
      <c r="R5" s="79">
        <f>(VLOOKUP($A4,'ADR Raw Data'!$B$6:$BE$49,'ADR Raw Data'!AY$1,FALSE))/100</f>
        <v>-3.7017145404026901E-3</v>
      </c>
      <c r="S5" s="80">
        <f>(VLOOKUP($A4,'ADR Raw Data'!$B$6:$BE$49,'ADR Raw Data'!BA$1,FALSE))/100</f>
        <v>9.8674803895143709E-4</v>
      </c>
      <c r="T5" s="80">
        <f>(VLOOKUP($A4,'ADR Raw Data'!$B$6:$BE$49,'ADR Raw Data'!BB$1,FALSE))/100</f>
        <v>1.8145856039579599E-3</v>
      </c>
      <c r="U5" s="79">
        <f>(VLOOKUP($A4,'ADR Raw Data'!$B$6:$BE$49,'ADR Raw Data'!BC$1,FALSE))/100</f>
        <v>1.40096179583053E-3</v>
      </c>
      <c r="V5" s="81">
        <f>(VLOOKUP($A4,'ADR Raw Data'!$B$6:$BE$49,'ADR Raw Data'!BE$1,FALSE))/100</f>
        <v>-1.78710272388764E-3</v>
      </c>
      <c r="X5" s="78">
        <f>(VLOOKUP($A4,'RevPAR Raw Data'!$B$6:$BE$49,'RevPAR Raw Data'!AT$1,FALSE))/100</f>
        <v>-2.56747491453202E-2</v>
      </c>
      <c r="Y5" s="79">
        <f>(VLOOKUP($A4,'RevPAR Raw Data'!$B$6:$BE$49,'RevPAR Raw Data'!AU$1,FALSE))/100</f>
        <v>-1.55322549362331E-2</v>
      </c>
      <c r="Z5" s="79">
        <f>(VLOOKUP($A4,'RevPAR Raw Data'!$B$6:$BE$49,'RevPAR Raw Data'!AV$1,FALSE))/100</f>
        <v>-8.64601276739182E-3</v>
      </c>
      <c r="AA5" s="79">
        <f>(VLOOKUP($A4,'RevPAR Raw Data'!$B$6:$BE$49,'RevPAR Raw Data'!AW$1,FALSE))/100</f>
        <v>-1.71435596522636E-2</v>
      </c>
      <c r="AB5" s="79">
        <f>(VLOOKUP($A4,'RevPAR Raw Data'!$B$6:$BE$49,'RevPAR Raw Data'!AX$1,FALSE))/100</f>
        <v>-2.2301299813043199E-2</v>
      </c>
      <c r="AC5" s="79">
        <f>(VLOOKUP($A4,'RevPAR Raw Data'!$B$6:$BE$49,'RevPAR Raw Data'!AY$1,FALSE))/100</f>
        <v>-1.7501361989708298E-2</v>
      </c>
      <c r="AD5" s="80">
        <f>(VLOOKUP($A4,'RevPAR Raw Data'!$B$6:$BE$49,'RevPAR Raw Data'!BA$1,FALSE))/100</f>
        <v>-4.3104897926707899E-3</v>
      </c>
      <c r="AE5" s="80">
        <f>(VLOOKUP($A4,'RevPAR Raw Data'!$B$6:$BE$49,'RevPAR Raw Data'!BB$1,FALSE))/100</f>
        <v>-5.5748596581714103E-3</v>
      </c>
      <c r="AF5" s="79">
        <f>(VLOOKUP($A4,'RevPAR Raw Data'!$B$6:$BE$49,'RevPAR Raw Data'!BC$1,FALSE))/100</f>
        <v>-4.9564060103180502E-3</v>
      </c>
      <c r="AG5" s="81">
        <f>(VLOOKUP($A4,'RevPAR Raw Data'!$B$6:$BE$49,'RevPAR Raw Data'!BE$1,FALSE))/100</f>
        <v>-1.3294189214798399E-2</v>
      </c>
    </row>
    <row r="6" spans="1:33" x14ac:dyDescent="0.25">
      <c r="A6" s="105"/>
      <c r="B6" s="106"/>
      <c r="C6" s="107"/>
      <c r="D6" s="107"/>
      <c r="E6" s="107"/>
      <c r="F6" s="107"/>
      <c r="G6" s="108"/>
      <c r="H6" s="88"/>
      <c r="I6" s="88"/>
      <c r="J6" s="108"/>
      <c r="K6" s="109"/>
      <c r="M6" s="110"/>
      <c r="N6" s="111"/>
      <c r="O6" s="111"/>
      <c r="P6" s="111"/>
      <c r="Q6" s="111"/>
      <c r="R6" s="112"/>
      <c r="S6" s="111"/>
      <c r="T6" s="111"/>
      <c r="U6" s="112"/>
      <c r="V6" s="113"/>
      <c r="X6" s="110"/>
      <c r="Y6" s="111"/>
      <c r="Z6" s="111"/>
      <c r="AA6" s="111"/>
      <c r="AB6" s="111"/>
      <c r="AC6" s="112"/>
      <c r="AD6" s="111"/>
      <c r="AE6" s="111"/>
      <c r="AF6" s="112"/>
      <c r="AG6" s="113"/>
    </row>
    <row r="7" spans="1:33" x14ac:dyDescent="0.25">
      <c r="A7" s="123" t="s">
        <v>15</v>
      </c>
      <c r="B7" s="114">
        <f>(VLOOKUP($A7,'Occupancy Raw Data'!$B$8:$BE$45,'Occupancy Raw Data'!AG$3,FALSE))/100</f>
        <v>0.57412344252496406</v>
      </c>
      <c r="C7" s="115">
        <f>(VLOOKUP($A7,'Occupancy Raw Data'!$B$8:$BE$45,'Occupancy Raw Data'!AH$3,FALSE))/100</f>
        <v>0.68762455574796411</v>
      </c>
      <c r="D7" s="115">
        <f>(VLOOKUP($A7,'Occupancy Raw Data'!$B$8:$BE$45,'Occupancy Raw Data'!AI$3,FALSE))/100</f>
        <v>0.72847974161707496</v>
      </c>
      <c r="E7" s="115">
        <f>(VLOOKUP($A7,'Occupancy Raw Data'!$B$8:$BE$45,'Occupancy Raw Data'!AJ$3,FALSE))/100</f>
        <v>0.72819855658349397</v>
      </c>
      <c r="F7" s="115">
        <f>(VLOOKUP($A7,'Occupancy Raw Data'!$B$8:$BE$45,'Occupancy Raw Data'!AK$3,FALSE))/100</f>
        <v>0.70650735921157504</v>
      </c>
      <c r="G7" s="116">
        <f>(VLOOKUP($A7,'Occupancy Raw Data'!$B$8:$BE$45,'Occupancy Raw Data'!AL$3,FALSE))/100</f>
        <v>0.68498686417070009</v>
      </c>
      <c r="H7" s="88">
        <f>(VLOOKUP($A7,'Occupancy Raw Data'!$B$8:$BE$45,'Occupancy Raw Data'!AN$3,FALSE))/100</f>
        <v>0.76266088222913797</v>
      </c>
      <c r="I7" s="88">
        <f>(VLOOKUP($A7,'Occupancy Raw Data'!$B$8:$BE$45,'Occupancy Raw Data'!AO$3,FALSE))/100</f>
        <v>0.76764750162072803</v>
      </c>
      <c r="J7" s="116">
        <f>(VLOOKUP($A7,'Occupancy Raw Data'!$B$8:$BE$45,'Occupancy Raw Data'!AP$3,FALSE))/100</f>
        <v>0.76515419192493295</v>
      </c>
      <c r="K7" s="117">
        <f>(VLOOKUP($A7,'Occupancy Raw Data'!$B$8:$BE$45,'Occupancy Raw Data'!AR$3,FALSE))/100</f>
        <v>0.70789499734523598</v>
      </c>
      <c r="M7" s="110">
        <f>VLOOKUP($A7,'ADR Raw Data'!$B$6:$BE$43,'ADR Raw Data'!AG$1,FALSE)</f>
        <v>124.333426639047</v>
      </c>
      <c r="N7" s="111">
        <f>VLOOKUP($A7,'ADR Raw Data'!$B$6:$BE$43,'ADR Raw Data'!AH$1,FALSE)</f>
        <v>132.781024997374</v>
      </c>
      <c r="O7" s="111">
        <f>VLOOKUP($A7,'ADR Raw Data'!$B$6:$BE$43,'ADR Raw Data'!AI$1,FALSE)</f>
        <v>137.80417877968401</v>
      </c>
      <c r="P7" s="111">
        <f>VLOOKUP($A7,'ADR Raw Data'!$B$6:$BE$43,'ADR Raw Data'!AJ$1,FALSE)</f>
        <v>136.10842407094799</v>
      </c>
      <c r="Q7" s="111">
        <f>VLOOKUP($A7,'ADR Raw Data'!$B$6:$BE$43,'ADR Raw Data'!AK$1,FALSE)</f>
        <v>131.57298526794901</v>
      </c>
      <c r="R7" s="112">
        <f>VLOOKUP($A7,'ADR Raw Data'!$B$6:$BE$43,'ADR Raw Data'!AL$1,FALSE)</f>
        <v>132.89164040390301</v>
      </c>
      <c r="S7" s="111">
        <f>VLOOKUP($A7,'ADR Raw Data'!$B$6:$BE$43,'ADR Raw Data'!AN$1,FALSE)</f>
        <v>147.747185454468</v>
      </c>
      <c r="T7" s="111">
        <f>VLOOKUP($A7,'ADR Raw Data'!$B$6:$BE$43,'ADR Raw Data'!AO$1,FALSE)</f>
        <v>149.25994972062901</v>
      </c>
      <c r="U7" s="112">
        <f>VLOOKUP($A7,'ADR Raw Data'!$B$6:$BE$43,'ADR Raw Data'!AP$1,FALSE)</f>
        <v>148.506032312863</v>
      </c>
      <c r="V7" s="113">
        <f>VLOOKUP($A7,'ADR Raw Data'!$B$6:$BE$43,'ADR Raw Data'!AR$1,FALSE)</f>
        <v>137.714420791549</v>
      </c>
      <c r="X7" s="110">
        <f>VLOOKUP($A7,'RevPAR Raw Data'!$B$6:$BE$43,'RevPAR Raw Data'!AG$1,FALSE)</f>
        <v>71.382734922934802</v>
      </c>
      <c r="Y7" s="111">
        <f>VLOOKUP($A7,'RevPAR Raw Data'!$B$6:$BE$43,'RevPAR Raw Data'!AH$1,FALSE)</f>
        <v>91.303493325578899</v>
      </c>
      <c r="Z7" s="111">
        <f>VLOOKUP($A7,'RevPAR Raw Data'!$B$6:$BE$43,'RevPAR Raw Data'!AI$1,FALSE)</f>
        <v>100.387552551177</v>
      </c>
      <c r="AA7" s="111">
        <f>VLOOKUP($A7,'RevPAR Raw Data'!$B$6:$BE$43,'RevPAR Raw Data'!AJ$1,FALSE)</f>
        <v>99.113957947318497</v>
      </c>
      <c r="AB7" s="111">
        <f>VLOOKUP($A7,'RevPAR Raw Data'!$B$6:$BE$43,'RevPAR Raw Data'!AK$1,FALSE)</f>
        <v>92.957282365242406</v>
      </c>
      <c r="AC7" s="112">
        <f>VLOOKUP($A7,'RevPAR Raw Data'!$B$6:$BE$43,'RevPAR Raw Data'!AL$1,FALSE)</f>
        <v>91.029028034769894</v>
      </c>
      <c r="AD7" s="111">
        <f>VLOOKUP($A7,'RevPAR Raw Data'!$B$6:$BE$43,'RevPAR Raw Data'!AN$1,FALSE)</f>
        <v>112.680998805577</v>
      </c>
      <c r="AE7" s="111">
        <f>VLOOKUP($A7,'RevPAR Raw Data'!$B$6:$BE$43,'RevPAR Raw Data'!AO$1,FALSE)</f>
        <v>114.57902749507601</v>
      </c>
      <c r="AF7" s="112">
        <f>VLOOKUP($A7,'RevPAR Raw Data'!$B$6:$BE$43,'RevPAR Raw Data'!AP$1,FALSE)</f>
        <v>113.63001315032599</v>
      </c>
      <c r="AG7" s="113">
        <f>VLOOKUP($A7,'RevPAR Raw Data'!$B$6:$BE$43,'RevPAR Raw Data'!AR$1,FALSE)</f>
        <v>97.487349540634696</v>
      </c>
    </row>
    <row r="8" spans="1:33" x14ac:dyDescent="0.25">
      <c r="A8" s="90" t="s">
        <v>14</v>
      </c>
      <c r="B8" s="78">
        <f>(VLOOKUP($A7,'Occupancy Raw Data'!$B$8:$BE$45,'Occupancy Raw Data'!AT$3,FALSE))/100</f>
        <v>1.4174549615378902E-3</v>
      </c>
      <c r="C8" s="79">
        <f>(VLOOKUP($A7,'Occupancy Raw Data'!$B$8:$BE$45,'Occupancy Raw Data'!AU$3,FALSE))/100</f>
        <v>-1.2110359152673899E-3</v>
      </c>
      <c r="D8" s="79">
        <f>(VLOOKUP($A7,'Occupancy Raw Data'!$B$8:$BE$45,'Occupancy Raw Data'!AV$3,FALSE))/100</f>
        <v>6.4091646108483291E-4</v>
      </c>
      <c r="E8" s="79">
        <f>(VLOOKUP($A7,'Occupancy Raw Data'!$B$8:$BE$45,'Occupancy Raw Data'!AW$3,FALSE))/100</f>
        <v>1.3681543463545699E-2</v>
      </c>
      <c r="F8" s="79">
        <f>(VLOOKUP($A7,'Occupancy Raw Data'!$B$8:$BE$45,'Occupancy Raw Data'!AX$3,FALSE))/100</f>
        <v>3.4638213127828901E-2</v>
      </c>
      <c r="G8" s="79">
        <f>(VLOOKUP($A7,'Occupancy Raw Data'!$B$8:$BE$45,'Occupancy Raw Data'!AY$3,FALSE))/100</f>
        <v>1.0005062823057999E-2</v>
      </c>
      <c r="H8" s="80">
        <f>(VLOOKUP($A7,'Occupancy Raw Data'!$B$8:$BE$45,'Occupancy Raw Data'!BA$3,FALSE))/100</f>
        <v>2.5960757871678401E-2</v>
      </c>
      <c r="I8" s="80">
        <f>(VLOOKUP($A7,'Occupancy Raw Data'!$B$8:$BE$45,'Occupancy Raw Data'!BB$3,FALSE))/100</f>
        <v>1.51155815045579E-2</v>
      </c>
      <c r="J8" s="79">
        <f>(VLOOKUP($A7,'Occupancy Raw Data'!$B$8:$BE$45,'Occupancy Raw Data'!BC$3,FALSE))/100</f>
        <v>2.0491687898794599E-2</v>
      </c>
      <c r="K8" s="81">
        <f>(VLOOKUP($A7,'Occupancy Raw Data'!$B$8:$BE$45,'Occupancy Raw Data'!BE$3,FALSE))/100</f>
        <v>1.3224400047935401E-2</v>
      </c>
      <c r="M8" s="78">
        <f>(VLOOKUP($A7,'ADR Raw Data'!$B$6:$BE$49,'ADR Raw Data'!AT$1,FALSE))/100</f>
        <v>-5.40820729071902E-3</v>
      </c>
      <c r="N8" s="79">
        <f>(VLOOKUP($A7,'ADR Raw Data'!$B$6:$BE$49,'ADR Raw Data'!AU$1,FALSE))/100</f>
        <v>-4.6112291987074599E-3</v>
      </c>
      <c r="O8" s="79">
        <f>(VLOOKUP($A7,'ADR Raw Data'!$B$6:$BE$49,'ADR Raw Data'!AV$1,FALSE))/100</f>
        <v>-1.74326537826129E-3</v>
      </c>
      <c r="P8" s="79">
        <f>(VLOOKUP($A7,'ADR Raw Data'!$B$6:$BE$49,'ADR Raw Data'!AW$1,FALSE))/100</f>
        <v>-1.27887014298492E-3</v>
      </c>
      <c r="Q8" s="79">
        <f>(VLOOKUP($A7,'ADR Raw Data'!$B$6:$BE$49,'ADR Raw Data'!AX$1,FALSE))/100</f>
        <v>1.5808513902741299E-3</v>
      </c>
      <c r="R8" s="79">
        <f>(VLOOKUP($A7,'ADR Raw Data'!$B$6:$BE$49,'ADR Raw Data'!AY$1,FALSE))/100</f>
        <v>-2.1561550206110002E-3</v>
      </c>
      <c r="S8" s="80">
        <f>(VLOOKUP($A7,'ADR Raw Data'!$B$6:$BE$49,'ADR Raw Data'!BA$1,FALSE))/100</f>
        <v>1.13077079098009E-2</v>
      </c>
      <c r="T8" s="80">
        <f>(VLOOKUP($A7,'ADR Raw Data'!$B$6:$BE$49,'ADR Raw Data'!BB$1,FALSE))/100</f>
        <v>9.8319756093253989E-3</v>
      </c>
      <c r="U8" s="79">
        <f>(VLOOKUP($A7,'ADR Raw Data'!$B$6:$BE$49,'ADR Raw Data'!BC$1,FALSE))/100</f>
        <v>1.05318732618211E-2</v>
      </c>
      <c r="V8" s="81">
        <f>(VLOOKUP($A7,'ADR Raw Data'!$B$6:$BE$49,'ADR Raw Data'!BE$1,FALSE))/100</f>
        <v>2.2589235124453599E-3</v>
      </c>
      <c r="X8" s="78">
        <f>(VLOOKUP($A7,'RevPAR Raw Data'!$B$6:$BE$49,'RevPAR Raw Data'!AT$1,FALSE))/100</f>
        <v>-3.9984182194383799E-3</v>
      </c>
      <c r="Y8" s="79">
        <f>(VLOOKUP($A7,'RevPAR Raw Data'!$B$6:$BE$49,'RevPAR Raw Data'!AU$1,FALSE))/100</f>
        <v>-5.8166807498017002E-3</v>
      </c>
      <c r="Z8" s="79">
        <f>(VLOOKUP($A7,'RevPAR Raw Data'!$B$6:$BE$49,'RevPAR Raw Data'!AV$1,FALSE))/100</f>
        <v>-1.1034662046534199E-3</v>
      </c>
      <c r="AA8" s="79">
        <f>(VLOOKUP($A7,'RevPAR Raw Data'!$B$6:$BE$49,'RevPAR Raw Data'!AW$1,FALSE))/100</f>
        <v>1.2385176403115301E-2</v>
      </c>
      <c r="AB8" s="79">
        <f>(VLOOKUP($A7,'RevPAR Raw Data'!$B$6:$BE$49,'RevPAR Raw Data'!AX$1,FALSE))/100</f>
        <v>3.6273822385482803E-2</v>
      </c>
      <c r="AC8" s="79">
        <f>(VLOOKUP($A7,'RevPAR Raw Data'!$B$6:$BE$49,'RevPAR Raw Data'!AY$1,FALSE))/100</f>
        <v>7.8273353360095704E-3</v>
      </c>
      <c r="AD8" s="80">
        <f>(VLOOKUP($A7,'RevPAR Raw Data'!$B$6:$BE$49,'RevPAR Raw Data'!BA$1,FALSE))/100</f>
        <v>3.75620224486094E-2</v>
      </c>
      <c r="AE8" s="80">
        <f>(VLOOKUP($A7,'RevPAR Raw Data'!$B$6:$BE$49,'RevPAR Raw Data'!BB$1,FALSE))/100</f>
        <v>2.50961731425569E-2</v>
      </c>
      <c r="AF8" s="79">
        <f>(VLOOKUP($A7,'RevPAR Raw Data'!$B$6:$BE$49,'RevPAR Raw Data'!BC$1,FALSE))/100</f>
        <v>3.1239377020486597E-2</v>
      </c>
      <c r="AG8" s="81">
        <f>(VLOOKUP($A7,'RevPAR Raw Data'!$B$6:$BE$49,'RevPAR Raw Data'!BE$1,FALSE))/100</f>
        <v>1.5513196468587001E-2</v>
      </c>
    </row>
    <row r="9" spans="1:33" x14ac:dyDescent="0.25">
      <c r="A9" s="118"/>
      <c r="B9" s="119"/>
      <c r="C9" s="120"/>
      <c r="D9" s="120"/>
      <c r="E9" s="120"/>
      <c r="F9" s="120"/>
      <c r="G9" s="121"/>
      <c r="H9" s="120"/>
      <c r="I9" s="120"/>
      <c r="J9" s="121"/>
      <c r="K9" s="122"/>
      <c r="M9" s="119"/>
      <c r="N9" s="120"/>
      <c r="O9" s="120"/>
      <c r="P9" s="120"/>
      <c r="Q9" s="120"/>
      <c r="R9" s="121"/>
      <c r="S9" s="120"/>
      <c r="T9" s="120"/>
      <c r="U9" s="121"/>
      <c r="V9" s="122"/>
      <c r="X9" s="119"/>
      <c r="Y9" s="120"/>
      <c r="Z9" s="120"/>
      <c r="AA9" s="120"/>
      <c r="AB9" s="120"/>
      <c r="AC9" s="121"/>
      <c r="AD9" s="120"/>
      <c r="AE9" s="120"/>
      <c r="AF9" s="121"/>
      <c r="AG9" s="122"/>
    </row>
    <row r="10" spans="1:33" x14ac:dyDescent="0.25">
      <c r="A10" s="123" t="s">
        <v>16</v>
      </c>
      <c r="B10" s="124"/>
      <c r="C10" s="125"/>
      <c r="D10" s="125"/>
      <c r="E10" s="125"/>
      <c r="F10" s="125"/>
      <c r="G10" s="126"/>
      <c r="H10" s="125"/>
      <c r="I10" s="125"/>
      <c r="J10" s="126"/>
      <c r="K10" s="127"/>
      <c r="M10" s="110"/>
      <c r="N10" s="111"/>
      <c r="O10" s="111"/>
      <c r="P10" s="111"/>
      <c r="Q10" s="111"/>
      <c r="R10" s="112"/>
      <c r="S10" s="111"/>
      <c r="T10" s="111"/>
      <c r="U10" s="112"/>
      <c r="V10" s="113"/>
      <c r="X10" s="110"/>
      <c r="Y10" s="111"/>
      <c r="Z10" s="111"/>
      <c r="AA10" s="111"/>
      <c r="AB10" s="111"/>
      <c r="AC10" s="112"/>
      <c r="AD10" s="111"/>
      <c r="AE10" s="111"/>
      <c r="AF10" s="112"/>
      <c r="AG10" s="113"/>
    </row>
    <row r="11" spans="1:33" x14ac:dyDescent="0.25">
      <c r="A11" s="105" t="s">
        <v>17</v>
      </c>
      <c r="B11" s="82">
        <f>(VLOOKUP($A11,'Occupancy Raw Data'!$B$8:$BE$51,'Occupancy Raw Data'!AG$3,FALSE))/100</f>
        <v>0.52736232385233794</v>
      </c>
      <c r="C11" s="88">
        <f>(VLOOKUP($A11,'Occupancy Raw Data'!$B$8:$BE$51,'Occupancy Raw Data'!AH$3,FALSE))/100</f>
        <v>0.69144981412639395</v>
      </c>
      <c r="D11" s="88">
        <f>(VLOOKUP($A11,'Occupancy Raw Data'!$B$8:$BE$51,'Occupancy Raw Data'!AI$3,FALSE))/100</f>
        <v>0.78231174894095201</v>
      </c>
      <c r="E11" s="88">
        <f>(VLOOKUP($A11,'Occupancy Raw Data'!$B$8:$BE$51,'Occupancy Raw Data'!AJ$3,FALSE))/100</f>
        <v>0.74729834875075596</v>
      </c>
      <c r="F11" s="88">
        <f>(VLOOKUP($A11,'Occupancy Raw Data'!$B$8:$BE$51,'Occupancy Raw Data'!AK$3,FALSE))/100</f>
        <v>0.68271807728883804</v>
      </c>
      <c r="G11" s="89">
        <f>(VLOOKUP($A11,'Occupancy Raw Data'!$B$8:$BE$51,'Occupancy Raw Data'!AL$3,FALSE))/100</f>
        <v>0.68622806259185598</v>
      </c>
      <c r="H11" s="88">
        <f>(VLOOKUP($A11,'Occupancy Raw Data'!$B$8:$BE$51,'Occupancy Raw Data'!AN$3,FALSE))/100</f>
        <v>0.72755471307944108</v>
      </c>
      <c r="I11" s="88">
        <f>(VLOOKUP($A11,'Occupancy Raw Data'!$B$8:$BE$51,'Occupancy Raw Data'!AO$3,FALSE))/100</f>
        <v>0.76133034637256503</v>
      </c>
      <c r="J11" s="89">
        <f>(VLOOKUP($A11,'Occupancy Raw Data'!$B$8:$BE$51,'Occupancy Raw Data'!AP$3,FALSE))/100</f>
        <v>0.744442529726003</v>
      </c>
      <c r="K11" s="83">
        <f>(VLOOKUP($A11,'Occupancy Raw Data'!$B$8:$BE$51,'Occupancy Raw Data'!AR$3,FALSE))/100</f>
        <v>0.70290078596369998</v>
      </c>
      <c r="M11" s="110">
        <f>VLOOKUP($A11,'ADR Raw Data'!$B$6:$BE$49,'ADR Raw Data'!AG$1,FALSE)</f>
        <v>289.154029508196</v>
      </c>
      <c r="N11" s="111">
        <f>VLOOKUP($A11,'ADR Raw Data'!$B$6:$BE$49,'ADR Raw Data'!AH$1,FALSE)</f>
        <v>290.27143910977702</v>
      </c>
      <c r="O11" s="111">
        <f>VLOOKUP($A11,'ADR Raw Data'!$B$6:$BE$49,'ADR Raw Data'!AI$1,FALSE)</f>
        <v>295.60969941429897</v>
      </c>
      <c r="P11" s="111">
        <f>VLOOKUP($A11,'ADR Raw Data'!$B$6:$BE$49,'ADR Raw Data'!AJ$1,FALSE)</f>
        <v>287.247093937991</v>
      </c>
      <c r="Q11" s="111">
        <f>VLOOKUP($A11,'ADR Raw Data'!$B$6:$BE$49,'ADR Raw Data'!AK$1,FALSE)</f>
        <v>297.00757376218797</v>
      </c>
      <c r="R11" s="112">
        <f>VLOOKUP($A11,'ADR Raw Data'!$B$6:$BE$49,'ADR Raw Data'!AL$1,FALSE)</f>
        <v>291.998473342068</v>
      </c>
      <c r="S11" s="111">
        <f>VLOOKUP($A11,'ADR Raw Data'!$B$6:$BE$49,'ADR Raw Data'!AN$1,FALSE)</f>
        <v>346.14730459497798</v>
      </c>
      <c r="T11" s="111">
        <f>VLOOKUP($A11,'ADR Raw Data'!$B$6:$BE$49,'ADR Raw Data'!AO$1,FALSE)</f>
        <v>343.47611136260701</v>
      </c>
      <c r="U11" s="112">
        <f>VLOOKUP($A11,'ADR Raw Data'!$B$6:$BE$49,'ADR Raw Data'!AP$1,FALSE)</f>
        <v>344.78140972222201</v>
      </c>
      <c r="V11" s="113">
        <f>VLOOKUP($A11,'ADR Raw Data'!$B$6:$BE$49,'ADR Raw Data'!AR$1,FALSE)</f>
        <v>308.00902559331502</v>
      </c>
      <c r="X11" s="110">
        <f>VLOOKUP($A11,'RevPAR Raw Data'!$B$6:$BE$49,'RevPAR Raw Data'!AG$1,FALSE)</f>
        <v>152.48894095271001</v>
      </c>
      <c r="Y11" s="111">
        <f>VLOOKUP($A11,'RevPAR Raw Data'!$B$6:$BE$49,'RevPAR Raw Data'!AH$1,FALSE)</f>
        <v>200.70813261865601</v>
      </c>
      <c r="Z11" s="111">
        <f>VLOOKUP($A11,'RevPAR Raw Data'!$B$6:$BE$49,'RevPAR Raw Data'!AI$1,FALSE)</f>
        <v>231.25894095270999</v>
      </c>
      <c r="AA11" s="111">
        <f>VLOOKUP($A11,'RevPAR Raw Data'!$B$6:$BE$49,'RevPAR Raw Data'!AJ$1,FALSE)</f>
        <v>214.65927898331401</v>
      </c>
      <c r="AB11" s="111">
        <f>VLOOKUP($A11,'RevPAR Raw Data'!$B$6:$BE$49,'RevPAR Raw Data'!AK$1,FALSE)</f>
        <v>202.772439699144</v>
      </c>
      <c r="AC11" s="112">
        <f>VLOOKUP($A11,'RevPAR Raw Data'!$B$6:$BE$49,'RevPAR Raw Data'!AL$1,FALSE)</f>
        <v>200.37754664130699</v>
      </c>
      <c r="AD11" s="111">
        <f>VLOOKUP($A11,'RevPAR Raw Data'!$B$6:$BE$49,'RevPAR Raw Data'!AN$1,FALSE)</f>
        <v>251.84110287782099</v>
      </c>
      <c r="AE11" s="111">
        <f>VLOOKUP($A11,'RevPAR Raw Data'!$B$6:$BE$49,'RevPAR Raw Data'!AO$1,FALSE)</f>
        <v>261.49878683439601</v>
      </c>
      <c r="AF11" s="112">
        <f>VLOOKUP($A11,'RevPAR Raw Data'!$B$6:$BE$49,'RevPAR Raw Data'!AP$1,FALSE)</f>
        <v>256.66994485610797</v>
      </c>
      <c r="AG11" s="113">
        <f>VLOOKUP($A11,'RevPAR Raw Data'!$B$6:$BE$49,'RevPAR Raw Data'!AR$1,FALSE)</f>
        <v>216.499786173454</v>
      </c>
    </row>
    <row r="12" spans="1:33" x14ac:dyDescent="0.25">
      <c r="A12" s="90" t="s">
        <v>14</v>
      </c>
      <c r="B12" s="78">
        <f>(VLOOKUP($A11,'Occupancy Raw Data'!$B$8:$BE$51,'Occupancy Raw Data'!AT$3,FALSE))/100</f>
        <v>-4.4130779914188699E-4</v>
      </c>
      <c r="C12" s="79">
        <f>(VLOOKUP($A11,'Occupancy Raw Data'!$B$8:$BE$51,'Occupancy Raw Data'!AU$3,FALSE))/100</f>
        <v>2.8588322133716999E-2</v>
      </c>
      <c r="D12" s="79">
        <f>(VLOOKUP($A11,'Occupancy Raw Data'!$B$8:$BE$51,'Occupancy Raw Data'!AV$3,FALSE))/100</f>
        <v>0.10448507788927801</v>
      </c>
      <c r="E12" s="79">
        <f>(VLOOKUP($A11,'Occupancy Raw Data'!$B$8:$BE$51,'Occupancy Raw Data'!AW$3,FALSE))/100</f>
        <v>8.3502936355041302E-2</v>
      </c>
      <c r="F12" s="79">
        <f>(VLOOKUP($A11,'Occupancy Raw Data'!$B$8:$BE$51,'Occupancy Raw Data'!AX$3,FALSE))/100</f>
        <v>6.72374541526677E-2</v>
      </c>
      <c r="G12" s="79">
        <f>(VLOOKUP($A11,'Occupancy Raw Data'!$B$8:$BE$51,'Occupancy Raw Data'!AY$3,FALSE))/100</f>
        <v>5.9797520916188798E-2</v>
      </c>
      <c r="H12" s="80">
        <f>(VLOOKUP($A11,'Occupancy Raw Data'!$B$8:$BE$51,'Occupancy Raw Data'!BA$3,FALSE))/100</f>
        <v>4.8564079690605305E-2</v>
      </c>
      <c r="I12" s="80">
        <f>(VLOOKUP($A11,'Occupancy Raw Data'!$B$8:$BE$51,'Occupancy Raw Data'!BB$3,FALSE))/100</f>
        <v>4.7361514229068397E-2</v>
      </c>
      <c r="J12" s="79">
        <f>(VLOOKUP($A11,'Occupancy Raw Data'!$B$8:$BE$51,'Occupancy Raw Data'!BC$3,FALSE))/100</f>
        <v>4.7948811937725697E-2</v>
      </c>
      <c r="K12" s="81">
        <f>(VLOOKUP($A11,'Occupancy Raw Data'!$B$8:$BE$51,'Occupancy Raw Data'!BE$3,FALSE))/100</f>
        <v>5.6243855156594399E-2</v>
      </c>
      <c r="M12" s="78">
        <f>(VLOOKUP($A11,'ADR Raw Data'!$B$6:$BE$49,'ADR Raw Data'!AT$1,FALSE))/100</f>
        <v>5.2223819331196596E-3</v>
      </c>
      <c r="N12" s="79">
        <f>(VLOOKUP($A11,'ADR Raw Data'!$B$6:$BE$49,'ADR Raw Data'!AU$1,FALSE))/100</f>
        <v>1.9993535527223601E-2</v>
      </c>
      <c r="O12" s="79">
        <f>(VLOOKUP($A11,'ADR Raw Data'!$B$6:$BE$49,'ADR Raw Data'!AV$1,FALSE))/100</f>
        <v>2.5277361662060099E-2</v>
      </c>
      <c r="P12" s="79">
        <f>(VLOOKUP($A11,'ADR Raw Data'!$B$6:$BE$49,'ADR Raw Data'!AW$1,FALSE))/100</f>
        <v>-3.60434610557453E-3</v>
      </c>
      <c r="Q12" s="79">
        <f>(VLOOKUP($A11,'ADR Raw Data'!$B$6:$BE$49,'ADR Raw Data'!AX$1,FALSE))/100</f>
        <v>6.8974799666664697E-3</v>
      </c>
      <c r="R12" s="79">
        <f>(VLOOKUP($A11,'ADR Raw Data'!$B$6:$BE$49,'ADR Raw Data'!AY$1,FALSE))/100</f>
        <v>1.12759666598602E-2</v>
      </c>
      <c r="S12" s="80">
        <f>(VLOOKUP($A11,'ADR Raw Data'!$B$6:$BE$49,'ADR Raw Data'!BA$1,FALSE))/100</f>
        <v>-5.4995676908115602E-3</v>
      </c>
      <c r="T12" s="80">
        <f>(VLOOKUP($A11,'ADR Raw Data'!$B$6:$BE$49,'ADR Raw Data'!BB$1,FALSE))/100</f>
        <v>-2.4436704779788002E-2</v>
      </c>
      <c r="U12" s="79">
        <f>(VLOOKUP($A11,'ADR Raw Data'!$B$6:$BE$49,'ADR Raw Data'!BC$1,FALSE))/100</f>
        <v>-1.5240480605836699E-2</v>
      </c>
      <c r="V12" s="81">
        <f>(VLOOKUP($A11,'ADR Raw Data'!$B$6:$BE$49,'ADR Raw Data'!BE$1,FALSE))/100</f>
        <v>1.7803586580876099E-3</v>
      </c>
      <c r="X12" s="78">
        <f>(VLOOKUP($A11,'RevPAR Raw Data'!$B$6:$BE$49,'RevPAR Raw Data'!AT$1,FALSE))/100</f>
        <v>4.77876945610059E-3</v>
      </c>
      <c r="Y12" s="79">
        <f>(VLOOKUP($A11,'RevPAR Raw Data'!$B$6:$BE$49,'RevPAR Raw Data'!AU$1,FALSE))/100</f>
        <v>4.91534392951848E-2</v>
      </c>
      <c r="Z12" s="79">
        <f>(VLOOKUP($A11,'RevPAR Raw Data'!$B$6:$BE$49,'RevPAR Raw Data'!AV$1,FALSE))/100</f>
        <v>0.13240354665343401</v>
      </c>
      <c r="AA12" s="79">
        <f>(VLOOKUP($A11,'RevPAR Raw Data'!$B$6:$BE$49,'RevPAR Raw Data'!AW$1,FALSE))/100</f>
        <v>7.9597616766011403E-2</v>
      </c>
      <c r="AB12" s="79">
        <f>(VLOOKUP($A11,'RevPAR Raw Data'!$B$6:$BE$49,'RevPAR Raw Data'!AX$1,FALSE))/100</f>
        <v>7.45987031123619E-2</v>
      </c>
      <c r="AC12" s="79">
        <f>(VLOOKUP($A11,'RevPAR Raw Data'!$B$6:$BE$49,'RevPAR Raw Data'!AY$1,FALSE))/100</f>
        <v>7.1747762428242295E-2</v>
      </c>
      <c r="AD12" s="80">
        <f>(VLOOKUP($A11,'RevPAR Raw Data'!$B$6:$BE$49,'RevPAR Raw Data'!BA$1,FALSE))/100</f>
        <v>4.2797430556193304E-2</v>
      </c>
      <c r="AE12" s="80">
        <f>(VLOOKUP($A11,'RevPAR Raw Data'!$B$6:$BE$49,'RevPAR Raw Data'!BB$1,FALSE))/100</f>
        <v>2.17674501081409E-2</v>
      </c>
      <c r="AF12" s="79">
        <f>(VLOOKUP($A11,'RevPAR Raw Data'!$B$6:$BE$49,'RevPAR Raw Data'!BC$1,FALSE))/100</f>
        <v>3.1977568393479101E-2</v>
      </c>
      <c r="AG12" s="81">
        <f>(VLOOKUP($A11,'RevPAR Raw Data'!$B$6:$BE$49,'RevPAR Raw Data'!BE$1,FALSE))/100</f>
        <v>5.8124348049174303E-2</v>
      </c>
    </row>
    <row r="13" spans="1:33" x14ac:dyDescent="0.25">
      <c r="A13" s="128"/>
      <c r="B13" s="106"/>
      <c r="C13" s="107"/>
      <c r="D13" s="107"/>
      <c r="E13" s="107"/>
      <c r="F13" s="107"/>
      <c r="G13" s="108"/>
      <c r="H13" s="88"/>
      <c r="I13" s="88"/>
      <c r="J13" s="108"/>
      <c r="K13" s="109"/>
      <c r="M13" s="110"/>
      <c r="N13" s="111"/>
      <c r="O13" s="111"/>
      <c r="P13" s="111"/>
      <c r="Q13" s="111"/>
      <c r="R13" s="112"/>
      <c r="S13" s="111"/>
      <c r="T13" s="111"/>
      <c r="U13" s="112"/>
      <c r="V13" s="113"/>
      <c r="X13" s="110"/>
      <c r="Y13" s="111"/>
      <c r="Z13" s="111"/>
      <c r="AA13" s="111"/>
      <c r="AB13" s="111"/>
      <c r="AC13" s="112"/>
      <c r="AD13" s="111"/>
      <c r="AE13" s="111"/>
      <c r="AF13" s="112"/>
      <c r="AG13" s="113"/>
    </row>
    <row r="14" spans="1:33" x14ac:dyDescent="0.25">
      <c r="A14" s="105" t="s">
        <v>18</v>
      </c>
      <c r="B14" s="82">
        <f>(VLOOKUP($A14,'Occupancy Raw Data'!$B$8:$BE$51,'Occupancy Raw Data'!AG$3,FALSE))/100</f>
        <v>0.58004943885099702</v>
      </c>
      <c r="C14" s="88">
        <f>(VLOOKUP($A14,'Occupancy Raw Data'!$B$8:$BE$51,'Occupancy Raw Data'!AH$3,FALSE))/100</f>
        <v>0.7515968388004759</v>
      </c>
      <c r="D14" s="88">
        <f>(VLOOKUP($A14,'Occupancy Raw Data'!$B$8:$BE$51,'Occupancy Raw Data'!AI$3,FALSE))/100</f>
        <v>0.809849879109378</v>
      </c>
      <c r="E14" s="88">
        <f>(VLOOKUP($A14,'Occupancy Raw Data'!$B$8:$BE$51,'Occupancy Raw Data'!AJ$3,FALSE))/100</f>
        <v>0.78765652628919891</v>
      </c>
      <c r="F14" s="88">
        <f>(VLOOKUP($A14,'Occupancy Raw Data'!$B$8:$BE$51,'Occupancy Raw Data'!AK$3,FALSE))/100</f>
        <v>0.73976940565118499</v>
      </c>
      <c r="G14" s="89">
        <f>(VLOOKUP($A14,'Occupancy Raw Data'!$B$8:$BE$51,'Occupancy Raw Data'!AL$3,FALSE))/100</f>
        <v>0.73378441774024694</v>
      </c>
      <c r="H14" s="88">
        <f>(VLOOKUP($A14,'Occupancy Raw Data'!$B$8:$BE$51,'Occupancy Raw Data'!AN$3,FALSE))/100</f>
        <v>0.77048825376204311</v>
      </c>
      <c r="I14" s="88">
        <f>(VLOOKUP($A14,'Occupancy Raw Data'!$B$8:$BE$51,'Occupancy Raw Data'!AO$3,FALSE))/100</f>
        <v>0.77682147883511898</v>
      </c>
      <c r="J14" s="89">
        <f>(VLOOKUP($A14,'Occupancy Raw Data'!$B$8:$BE$51,'Occupancy Raw Data'!AP$3,FALSE))/100</f>
        <v>0.77365486629858093</v>
      </c>
      <c r="K14" s="83">
        <f>(VLOOKUP($A14,'Occupancy Raw Data'!$B$8:$BE$51,'Occupancy Raw Data'!AR$3,FALSE))/100</f>
        <v>0.74517597447119999</v>
      </c>
      <c r="M14" s="110">
        <f>VLOOKUP($A14,'ADR Raw Data'!$B$6:$BE$49,'ADR Raw Data'!AG$1,FALSE)</f>
        <v>180.57627451590301</v>
      </c>
      <c r="N14" s="111">
        <f>VLOOKUP($A14,'ADR Raw Data'!$B$6:$BE$49,'ADR Raw Data'!AH$1,FALSE)</f>
        <v>194.432460208858</v>
      </c>
      <c r="O14" s="111">
        <f>VLOOKUP($A14,'ADR Raw Data'!$B$6:$BE$49,'ADR Raw Data'!AI$1,FALSE)</f>
        <v>201.983793710383</v>
      </c>
      <c r="P14" s="111">
        <f>VLOOKUP($A14,'ADR Raw Data'!$B$6:$BE$49,'ADR Raw Data'!AJ$1,FALSE)</f>
        <v>200.453755598062</v>
      </c>
      <c r="Q14" s="111">
        <f>VLOOKUP($A14,'ADR Raw Data'!$B$6:$BE$49,'ADR Raw Data'!AK$1,FALSE)</f>
        <v>189.35624471030101</v>
      </c>
      <c r="R14" s="112">
        <f>VLOOKUP($A14,'ADR Raw Data'!$B$6:$BE$49,'ADR Raw Data'!AL$1,FALSE)</f>
        <v>194.177796167975</v>
      </c>
      <c r="S14" s="111">
        <f>VLOOKUP($A14,'ADR Raw Data'!$B$6:$BE$49,'ADR Raw Data'!AN$1,FALSE)</f>
        <v>203.34393236850701</v>
      </c>
      <c r="T14" s="111">
        <f>VLOOKUP($A14,'ADR Raw Data'!$B$6:$BE$49,'ADR Raw Data'!AO$1,FALSE)</f>
        <v>206.130899705014</v>
      </c>
      <c r="U14" s="112">
        <f>VLOOKUP($A14,'ADR Raw Data'!$B$6:$BE$49,'ADR Raw Data'!AP$1,FALSE)</f>
        <v>204.743119643169</v>
      </c>
      <c r="V14" s="113">
        <f>VLOOKUP($A14,'ADR Raw Data'!$B$6:$BE$49,'ADR Raw Data'!AR$1,FALSE)</f>
        <v>197.31182632638499</v>
      </c>
      <c r="X14" s="110">
        <f>VLOOKUP($A14,'RevPAR Raw Data'!$B$6:$BE$49,'RevPAR Raw Data'!AG$1,FALSE)</f>
        <v>104.743166702753</v>
      </c>
      <c r="Y14" s="111">
        <f>VLOOKUP($A14,'RevPAR Raw Data'!$B$6:$BE$49,'RevPAR Raw Data'!AH$1,FALSE)</f>
        <v>146.13482245317701</v>
      </c>
      <c r="Z14" s="111">
        <f>VLOOKUP($A14,'RevPAR Raw Data'!$B$6:$BE$49,'RevPAR Raw Data'!AI$1,FALSE)</f>
        <v>163.57655091840701</v>
      </c>
      <c r="AA14" s="111">
        <f>VLOOKUP($A14,'RevPAR Raw Data'!$B$6:$BE$49,'RevPAR Raw Data'!AJ$1,FALSE)</f>
        <v>157.888708815993</v>
      </c>
      <c r="AB14" s="111">
        <f>VLOOKUP($A14,'RevPAR Raw Data'!$B$6:$BE$49,'RevPAR Raw Data'!AK$1,FALSE)</f>
        <v>140.07995660568</v>
      </c>
      <c r="AC14" s="112">
        <f>VLOOKUP($A14,'RevPAR Raw Data'!$B$6:$BE$49,'RevPAR Raw Data'!AL$1,FALSE)</f>
        <v>142.48464109920201</v>
      </c>
      <c r="AD14" s="111">
        <f>VLOOKUP($A14,'RevPAR Raw Data'!$B$6:$BE$49,'RevPAR Raw Data'!AN$1,FALSE)</f>
        <v>156.674111363718</v>
      </c>
      <c r="AE14" s="111">
        <f>VLOOKUP($A14,'RevPAR Raw Data'!$B$6:$BE$49,'RevPAR Raw Data'!AO$1,FALSE)</f>
        <v>160.12691034246299</v>
      </c>
      <c r="AF14" s="112">
        <f>VLOOKUP($A14,'RevPAR Raw Data'!$B$6:$BE$49,'RevPAR Raw Data'!AP$1,FALSE)</f>
        <v>158.40051085309</v>
      </c>
      <c r="AG14" s="113">
        <f>VLOOKUP($A14,'RevPAR Raw Data'!$B$6:$BE$49,'RevPAR Raw Data'!AR$1,FALSE)</f>
        <v>147.03203245745601</v>
      </c>
    </row>
    <row r="15" spans="1:33" x14ac:dyDescent="0.25">
      <c r="A15" s="90" t="s">
        <v>14</v>
      </c>
      <c r="B15" s="78">
        <f>(VLOOKUP($A14,'Occupancy Raw Data'!$B$8:$BE$51,'Occupancy Raw Data'!AT$3,FALSE))/100</f>
        <v>-1.7227900784940599E-2</v>
      </c>
      <c r="C15" s="79">
        <f>(VLOOKUP($A14,'Occupancy Raw Data'!$B$8:$BE$51,'Occupancy Raw Data'!AU$3,FALSE))/100</f>
        <v>-1.7809903313568898E-2</v>
      </c>
      <c r="D15" s="79">
        <f>(VLOOKUP($A14,'Occupancy Raw Data'!$B$8:$BE$51,'Occupancy Raw Data'!AV$3,FALSE))/100</f>
        <v>-3.1739184621510201E-2</v>
      </c>
      <c r="E15" s="79">
        <f>(VLOOKUP($A14,'Occupancy Raw Data'!$B$8:$BE$51,'Occupancy Raw Data'!AW$3,FALSE))/100</f>
        <v>-2.7672650193709698E-2</v>
      </c>
      <c r="F15" s="79">
        <f>(VLOOKUP($A14,'Occupancy Raw Data'!$B$8:$BE$51,'Occupancy Raw Data'!AX$3,FALSE))/100</f>
        <v>1.7963250759791299E-2</v>
      </c>
      <c r="G15" s="79">
        <f>(VLOOKUP($A14,'Occupancy Raw Data'!$B$8:$BE$51,'Occupancy Raw Data'!AY$3,FALSE))/100</f>
        <v>-1.6012965753227599E-2</v>
      </c>
      <c r="H15" s="80">
        <f>(VLOOKUP($A14,'Occupancy Raw Data'!$B$8:$BE$51,'Occupancy Raw Data'!BA$3,FALSE))/100</f>
        <v>1.4650330296219699E-2</v>
      </c>
      <c r="I15" s="80">
        <f>(VLOOKUP($A14,'Occupancy Raw Data'!$B$8:$BE$51,'Occupancy Raw Data'!BB$3,FALSE))/100</f>
        <v>2.2248298569957701E-3</v>
      </c>
      <c r="J15" s="79">
        <f>(VLOOKUP($A14,'Occupancy Raw Data'!$B$8:$BE$51,'Occupancy Raw Data'!BC$3,FALSE))/100</f>
        <v>8.3738772353888404E-3</v>
      </c>
      <c r="K15" s="81">
        <f>(VLOOKUP($A14,'Occupancy Raw Data'!$B$8:$BE$51,'Occupancy Raw Data'!BE$3,FALSE))/100</f>
        <v>-8.9028654581953803E-3</v>
      </c>
      <c r="M15" s="78">
        <f>(VLOOKUP($A14,'ADR Raw Data'!$B$6:$BE$49,'ADR Raw Data'!AT$1,FALSE))/100</f>
        <v>1.60010651013749E-2</v>
      </c>
      <c r="N15" s="79">
        <f>(VLOOKUP($A14,'ADR Raw Data'!$B$6:$BE$49,'ADR Raw Data'!AU$1,FALSE))/100</f>
        <v>6.1278683378984799E-3</v>
      </c>
      <c r="O15" s="79">
        <f>(VLOOKUP($A14,'ADR Raw Data'!$B$6:$BE$49,'ADR Raw Data'!AV$1,FALSE))/100</f>
        <v>9.1777662835201002E-3</v>
      </c>
      <c r="P15" s="79">
        <f>(VLOOKUP($A14,'ADR Raw Data'!$B$6:$BE$49,'ADR Raw Data'!AW$1,FALSE))/100</f>
        <v>1.7635253127459199E-2</v>
      </c>
      <c r="Q15" s="79">
        <f>(VLOOKUP($A14,'ADR Raw Data'!$B$6:$BE$49,'ADR Raw Data'!AX$1,FALSE))/100</f>
        <v>1.35525613738957E-2</v>
      </c>
      <c r="R15" s="79">
        <f>(VLOOKUP($A14,'ADR Raw Data'!$B$6:$BE$49,'ADR Raw Data'!AY$1,FALSE))/100</f>
        <v>1.1878149364430799E-2</v>
      </c>
      <c r="S15" s="80">
        <f>(VLOOKUP($A14,'ADR Raw Data'!$B$6:$BE$49,'ADR Raw Data'!BA$1,FALSE))/100</f>
        <v>3.6583159619998896E-2</v>
      </c>
      <c r="T15" s="80">
        <f>(VLOOKUP($A14,'ADR Raw Data'!$B$6:$BE$49,'ADR Raw Data'!BB$1,FALSE))/100</f>
        <v>3.77080217688682E-2</v>
      </c>
      <c r="U15" s="79">
        <f>(VLOOKUP($A14,'ADR Raw Data'!$B$6:$BE$49,'ADR Raw Data'!BC$1,FALSE))/100</f>
        <v>3.71113955396144E-2</v>
      </c>
      <c r="V15" s="81">
        <f>(VLOOKUP($A14,'ADR Raw Data'!$B$6:$BE$49,'ADR Raw Data'!BE$1,FALSE))/100</f>
        <v>1.9661143099467999E-2</v>
      </c>
      <c r="X15" s="78">
        <f>(VLOOKUP($A14,'RevPAR Raw Data'!$B$6:$BE$49,'RevPAR Raw Data'!AT$1,FALSE))/100</f>
        <v>-1.50250044558553E-3</v>
      </c>
      <c r="Y15" s="79">
        <f>(VLOOKUP($A14,'RevPAR Raw Data'!$B$6:$BE$49,'RevPAR Raw Data'!AU$1,FALSE))/100</f>
        <v>-1.17911717182866E-2</v>
      </c>
      <c r="Z15" s="79">
        <f>(VLOOKUP($A14,'RevPAR Raw Data'!$B$6:$BE$49,'RevPAR Raw Data'!AV$1,FALSE))/100</f>
        <v>-2.2852713156475798E-2</v>
      </c>
      <c r="AA15" s="79">
        <f>(VLOOKUP($A14,'RevPAR Raw Data'!$B$6:$BE$49,'RevPAR Raw Data'!AW$1,FALSE))/100</f>
        <v>-1.0525411257124201E-2</v>
      </c>
      <c r="AB15" s="79">
        <f>(VLOOKUP($A14,'RevPAR Raw Data'!$B$6:$BE$49,'RevPAR Raw Data'!AX$1,FALSE))/100</f>
        <v>3.1759260192083902E-2</v>
      </c>
      <c r="AC15" s="79">
        <f>(VLOOKUP($A14,'RevPAR Raw Data'!$B$6:$BE$49,'RevPAR Raw Data'!AY$1,FALSE))/100</f>
        <v>-4.3250207877812002E-3</v>
      </c>
      <c r="AD15" s="80">
        <f>(VLOOKUP($A14,'RevPAR Raw Data'!$B$6:$BE$49,'RevPAR Raw Data'!BA$1,FALSE))/100</f>
        <v>5.1769445287930996E-2</v>
      </c>
      <c r="AE15" s="80">
        <f>(VLOOKUP($A14,'RevPAR Raw Data'!$B$6:$BE$49,'RevPAR Raw Data'!BB$1,FALSE))/100</f>
        <v>4.00167455585436E-2</v>
      </c>
      <c r="AF15" s="79">
        <f>(VLOOKUP($A14,'RevPAR Raw Data'!$B$6:$BE$49,'RevPAR Raw Data'!BC$1,FALSE))/100</f>
        <v>4.5796039045285904E-2</v>
      </c>
      <c r="AG15" s="81">
        <f>(VLOOKUP($A14,'RevPAR Raw Data'!$B$6:$BE$49,'RevPAR Raw Data'!BE$1,FALSE))/100</f>
        <v>1.0583237129503799E-2</v>
      </c>
    </row>
    <row r="16" spans="1:33" x14ac:dyDescent="0.25">
      <c r="A16" s="128"/>
      <c r="B16" s="82"/>
      <c r="C16" s="88"/>
      <c r="D16" s="88"/>
      <c r="E16" s="88"/>
      <c r="F16" s="88"/>
      <c r="G16" s="89"/>
      <c r="H16" s="88"/>
      <c r="I16" s="88"/>
      <c r="J16" s="89"/>
      <c r="K16" s="83"/>
      <c r="M16" s="110"/>
      <c r="N16" s="111"/>
      <c r="O16" s="111"/>
      <c r="P16" s="111"/>
      <c r="Q16" s="111"/>
      <c r="R16" s="112"/>
      <c r="S16" s="111"/>
      <c r="T16" s="111"/>
      <c r="U16" s="112"/>
      <c r="V16" s="113"/>
      <c r="X16" s="110"/>
      <c r="Y16" s="111"/>
      <c r="Z16" s="111"/>
      <c r="AA16" s="111"/>
      <c r="AB16" s="111"/>
      <c r="AC16" s="112"/>
      <c r="AD16" s="111"/>
      <c r="AE16" s="111"/>
      <c r="AF16" s="112"/>
      <c r="AG16" s="113"/>
    </row>
    <row r="17" spans="1:33" x14ac:dyDescent="0.25">
      <c r="A17" s="105" t="s">
        <v>19</v>
      </c>
      <c r="B17" s="82">
        <f>(VLOOKUP($A17,'Occupancy Raw Data'!$B$8:$BE$51,'Occupancy Raw Data'!AG$3,FALSE))/100</f>
        <v>0.61949801810329497</v>
      </c>
      <c r="C17" s="88">
        <f>(VLOOKUP($A17,'Occupancy Raw Data'!$B$8:$BE$51,'Occupancy Raw Data'!AH$3,FALSE))/100</f>
        <v>0.76407294563095307</v>
      </c>
      <c r="D17" s="88">
        <f>(VLOOKUP($A17,'Occupancy Raw Data'!$B$8:$BE$51,'Occupancy Raw Data'!AI$3,FALSE))/100</f>
        <v>0.82017245459385901</v>
      </c>
      <c r="E17" s="88">
        <f>(VLOOKUP($A17,'Occupancy Raw Data'!$B$8:$BE$51,'Occupancy Raw Data'!AJ$3,FALSE))/100</f>
        <v>0.80754156066970295</v>
      </c>
      <c r="F17" s="88">
        <f>(VLOOKUP($A17,'Occupancy Raw Data'!$B$8:$BE$51,'Occupancy Raw Data'!AK$3,FALSE))/100</f>
        <v>0.75914778441696695</v>
      </c>
      <c r="G17" s="89">
        <f>(VLOOKUP($A17,'Occupancy Raw Data'!$B$8:$BE$51,'Occupancy Raw Data'!AL$3,FALSE))/100</f>
        <v>0.75408655268295499</v>
      </c>
      <c r="H17" s="88">
        <f>(VLOOKUP($A17,'Occupancy Raw Data'!$B$8:$BE$51,'Occupancy Raw Data'!AN$3,FALSE))/100</f>
        <v>0.809375554635271</v>
      </c>
      <c r="I17" s="88">
        <f>(VLOOKUP($A17,'Occupancy Raw Data'!$B$8:$BE$51,'Occupancy Raw Data'!AO$3,FALSE))/100</f>
        <v>0.80917588593740708</v>
      </c>
      <c r="J17" s="89">
        <f>(VLOOKUP($A17,'Occupancy Raw Data'!$B$8:$BE$51,'Occupancy Raw Data'!AP$3,FALSE))/100</f>
        <v>0.80927572028633898</v>
      </c>
      <c r="K17" s="83">
        <f>(VLOOKUP($A17,'Occupancy Raw Data'!$B$8:$BE$51,'Occupancy Raw Data'!AR$3,FALSE))/100</f>
        <v>0.76985488628392207</v>
      </c>
      <c r="M17" s="110">
        <f>VLOOKUP($A17,'ADR Raw Data'!$B$6:$BE$49,'ADR Raw Data'!AG$1,FALSE)</f>
        <v>145.00709911544499</v>
      </c>
      <c r="N17" s="111">
        <f>VLOOKUP($A17,'ADR Raw Data'!$B$6:$BE$49,'ADR Raw Data'!AH$1,FALSE)</f>
        <v>152.10043292263899</v>
      </c>
      <c r="O17" s="111">
        <f>VLOOKUP($A17,'ADR Raw Data'!$B$6:$BE$49,'ADR Raw Data'!AI$1,FALSE)</f>
        <v>158.381362222402</v>
      </c>
      <c r="P17" s="111">
        <f>VLOOKUP($A17,'ADR Raw Data'!$B$6:$BE$49,'ADR Raw Data'!AJ$1,FALSE)</f>
        <v>156.91610509253701</v>
      </c>
      <c r="Q17" s="111">
        <f>VLOOKUP($A17,'ADR Raw Data'!$B$6:$BE$49,'ADR Raw Data'!AK$1,FALSE)</f>
        <v>151.78987180361401</v>
      </c>
      <c r="R17" s="112">
        <f>VLOOKUP($A17,'ADR Raw Data'!$B$6:$BE$49,'ADR Raw Data'!AL$1,FALSE)</f>
        <v>153.270121623291</v>
      </c>
      <c r="S17" s="111">
        <f>VLOOKUP($A17,'ADR Raw Data'!$B$6:$BE$49,'ADR Raw Data'!AN$1,FALSE)</f>
        <v>164.253568850676</v>
      </c>
      <c r="T17" s="111">
        <f>VLOOKUP($A17,'ADR Raw Data'!$B$6:$BE$49,'ADR Raw Data'!AO$1,FALSE)</f>
        <v>165.33418643757901</v>
      </c>
      <c r="U17" s="112">
        <f>VLOOKUP($A17,'ADR Raw Data'!$B$6:$BE$49,'ADR Raw Data'!AP$1,FALSE)</f>
        <v>164.79381099023601</v>
      </c>
      <c r="V17" s="113">
        <f>VLOOKUP($A17,'ADR Raw Data'!$B$6:$BE$49,'ADR Raw Data'!AR$1,FALSE)</f>
        <v>156.73119764793</v>
      </c>
      <c r="X17" s="110">
        <f>VLOOKUP($A17,'RevPAR Raw Data'!$B$6:$BE$49,'RevPAR Raw Data'!AG$1,FALSE)</f>
        <v>89.831610512926602</v>
      </c>
      <c r="Y17" s="111">
        <f>VLOOKUP($A17,'RevPAR Raw Data'!$B$6:$BE$49,'RevPAR Raw Data'!AH$1,FALSE)</f>
        <v>116.215825814944</v>
      </c>
      <c r="Z17" s="111">
        <f>VLOOKUP($A17,'RevPAR Raw Data'!$B$6:$BE$49,'RevPAR Raw Data'!AI$1,FALSE)</f>
        <v>129.900030615867</v>
      </c>
      <c r="AA17" s="111">
        <f>VLOOKUP($A17,'RevPAR Raw Data'!$B$6:$BE$49,'RevPAR Raw Data'!AJ$1,FALSE)</f>
        <v>126.71627640063799</v>
      </c>
      <c r="AB17" s="111">
        <f>VLOOKUP($A17,'RevPAR Raw Data'!$B$6:$BE$49,'RevPAR Raw Data'!AK$1,FALSE)</f>
        <v>115.230944876649</v>
      </c>
      <c r="AC17" s="112">
        <f>VLOOKUP($A17,'RevPAR Raw Data'!$B$6:$BE$49,'RevPAR Raw Data'!AL$1,FALSE)</f>
        <v>115.578937644205</v>
      </c>
      <c r="AD17" s="111">
        <f>VLOOKUP($A17,'RevPAR Raw Data'!$B$6:$BE$49,'RevPAR Raw Data'!AN$1,FALSE)</f>
        <v>132.942823389339</v>
      </c>
      <c r="AE17" s="111">
        <f>VLOOKUP($A17,'RevPAR Raw Data'!$B$6:$BE$49,'RevPAR Raw Data'!AO$1,FALSE)</f>
        <v>133.78443678636901</v>
      </c>
      <c r="AF17" s="112">
        <f>VLOOKUP($A17,'RevPAR Raw Data'!$B$6:$BE$49,'RevPAR Raw Data'!AP$1,FALSE)</f>
        <v>133.36363008785401</v>
      </c>
      <c r="AG17" s="113">
        <f>VLOOKUP($A17,'RevPAR Raw Data'!$B$6:$BE$49,'RevPAR Raw Data'!AR$1,FALSE)</f>
        <v>120.66027834239</v>
      </c>
    </row>
    <row r="18" spans="1:33" x14ac:dyDescent="0.25">
      <c r="A18" s="90" t="s">
        <v>14</v>
      </c>
      <c r="B18" s="78">
        <f>(VLOOKUP($A17,'Occupancy Raw Data'!$B$8:$BE$51,'Occupancy Raw Data'!AT$3,FALSE))/100</f>
        <v>-6.3237369118691498E-4</v>
      </c>
      <c r="C18" s="79">
        <f>(VLOOKUP($A17,'Occupancy Raw Data'!$B$8:$BE$51,'Occupancy Raw Data'!AU$3,FALSE))/100</f>
        <v>-5.3482946941865398E-3</v>
      </c>
      <c r="D18" s="79">
        <f>(VLOOKUP($A17,'Occupancy Raw Data'!$B$8:$BE$51,'Occupancy Raw Data'!AV$3,FALSE))/100</f>
        <v>-7.5408028922379399E-3</v>
      </c>
      <c r="E18" s="79">
        <f>(VLOOKUP($A17,'Occupancy Raw Data'!$B$8:$BE$51,'Occupancy Raw Data'!AW$3,FALSE))/100</f>
        <v>-4.5641753280689697E-3</v>
      </c>
      <c r="F18" s="79">
        <f>(VLOOKUP($A17,'Occupancy Raw Data'!$B$8:$BE$51,'Occupancy Raw Data'!AX$3,FALSE))/100</f>
        <v>9.2797292915451201E-3</v>
      </c>
      <c r="G18" s="79">
        <f>(VLOOKUP($A17,'Occupancy Raw Data'!$B$8:$BE$51,'Occupancy Raw Data'!AY$3,FALSE))/100</f>
        <v>-1.9733144796316099E-3</v>
      </c>
      <c r="H18" s="80">
        <f>(VLOOKUP($A17,'Occupancy Raw Data'!$B$8:$BE$51,'Occupancy Raw Data'!BA$3,FALSE))/100</f>
        <v>-1.4946051974208899E-3</v>
      </c>
      <c r="I18" s="80">
        <f>(VLOOKUP($A17,'Occupancy Raw Data'!$B$8:$BE$51,'Occupancy Raw Data'!BB$3,FALSE))/100</f>
        <v>-1.2652978050457E-2</v>
      </c>
      <c r="J18" s="79">
        <f>(VLOOKUP($A17,'Occupancy Raw Data'!$B$8:$BE$51,'Occupancy Raw Data'!BC$3,FALSE))/100</f>
        <v>-7.10445246033139E-3</v>
      </c>
      <c r="K18" s="81">
        <f>(VLOOKUP($A17,'Occupancy Raw Data'!$B$8:$BE$51,'Occupancy Raw Data'!BE$3,FALSE))/100</f>
        <v>-3.51998681835421E-3</v>
      </c>
      <c r="M18" s="78">
        <f>(VLOOKUP($A17,'ADR Raw Data'!$B$6:$BE$49,'ADR Raw Data'!AT$1,FALSE))/100</f>
        <v>-1.1013166619425901E-2</v>
      </c>
      <c r="N18" s="79">
        <f>(VLOOKUP($A17,'ADR Raw Data'!$B$6:$BE$49,'ADR Raw Data'!AU$1,FALSE))/100</f>
        <v>-9.57873784666783E-3</v>
      </c>
      <c r="O18" s="79">
        <f>(VLOOKUP($A17,'ADR Raw Data'!$B$6:$BE$49,'ADR Raw Data'!AV$1,FALSE))/100</f>
        <v>-2.9510523088460299E-3</v>
      </c>
      <c r="P18" s="79">
        <f>(VLOOKUP($A17,'ADR Raw Data'!$B$6:$BE$49,'ADR Raw Data'!AW$1,FALSE))/100</f>
        <v>-4.78832847568063E-3</v>
      </c>
      <c r="Q18" s="79">
        <f>(VLOOKUP($A17,'ADR Raw Data'!$B$6:$BE$49,'ADR Raw Data'!AX$1,FALSE))/100</f>
        <v>-6.0168936249444605E-3</v>
      </c>
      <c r="R18" s="79">
        <f>(VLOOKUP($A17,'ADR Raw Data'!$B$6:$BE$49,'ADR Raw Data'!AY$1,FALSE))/100</f>
        <v>-6.6384832261737704E-3</v>
      </c>
      <c r="S18" s="80">
        <f>(VLOOKUP($A17,'ADR Raw Data'!$B$6:$BE$49,'ADR Raw Data'!BA$1,FALSE))/100</f>
        <v>2.4051434204797901E-3</v>
      </c>
      <c r="T18" s="80">
        <f>(VLOOKUP($A17,'ADR Raw Data'!$B$6:$BE$49,'ADR Raw Data'!BB$1,FALSE))/100</f>
        <v>5.2086636662320197E-3</v>
      </c>
      <c r="U18" s="79">
        <f>(VLOOKUP($A17,'ADR Raw Data'!$B$6:$BE$49,'ADR Raw Data'!BC$1,FALSE))/100</f>
        <v>3.7987526192277601E-3</v>
      </c>
      <c r="V18" s="81">
        <f>(VLOOKUP($A17,'ADR Raw Data'!$B$6:$BE$49,'ADR Raw Data'!BE$1,FALSE))/100</f>
        <v>-3.4338411683765102E-3</v>
      </c>
      <c r="X18" s="78">
        <f>(VLOOKUP($A17,'RevPAR Raw Data'!$B$6:$BE$49,'RevPAR Raw Data'!AT$1,FALSE))/100</f>
        <v>-1.1638575873785998E-2</v>
      </c>
      <c r="Y18" s="79">
        <f>(VLOOKUP($A17,'RevPAR Raw Data'!$B$6:$BE$49,'RevPAR Raw Data'!AU$1,FALSE))/100</f>
        <v>-1.4875802628052E-2</v>
      </c>
      <c r="Z18" s="79">
        <f>(VLOOKUP($A17,'RevPAR Raw Data'!$B$6:$BE$49,'RevPAR Raw Data'!AV$1,FALSE))/100</f>
        <v>-1.04696018972982E-2</v>
      </c>
      <c r="AA18" s="79">
        <f>(VLOOKUP($A17,'RevPAR Raw Data'!$B$6:$BE$49,'RevPAR Raw Data'!AW$1,FALSE))/100</f>
        <v>-9.3306490330582106E-3</v>
      </c>
      <c r="AB18" s="79">
        <f>(VLOOKUP($A17,'RevPAR Raw Data'!$B$6:$BE$49,'RevPAR Raw Data'!AX$1,FALSE))/100</f>
        <v>3.2070005225851498E-3</v>
      </c>
      <c r="AC18" s="79">
        <f>(VLOOKUP($A17,'RevPAR Raw Data'!$B$6:$BE$49,'RevPAR Raw Data'!AY$1,FALSE))/100</f>
        <v>-8.5986978907323791E-3</v>
      </c>
      <c r="AD18" s="80">
        <f>(VLOOKUP($A17,'RevPAR Raw Data'!$B$6:$BE$49,'RevPAR Raw Data'!BA$1,FALSE))/100</f>
        <v>9.0694348320210399E-4</v>
      </c>
      <c r="AE18" s="80">
        <f>(VLOOKUP($A17,'RevPAR Raw Data'!$B$6:$BE$49,'RevPAR Raw Data'!BB$1,FALSE))/100</f>
        <v>-7.5102194912660507E-3</v>
      </c>
      <c r="AF18" s="79">
        <f>(VLOOKUP($A17,'RevPAR Raw Data'!$B$6:$BE$49,'RevPAR Raw Data'!BC$1,FALSE))/100</f>
        <v>-3.3326878984954898E-3</v>
      </c>
      <c r="AG18" s="81">
        <f>(VLOOKUP($A17,'RevPAR Raw Data'!$B$6:$BE$49,'RevPAR Raw Data'!BE$1,FALSE))/100</f>
        <v>-6.9417409110817197E-3</v>
      </c>
    </row>
    <row r="19" spans="1:33" x14ac:dyDescent="0.25">
      <c r="A19" s="128"/>
      <c r="B19" s="106"/>
      <c r="C19" s="107"/>
      <c r="D19" s="107"/>
      <c r="E19" s="107"/>
      <c r="F19" s="107"/>
      <c r="G19" s="108"/>
      <c r="H19" s="88"/>
      <c r="I19" s="88"/>
      <c r="J19" s="108"/>
      <c r="K19" s="109"/>
      <c r="M19" s="110"/>
      <c r="N19" s="111"/>
      <c r="O19" s="111"/>
      <c r="P19" s="111"/>
      <c r="Q19" s="111"/>
      <c r="R19" s="112"/>
      <c r="S19" s="111"/>
      <c r="T19" s="111"/>
      <c r="U19" s="112"/>
      <c r="V19" s="113"/>
      <c r="X19" s="110"/>
      <c r="Y19" s="111"/>
      <c r="Z19" s="111"/>
      <c r="AA19" s="111"/>
      <c r="AB19" s="111"/>
      <c r="AC19" s="112"/>
      <c r="AD19" s="111"/>
      <c r="AE19" s="111"/>
      <c r="AF19" s="112"/>
      <c r="AG19" s="113"/>
    </row>
    <row r="20" spans="1:33" x14ac:dyDescent="0.25">
      <c r="A20" s="105" t="s">
        <v>20</v>
      </c>
      <c r="B20" s="82">
        <f>(VLOOKUP($A20,'Occupancy Raw Data'!$B$8:$BE$51,'Occupancy Raw Data'!AG$3,FALSE))/100</f>
        <v>0.578070839232534</v>
      </c>
      <c r="C20" s="88">
        <f>(VLOOKUP($A20,'Occupancy Raw Data'!$B$8:$BE$51,'Occupancy Raw Data'!AH$3,FALSE))/100</f>
        <v>0.70984474930430097</v>
      </c>
      <c r="D20" s="88">
        <f>(VLOOKUP($A20,'Occupancy Raw Data'!$B$8:$BE$51,'Occupancy Raw Data'!AI$3,FALSE))/100</f>
        <v>0.75285602694917697</v>
      </c>
      <c r="E20" s="88">
        <f>(VLOOKUP($A20,'Occupancy Raw Data'!$B$8:$BE$51,'Occupancy Raw Data'!AJ$3,FALSE))/100</f>
        <v>0.76099082165698306</v>
      </c>
      <c r="F20" s="88">
        <f>(VLOOKUP($A20,'Occupancy Raw Data'!$B$8:$BE$51,'Occupancy Raw Data'!AK$3,FALSE))/100</f>
        <v>0.74337255284870296</v>
      </c>
      <c r="G20" s="89">
        <f>(VLOOKUP($A20,'Occupancy Raw Data'!$B$8:$BE$51,'Occupancy Raw Data'!AL$3,FALSE))/100</f>
        <v>0.70902699799834001</v>
      </c>
      <c r="H20" s="88">
        <f>(VLOOKUP($A20,'Occupancy Raw Data'!$B$8:$BE$51,'Occupancy Raw Data'!AN$3,FALSE))/100</f>
        <v>0.80594883561978192</v>
      </c>
      <c r="I20" s="88">
        <f>(VLOOKUP($A20,'Occupancy Raw Data'!$B$8:$BE$51,'Occupancy Raw Data'!AO$3,FALSE))/100</f>
        <v>0.80848752624127296</v>
      </c>
      <c r="J20" s="89">
        <f>(VLOOKUP($A20,'Occupancy Raw Data'!$B$8:$BE$51,'Occupancy Raw Data'!AP$3,FALSE))/100</f>
        <v>0.807218180930527</v>
      </c>
      <c r="K20" s="83">
        <f>(VLOOKUP($A20,'Occupancy Raw Data'!$B$8:$BE$51,'Occupancy Raw Data'!AR$3,FALSE))/100</f>
        <v>0.73708162169325009</v>
      </c>
      <c r="M20" s="110">
        <f>VLOOKUP($A20,'ADR Raw Data'!$B$6:$BE$49,'ADR Raw Data'!AG$1,FALSE)</f>
        <v>120.454271945104</v>
      </c>
      <c r="N20" s="111">
        <f>VLOOKUP($A20,'ADR Raw Data'!$B$6:$BE$49,'ADR Raw Data'!AH$1,FALSE)</f>
        <v>125.569879726267</v>
      </c>
      <c r="O20" s="111">
        <f>VLOOKUP($A20,'ADR Raw Data'!$B$6:$BE$49,'ADR Raw Data'!AI$1,FALSE)</f>
        <v>128.62980172818999</v>
      </c>
      <c r="P20" s="111">
        <f>VLOOKUP($A20,'ADR Raw Data'!$B$6:$BE$49,'ADR Raw Data'!AJ$1,FALSE)</f>
        <v>128.46100449883301</v>
      </c>
      <c r="Q20" s="111">
        <f>VLOOKUP($A20,'ADR Raw Data'!$B$6:$BE$49,'ADR Raw Data'!AK$1,FALSE)</f>
        <v>127.48850293895499</v>
      </c>
      <c r="R20" s="112">
        <f>VLOOKUP($A20,'ADR Raw Data'!$B$6:$BE$49,'ADR Raw Data'!AL$1,FALSE)</f>
        <v>126.40845662053199</v>
      </c>
      <c r="S20" s="111">
        <f>VLOOKUP($A20,'ADR Raw Data'!$B$6:$BE$49,'ADR Raw Data'!AN$1,FALSE)</f>
        <v>149.02435494374001</v>
      </c>
      <c r="T20" s="111">
        <f>VLOOKUP($A20,'ADR Raw Data'!$B$6:$BE$49,'ADR Raw Data'!AO$1,FALSE)</f>
        <v>148.63688033091199</v>
      </c>
      <c r="U20" s="112">
        <f>VLOOKUP($A20,'ADR Raw Data'!$B$6:$BE$49,'ADR Raw Data'!AP$1,FALSE)</f>
        <v>148.83031298667899</v>
      </c>
      <c r="V20" s="113">
        <f>VLOOKUP($A20,'ADR Raw Data'!$B$6:$BE$49,'ADR Raw Data'!AR$1,FALSE)</f>
        <v>133.42428366301201</v>
      </c>
      <c r="X20" s="110">
        <f>VLOOKUP($A20,'RevPAR Raw Data'!$B$6:$BE$49,'RevPAR Raw Data'!AG$1,FALSE)</f>
        <v>69.631102072450304</v>
      </c>
      <c r="Y20" s="111">
        <f>VLOOKUP($A20,'RevPAR Raw Data'!$B$6:$BE$49,'RevPAR Raw Data'!AH$1,FALSE)</f>
        <v>89.135119794463705</v>
      </c>
      <c r="Z20" s="111">
        <f>VLOOKUP($A20,'RevPAR Raw Data'!$B$6:$BE$49,'RevPAR Raw Data'!AI$1,FALSE)</f>
        <v>96.839721476346199</v>
      </c>
      <c r="AA20" s="111">
        <f>VLOOKUP($A20,'RevPAR Raw Data'!$B$6:$BE$49,'RevPAR Raw Data'!AJ$1,FALSE)</f>
        <v>97.757645364448507</v>
      </c>
      <c r="AB20" s="111">
        <f>VLOOKUP($A20,'RevPAR Raw Data'!$B$6:$BE$49,'RevPAR Raw Data'!AK$1,FALSE)</f>
        <v>94.7714538885905</v>
      </c>
      <c r="AC20" s="112">
        <f>VLOOKUP($A20,'RevPAR Raw Data'!$B$6:$BE$49,'RevPAR Raw Data'!AL$1,FALSE)</f>
        <v>89.627008519259803</v>
      </c>
      <c r="AD20" s="111">
        <f>VLOOKUP($A20,'RevPAR Raw Data'!$B$6:$BE$49,'RevPAR Raw Data'!AN$1,FALSE)</f>
        <v>120.10600534589599</v>
      </c>
      <c r="AE20" s="111">
        <f>VLOOKUP($A20,'RevPAR Raw Data'!$B$6:$BE$49,'RevPAR Raw Data'!AO$1,FALSE)</f>
        <v>120.171063686959</v>
      </c>
      <c r="AF20" s="112">
        <f>VLOOKUP($A20,'RevPAR Raw Data'!$B$6:$BE$49,'RevPAR Raw Data'!AP$1,FALSE)</f>
        <v>120.138534516428</v>
      </c>
      <c r="AG20" s="113">
        <f>VLOOKUP($A20,'RevPAR Raw Data'!$B$6:$BE$49,'RevPAR Raw Data'!AR$1,FALSE)</f>
        <v>98.344587375593605</v>
      </c>
    </row>
    <row r="21" spans="1:33" x14ac:dyDescent="0.25">
      <c r="A21" s="90" t="s">
        <v>14</v>
      </c>
      <c r="B21" s="78">
        <f>(VLOOKUP($A20,'Occupancy Raw Data'!$B$8:$BE$51,'Occupancy Raw Data'!AT$3,FALSE))/100</f>
        <v>-2.26917385522961E-3</v>
      </c>
      <c r="C21" s="79">
        <f>(VLOOKUP($A20,'Occupancy Raw Data'!$B$8:$BE$51,'Occupancy Raw Data'!AU$3,FALSE))/100</f>
        <v>-9.2164358401422598E-3</v>
      </c>
      <c r="D21" s="79">
        <f>(VLOOKUP($A20,'Occupancy Raw Data'!$B$8:$BE$51,'Occupancy Raw Data'!AV$3,FALSE))/100</f>
        <v>-4.99351572780649E-3</v>
      </c>
      <c r="E21" s="79">
        <f>(VLOOKUP($A20,'Occupancy Raw Data'!$B$8:$BE$51,'Occupancy Raw Data'!AW$3,FALSE))/100</f>
        <v>2.1544952894815301E-2</v>
      </c>
      <c r="F21" s="79">
        <f>(VLOOKUP($A20,'Occupancy Raw Data'!$B$8:$BE$51,'Occupancy Raw Data'!AX$3,FALSE))/100</f>
        <v>4.30614406926546E-2</v>
      </c>
      <c r="G21" s="79">
        <f>(VLOOKUP($A20,'Occupancy Raw Data'!$B$8:$BE$51,'Occupancy Raw Data'!AY$3,FALSE))/100</f>
        <v>9.9833864021557691E-3</v>
      </c>
      <c r="H21" s="80">
        <f>(VLOOKUP($A20,'Occupancy Raw Data'!$B$8:$BE$51,'Occupancy Raw Data'!BA$3,FALSE))/100</f>
        <v>2.8744849556156402E-2</v>
      </c>
      <c r="I21" s="80">
        <f>(VLOOKUP($A20,'Occupancy Raw Data'!$B$8:$BE$51,'Occupancy Raw Data'!BB$3,FALSE))/100</f>
        <v>1.6184110170135501E-2</v>
      </c>
      <c r="J21" s="79">
        <f>(VLOOKUP($A20,'Occupancy Raw Data'!$B$8:$BE$51,'Occupancy Raw Data'!BC$3,FALSE))/100</f>
        <v>2.2416028047125801E-2</v>
      </c>
      <c r="K21" s="81">
        <f>(VLOOKUP($A20,'Occupancy Raw Data'!$B$8:$BE$51,'Occupancy Raw Data'!BE$3,FALSE))/100</f>
        <v>1.3840578334315401E-2</v>
      </c>
      <c r="M21" s="78">
        <f>(VLOOKUP($A20,'ADR Raw Data'!$B$6:$BE$49,'ADR Raw Data'!AT$1,FALSE))/100</f>
        <v>-1.24185301125518E-2</v>
      </c>
      <c r="N21" s="79">
        <f>(VLOOKUP($A20,'ADR Raw Data'!$B$6:$BE$49,'ADR Raw Data'!AU$1,FALSE))/100</f>
        <v>-3.6979247035686404E-3</v>
      </c>
      <c r="O21" s="79">
        <f>(VLOOKUP($A20,'ADR Raw Data'!$B$6:$BE$49,'ADR Raw Data'!AV$1,FALSE))/100</f>
        <v>5.8264751597768402E-4</v>
      </c>
      <c r="P21" s="79">
        <f>(VLOOKUP($A20,'ADR Raw Data'!$B$6:$BE$49,'ADR Raw Data'!AW$1,FALSE))/100</f>
        <v>7.2953007344325306E-3</v>
      </c>
      <c r="Q21" s="79">
        <f>(VLOOKUP($A20,'ADR Raw Data'!$B$6:$BE$49,'ADR Raw Data'!AX$1,FALSE))/100</f>
        <v>7.5517001384173901E-3</v>
      </c>
      <c r="R21" s="79">
        <f>(VLOOKUP($A20,'ADR Raw Data'!$B$6:$BE$49,'ADR Raw Data'!AY$1,FALSE))/100</f>
        <v>6.5470479236654693E-4</v>
      </c>
      <c r="S21" s="80">
        <f>(VLOOKUP($A20,'ADR Raw Data'!$B$6:$BE$49,'ADR Raw Data'!BA$1,FALSE))/100</f>
        <v>6.5008267818996903E-3</v>
      </c>
      <c r="T21" s="80">
        <f>(VLOOKUP($A20,'ADR Raw Data'!$B$6:$BE$49,'ADR Raw Data'!BB$1,FALSE))/100</f>
        <v>-1.85281826583569E-3</v>
      </c>
      <c r="U21" s="79">
        <f>(VLOOKUP($A20,'ADR Raw Data'!$B$6:$BE$49,'ADR Raw Data'!BC$1,FALSE))/100</f>
        <v>2.2878274450343098E-3</v>
      </c>
      <c r="V21" s="81">
        <f>(VLOOKUP($A20,'ADR Raw Data'!$B$6:$BE$49,'ADR Raw Data'!BE$1,FALSE))/100</f>
        <v>1.6607998963445801E-3</v>
      </c>
      <c r="X21" s="78">
        <f>(VLOOKUP($A20,'RevPAR Raw Data'!$B$6:$BE$49,'RevPAR Raw Data'!AT$1,FALSE))/100</f>
        <v>-1.4659524163929601E-2</v>
      </c>
      <c r="Y21" s="79">
        <f>(VLOOKUP($A20,'RevPAR Raw Data'!$B$6:$BE$49,'RevPAR Raw Data'!AU$1,FALSE))/100</f>
        <v>-1.2880278857938701E-2</v>
      </c>
      <c r="Z21" s="79">
        <f>(VLOOKUP($A20,'RevPAR Raw Data'!$B$6:$BE$49,'RevPAR Raw Data'!AV$1,FALSE))/100</f>
        <v>-4.4137776713636103E-3</v>
      </c>
      <c r="AA21" s="79">
        <f>(VLOOKUP($A20,'RevPAR Raw Data'!$B$6:$BE$49,'RevPAR Raw Data'!AW$1,FALSE))/100</f>
        <v>2.89974305399247E-2</v>
      </c>
      <c r="AB21" s="79">
        <f>(VLOOKUP($A20,'RevPAR Raw Data'!$B$6:$BE$49,'RevPAR Raw Data'!AX$1,FALSE))/100</f>
        <v>5.0938327918711196E-2</v>
      </c>
      <c r="AC21" s="79">
        <f>(VLOOKUP($A20,'RevPAR Raw Data'!$B$6:$BE$49,'RevPAR Raw Data'!AY$1,FALSE))/100</f>
        <v>1.0644627365443799E-2</v>
      </c>
      <c r="AD21" s="80">
        <f>(VLOOKUP($A20,'RevPAR Raw Data'!$B$6:$BE$49,'RevPAR Raw Data'!BA$1,FALSE))/100</f>
        <v>3.5432541625892398E-2</v>
      </c>
      <c r="AE21" s="80">
        <f>(VLOOKUP($A20,'RevPAR Raw Data'!$B$6:$BE$49,'RevPAR Raw Data'!BB$1,FALSE))/100</f>
        <v>1.43013056893603E-2</v>
      </c>
      <c r="AF21" s="79">
        <f>(VLOOKUP($A20,'RevPAR Raw Data'!$B$6:$BE$49,'RevPAR Raw Data'!BC$1,FALSE))/100</f>
        <v>2.4755139496335E-2</v>
      </c>
      <c r="AG21" s="81">
        <f>(VLOOKUP($A20,'RevPAR Raw Data'!$B$6:$BE$49,'RevPAR Raw Data'!BE$1,FALSE))/100</f>
        <v>1.5524364661722901E-2</v>
      </c>
    </row>
    <row r="22" spans="1:33" x14ac:dyDescent="0.25">
      <c r="A22" s="128"/>
      <c r="B22" s="106"/>
      <c r="C22" s="107"/>
      <c r="D22" s="107"/>
      <c r="E22" s="107"/>
      <c r="F22" s="107"/>
      <c r="G22" s="108"/>
      <c r="H22" s="88"/>
      <c r="I22" s="88"/>
      <c r="J22" s="108"/>
      <c r="K22" s="109"/>
      <c r="M22" s="110"/>
      <c r="N22" s="111"/>
      <c r="O22" s="111"/>
      <c r="P22" s="111"/>
      <c r="Q22" s="111"/>
      <c r="R22" s="112"/>
      <c r="S22" s="111"/>
      <c r="T22" s="111"/>
      <c r="U22" s="112"/>
      <c r="V22" s="113"/>
      <c r="X22" s="110"/>
      <c r="Y22" s="111"/>
      <c r="Z22" s="111"/>
      <c r="AA22" s="111"/>
      <c r="AB22" s="111"/>
      <c r="AC22" s="112"/>
      <c r="AD22" s="111"/>
      <c r="AE22" s="111"/>
      <c r="AF22" s="112"/>
      <c r="AG22" s="113"/>
    </row>
    <row r="23" spans="1:33" x14ac:dyDescent="0.25">
      <c r="A23" s="105" t="s">
        <v>21</v>
      </c>
      <c r="B23" s="82">
        <f>(VLOOKUP($A23,'Occupancy Raw Data'!$B$8:$BE$51,'Occupancy Raw Data'!AG$3,FALSE))/100</f>
        <v>0.55875742841707099</v>
      </c>
      <c r="C23" s="88">
        <f>(VLOOKUP($A23,'Occupancy Raw Data'!$B$8:$BE$51,'Occupancy Raw Data'!AH$3,FALSE))/100</f>
        <v>0.63267423014586699</v>
      </c>
      <c r="D23" s="88">
        <f>(VLOOKUP($A23,'Occupancy Raw Data'!$B$8:$BE$51,'Occupancy Raw Data'!AI$3,FALSE))/100</f>
        <v>0.663969142338526</v>
      </c>
      <c r="E23" s="88">
        <f>(VLOOKUP($A23,'Occupancy Raw Data'!$B$8:$BE$51,'Occupancy Raw Data'!AJ$3,FALSE))/100</f>
        <v>0.67342308274088591</v>
      </c>
      <c r="F23" s="88">
        <f>(VLOOKUP($A23,'Occupancy Raw Data'!$B$8:$BE$51,'Occupancy Raw Data'!AK$3,FALSE))/100</f>
        <v>0.67127298658080603</v>
      </c>
      <c r="G23" s="89">
        <f>(VLOOKUP($A23,'Occupancy Raw Data'!$B$8:$BE$51,'Occupancy Raw Data'!AL$3,FALSE))/100</f>
        <v>0.64002013994234597</v>
      </c>
      <c r="H23" s="88">
        <f>(VLOOKUP($A23,'Occupancy Raw Data'!$B$8:$BE$51,'Occupancy Raw Data'!AN$3,FALSE))/100</f>
        <v>0.73568652849740901</v>
      </c>
      <c r="I23" s="88">
        <f>(VLOOKUP($A23,'Occupancy Raw Data'!$B$8:$BE$51,'Occupancy Raw Data'!AO$3,FALSE))/100</f>
        <v>0.7359671848013809</v>
      </c>
      <c r="J23" s="89">
        <f>(VLOOKUP($A23,'Occupancy Raw Data'!$B$8:$BE$51,'Occupancy Raw Data'!AP$3,FALSE))/100</f>
        <v>0.73582685664939507</v>
      </c>
      <c r="K23" s="83">
        <f>(VLOOKUP($A23,'Occupancy Raw Data'!$B$8:$BE$51,'Occupancy Raw Data'!AR$3,FALSE))/100</f>
        <v>0.66741198872912511</v>
      </c>
      <c r="M23" s="110">
        <f>VLOOKUP($A23,'ADR Raw Data'!$B$6:$BE$49,'ADR Raw Data'!AG$1,FALSE)</f>
        <v>87.307198190010197</v>
      </c>
      <c r="N23" s="111">
        <f>VLOOKUP($A23,'ADR Raw Data'!$B$6:$BE$49,'ADR Raw Data'!AH$1,FALSE)</f>
        <v>88.6802771800389</v>
      </c>
      <c r="O23" s="111">
        <f>VLOOKUP($A23,'ADR Raw Data'!$B$6:$BE$49,'ADR Raw Data'!AI$1,FALSE)</f>
        <v>90.679207524449495</v>
      </c>
      <c r="P23" s="111">
        <f>VLOOKUP($A23,'ADR Raw Data'!$B$6:$BE$49,'ADR Raw Data'!AJ$1,FALSE)</f>
        <v>91.129609485303504</v>
      </c>
      <c r="Q23" s="111">
        <f>VLOOKUP($A23,'ADR Raw Data'!$B$6:$BE$49,'ADR Raw Data'!AK$1,FALSE)</f>
        <v>91.281393230214505</v>
      </c>
      <c r="R23" s="112">
        <f>VLOOKUP($A23,'ADR Raw Data'!$B$6:$BE$49,'ADR Raw Data'!AL$1,FALSE)</f>
        <v>89.916365585443799</v>
      </c>
      <c r="S23" s="111">
        <f>VLOOKUP($A23,'ADR Raw Data'!$B$6:$BE$49,'ADR Raw Data'!AN$1,FALSE)</f>
        <v>109.69325732899</v>
      </c>
      <c r="T23" s="111">
        <f>VLOOKUP($A23,'ADR Raw Data'!$B$6:$BE$49,'ADR Raw Data'!AO$1,FALSE)</f>
        <v>111.969696245233</v>
      </c>
      <c r="U23" s="112">
        <f>VLOOKUP($A23,'ADR Raw Data'!$B$6:$BE$49,'ADR Raw Data'!AP$1,FALSE)</f>
        <v>110.831693854797</v>
      </c>
      <c r="V23" s="113">
        <f>VLOOKUP($A23,'ADR Raw Data'!$B$6:$BE$49,'ADR Raw Data'!AR$1,FALSE)</f>
        <v>96.509192968502504</v>
      </c>
      <c r="X23" s="110">
        <f>VLOOKUP($A23,'RevPAR Raw Data'!$B$6:$BE$49,'RevPAR Raw Data'!AG$1,FALSE)</f>
        <v>48.783545542949703</v>
      </c>
      <c r="Y23" s="111">
        <f>VLOOKUP($A23,'RevPAR Raw Data'!$B$6:$BE$49,'RevPAR Raw Data'!AH$1,FALSE)</f>
        <v>56.105726094003202</v>
      </c>
      <c r="Z23" s="111">
        <f>VLOOKUP($A23,'RevPAR Raw Data'!$B$6:$BE$49,'RevPAR Raw Data'!AI$1,FALSE)</f>
        <v>60.208195647945999</v>
      </c>
      <c r="AA23" s="111">
        <f>VLOOKUP($A23,'RevPAR Raw Data'!$B$6:$BE$49,'RevPAR Raw Data'!AJ$1,FALSE)</f>
        <v>61.368782548566202</v>
      </c>
      <c r="AB23" s="111">
        <f>VLOOKUP($A23,'RevPAR Raw Data'!$B$6:$BE$49,'RevPAR Raw Data'!AK$1,FALSE)</f>
        <v>61.274733452903099</v>
      </c>
      <c r="AC23" s="112">
        <f>VLOOKUP($A23,'RevPAR Raw Data'!$B$6:$BE$49,'RevPAR Raw Data'!AL$1,FALSE)</f>
        <v>57.548284885102902</v>
      </c>
      <c r="AD23" s="111">
        <f>VLOOKUP($A23,'RevPAR Raw Data'!$B$6:$BE$49,'RevPAR Raw Data'!AN$1,FALSE)</f>
        <v>80.699851683937794</v>
      </c>
      <c r="AE23" s="111">
        <f>VLOOKUP($A23,'RevPAR Raw Data'!$B$6:$BE$49,'RevPAR Raw Data'!AO$1,FALSE)</f>
        <v>82.406022128670102</v>
      </c>
      <c r="AF23" s="112">
        <f>VLOOKUP($A23,'RevPAR Raw Data'!$B$6:$BE$49,'RevPAR Raw Data'!AP$1,FALSE)</f>
        <v>81.552936906303898</v>
      </c>
      <c r="AG23" s="113">
        <f>VLOOKUP($A23,'RevPAR Raw Data'!$B$6:$BE$49,'RevPAR Raw Data'!AR$1,FALSE)</f>
        <v>64.411392409751201</v>
      </c>
    </row>
    <row r="24" spans="1:33" x14ac:dyDescent="0.25">
      <c r="A24" s="90" t="s">
        <v>14</v>
      </c>
      <c r="B24" s="78">
        <f>(VLOOKUP($A23,'Occupancy Raw Data'!$B$8:$BE$51,'Occupancy Raw Data'!AT$3,FALSE))/100</f>
        <v>1.3594376549105199E-3</v>
      </c>
      <c r="C24" s="79">
        <f>(VLOOKUP($A23,'Occupancy Raw Data'!$B$8:$BE$51,'Occupancy Raw Data'!AU$3,FALSE))/100</f>
        <v>-4.5651920784445903E-3</v>
      </c>
      <c r="D24" s="79">
        <f>(VLOOKUP($A23,'Occupancy Raw Data'!$B$8:$BE$51,'Occupancy Raw Data'!AV$3,FALSE))/100</f>
        <v>1.2499931008140199E-2</v>
      </c>
      <c r="E24" s="79">
        <f>(VLOOKUP($A23,'Occupancy Raw Data'!$B$8:$BE$51,'Occupancy Raw Data'!AW$3,FALSE))/100</f>
        <v>2.8838910694146E-2</v>
      </c>
      <c r="F24" s="79">
        <f>(VLOOKUP($A23,'Occupancy Raw Data'!$B$8:$BE$51,'Occupancy Raw Data'!AX$3,FALSE))/100</f>
        <v>4.8366585399762997E-2</v>
      </c>
      <c r="G24" s="79">
        <f>(VLOOKUP($A23,'Occupancy Raw Data'!$B$8:$BE$51,'Occupancy Raw Data'!AY$3,FALSE))/100</f>
        <v>1.7771982645174801E-2</v>
      </c>
      <c r="H24" s="80">
        <f>(VLOOKUP($A23,'Occupancy Raw Data'!$B$8:$BE$51,'Occupancy Raw Data'!BA$3,FALSE))/100</f>
        <v>3.8519849310108996E-2</v>
      </c>
      <c r="I24" s="80">
        <f>(VLOOKUP($A23,'Occupancy Raw Data'!$B$8:$BE$51,'Occupancy Raw Data'!BB$3,FALSE))/100</f>
        <v>2.5591026210974702E-2</v>
      </c>
      <c r="J24" s="79">
        <f>(VLOOKUP($A23,'Occupancy Raw Data'!$B$8:$BE$51,'Occupancy Raw Data'!BC$3,FALSE))/100</f>
        <v>3.2013714324133802E-2</v>
      </c>
      <c r="K24" s="81">
        <f>(VLOOKUP($A23,'Occupancy Raw Data'!$B$8:$BE$51,'Occupancy Raw Data'!BE$3,FALSE))/100</f>
        <v>2.2197820720857998E-2</v>
      </c>
      <c r="M24" s="78">
        <f>(VLOOKUP($A23,'ADR Raw Data'!$B$6:$BE$49,'ADR Raw Data'!AT$1,FALSE))/100</f>
        <v>-1.4492442303028598E-3</v>
      </c>
      <c r="N24" s="79">
        <f>(VLOOKUP($A23,'ADR Raw Data'!$B$6:$BE$49,'ADR Raw Data'!AU$1,FALSE))/100</f>
        <v>-8.5519655954765603E-3</v>
      </c>
      <c r="O24" s="79">
        <f>(VLOOKUP($A23,'ADR Raw Data'!$B$6:$BE$49,'ADR Raw Data'!AV$1,FALSE))/100</f>
        <v>-3.0206341122742701E-3</v>
      </c>
      <c r="P24" s="79">
        <f>(VLOOKUP($A23,'ADR Raw Data'!$B$6:$BE$49,'ADR Raw Data'!AW$1,FALSE))/100</f>
        <v>5.9621077305894901E-4</v>
      </c>
      <c r="Q24" s="79">
        <f>(VLOOKUP($A23,'ADR Raw Data'!$B$6:$BE$49,'ADR Raw Data'!AX$1,FALSE))/100</f>
        <v>5.2614125409696996E-3</v>
      </c>
      <c r="R24" s="79">
        <f>(VLOOKUP($A23,'ADR Raw Data'!$B$6:$BE$49,'ADR Raw Data'!AY$1,FALSE))/100</f>
        <v>-1.1430980845094001E-3</v>
      </c>
      <c r="S24" s="80">
        <f>(VLOOKUP($A23,'ADR Raw Data'!$B$6:$BE$49,'ADR Raw Data'!BA$1,FALSE))/100</f>
        <v>2.0362795290207299E-2</v>
      </c>
      <c r="T24" s="80">
        <f>(VLOOKUP($A23,'ADR Raw Data'!$B$6:$BE$49,'ADR Raw Data'!BB$1,FALSE))/100</f>
        <v>2.90308121006954E-2</v>
      </c>
      <c r="U24" s="79">
        <f>(VLOOKUP($A23,'ADR Raw Data'!$B$6:$BE$49,'ADR Raw Data'!BC$1,FALSE))/100</f>
        <v>2.4685040383375097E-2</v>
      </c>
      <c r="V24" s="81">
        <f>(VLOOKUP($A23,'ADR Raw Data'!$B$6:$BE$49,'ADR Raw Data'!BE$1,FALSE))/100</f>
        <v>8.5949548920359001E-3</v>
      </c>
      <c r="X24" s="78">
        <f>(VLOOKUP($A23,'RevPAR Raw Data'!$B$6:$BE$49,'RevPAR Raw Data'!AT$1,FALSE))/100</f>
        <v>-9.1776732570176094E-5</v>
      </c>
      <c r="Y24" s="79">
        <f>(VLOOKUP($A23,'RevPAR Raw Data'!$B$6:$BE$49,'RevPAR Raw Data'!AU$1,FALSE))/100</f>
        <v>-1.30781163083295E-2</v>
      </c>
      <c r="Z24" s="79">
        <f>(VLOOKUP($A23,'RevPAR Raw Data'!$B$6:$BE$49,'RevPAR Raw Data'!AV$1,FALSE))/100</f>
        <v>9.4415391778617502E-3</v>
      </c>
      <c r="AA24" s="79">
        <f>(VLOOKUP($A23,'RevPAR Raw Data'!$B$6:$BE$49,'RevPAR Raw Data'!AW$1,FALSE))/100</f>
        <v>2.9452315536443997E-2</v>
      </c>
      <c r="AB24" s="79">
        <f>(VLOOKUP($A23,'RevPAR Raw Data'!$B$6:$BE$49,'RevPAR Raw Data'!AX$1,FALSE))/100</f>
        <v>5.3882474499718898E-2</v>
      </c>
      <c r="AC24" s="79">
        <f>(VLOOKUP($A23,'RevPAR Raw Data'!$B$6:$BE$49,'RevPAR Raw Data'!AY$1,FALSE))/100</f>
        <v>1.66085694413457E-2</v>
      </c>
      <c r="AD24" s="80">
        <f>(VLOOKUP($A23,'RevPAR Raw Data'!$B$6:$BE$49,'RevPAR Raw Data'!BA$1,FALSE))/100</f>
        <v>5.9667016406427707E-2</v>
      </c>
      <c r="AE24" s="80">
        <f>(VLOOKUP($A23,'RevPAR Raw Data'!$B$6:$BE$49,'RevPAR Raw Data'!BB$1,FALSE))/100</f>
        <v>5.5364766585065006E-2</v>
      </c>
      <c r="AF24" s="79">
        <f>(VLOOKUP($A23,'RevPAR Raw Data'!$B$6:$BE$49,'RevPAR Raw Data'!BC$1,FALSE))/100</f>
        <v>5.7489014538422104E-2</v>
      </c>
      <c r="AG24" s="81">
        <f>(VLOOKUP($A23,'RevPAR Raw Data'!$B$6:$BE$49,'RevPAR Raw Data'!BE$1,FALSE))/100</f>
        <v>3.0983564880691202E-2</v>
      </c>
    </row>
    <row r="25" spans="1:33" x14ac:dyDescent="0.25">
      <c r="A25" s="128"/>
      <c r="B25" s="106"/>
      <c r="C25" s="107"/>
      <c r="D25" s="107"/>
      <c r="E25" s="107"/>
      <c r="F25" s="107"/>
      <c r="G25" s="108"/>
      <c r="H25" s="88"/>
      <c r="I25" s="88"/>
      <c r="J25" s="108"/>
      <c r="K25" s="109"/>
      <c r="M25" s="110"/>
      <c r="N25" s="111"/>
      <c r="O25" s="111"/>
      <c r="P25" s="111"/>
      <c r="Q25" s="111"/>
      <c r="R25" s="112"/>
      <c r="S25" s="111"/>
      <c r="T25" s="111"/>
      <c r="U25" s="112"/>
      <c r="V25" s="113"/>
      <c r="X25" s="110"/>
      <c r="Y25" s="111"/>
      <c r="Z25" s="111"/>
      <c r="AA25" s="111"/>
      <c r="AB25" s="111"/>
      <c r="AC25" s="112"/>
      <c r="AD25" s="111"/>
      <c r="AE25" s="111"/>
      <c r="AF25" s="112"/>
      <c r="AG25" s="113"/>
    </row>
    <row r="26" spans="1:33" x14ac:dyDescent="0.25">
      <c r="A26" s="105" t="s">
        <v>22</v>
      </c>
      <c r="B26" s="82">
        <f>(VLOOKUP($A26,'Occupancy Raw Data'!$B$8:$BE$51,'Occupancy Raw Data'!AG$3,FALSE))/100</f>
        <v>0.53408060600742802</v>
      </c>
      <c r="C26" s="88">
        <f>(VLOOKUP($A26,'Occupancy Raw Data'!$B$8:$BE$51,'Occupancy Raw Data'!AH$3,FALSE))/100</f>
        <v>0.57042789038050901</v>
      </c>
      <c r="D26" s="88">
        <f>(VLOOKUP($A26,'Occupancy Raw Data'!$B$8:$BE$51,'Occupancy Raw Data'!AI$3,FALSE))/100</f>
        <v>0.58176859407446402</v>
      </c>
      <c r="E26" s="88">
        <f>(VLOOKUP($A26,'Occupancy Raw Data'!$B$8:$BE$51,'Occupancy Raw Data'!AJ$3,FALSE))/100</f>
        <v>0.59772308502237403</v>
      </c>
      <c r="F26" s="88">
        <f>(VLOOKUP($A26,'Occupancy Raw Data'!$B$8:$BE$51,'Occupancy Raw Data'!AK$3,FALSE))/100</f>
        <v>0.60918809043315403</v>
      </c>
      <c r="G26" s="89">
        <f>(VLOOKUP($A26,'Occupancy Raw Data'!$B$8:$BE$51,'Occupancy Raw Data'!AL$3,FALSE))/100</f>
        <v>0.57863765318358606</v>
      </c>
      <c r="H26" s="88">
        <f>(VLOOKUP($A26,'Occupancy Raw Data'!$B$8:$BE$51,'Occupancy Raw Data'!AN$3,FALSE))/100</f>
        <v>0.67951361469392491</v>
      </c>
      <c r="I26" s="88">
        <f>(VLOOKUP($A26,'Occupancy Raw Data'!$B$8:$BE$51,'Occupancy Raw Data'!AO$3,FALSE))/100</f>
        <v>0.6922143254072699</v>
      </c>
      <c r="J26" s="89">
        <f>(VLOOKUP($A26,'Occupancy Raw Data'!$B$8:$BE$51,'Occupancy Raw Data'!AP$3,FALSE))/100</f>
        <v>0.68586397005059796</v>
      </c>
      <c r="K26" s="83">
        <f>(VLOOKUP($A26,'Occupancy Raw Data'!$B$8:$BE$51,'Occupancy Raw Data'!AR$3,FALSE))/100</f>
        <v>0.60927374371701803</v>
      </c>
      <c r="M26" s="110">
        <f>VLOOKUP($A26,'ADR Raw Data'!$B$6:$BE$49,'ADR Raw Data'!AG$1,FALSE)</f>
        <v>68.5963468559615</v>
      </c>
      <c r="N26" s="111">
        <f>VLOOKUP($A26,'ADR Raw Data'!$B$6:$BE$49,'ADR Raw Data'!AH$1,FALSE)</f>
        <v>69.063887529161406</v>
      </c>
      <c r="O26" s="111">
        <f>VLOOKUP($A26,'ADR Raw Data'!$B$6:$BE$49,'ADR Raw Data'!AI$1,FALSE)</f>
        <v>69.387534829384705</v>
      </c>
      <c r="P26" s="111">
        <f>VLOOKUP($A26,'ADR Raw Data'!$B$6:$BE$49,'ADR Raw Data'!AJ$1,FALSE)</f>
        <v>69.569549823235107</v>
      </c>
      <c r="Q26" s="111">
        <f>VLOOKUP($A26,'ADR Raw Data'!$B$6:$BE$49,'ADR Raw Data'!AK$1,FALSE)</f>
        <v>70.129600037208107</v>
      </c>
      <c r="R26" s="112">
        <f>VLOOKUP($A26,'ADR Raw Data'!$B$6:$BE$49,'ADR Raw Data'!AL$1,FALSE)</f>
        <v>69.371523514471093</v>
      </c>
      <c r="S26" s="111">
        <f>VLOOKUP($A26,'ADR Raw Data'!$B$6:$BE$49,'ADR Raw Data'!AN$1,FALSE)</f>
        <v>85.280757260607103</v>
      </c>
      <c r="T26" s="111">
        <f>VLOOKUP($A26,'ADR Raw Data'!$B$6:$BE$49,'ADR Raw Data'!AO$1,FALSE)</f>
        <v>88.555692359776003</v>
      </c>
      <c r="U26" s="112">
        <f>VLOOKUP($A26,'ADR Raw Data'!$B$6:$BE$49,'ADR Raw Data'!AP$1,FALSE)</f>
        <v>86.933385981034405</v>
      </c>
      <c r="V26" s="113">
        <f>VLOOKUP($A26,'ADR Raw Data'!$B$6:$BE$49,'ADR Raw Data'!AR$1,FALSE)</f>
        <v>75.019957448905899</v>
      </c>
      <c r="X26" s="110">
        <f>VLOOKUP($A26,'RevPAR Raw Data'!$B$6:$BE$49,'RevPAR Raw Data'!AG$1,FALSE)</f>
        <v>36.635978498727702</v>
      </c>
      <c r="Y26" s="111">
        <f>VLOOKUP($A26,'RevPAR Raw Data'!$B$6:$BE$49,'RevPAR Raw Data'!AH$1,FALSE)</f>
        <v>39.395967664736297</v>
      </c>
      <c r="Z26" s="111">
        <f>VLOOKUP($A26,'RevPAR Raw Data'!$B$6:$BE$49,'RevPAR Raw Data'!AI$1,FALSE)</f>
        <v>40.367488583983999</v>
      </c>
      <c r="AA26" s="111">
        <f>VLOOKUP($A26,'RevPAR Raw Data'!$B$6:$BE$49,'RevPAR Raw Data'!AJ$1,FALSE)</f>
        <v>41.583325943961803</v>
      </c>
      <c r="AB26" s="111">
        <f>VLOOKUP($A26,'RevPAR Raw Data'!$B$6:$BE$49,'RevPAR Raw Data'!AK$1,FALSE)</f>
        <v>42.722117129507701</v>
      </c>
      <c r="AC26" s="112">
        <f>VLOOKUP($A26,'RevPAR Raw Data'!$B$6:$BE$49,'RevPAR Raw Data'!AL$1,FALSE)</f>
        <v>40.140975564183499</v>
      </c>
      <c r="AD26" s="111">
        <f>VLOOKUP($A26,'RevPAR Raw Data'!$B$6:$BE$49,'RevPAR Raw Data'!AN$1,FALSE)</f>
        <v>57.949435629990298</v>
      </c>
      <c r="AE26" s="111">
        <f>VLOOKUP($A26,'RevPAR Raw Data'!$B$6:$BE$49,'RevPAR Raw Data'!AO$1,FALSE)</f>
        <v>61.2995188477962</v>
      </c>
      <c r="AF26" s="112">
        <f>VLOOKUP($A26,'RevPAR Raw Data'!$B$6:$BE$49,'RevPAR Raw Data'!AP$1,FALSE)</f>
        <v>59.624477238893199</v>
      </c>
      <c r="AG26" s="113">
        <f>VLOOKUP($A26,'RevPAR Raw Data'!$B$6:$BE$49,'RevPAR Raw Data'!AR$1,FALSE)</f>
        <v>45.707690328386299</v>
      </c>
    </row>
    <row r="27" spans="1:33" x14ac:dyDescent="0.25">
      <c r="A27" s="90" t="s">
        <v>14</v>
      </c>
      <c r="B27" s="78">
        <f>(VLOOKUP($A26,'Occupancy Raw Data'!$B$8:$BE$51,'Occupancy Raw Data'!AT$3,FALSE))/100</f>
        <v>2.3670005224771699E-2</v>
      </c>
      <c r="C27" s="79">
        <f>(VLOOKUP($A26,'Occupancy Raw Data'!$B$8:$BE$51,'Occupancy Raw Data'!AU$3,FALSE))/100</f>
        <v>3.0206271545050001E-2</v>
      </c>
      <c r="D27" s="79">
        <f>(VLOOKUP($A26,'Occupancy Raw Data'!$B$8:$BE$51,'Occupancy Raw Data'!AV$3,FALSE))/100</f>
        <v>3.4531157342679399E-2</v>
      </c>
      <c r="E27" s="79">
        <f>(VLOOKUP($A26,'Occupancy Raw Data'!$B$8:$BE$51,'Occupancy Raw Data'!AW$3,FALSE))/100</f>
        <v>5.0592227136145897E-2</v>
      </c>
      <c r="F27" s="79">
        <f>(VLOOKUP($A26,'Occupancy Raw Data'!$B$8:$BE$51,'Occupancy Raw Data'!AX$3,FALSE))/100</f>
        <v>5.4765752927343293E-2</v>
      </c>
      <c r="G27" s="79">
        <f>(VLOOKUP($A26,'Occupancy Raw Data'!$B$8:$BE$51,'Occupancy Raw Data'!AY$3,FALSE))/100</f>
        <v>3.9124589956128802E-2</v>
      </c>
      <c r="H27" s="80">
        <f>(VLOOKUP($A26,'Occupancy Raw Data'!$B$8:$BE$51,'Occupancy Raw Data'!BA$3,FALSE))/100</f>
        <v>5.2260350979519803E-2</v>
      </c>
      <c r="I27" s="80">
        <f>(VLOOKUP($A26,'Occupancy Raw Data'!$B$8:$BE$51,'Occupancy Raw Data'!BB$3,FALSE))/100</f>
        <v>4.6325309105703802E-2</v>
      </c>
      <c r="J27" s="79">
        <f>(VLOOKUP($A26,'Occupancy Raw Data'!$B$8:$BE$51,'Occupancy Raw Data'!BC$3,FALSE))/100</f>
        <v>4.9256962470464204E-2</v>
      </c>
      <c r="K27" s="81">
        <f>(VLOOKUP($A26,'Occupancy Raw Data'!$B$8:$BE$51,'Occupancy Raw Data'!BE$3,FALSE))/100</f>
        <v>4.2396517216551105E-2</v>
      </c>
      <c r="M27" s="78">
        <f>(VLOOKUP($A26,'ADR Raw Data'!$B$6:$BE$49,'ADR Raw Data'!AT$1,FALSE))/100</f>
        <v>-9.703405109911049E-3</v>
      </c>
      <c r="N27" s="79">
        <f>(VLOOKUP($A26,'ADR Raw Data'!$B$6:$BE$49,'ADR Raw Data'!AU$1,FALSE))/100</f>
        <v>-5.0316532075315402E-3</v>
      </c>
      <c r="O27" s="79">
        <f>(VLOOKUP($A26,'ADR Raw Data'!$B$6:$BE$49,'ADR Raw Data'!AV$1,FALSE))/100</f>
        <v>-1.0890424333695099E-2</v>
      </c>
      <c r="P27" s="79">
        <f>(VLOOKUP($A26,'ADR Raw Data'!$B$6:$BE$49,'ADR Raw Data'!AW$1,FALSE))/100</f>
        <v>-8.6055273918938593E-3</v>
      </c>
      <c r="Q27" s="79">
        <f>(VLOOKUP($A26,'ADR Raw Data'!$B$6:$BE$49,'ADR Raw Data'!AX$1,FALSE))/100</f>
        <v>-2.02229808466016E-3</v>
      </c>
      <c r="R27" s="79">
        <f>(VLOOKUP($A26,'ADR Raw Data'!$B$6:$BE$49,'ADR Raw Data'!AY$1,FALSE))/100</f>
        <v>-7.1133246163508903E-3</v>
      </c>
      <c r="S27" s="80">
        <f>(VLOOKUP($A26,'ADR Raw Data'!$B$6:$BE$49,'ADR Raw Data'!BA$1,FALSE))/100</f>
        <v>1.0269009420673001E-2</v>
      </c>
      <c r="T27" s="80">
        <f>(VLOOKUP($A26,'ADR Raw Data'!$B$6:$BE$49,'ADR Raw Data'!BB$1,FALSE))/100</f>
        <v>8.9839315807037096E-3</v>
      </c>
      <c r="U27" s="79">
        <f>(VLOOKUP($A26,'ADR Raw Data'!$B$6:$BE$49,'ADR Raw Data'!BC$1,FALSE))/100</f>
        <v>9.5524225173167499E-3</v>
      </c>
      <c r="V27" s="81">
        <f>(VLOOKUP($A26,'ADR Raw Data'!$B$6:$BE$49,'ADR Raw Data'!BE$1,FALSE))/100</f>
        <v>-4.63701200592875E-4</v>
      </c>
      <c r="X27" s="78">
        <f>(VLOOKUP($A26,'RevPAR Raw Data'!$B$6:$BE$49,'RevPAR Raw Data'!AT$1,FALSE))/100</f>
        <v>1.3736920465211E-2</v>
      </c>
      <c r="Y27" s="79">
        <f>(VLOOKUP($A26,'RevPAR Raw Data'!$B$6:$BE$49,'RevPAR Raw Data'!AU$1,FALSE))/100</f>
        <v>2.5022630854411202E-2</v>
      </c>
      <c r="Z27" s="79">
        <f>(VLOOKUP($A26,'RevPAR Raw Data'!$B$6:$BE$49,'RevPAR Raw Data'!AV$1,FALSE))/100</f>
        <v>2.32646740527888E-2</v>
      </c>
      <c r="AA27" s="79">
        <f>(VLOOKUP($A26,'RevPAR Raw Data'!$B$6:$BE$49,'RevPAR Raw Data'!AW$1,FALSE))/100</f>
        <v>4.1551326947815E-2</v>
      </c>
      <c r="AB27" s="79">
        <f>(VLOOKUP($A26,'RevPAR Raw Data'!$B$6:$BE$49,'RevPAR Raw Data'!AX$1,FALSE))/100</f>
        <v>5.2632702165433198E-2</v>
      </c>
      <c r="AC27" s="79">
        <f>(VLOOKUP($A26,'RevPAR Raw Data'!$B$6:$BE$49,'RevPAR Raw Data'!AY$1,FALSE))/100</f>
        <v>3.1732959430938304E-2</v>
      </c>
      <c r="AD27" s="80">
        <f>(VLOOKUP($A26,'RevPAR Raw Data'!$B$6:$BE$49,'RevPAR Raw Data'!BA$1,FALSE))/100</f>
        <v>6.3066022436729194E-2</v>
      </c>
      <c r="AE27" s="80">
        <f>(VLOOKUP($A26,'RevPAR Raw Data'!$B$6:$BE$49,'RevPAR Raw Data'!BB$1,FALSE))/100</f>
        <v>5.5725424093868103E-2</v>
      </c>
      <c r="AF27" s="79">
        <f>(VLOOKUP($A26,'RevPAR Raw Data'!$B$6:$BE$49,'RevPAR Raw Data'!BC$1,FALSE))/100</f>
        <v>5.9279908305218496E-2</v>
      </c>
      <c r="AG27" s="81">
        <f>(VLOOKUP($A26,'RevPAR Raw Data'!$B$6:$BE$49,'RevPAR Raw Data'!BE$1,FALSE))/100</f>
        <v>4.1913156700023997E-2</v>
      </c>
    </row>
    <row r="28" spans="1:33" x14ac:dyDescent="0.25">
      <c r="A28" s="143" t="s">
        <v>23</v>
      </c>
      <c r="B28" s="119"/>
      <c r="C28" s="120"/>
      <c r="D28" s="120"/>
      <c r="E28" s="120"/>
      <c r="F28" s="120"/>
      <c r="G28" s="121"/>
      <c r="H28" s="120"/>
      <c r="I28" s="120"/>
      <c r="J28" s="121"/>
      <c r="K28" s="122"/>
      <c r="M28" s="119"/>
      <c r="N28" s="120"/>
      <c r="O28" s="120"/>
      <c r="P28" s="120"/>
      <c r="Q28" s="120"/>
      <c r="R28" s="121"/>
      <c r="S28" s="120"/>
      <c r="T28" s="120"/>
      <c r="U28" s="121"/>
      <c r="V28" s="122"/>
      <c r="X28" s="119"/>
      <c r="Y28" s="120"/>
      <c r="Z28" s="120"/>
      <c r="AA28" s="120"/>
      <c r="AB28" s="120"/>
      <c r="AC28" s="121"/>
      <c r="AD28" s="120"/>
      <c r="AE28" s="120"/>
      <c r="AF28" s="121"/>
      <c r="AG28" s="122"/>
    </row>
    <row r="29" spans="1:33" x14ac:dyDescent="0.25">
      <c r="A29" s="105" t="s">
        <v>24</v>
      </c>
      <c r="B29" s="106">
        <f>(VLOOKUP($A29,'Occupancy Raw Data'!$B$8:$BE$45,'Occupancy Raw Data'!AG$3,FALSE))/100</f>
        <v>0.54064638098667606</v>
      </c>
      <c r="C29" s="107">
        <f>(VLOOKUP($A29,'Occupancy Raw Data'!$B$8:$BE$45,'Occupancy Raw Data'!AH$3,FALSE))/100</f>
        <v>0.68847527307646106</v>
      </c>
      <c r="D29" s="107">
        <f>(VLOOKUP($A29,'Occupancy Raw Data'!$B$8:$BE$45,'Occupancy Raw Data'!AI$3,FALSE))/100</f>
        <v>0.73976744186046506</v>
      </c>
      <c r="E29" s="107">
        <f>(VLOOKUP($A29,'Occupancy Raw Data'!$B$8:$BE$45,'Occupancy Raw Data'!AJ$3,FALSE))/100</f>
        <v>0.73716429107276793</v>
      </c>
      <c r="F29" s="107">
        <f>(VLOOKUP($A29,'Occupancy Raw Data'!$B$8:$BE$45,'Occupancy Raw Data'!AK$3,FALSE))/100</f>
        <v>0.69786196549137203</v>
      </c>
      <c r="G29" s="108">
        <f>(VLOOKUP($A29,'Occupancy Raw Data'!$B$8:$BE$45,'Occupancy Raw Data'!AL$3,FALSE))/100</f>
        <v>0.68078386537272706</v>
      </c>
      <c r="H29" s="88">
        <f>(VLOOKUP($A29,'Occupancy Raw Data'!$B$8:$BE$45,'Occupancy Raw Data'!AN$3,FALSE))/100</f>
        <v>0.73859714928732101</v>
      </c>
      <c r="I29" s="88">
        <f>(VLOOKUP($A29,'Occupancy Raw Data'!$B$8:$BE$45,'Occupancy Raw Data'!AO$3,FALSE))/100</f>
        <v>0.74005251312828191</v>
      </c>
      <c r="J29" s="108">
        <f>(VLOOKUP($A29,'Occupancy Raw Data'!$B$8:$BE$45,'Occupancy Raw Data'!AP$3,FALSE))/100</f>
        <v>0.73932483120780101</v>
      </c>
      <c r="K29" s="109">
        <f>(VLOOKUP($A29,'Occupancy Raw Data'!$B$8:$BE$45,'Occupancy Raw Data'!AR$3,FALSE))/100</f>
        <v>0.6975099990140301</v>
      </c>
      <c r="M29" s="110">
        <f>VLOOKUP($A29,'ADR Raw Data'!$B$6:$BE$43,'ADR Raw Data'!AG$1,FALSE)</f>
        <v>110.09340868093101</v>
      </c>
      <c r="N29" s="111">
        <f>VLOOKUP($A29,'ADR Raw Data'!$B$6:$BE$43,'ADR Raw Data'!AH$1,FALSE)</f>
        <v>116.866274204269</v>
      </c>
      <c r="O29" s="111">
        <f>VLOOKUP($A29,'ADR Raw Data'!$B$6:$BE$43,'ADR Raw Data'!AI$1,FALSE)</f>
        <v>121.80626897607701</v>
      </c>
      <c r="P29" s="111">
        <f>VLOOKUP($A29,'ADR Raw Data'!$B$6:$BE$43,'ADR Raw Data'!AJ$1,FALSE)</f>
        <v>120.798769132133</v>
      </c>
      <c r="Q29" s="111">
        <f>VLOOKUP($A29,'ADR Raw Data'!$B$6:$BE$43,'ADR Raw Data'!AK$1,FALSE)</f>
        <v>117.519946358505</v>
      </c>
      <c r="R29" s="112">
        <f>VLOOKUP($A29,'ADR Raw Data'!$B$6:$BE$43,'ADR Raw Data'!AL$1,FALSE)</f>
        <v>117.849828623189</v>
      </c>
      <c r="S29" s="111">
        <f>VLOOKUP($A29,'ADR Raw Data'!$B$6:$BE$43,'ADR Raw Data'!AN$1,FALSE)</f>
        <v>130.719640952719</v>
      </c>
      <c r="T29" s="111">
        <f>VLOOKUP($A29,'ADR Raw Data'!$B$6:$BE$43,'ADR Raw Data'!AO$1,FALSE)</f>
        <v>131.12107248933</v>
      </c>
      <c r="U29" s="112">
        <f>VLOOKUP($A29,'ADR Raw Data'!$B$6:$BE$43,'ADR Raw Data'!AP$1,FALSE)</f>
        <v>130.92055427591501</v>
      </c>
      <c r="V29" s="113">
        <f>VLOOKUP($A29,'ADR Raw Data'!$B$6:$BE$43,'ADR Raw Data'!AR$1,FALSE)</f>
        <v>121.808233685339</v>
      </c>
      <c r="X29" s="110">
        <f>VLOOKUP($A29,'RevPAR Raw Data'!$B$6:$BE$43,'RevPAR Raw Data'!AG$1,FALSE)</f>
        <v>59.5216029738326</v>
      </c>
      <c r="Y29" s="111">
        <f>VLOOKUP($A29,'RevPAR Raw Data'!$B$6:$BE$43,'RevPAR Raw Data'!AH$1,FALSE)</f>
        <v>80.459540046212894</v>
      </c>
      <c r="Z29" s="111">
        <f>VLOOKUP($A29,'RevPAR Raw Data'!$B$6:$BE$43,'RevPAR Raw Data'!AI$1,FALSE)</f>
        <v>90.108312003000705</v>
      </c>
      <c r="AA29" s="111">
        <f>VLOOKUP($A29,'RevPAR Raw Data'!$B$6:$BE$43,'RevPAR Raw Data'!AJ$1,FALSE)</f>
        <v>89.048539009752403</v>
      </c>
      <c r="AB29" s="111">
        <f>VLOOKUP($A29,'RevPAR Raw Data'!$B$6:$BE$43,'RevPAR Raw Data'!AK$1,FALSE)</f>
        <v>82.012700750187506</v>
      </c>
      <c r="AC29" s="112">
        <f>VLOOKUP($A29,'RevPAR Raw Data'!$B$6:$BE$43,'RevPAR Raw Data'!AL$1,FALSE)</f>
        <v>80.230261863608206</v>
      </c>
      <c r="AD29" s="111">
        <f>VLOOKUP($A29,'RevPAR Raw Data'!$B$6:$BE$43,'RevPAR Raw Data'!AN$1,FALSE)</f>
        <v>96.549154163540805</v>
      </c>
      <c r="AE29" s="111">
        <f>VLOOKUP($A29,'RevPAR Raw Data'!$B$6:$BE$43,'RevPAR Raw Data'!AO$1,FALSE)</f>
        <v>97.036479219804903</v>
      </c>
      <c r="AF29" s="112">
        <f>VLOOKUP($A29,'RevPAR Raw Data'!$B$6:$BE$43,'RevPAR Raw Data'!AP$1,FALSE)</f>
        <v>96.792816691672897</v>
      </c>
      <c r="AG29" s="113">
        <f>VLOOKUP($A29,'RevPAR Raw Data'!$B$6:$BE$43,'RevPAR Raw Data'!AR$1,FALSE)</f>
        <v>84.962460957761905</v>
      </c>
    </row>
    <row r="30" spans="1:33" x14ac:dyDescent="0.25">
      <c r="A30" s="90" t="s">
        <v>14</v>
      </c>
      <c r="B30" s="78">
        <f>(VLOOKUP($A29,'Occupancy Raw Data'!$B$8:$BE$51,'Occupancy Raw Data'!AT$3,FALSE))/100</f>
        <v>5.5466017703956295E-2</v>
      </c>
      <c r="C30" s="79">
        <f>(VLOOKUP($A29,'Occupancy Raw Data'!$B$8:$BE$51,'Occupancy Raw Data'!AU$3,FALSE))/100</f>
        <v>6.5297040430669404E-2</v>
      </c>
      <c r="D30" s="79">
        <f>(VLOOKUP($A29,'Occupancy Raw Data'!$B$8:$BE$51,'Occupancy Raw Data'!AV$3,FALSE))/100</f>
        <v>7.485330483480461E-2</v>
      </c>
      <c r="E30" s="79">
        <f>(VLOOKUP($A29,'Occupancy Raw Data'!$B$8:$BE$51,'Occupancy Raw Data'!AW$3,FALSE))/100</f>
        <v>8.1295904706289099E-2</v>
      </c>
      <c r="F30" s="79">
        <f>(VLOOKUP($A29,'Occupancy Raw Data'!$B$8:$BE$51,'Occupancy Raw Data'!AX$3,FALSE))/100</f>
        <v>9.1763269649241697E-2</v>
      </c>
      <c r="G30" s="79">
        <f>(VLOOKUP($A29,'Occupancy Raw Data'!$B$8:$BE$51,'Occupancy Raw Data'!AY$3,FALSE))/100</f>
        <v>7.4569453258937601E-2</v>
      </c>
      <c r="H30" s="80">
        <f>(VLOOKUP($A29,'Occupancy Raw Data'!$B$8:$BE$51,'Occupancy Raw Data'!BA$3,FALSE))/100</f>
        <v>6.93378681097188E-2</v>
      </c>
      <c r="I30" s="80">
        <f>(VLOOKUP($A29,'Occupancy Raw Data'!$B$8:$BE$51,'Occupancy Raw Data'!BB$3,FALSE))/100</f>
        <v>3.2189860876297695E-2</v>
      </c>
      <c r="J30" s="79">
        <f>(VLOOKUP($A29,'Occupancy Raw Data'!$B$8:$BE$51,'Occupancy Raw Data'!BC$3,FALSE))/100</f>
        <v>5.0417262534710003E-2</v>
      </c>
      <c r="K30" s="81">
        <f>(VLOOKUP($A29,'Occupancy Raw Data'!$B$8:$BE$51,'Occupancy Raw Data'!BE$3,FALSE))/100</f>
        <v>6.7146757952222511E-2</v>
      </c>
      <c r="M30" s="78">
        <f>(VLOOKUP($A29,'ADR Raw Data'!$B$6:$BE$49,'ADR Raw Data'!AT$1,FALSE))/100</f>
        <v>7.7166866902277495E-3</v>
      </c>
      <c r="N30" s="79">
        <f>(VLOOKUP($A29,'ADR Raw Data'!$B$6:$BE$49,'ADR Raw Data'!AU$1,FALSE))/100</f>
        <v>1.31247540244418E-2</v>
      </c>
      <c r="O30" s="79">
        <f>(VLOOKUP($A29,'ADR Raw Data'!$B$6:$BE$49,'ADR Raw Data'!AV$1,FALSE))/100</f>
        <v>3.00406031402565E-2</v>
      </c>
      <c r="P30" s="79">
        <f>(VLOOKUP($A29,'ADR Raw Data'!$B$6:$BE$49,'ADR Raw Data'!AW$1,FALSE))/100</f>
        <v>3.0533963407536099E-2</v>
      </c>
      <c r="Q30" s="79">
        <f>(VLOOKUP($A29,'ADR Raw Data'!$B$6:$BE$49,'ADR Raw Data'!AX$1,FALSE))/100</f>
        <v>1.8806516953664601E-2</v>
      </c>
      <c r="R30" s="79">
        <f>(VLOOKUP($A29,'ADR Raw Data'!$B$6:$BE$49,'ADR Raw Data'!AY$1,FALSE))/100</f>
        <v>2.1250793417622604E-2</v>
      </c>
      <c r="S30" s="80">
        <f>(VLOOKUP($A29,'ADR Raw Data'!$B$6:$BE$49,'ADR Raw Data'!BA$1,FALSE))/100</f>
        <v>-9.1727702947713499E-3</v>
      </c>
      <c r="T30" s="80">
        <f>(VLOOKUP($A29,'ADR Raw Data'!$B$6:$BE$49,'ADR Raw Data'!BB$1,FALSE))/100</f>
        <v>-2.2686242099648802E-2</v>
      </c>
      <c r="U30" s="79">
        <f>(VLOOKUP($A29,'ADR Raw Data'!$B$6:$BE$49,'ADR Raw Data'!BC$1,FALSE))/100</f>
        <v>-1.6138975429013002E-2</v>
      </c>
      <c r="V30" s="81">
        <f>(VLOOKUP($A29,'ADR Raw Data'!$B$6:$BE$49,'ADR Raw Data'!BE$1,FALSE))/100</f>
        <v>8.0719374505776598E-3</v>
      </c>
      <c r="X30" s="78">
        <f>(VLOOKUP($A29,'RevPAR Raw Data'!$B$6:$BE$49,'RevPAR Raw Data'!AT$1,FALSE))/100</f>
        <v>6.36107182747601E-2</v>
      </c>
      <c r="Y30" s="79">
        <f>(VLOOKUP($A29,'RevPAR Raw Data'!$B$6:$BE$49,'RevPAR Raw Data'!AU$1,FALSE))/100</f>
        <v>7.9278802049287792E-2</v>
      </c>
      <c r="Z30" s="79">
        <f>(VLOOKUP($A29,'RevPAR Raw Data'!$B$6:$BE$49,'RevPAR Raw Data'!AV$1,FALSE))/100</f>
        <v>0.10714254639934</v>
      </c>
      <c r="AA30" s="79">
        <f>(VLOOKUP($A29,'RevPAR Raw Data'!$B$6:$BE$49,'RevPAR Raw Data'!AW$1,FALSE))/100</f>
        <v>0.114312154293309</v>
      </c>
      <c r="AB30" s="79">
        <f>(VLOOKUP($A29,'RevPAR Raw Data'!$B$6:$BE$49,'RevPAR Raw Data'!AX$1,FALSE))/100</f>
        <v>0.112295534089288</v>
      </c>
      <c r="AC30" s="79">
        <f>(VLOOKUP($A29,'RevPAR Raw Data'!$B$6:$BE$49,'RevPAR Raw Data'!AY$1,FALSE))/100</f>
        <v>9.7404906723030912E-2</v>
      </c>
      <c r="AD30" s="80">
        <f>(VLOOKUP($A29,'RevPAR Raw Data'!$B$6:$BE$49,'RevPAR Raw Data'!BA$1,FALSE))/100</f>
        <v>5.9529077478047795E-2</v>
      </c>
      <c r="AE30" s="80">
        <f>(VLOOKUP($A29,'RevPAR Raw Data'!$B$6:$BE$49,'RevPAR Raw Data'!BB$1,FALSE))/100</f>
        <v>8.7733517996552608E-3</v>
      </c>
      <c r="AF30" s="79">
        <f>(VLOOKUP($A29,'RevPAR Raw Data'!$B$6:$BE$49,'RevPAR Raw Data'!BC$1,FALSE))/100</f>
        <v>3.3464604144451203E-2</v>
      </c>
      <c r="AG30" s="81">
        <f>(VLOOKUP($A29,'RevPAR Raw Data'!$B$6:$BE$49,'RevPAR Raw Data'!BE$1,FALSE))/100</f>
        <v>7.5760699832999601E-2</v>
      </c>
    </row>
    <row r="31" spans="1:33" x14ac:dyDescent="0.25">
      <c r="A31" s="128"/>
      <c r="B31" s="106"/>
      <c r="C31" s="107"/>
      <c r="D31" s="107"/>
      <c r="E31" s="107"/>
      <c r="F31" s="107"/>
      <c r="G31" s="108"/>
      <c r="H31" s="88"/>
      <c r="I31" s="88"/>
      <c r="J31" s="108"/>
      <c r="K31" s="109"/>
      <c r="M31" s="110"/>
      <c r="N31" s="111"/>
      <c r="O31" s="111"/>
      <c r="P31" s="111"/>
      <c r="Q31" s="111"/>
      <c r="R31" s="112"/>
      <c r="S31" s="111"/>
      <c r="T31" s="111"/>
      <c r="U31" s="112"/>
      <c r="V31" s="113"/>
      <c r="X31" s="110"/>
      <c r="Y31" s="111"/>
      <c r="Z31" s="111"/>
      <c r="AA31" s="111"/>
      <c r="AB31" s="111"/>
      <c r="AC31" s="112"/>
      <c r="AD31" s="111"/>
      <c r="AE31" s="111"/>
      <c r="AF31" s="112"/>
      <c r="AG31" s="113"/>
    </row>
    <row r="32" spans="1:33" x14ac:dyDescent="0.25">
      <c r="A32" s="105" t="s">
        <v>25</v>
      </c>
      <c r="B32" s="106">
        <f>(VLOOKUP($A32,'Occupancy Raw Data'!$B$8:$BE$45,'Occupancy Raw Data'!AG$3,FALSE))/100</f>
        <v>0.507036747458952</v>
      </c>
      <c r="C32" s="107">
        <f>(VLOOKUP($A32,'Occupancy Raw Data'!$B$8:$BE$45,'Occupancy Raw Data'!AH$3,FALSE))/100</f>
        <v>0.64562157935887399</v>
      </c>
      <c r="D32" s="107">
        <f>(VLOOKUP($A32,'Occupancy Raw Data'!$B$8:$BE$45,'Occupancy Raw Data'!AI$3,FALSE))/100</f>
        <v>0.66340891321344797</v>
      </c>
      <c r="E32" s="107">
        <f>(VLOOKUP($A32,'Occupancy Raw Data'!$B$8:$BE$45,'Occupancy Raw Data'!AJ$3,FALSE))/100</f>
        <v>0.65813135261923306</v>
      </c>
      <c r="F32" s="107">
        <f>(VLOOKUP($A32,'Occupancy Raw Data'!$B$8:$BE$45,'Occupancy Raw Data'!AK$3,FALSE))/100</f>
        <v>0.63526192337763798</v>
      </c>
      <c r="G32" s="108">
        <f>(VLOOKUP($A32,'Occupancy Raw Data'!$B$8:$BE$45,'Occupancy Raw Data'!AL$3,FALSE))/100</f>
        <v>0.62189210320562904</v>
      </c>
      <c r="H32" s="88">
        <f>(VLOOKUP($A32,'Occupancy Raw Data'!$B$8:$BE$45,'Occupancy Raw Data'!AN$3,FALSE))/100</f>
        <v>0.73455824863174302</v>
      </c>
      <c r="I32" s="88">
        <f>(VLOOKUP($A32,'Occupancy Raw Data'!$B$8:$BE$45,'Occupancy Raw Data'!AO$3,FALSE))/100</f>
        <v>0.76465989053948302</v>
      </c>
      <c r="J32" s="108">
        <f>(VLOOKUP($A32,'Occupancy Raw Data'!$B$8:$BE$45,'Occupancy Raw Data'!AP$3,FALSE))/100</f>
        <v>0.74960906958561291</v>
      </c>
      <c r="K32" s="109">
        <f>(VLOOKUP($A32,'Occupancy Raw Data'!$B$8:$BE$45,'Occupancy Raw Data'!AR$3,FALSE))/100</f>
        <v>0.65838266502848197</v>
      </c>
      <c r="M32" s="110">
        <f>VLOOKUP($A32,'ADR Raw Data'!$B$6:$BE$43,'ADR Raw Data'!AG$1,FALSE)</f>
        <v>119.036584425597</v>
      </c>
      <c r="N32" s="111">
        <f>VLOOKUP($A32,'ADR Raw Data'!$B$6:$BE$43,'ADR Raw Data'!AH$1,FALSE)</f>
        <v>120.83651831668099</v>
      </c>
      <c r="O32" s="111">
        <f>VLOOKUP($A32,'ADR Raw Data'!$B$6:$BE$43,'ADR Raw Data'!AI$1,FALSE)</f>
        <v>124.795913376546</v>
      </c>
      <c r="P32" s="111">
        <f>VLOOKUP($A32,'ADR Raw Data'!$B$6:$BE$43,'ADR Raw Data'!AJ$1,FALSE)</f>
        <v>120.37211761211699</v>
      </c>
      <c r="Q32" s="111">
        <f>VLOOKUP($A32,'ADR Raw Data'!$B$6:$BE$43,'ADR Raw Data'!AK$1,FALSE)</f>
        <v>120.781443076923</v>
      </c>
      <c r="R32" s="112">
        <f>VLOOKUP($A32,'ADR Raw Data'!$B$6:$BE$43,'ADR Raw Data'!AL$1,FALSE)</f>
        <v>121.278215991953</v>
      </c>
      <c r="S32" s="111">
        <f>VLOOKUP($A32,'ADR Raw Data'!$B$6:$BE$43,'ADR Raw Data'!AN$1,FALSE)</f>
        <v>142.92641830760999</v>
      </c>
      <c r="T32" s="111">
        <f>VLOOKUP($A32,'ADR Raw Data'!$B$6:$BE$43,'ADR Raw Data'!AO$1,FALSE)</f>
        <v>146.01667177914101</v>
      </c>
      <c r="U32" s="112">
        <f>VLOOKUP($A32,'ADR Raw Data'!$B$6:$BE$43,'ADR Raw Data'!AP$1,FALSE)</f>
        <v>144.5025684485</v>
      </c>
      <c r="V32" s="113">
        <f>VLOOKUP($A32,'ADR Raw Data'!$B$6:$BE$43,'ADR Raw Data'!AR$1,FALSE)</f>
        <v>128.833173297141</v>
      </c>
      <c r="X32" s="110">
        <f>VLOOKUP($A32,'RevPAR Raw Data'!$B$6:$BE$43,'RevPAR Raw Data'!AG$1,FALSE)</f>
        <v>60.355922595777898</v>
      </c>
      <c r="Y32" s="111">
        <f>VLOOKUP($A32,'RevPAR Raw Data'!$B$6:$BE$43,'RevPAR Raw Data'!AH$1,FALSE)</f>
        <v>78.014663799843603</v>
      </c>
      <c r="Z32" s="111">
        <f>VLOOKUP($A32,'RevPAR Raw Data'!$B$6:$BE$43,'RevPAR Raw Data'!AI$1,FALSE)</f>
        <v>82.790721266614497</v>
      </c>
      <c r="AA32" s="111">
        <f>VLOOKUP($A32,'RevPAR Raw Data'!$B$6:$BE$43,'RevPAR Raw Data'!AJ$1,FALSE)</f>
        <v>79.220664581704398</v>
      </c>
      <c r="AB32" s="111">
        <f>VLOOKUP($A32,'RevPAR Raw Data'!$B$6:$BE$43,'RevPAR Raw Data'!AK$1,FALSE)</f>
        <v>76.727851837372896</v>
      </c>
      <c r="AC32" s="112">
        <f>VLOOKUP($A32,'RevPAR Raw Data'!$B$6:$BE$43,'RevPAR Raw Data'!AL$1,FALSE)</f>
        <v>75.421964816262701</v>
      </c>
      <c r="AD32" s="111">
        <f>VLOOKUP($A32,'RevPAR Raw Data'!$B$6:$BE$43,'RevPAR Raw Data'!AN$1,FALSE)</f>
        <v>104.987779515246</v>
      </c>
      <c r="AE32" s="111">
        <f>VLOOKUP($A32,'RevPAR Raw Data'!$B$6:$BE$43,'RevPAR Raw Data'!AO$1,FALSE)</f>
        <v>111.65309225957699</v>
      </c>
      <c r="AF32" s="112">
        <f>VLOOKUP($A32,'RevPAR Raw Data'!$B$6:$BE$43,'RevPAR Raw Data'!AP$1,FALSE)</f>
        <v>108.320435887412</v>
      </c>
      <c r="AG32" s="113">
        <f>VLOOKUP($A32,'RevPAR Raw Data'!$B$6:$BE$43,'RevPAR Raw Data'!AR$1,FALSE)</f>
        <v>84.821527979448206</v>
      </c>
    </row>
    <row r="33" spans="1:33" x14ac:dyDescent="0.25">
      <c r="A33" s="90" t="s">
        <v>14</v>
      </c>
      <c r="B33" s="78">
        <f>(VLOOKUP($A32,'Occupancy Raw Data'!$B$8:$BE$51,'Occupancy Raw Data'!AT$3,FALSE))/100</f>
        <v>9.9152542372881292E-2</v>
      </c>
      <c r="C33" s="79">
        <f>(VLOOKUP($A32,'Occupancy Raw Data'!$B$8:$BE$51,'Occupancy Raw Data'!AU$3,FALSE))/100</f>
        <v>5.7298335467349498E-2</v>
      </c>
      <c r="D33" s="79">
        <f>(VLOOKUP($A32,'Occupancy Raw Data'!$B$8:$BE$51,'Occupancy Raw Data'!AV$3,FALSE))/100</f>
        <v>3.76031794558239E-2</v>
      </c>
      <c r="E33" s="79">
        <f>(VLOOKUP($A32,'Occupancy Raw Data'!$B$8:$BE$51,'Occupancy Raw Data'!AW$3,FALSE))/100</f>
        <v>2.06123067596241E-2</v>
      </c>
      <c r="F33" s="79">
        <f>(VLOOKUP($A32,'Occupancy Raw Data'!$B$8:$BE$51,'Occupancy Raw Data'!AX$3,FALSE))/100</f>
        <v>8.0811439973395405E-2</v>
      </c>
      <c r="G33" s="79">
        <f>(VLOOKUP($A32,'Occupancy Raw Data'!$B$8:$BE$51,'Occupancy Raw Data'!AY$3,FALSE))/100</f>
        <v>5.6237965606533401E-2</v>
      </c>
      <c r="H33" s="80">
        <f>(VLOOKUP($A32,'Occupancy Raw Data'!$B$8:$BE$51,'Occupancy Raw Data'!BA$3,FALSE))/100</f>
        <v>0.10464432686654901</v>
      </c>
      <c r="I33" s="80">
        <f>(VLOOKUP($A32,'Occupancy Raw Data'!$B$8:$BE$51,'Occupancy Raw Data'!BB$3,FALSE))/100</f>
        <v>0.124784358826912</v>
      </c>
      <c r="J33" s="79">
        <f>(VLOOKUP($A32,'Occupancy Raw Data'!$B$8:$BE$51,'Occupancy Raw Data'!BC$3,FALSE))/100</f>
        <v>0.114825581395348</v>
      </c>
      <c r="K33" s="81">
        <f>(VLOOKUP($A32,'Occupancy Raw Data'!$B$8:$BE$51,'Occupancy Raw Data'!BE$3,FALSE))/100</f>
        <v>7.4609179162298797E-2</v>
      </c>
      <c r="M33" s="78">
        <f>(VLOOKUP($A32,'ADR Raw Data'!$B$6:$BE$49,'ADR Raw Data'!AT$1,FALSE))/100</f>
        <v>3.84747055472386E-2</v>
      </c>
      <c r="N33" s="79">
        <f>(VLOOKUP($A32,'ADR Raw Data'!$B$6:$BE$49,'ADR Raw Data'!AU$1,FALSE))/100</f>
        <v>-9.1336841526737204E-3</v>
      </c>
      <c r="O33" s="79">
        <f>(VLOOKUP($A32,'ADR Raw Data'!$B$6:$BE$49,'ADR Raw Data'!AV$1,FALSE))/100</f>
        <v>9.8558919693667799E-3</v>
      </c>
      <c r="P33" s="79">
        <f>(VLOOKUP($A32,'ADR Raw Data'!$B$6:$BE$49,'ADR Raw Data'!AW$1,FALSE))/100</f>
        <v>-8.6895246619486301E-3</v>
      </c>
      <c r="Q33" s="79">
        <f>(VLOOKUP($A32,'ADR Raw Data'!$B$6:$BE$49,'ADR Raw Data'!AX$1,FALSE))/100</f>
        <v>-3.3669143626932303E-2</v>
      </c>
      <c r="R33" s="79">
        <f>(VLOOKUP($A32,'ADR Raw Data'!$B$6:$BE$49,'ADR Raw Data'!AY$1,FALSE))/100</f>
        <v>-3.0434937318877396E-3</v>
      </c>
      <c r="S33" s="80">
        <f>(VLOOKUP($A32,'ADR Raw Data'!$B$6:$BE$49,'ADR Raw Data'!BA$1,FALSE))/100</f>
        <v>-9.5962095288438201E-2</v>
      </c>
      <c r="T33" s="80">
        <f>(VLOOKUP($A32,'ADR Raw Data'!$B$6:$BE$49,'ADR Raw Data'!BB$1,FALSE))/100</f>
        <v>-1.52512781225153E-2</v>
      </c>
      <c r="U33" s="79">
        <f>(VLOOKUP($A32,'ADR Raw Data'!$B$6:$BE$49,'ADR Raw Data'!BC$1,FALSE))/100</f>
        <v>-5.6363508970234601E-2</v>
      </c>
      <c r="V33" s="81">
        <f>(VLOOKUP($A32,'ADR Raw Data'!$B$6:$BE$49,'ADR Raw Data'!BE$1,FALSE))/100</f>
        <v>-2.04382106478747E-2</v>
      </c>
      <c r="X33" s="78">
        <f>(VLOOKUP($A32,'RevPAR Raw Data'!$B$6:$BE$49,'RevPAR Raw Data'!AT$1,FALSE))/100</f>
        <v>0.141442112792176</v>
      </c>
      <c r="Y33" s="79">
        <f>(VLOOKUP($A32,'RevPAR Raw Data'!$B$6:$BE$49,'RevPAR Raw Data'!AU$1,FALSE))/100</f>
        <v>4.7641306416043097E-2</v>
      </c>
      <c r="Z33" s="79">
        <f>(VLOOKUP($A32,'RevPAR Raw Data'!$B$6:$BE$49,'RevPAR Raw Data'!AV$1,FALSE))/100</f>
        <v>4.7829684299612006E-2</v>
      </c>
      <c r="AA33" s="79">
        <f>(VLOOKUP($A32,'RevPAR Raw Data'!$B$6:$BE$49,'RevPAR Raw Data'!AW$1,FALSE))/100</f>
        <v>1.1743670949748E-2</v>
      </c>
      <c r="AB33" s="79">
        <f>(VLOOKUP($A32,'RevPAR Raw Data'!$B$6:$BE$49,'RevPAR Raw Data'!AX$1,FALSE))/100</f>
        <v>4.4421444367299501E-2</v>
      </c>
      <c r="AC33" s="79">
        <f>(VLOOKUP($A32,'RevPAR Raw Data'!$B$6:$BE$49,'RevPAR Raw Data'!AY$1,FALSE))/100</f>
        <v>5.3023311978827994E-2</v>
      </c>
      <c r="AD33" s="80">
        <f>(VLOOKUP($A32,'RevPAR Raw Data'!$B$6:$BE$49,'RevPAR Raw Data'!BA$1,FALSE))/100</f>
        <v>-1.3596572880514299E-3</v>
      </c>
      <c r="AE33" s="80">
        <f>(VLOOKUP($A32,'RevPAR Raw Data'!$B$6:$BE$49,'RevPAR Raw Data'!BB$1,FALSE))/100</f>
        <v>0.107629959742587</v>
      </c>
      <c r="AF33" s="79">
        <f>(VLOOKUP($A32,'RevPAR Raw Data'!$B$6:$BE$49,'RevPAR Raw Data'!BC$1,FALSE))/100</f>
        <v>5.1990099738125004E-2</v>
      </c>
      <c r="AG33" s="81">
        <f>(VLOOKUP($A32,'RevPAR Raw Data'!$B$6:$BE$49,'RevPAR Raw Data'!BE$1,FALSE))/100</f>
        <v>5.2646090394440001E-2</v>
      </c>
    </row>
    <row r="34" spans="1:33" x14ac:dyDescent="0.25">
      <c r="A34" s="128"/>
      <c r="B34" s="106"/>
      <c r="C34" s="107"/>
      <c r="D34" s="107"/>
      <c r="E34" s="107"/>
      <c r="F34" s="107"/>
      <c r="G34" s="108"/>
      <c r="H34" s="88"/>
      <c r="I34" s="88"/>
      <c r="J34" s="108"/>
      <c r="K34" s="109"/>
      <c r="M34" s="110"/>
      <c r="N34" s="111"/>
      <c r="O34" s="111"/>
      <c r="P34" s="111"/>
      <c r="Q34" s="111"/>
      <c r="R34" s="112"/>
      <c r="S34" s="111"/>
      <c r="T34" s="111"/>
      <c r="U34" s="112"/>
      <c r="V34" s="113"/>
      <c r="X34" s="110"/>
      <c r="Y34" s="111"/>
      <c r="Z34" s="111"/>
      <c r="AA34" s="111"/>
      <c r="AB34" s="111"/>
      <c r="AC34" s="112"/>
      <c r="AD34" s="111"/>
      <c r="AE34" s="111"/>
      <c r="AF34" s="112"/>
      <c r="AG34" s="113"/>
    </row>
    <row r="35" spans="1:33" x14ac:dyDescent="0.25">
      <c r="A35" s="105" t="s">
        <v>26</v>
      </c>
      <c r="B35" s="106">
        <f>(VLOOKUP($A35,'Occupancy Raw Data'!$B$8:$BE$45,'Occupancy Raw Data'!AG$3,FALSE))/100</f>
        <v>0.54388661202185706</v>
      </c>
      <c r="C35" s="107">
        <f>(VLOOKUP($A35,'Occupancy Raw Data'!$B$8:$BE$45,'Occupancy Raw Data'!AH$3,FALSE))/100</f>
        <v>0.65864071038251293</v>
      </c>
      <c r="D35" s="107">
        <f>(VLOOKUP($A35,'Occupancy Raw Data'!$B$8:$BE$45,'Occupancy Raw Data'!AI$3,FALSE))/100</f>
        <v>0.69176912568305993</v>
      </c>
      <c r="E35" s="107">
        <f>(VLOOKUP($A35,'Occupancy Raw Data'!$B$8:$BE$45,'Occupancy Raw Data'!AJ$3,FALSE))/100</f>
        <v>0.69825819672131106</v>
      </c>
      <c r="F35" s="107">
        <f>(VLOOKUP($A35,'Occupancy Raw Data'!$B$8:$BE$45,'Occupancy Raw Data'!AK$3,FALSE))/100</f>
        <v>0.69228142076502708</v>
      </c>
      <c r="G35" s="108">
        <f>(VLOOKUP($A35,'Occupancy Raw Data'!$B$8:$BE$45,'Occupancy Raw Data'!AL$3,FALSE))/100</f>
        <v>0.65696721311475403</v>
      </c>
      <c r="H35" s="88">
        <f>(VLOOKUP($A35,'Occupancy Raw Data'!$B$8:$BE$45,'Occupancy Raw Data'!AN$3,FALSE))/100</f>
        <v>0.78688524590163889</v>
      </c>
      <c r="I35" s="88">
        <f>(VLOOKUP($A35,'Occupancy Raw Data'!$B$8:$BE$45,'Occupancy Raw Data'!AO$3,FALSE))/100</f>
        <v>0.78893442622950805</v>
      </c>
      <c r="J35" s="108">
        <f>(VLOOKUP($A35,'Occupancy Raw Data'!$B$8:$BE$45,'Occupancy Raw Data'!AP$3,FALSE))/100</f>
        <v>0.78790983606557308</v>
      </c>
      <c r="K35" s="109">
        <f>(VLOOKUP($A35,'Occupancy Raw Data'!$B$8:$BE$45,'Occupancy Raw Data'!AR$3,FALSE))/100</f>
        <v>0.69437939110070201</v>
      </c>
      <c r="M35" s="110">
        <f>VLOOKUP($A35,'ADR Raw Data'!$B$6:$BE$43,'ADR Raw Data'!AG$1,FALSE)</f>
        <v>158.311642072213</v>
      </c>
      <c r="N35" s="111">
        <f>VLOOKUP($A35,'ADR Raw Data'!$B$6:$BE$43,'ADR Raw Data'!AH$1,FALSE)</f>
        <v>162.31075187969901</v>
      </c>
      <c r="O35" s="111">
        <f>VLOOKUP($A35,'ADR Raw Data'!$B$6:$BE$43,'ADR Raw Data'!AI$1,FALSE)</f>
        <v>167.16258207849901</v>
      </c>
      <c r="P35" s="111">
        <f>VLOOKUP($A35,'ADR Raw Data'!$B$6:$BE$43,'ADR Raw Data'!AJ$1,FALSE)</f>
        <v>171.179327463927</v>
      </c>
      <c r="Q35" s="111">
        <f>VLOOKUP($A35,'ADR Raw Data'!$B$6:$BE$43,'ADR Raw Data'!AK$1,FALSE)</f>
        <v>169.28463492846501</v>
      </c>
      <c r="R35" s="112">
        <f>VLOOKUP($A35,'ADR Raw Data'!$B$6:$BE$43,'ADR Raw Data'!AL$1,FALSE)</f>
        <v>166.02531451445199</v>
      </c>
      <c r="S35" s="111">
        <f>VLOOKUP($A35,'ADR Raw Data'!$B$6:$BE$43,'ADR Raw Data'!AN$1,FALSE)</f>
        <v>189.60218532986099</v>
      </c>
      <c r="T35" s="111">
        <f>VLOOKUP($A35,'ADR Raw Data'!$B$6:$BE$43,'ADR Raw Data'!AO$1,FALSE)</f>
        <v>187.232041125541</v>
      </c>
      <c r="U35" s="112">
        <f>VLOOKUP($A35,'ADR Raw Data'!$B$6:$BE$43,'ADR Raw Data'!AP$1,FALSE)</f>
        <v>188.41557217165101</v>
      </c>
      <c r="V35" s="113">
        <f>VLOOKUP($A35,'ADR Raw Data'!$B$6:$BE$43,'ADR Raw Data'!AR$1,FALSE)</f>
        <v>173.28421339235501</v>
      </c>
      <c r="X35" s="110">
        <f>VLOOKUP($A35,'RevPAR Raw Data'!$B$6:$BE$43,'RevPAR Raw Data'!AG$1,FALSE)</f>
        <v>86.103582650273196</v>
      </c>
      <c r="Y35" s="111">
        <f>VLOOKUP($A35,'RevPAR Raw Data'!$B$6:$BE$43,'RevPAR Raw Data'!AH$1,FALSE)</f>
        <v>106.904468920765</v>
      </c>
      <c r="Z35" s="111">
        <f>VLOOKUP($A35,'RevPAR Raw Data'!$B$6:$BE$43,'RevPAR Raw Data'!AI$1,FALSE)</f>
        <v>115.637913251366</v>
      </c>
      <c r="AA35" s="111">
        <f>VLOOKUP($A35,'RevPAR Raw Data'!$B$6:$BE$43,'RevPAR Raw Data'!AJ$1,FALSE)</f>
        <v>119.527368510928</v>
      </c>
      <c r="AB35" s="111">
        <f>VLOOKUP($A35,'RevPAR Raw Data'!$B$6:$BE$43,'RevPAR Raw Data'!AK$1,FALSE)</f>
        <v>117.192607581967</v>
      </c>
      <c r="AC35" s="112">
        <f>VLOOKUP($A35,'RevPAR Raw Data'!$B$6:$BE$43,'RevPAR Raw Data'!AL$1,FALSE)</f>
        <v>109.07318818306</v>
      </c>
      <c r="AD35" s="111">
        <f>VLOOKUP($A35,'RevPAR Raw Data'!$B$6:$BE$43,'RevPAR Raw Data'!AN$1,FALSE)</f>
        <v>149.19516222677501</v>
      </c>
      <c r="AE35" s="111">
        <f>VLOOKUP($A35,'RevPAR Raw Data'!$B$6:$BE$43,'RevPAR Raw Data'!AO$1,FALSE)</f>
        <v>147.71380293715799</v>
      </c>
      <c r="AF35" s="112">
        <f>VLOOKUP($A35,'RevPAR Raw Data'!$B$6:$BE$43,'RevPAR Raw Data'!AP$1,FALSE)</f>
        <v>148.454482581967</v>
      </c>
      <c r="AG35" s="113">
        <f>VLOOKUP($A35,'RevPAR Raw Data'!$B$6:$BE$43,'RevPAR Raw Data'!AR$1,FALSE)</f>
        <v>120.324986582747</v>
      </c>
    </row>
    <row r="36" spans="1:33" x14ac:dyDescent="0.25">
      <c r="A36" s="90" t="s">
        <v>14</v>
      </c>
      <c r="B36" s="78">
        <f>(VLOOKUP($A35,'Occupancy Raw Data'!$B$8:$BE$51,'Occupancy Raw Data'!AT$3,FALSE))/100</f>
        <v>4.0169823644676604E-2</v>
      </c>
      <c r="C36" s="79">
        <f>(VLOOKUP($A35,'Occupancy Raw Data'!$B$8:$BE$51,'Occupancy Raw Data'!AU$3,FALSE))/100</f>
        <v>3.7944025834230302E-2</v>
      </c>
      <c r="D36" s="79">
        <f>(VLOOKUP($A35,'Occupancy Raw Data'!$B$8:$BE$51,'Occupancy Raw Data'!AV$3,FALSE))/100</f>
        <v>3.7653688524590098E-2</v>
      </c>
      <c r="E36" s="79">
        <f>(VLOOKUP($A35,'Occupancy Raw Data'!$B$8:$BE$51,'Occupancy Raw Data'!AW$3,FALSE))/100</f>
        <v>5.8777835318487799E-2</v>
      </c>
      <c r="F36" s="79">
        <f>(VLOOKUP($A35,'Occupancy Raw Data'!$B$8:$BE$51,'Occupancy Raw Data'!AX$3,FALSE))/100</f>
        <v>8.6863270777479809E-2</v>
      </c>
      <c r="G36" s="79">
        <f>(VLOOKUP($A35,'Occupancy Raw Data'!$B$8:$BE$51,'Occupancy Raw Data'!AY$3,FALSE))/100</f>
        <v>5.26430994856079E-2</v>
      </c>
      <c r="H36" s="80">
        <f>(VLOOKUP($A35,'Occupancy Raw Data'!$B$8:$BE$51,'Occupancy Raw Data'!BA$3,FALSE))/100</f>
        <v>3.5272972365760505E-2</v>
      </c>
      <c r="I36" s="80">
        <f>(VLOOKUP($A35,'Occupancy Raw Data'!$B$8:$BE$51,'Occupancy Raw Data'!BB$3,FALSE))/100</f>
        <v>4.52488687782805E-2</v>
      </c>
      <c r="J36" s="79">
        <f>(VLOOKUP($A35,'Occupancy Raw Data'!$B$8:$BE$51,'Occupancy Raw Data'!BC$3,FALSE))/100</f>
        <v>4.0243490023672598E-2</v>
      </c>
      <c r="K36" s="81">
        <f>(VLOOKUP($A35,'Occupancy Raw Data'!$B$8:$BE$51,'Occupancy Raw Data'!BE$3,FALSE))/100</f>
        <v>4.8590900718364305E-2</v>
      </c>
      <c r="M36" s="78">
        <f>(VLOOKUP($A35,'ADR Raw Data'!$B$6:$BE$49,'ADR Raw Data'!AT$1,FALSE))/100</f>
        <v>2.78397555176365E-2</v>
      </c>
      <c r="N36" s="79">
        <f>(VLOOKUP($A35,'ADR Raw Data'!$B$6:$BE$49,'ADR Raw Data'!AU$1,FALSE))/100</f>
        <v>2.9358724895880699E-2</v>
      </c>
      <c r="O36" s="79">
        <f>(VLOOKUP($A35,'ADR Raw Data'!$B$6:$BE$49,'ADR Raw Data'!AV$1,FALSE))/100</f>
        <v>1.40705989006075E-2</v>
      </c>
      <c r="P36" s="79">
        <f>(VLOOKUP($A35,'ADR Raw Data'!$B$6:$BE$49,'ADR Raw Data'!AW$1,FALSE))/100</f>
        <v>6.8212743492926997E-2</v>
      </c>
      <c r="Q36" s="79">
        <f>(VLOOKUP($A35,'ADR Raw Data'!$B$6:$BE$49,'ADR Raw Data'!AX$1,FALSE))/100</f>
        <v>6.4847633049149395E-2</v>
      </c>
      <c r="R36" s="79">
        <f>(VLOOKUP($A35,'ADR Raw Data'!$B$6:$BE$49,'ADR Raw Data'!AY$1,FALSE))/100</f>
        <v>4.1530395207596396E-2</v>
      </c>
      <c r="S36" s="80">
        <f>(VLOOKUP($A35,'ADR Raw Data'!$B$6:$BE$49,'ADR Raw Data'!BA$1,FALSE))/100</f>
        <v>2.61327726495809E-3</v>
      </c>
      <c r="T36" s="80">
        <f>(VLOOKUP($A35,'ADR Raw Data'!$B$6:$BE$49,'ADR Raw Data'!BB$1,FALSE))/100</f>
        <v>-6.4186964724804296E-3</v>
      </c>
      <c r="U36" s="79">
        <f>(VLOOKUP($A35,'ADR Raw Data'!$B$6:$BE$49,'ADR Raw Data'!BC$1,FALSE))/100</f>
        <v>-1.9090583487704599E-3</v>
      </c>
      <c r="V36" s="81">
        <f>(VLOOKUP($A35,'ADR Raw Data'!$B$6:$BE$49,'ADR Raw Data'!BE$1,FALSE))/100</f>
        <v>2.5328847131703899E-2</v>
      </c>
      <c r="X36" s="78">
        <f>(VLOOKUP($A35,'RevPAR Raw Data'!$B$6:$BE$49,'RevPAR Raw Data'!AT$1,FALSE))/100</f>
        <v>6.9127897231767599E-2</v>
      </c>
      <c r="Y36" s="79">
        <f>(VLOOKUP($A35,'RevPAR Raw Data'!$B$6:$BE$49,'RevPAR Raw Data'!AU$1,FALSE))/100</f>
        <v>6.8416738946020392E-2</v>
      </c>
      <c r="Z36" s="79">
        <f>(VLOOKUP($A35,'RevPAR Raw Data'!$B$6:$BE$49,'RevPAR Raw Data'!AV$1,FALSE))/100</f>
        <v>5.2254097373555596E-2</v>
      </c>
      <c r="AA36" s="79">
        <f>(VLOOKUP($A35,'RevPAR Raw Data'!$B$6:$BE$49,'RevPAR Raw Data'!AW$1,FALSE))/100</f>
        <v>0.13099997621506401</v>
      </c>
      <c r="AB36" s="79">
        <f>(VLOOKUP($A35,'RevPAR Raw Data'!$B$6:$BE$49,'RevPAR Raw Data'!AX$1,FALSE))/100</f>
        <v>0.15734378133545601</v>
      </c>
      <c r="AC36" s="79">
        <f>(VLOOKUP($A35,'RevPAR Raw Data'!$B$6:$BE$49,'RevPAR Raw Data'!AY$1,FALSE))/100</f>
        <v>9.6359783419794509E-2</v>
      </c>
      <c r="AD36" s="80">
        <f>(VLOOKUP($A35,'RevPAR Raw Data'!$B$6:$BE$49,'RevPAR Raw Data'!BA$1,FALSE))/100</f>
        <v>3.79784276874695E-2</v>
      </c>
      <c r="AE36" s="80">
        <f>(VLOOKUP($A35,'RevPAR Raw Data'!$B$6:$BE$49,'RevPAR Raw Data'!BB$1,FALSE))/100</f>
        <v>3.8539733551389198E-2</v>
      </c>
      <c r="AF36" s="79">
        <f>(VLOOKUP($A35,'RevPAR Raw Data'!$B$6:$BE$49,'RevPAR Raw Data'!BC$1,FALSE))/100</f>
        <v>3.8257604504288799E-2</v>
      </c>
      <c r="AG36" s="81">
        <f>(VLOOKUP($A35,'RevPAR Raw Data'!$B$6:$BE$49,'RevPAR Raw Data'!BE$1,FALSE))/100</f>
        <v>7.5150499346355495E-2</v>
      </c>
    </row>
    <row r="37" spans="1:33" x14ac:dyDescent="0.25">
      <c r="A37" s="128"/>
      <c r="B37" s="106"/>
      <c r="C37" s="107"/>
      <c r="D37" s="107"/>
      <c r="E37" s="107"/>
      <c r="F37" s="107"/>
      <c r="G37" s="108"/>
      <c r="H37" s="88"/>
      <c r="I37" s="88"/>
      <c r="J37" s="108"/>
      <c r="K37" s="109"/>
      <c r="M37" s="110"/>
      <c r="N37" s="111"/>
      <c r="O37" s="111"/>
      <c r="P37" s="111"/>
      <c r="Q37" s="111"/>
      <c r="R37" s="112"/>
      <c r="S37" s="111"/>
      <c r="T37" s="111"/>
      <c r="U37" s="112"/>
      <c r="V37" s="113"/>
      <c r="X37" s="110"/>
      <c r="Y37" s="111"/>
      <c r="Z37" s="111"/>
      <c r="AA37" s="111"/>
      <c r="AB37" s="111"/>
      <c r="AC37" s="112"/>
      <c r="AD37" s="111"/>
      <c r="AE37" s="111"/>
      <c r="AF37" s="112"/>
      <c r="AG37" s="113"/>
    </row>
    <row r="38" spans="1:33" x14ac:dyDescent="0.25">
      <c r="A38" s="105" t="s">
        <v>27</v>
      </c>
      <c r="B38" s="106">
        <f>(VLOOKUP($A38,'Occupancy Raw Data'!$B$8:$BE$45,'Occupancy Raw Data'!AG$3,FALSE))/100</f>
        <v>0.65552336760068697</v>
      </c>
      <c r="C38" s="107">
        <f>(VLOOKUP($A38,'Occupancy Raw Data'!$B$8:$BE$45,'Occupancy Raw Data'!AH$3,FALSE))/100</f>
        <v>0.73458609993078094</v>
      </c>
      <c r="D38" s="107">
        <f>(VLOOKUP($A38,'Occupancy Raw Data'!$B$8:$BE$45,'Occupancy Raw Data'!AI$3,FALSE))/100</f>
        <v>0.76420257902427702</v>
      </c>
      <c r="E38" s="107">
        <f>(VLOOKUP($A38,'Occupancy Raw Data'!$B$8:$BE$45,'Occupancy Raw Data'!AJ$3,FALSE))/100</f>
        <v>0.768586407567872</v>
      </c>
      <c r="F38" s="107">
        <f>(VLOOKUP($A38,'Occupancy Raw Data'!$B$8:$BE$45,'Occupancy Raw Data'!AK$3,FALSE))/100</f>
        <v>0.77061809418822191</v>
      </c>
      <c r="G38" s="108">
        <f>(VLOOKUP($A38,'Occupancy Raw Data'!$B$8:$BE$45,'Occupancy Raw Data'!AL$3,FALSE))/100</f>
        <v>0.73870330966236808</v>
      </c>
      <c r="H38" s="88">
        <f>(VLOOKUP($A38,'Occupancy Raw Data'!$B$8:$BE$45,'Occupancy Raw Data'!AN$3,FALSE))/100</f>
        <v>0.86433204296664701</v>
      </c>
      <c r="I38" s="88">
        <f>(VLOOKUP($A38,'Occupancy Raw Data'!$B$8:$BE$45,'Occupancy Raw Data'!AO$3,FALSE))/100</f>
        <v>0.8826941318224929</v>
      </c>
      <c r="J38" s="108">
        <f>(VLOOKUP($A38,'Occupancy Raw Data'!$B$8:$BE$45,'Occupancy Raw Data'!AP$3,FALSE))/100</f>
        <v>0.87351308739457001</v>
      </c>
      <c r="K38" s="109">
        <f>(VLOOKUP($A38,'Occupancy Raw Data'!$B$8:$BE$45,'Occupancy Raw Data'!AR$3,FALSE))/100</f>
        <v>0.77722038901442503</v>
      </c>
      <c r="M38" s="110">
        <f>VLOOKUP($A38,'ADR Raw Data'!$B$6:$BE$43,'ADR Raw Data'!AG$1,FALSE)</f>
        <v>144.096392940946</v>
      </c>
      <c r="N38" s="111">
        <f>VLOOKUP($A38,'ADR Raw Data'!$B$6:$BE$43,'ADR Raw Data'!AH$1,FALSE)</f>
        <v>146.80844768618601</v>
      </c>
      <c r="O38" s="111">
        <f>VLOOKUP($A38,'ADR Raw Data'!$B$6:$BE$43,'ADR Raw Data'!AI$1,FALSE)</f>
        <v>150.842694214044</v>
      </c>
      <c r="P38" s="111">
        <f>VLOOKUP($A38,'ADR Raw Data'!$B$6:$BE$43,'ADR Raw Data'!AJ$1,FALSE)</f>
        <v>150.328870506416</v>
      </c>
      <c r="Q38" s="111">
        <f>VLOOKUP($A38,'ADR Raw Data'!$B$6:$BE$43,'ADR Raw Data'!AK$1,FALSE)</f>
        <v>151.34351976912399</v>
      </c>
      <c r="R38" s="112">
        <f>VLOOKUP($A38,'ADR Raw Data'!$B$6:$BE$43,'ADR Raw Data'!AL$1,FALSE)</f>
        <v>148.840582638662</v>
      </c>
      <c r="S38" s="111">
        <f>VLOOKUP($A38,'ADR Raw Data'!$B$6:$BE$43,'ADR Raw Data'!AN$1,FALSE)</f>
        <v>193.250574373424</v>
      </c>
      <c r="T38" s="111">
        <f>VLOOKUP($A38,'ADR Raw Data'!$B$6:$BE$43,'ADR Raw Data'!AO$1,FALSE)</f>
        <v>198.54110524596101</v>
      </c>
      <c r="U38" s="112">
        <f>VLOOKUP($A38,'ADR Raw Data'!$B$6:$BE$43,'ADR Raw Data'!AP$1,FALSE)</f>
        <v>195.923642827008</v>
      </c>
      <c r="V38" s="113">
        <f>VLOOKUP($A38,'ADR Raw Data'!$B$6:$BE$43,'ADR Raw Data'!AR$1,FALSE)</f>
        <v>163.95954093467</v>
      </c>
      <c r="X38" s="110">
        <f>VLOOKUP($A38,'RevPAR Raw Data'!$B$6:$BE$43,'RevPAR Raw Data'!AG$1,FALSE)</f>
        <v>94.458552759761005</v>
      </c>
      <c r="Y38" s="111">
        <f>VLOOKUP($A38,'RevPAR Raw Data'!$B$6:$BE$43,'RevPAR Raw Data'!AH$1,FALSE)</f>
        <v>107.843445022688</v>
      </c>
      <c r="Z38" s="111">
        <f>VLOOKUP($A38,'RevPAR Raw Data'!$B$6:$BE$43,'RevPAR Raw Data'!AI$1,FALSE)</f>
        <v>115.274375945343</v>
      </c>
      <c r="AA38" s="111">
        <f>VLOOKUP($A38,'RevPAR Raw Data'!$B$6:$BE$43,'RevPAR Raw Data'!AJ$1,FALSE)</f>
        <v>115.540726536262</v>
      </c>
      <c r="AB38" s="111">
        <f>VLOOKUP($A38,'RevPAR Raw Data'!$B$6:$BE$43,'RevPAR Raw Data'!AK$1,FALSE)</f>
        <v>116.62805477222</v>
      </c>
      <c r="AC38" s="112">
        <f>VLOOKUP($A38,'RevPAR Raw Data'!$B$6:$BE$43,'RevPAR Raw Data'!AL$1,FALSE)</f>
        <v>109.949031007255</v>
      </c>
      <c r="AD38" s="111">
        <f>VLOOKUP($A38,'RevPAR Raw Data'!$B$6:$BE$43,'RevPAR Raw Data'!AN$1,FALSE)</f>
        <v>167.032663752659</v>
      </c>
      <c r="AE38" s="111">
        <f>VLOOKUP($A38,'RevPAR Raw Data'!$B$6:$BE$43,'RevPAR Raw Data'!AO$1,FALSE)</f>
        <v>175.25106852616099</v>
      </c>
      <c r="AF38" s="112">
        <f>VLOOKUP($A38,'RevPAR Raw Data'!$B$6:$BE$43,'RevPAR Raw Data'!AP$1,FALSE)</f>
        <v>171.14186613941001</v>
      </c>
      <c r="AG38" s="113">
        <f>VLOOKUP($A38,'RevPAR Raw Data'!$B$6:$BE$43,'RevPAR Raw Data'!AR$1,FALSE)</f>
        <v>127.432698187871</v>
      </c>
    </row>
    <row r="39" spans="1:33" x14ac:dyDescent="0.25">
      <c r="A39" s="90" t="s">
        <v>14</v>
      </c>
      <c r="B39" s="78">
        <f>(VLOOKUP($A38,'Occupancy Raw Data'!$B$8:$BE$51,'Occupancy Raw Data'!AT$3,FALSE))/100</f>
        <v>7.7215462127640903E-3</v>
      </c>
      <c r="C39" s="79">
        <f>(VLOOKUP($A38,'Occupancy Raw Data'!$B$8:$BE$51,'Occupancy Raw Data'!AU$3,FALSE))/100</f>
        <v>6.7147709780085996E-3</v>
      </c>
      <c r="D39" s="79">
        <f>(VLOOKUP($A38,'Occupancy Raw Data'!$B$8:$BE$51,'Occupancy Raw Data'!AV$3,FALSE))/100</f>
        <v>1.3870998464291899E-2</v>
      </c>
      <c r="E39" s="79">
        <f>(VLOOKUP($A38,'Occupancy Raw Data'!$B$8:$BE$51,'Occupancy Raw Data'!AW$3,FALSE))/100</f>
        <v>5.1232017140602701E-2</v>
      </c>
      <c r="F39" s="79">
        <f>(VLOOKUP($A38,'Occupancy Raw Data'!$B$8:$BE$51,'Occupancy Raw Data'!AX$3,FALSE))/100</f>
        <v>4.98588263186827E-2</v>
      </c>
      <c r="G39" s="79">
        <f>(VLOOKUP($A38,'Occupancy Raw Data'!$B$8:$BE$51,'Occupancy Raw Data'!AY$3,FALSE))/100</f>
        <v>2.6238002916997297E-2</v>
      </c>
      <c r="H39" s="80">
        <f>(VLOOKUP($A38,'Occupancy Raw Data'!$B$8:$BE$51,'Occupancy Raw Data'!BA$3,FALSE))/100</f>
        <v>3.81156834968761E-2</v>
      </c>
      <c r="I39" s="80">
        <f>(VLOOKUP($A38,'Occupancy Raw Data'!$B$8:$BE$51,'Occupancy Raw Data'!BB$3,FALSE))/100</f>
        <v>2.71693272961143E-2</v>
      </c>
      <c r="J39" s="79">
        <f>(VLOOKUP($A38,'Occupancy Raw Data'!$B$8:$BE$51,'Occupancy Raw Data'!BC$3,FALSE))/100</f>
        <v>3.2555975711707298E-2</v>
      </c>
      <c r="K39" s="81">
        <f>(VLOOKUP($A38,'Occupancy Raw Data'!$B$8:$BE$51,'Occupancy Raw Data'!BE$3,FALSE))/100</f>
        <v>2.8259054284351503E-2</v>
      </c>
      <c r="M39" s="78">
        <f>(VLOOKUP($A38,'ADR Raw Data'!$B$6:$BE$49,'ADR Raw Data'!AT$1,FALSE))/100</f>
        <v>-7.2367015319300902E-3</v>
      </c>
      <c r="N39" s="79">
        <f>(VLOOKUP($A38,'ADR Raw Data'!$B$6:$BE$49,'ADR Raw Data'!AU$1,FALSE))/100</f>
        <v>-1.0541162981929799E-2</v>
      </c>
      <c r="O39" s="79">
        <f>(VLOOKUP($A38,'ADR Raw Data'!$B$6:$BE$49,'ADR Raw Data'!AV$1,FALSE))/100</f>
        <v>7.7138058578581307E-3</v>
      </c>
      <c r="P39" s="79">
        <f>(VLOOKUP($A38,'ADR Raw Data'!$B$6:$BE$49,'ADR Raw Data'!AW$1,FALSE))/100</f>
        <v>9.9736017308044503E-3</v>
      </c>
      <c r="Q39" s="79">
        <f>(VLOOKUP($A38,'ADR Raw Data'!$B$6:$BE$49,'ADR Raw Data'!AX$1,FALSE))/100</f>
        <v>2.0983229684206901E-3</v>
      </c>
      <c r="R39" s="79">
        <f>(VLOOKUP($A38,'ADR Raw Data'!$B$6:$BE$49,'ADR Raw Data'!AY$1,FALSE))/100</f>
        <v>9.3112446964232001E-4</v>
      </c>
      <c r="S39" s="80">
        <f>(VLOOKUP($A38,'ADR Raw Data'!$B$6:$BE$49,'ADR Raw Data'!BA$1,FALSE))/100</f>
        <v>2.5826712867565899E-2</v>
      </c>
      <c r="T39" s="80">
        <f>(VLOOKUP($A38,'ADR Raw Data'!$B$6:$BE$49,'ADR Raw Data'!BB$1,FALSE))/100</f>
        <v>2.81530483858544E-2</v>
      </c>
      <c r="U39" s="79">
        <f>(VLOOKUP($A38,'ADR Raw Data'!$B$6:$BE$49,'ADR Raw Data'!BC$1,FALSE))/100</f>
        <v>2.6949176648375501E-2</v>
      </c>
      <c r="V39" s="81">
        <f>(VLOOKUP($A38,'ADR Raw Data'!$B$6:$BE$49,'ADR Raw Data'!BE$1,FALSE))/100</f>
        <v>1.11089201703145E-2</v>
      </c>
      <c r="X39" s="78">
        <f>(VLOOKUP($A38,'RevPAR Raw Data'!$B$6:$BE$49,'RevPAR Raw Data'!AT$1,FALSE))/100</f>
        <v>4.2896615552722199E-4</v>
      </c>
      <c r="Y39" s="79">
        <f>(VLOOKUP($A38,'RevPAR Raw Data'!$B$6:$BE$49,'RevPAR Raw Data'!AU$1,FALSE))/100</f>
        <v>-3.8971734991868003E-3</v>
      </c>
      <c r="Z39" s="79">
        <f>(VLOOKUP($A38,'RevPAR Raw Data'!$B$6:$BE$49,'RevPAR Raw Data'!AV$1,FALSE))/100</f>
        <v>2.1691802511358299E-2</v>
      </c>
      <c r="AA39" s="79">
        <f>(VLOOKUP($A38,'RevPAR Raw Data'!$B$6:$BE$49,'RevPAR Raw Data'!AW$1,FALSE))/100</f>
        <v>6.1716586606233304E-2</v>
      </c>
      <c r="AB39" s="79">
        <f>(VLOOKUP($A38,'RevPAR Raw Data'!$B$6:$BE$49,'RevPAR Raw Data'!AX$1,FALSE))/100</f>
        <v>5.2061769207546398E-2</v>
      </c>
      <c r="AC39" s="79">
        <f>(VLOOKUP($A38,'RevPAR Raw Data'!$B$6:$BE$49,'RevPAR Raw Data'!AY$1,FALSE))/100</f>
        <v>2.7193558233190199E-2</v>
      </c>
      <c r="AD39" s="80">
        <f>(VLOOKUP($A38,'RevPAR Raw Data'!$B$6:$BE$49,'RevPAR Raw Data'!BA$1,FALSE))/100</f>
        <v>6.4926799177866895E-2</v>
      </c>
      <c r="AE39" s="80">
        <f>(VLOOKUP($A38,'RevPAR Raw Data'!$B$6:$BE$49,'RevPAR Raw Data'!BB$1,FALSE))/100</f>
        <v>5.6087275067947404E-2</v>
      </c>
      <c r="AF39" s="79">
        <f>(VLOOKUP($A38,'RevPAR Raw Data'!$B$6:$BE$49,'RevPAR Raw Data'!BC$1,FALSE))/100</f>
        <v>6.0382509100497896E-2</v>
      </c>
      <c r="AG39" s="81">
        <f>(VLOOKUP($A38,'RevPAR Raw Data'!$B$6:$BE$49,'RevPAR Raw Data'!BE$1,FALSE))/100</f>
        <v>3.9681902032799504E-2</v>
      </c>
    </row>
    <row r="40" spans="1:33" x14ac:dyDescent="0.25">
      <c r="A40" s="128"/>
      <c r="B40" s="106"/>
      <c r="C40" s="107"/>
      <c r="D40" s="107"/>
      <c r="E40" s="107"/>
      <c r="F40" s="107"/>
      <c r="G40" s="108"/>
      <c r="H40" s="88"/>
      <c r="I40" s="88"/>
      <c r="J40" s="108"/>
      <c r="K40" s="109"/>
      <c r="M40" s="110"/>
      <c r="N40" s="111"/>
      <c r="O40" s="111"/>
      <c r="P40" s="111"/>
      <c r="Q40" s="111"/>
      <c r="R40" s="112"/>
      <c r="S40" s="111"/>
      <c r="T40" s="111"/>
      <c r="U40" s="112"/>
      <c r="V40" s="113"/>
      <c r="X40" s="110"/>
      <c r="Y40" s="111"/>
      <c r="Z40" s="111"/>
      <c r="AA40" s="111"/>
      <c r="AB40" s="111"/>
      <c r="AC40" s="112"/>
      <c r="AD40" s="111"/>
      <c r="AE40" s="111"/>
      <c r="AF40" s="112"/>
      <c r="AG40" s="113"/>
    </row>
    <row r="41" spans="1:33" x14ac:dyDescent="0.25">
      <c r="A41" s="105" t="s">
        <v>28</v>
      </c>
      <c r="B41" s="106">
        <f>(VLOOKUP($A41,'Occupancy Raw Data'!$B$8:$BE$45,'Occupancy Raw Data'!AG$3,FALSE))/100</f>
        <v>0.58432032649529997</v>
      </c>
      <c r="C41" s="107">
        <f>(VLOOKUP($A41,'Occupancy Raw Data'!$B$8:$BE$45,'Occupancy Raw Data'!AH$3,FALSE))/100</f>
        <v>0.71167418176346897</v>
      </c>
      <c r="D41" s="107">
        <f>(VLOOKUP($A41,'Occupancy Raw Data'!$B$8:$BE$45,'Occupancy Raw Data'!AI$3,FALSE))/100</f>
        <v>0.76215776531269497</v>
      </c>
      <c r="E41" s="107">
        <f>(VLOOKUP($A41,'Occupancy Raw Data'!$B$8:$BE$45,'Occupancy Raw Data'!AJ$3,FALSE))/100</f>
        <v>0.755189648443928</v>
      </c>
      <c r="F41" s="107">
        <f>(VLOOKUP($A41,'Occupancy Raw Data'!$B$8:$BE$45,'Occupancy Raw Data'!AK$3,FALSE))/100</f>
        <v>0.71064918211610706</v>
      </c>
      <c r="G41" s="108">
        <f>(VLOOKUP($A41,'Occupancy Raw Data'!$B$8:$BE$45,'Occupancy Raw Data'!AL$3,FALSE))/100</f>
        <v>0.70479822082629995</v>
      </c>
      <c r="H41" s="88">
        <f>(VLOOKUP($A41,'Occupancy Raw Data'!$B$8:$BE$45,'Occupancy Raw Data'!AN$3,FALSE))/100</f>
        <v>0.73516608531322503</v>
      </c>
      <c r="I41" s="88">
        <f>(VLOOKUP($A41,'Occupancy Raw Data'!$B$8:$BE$45,'Occupancy Raw Data'!AO$3,FALSE))/100</f>
        <v>0.73887045063510104</v>
      </c>
      <c r="J41" s="108">
        <f>(VLOOKUP($A41,'Occupancy Raw Data'!$B$8:$BE$45,'Occupancy Raw Data'!AP$3,FALSE))/100</f>
        <v>0.73701826797416303</v>
      </c>
      <c r="K41" s="109">
        <f>(VLOOKUP($A41,'Occupancy Raw Data'!$B$8:$BE$45,'Occupancy Raw Data'!AR$3,FALSE))/100</f>
        <v>0.71400515428257405</v>
      </c>
      <c r="M41" s="110">
        <f>VLOOKUP($A41,'ADR Raw Data'!$B$6:$BE$43,'ADR Raw Data'!AG$1,FALSE)</f>
        <v>125.23948565680899</v>
      </c>
      <c r="N41" s="111">
        <f>VLOOKUP($A41,'ADR Raw Data'!$B$6:$BE$43,'ADR Raw Data'!AH$1,FALSE)</f>
        <v>144.08642001572301</v>
      </c>
      <c r="O41" s="111">
        <f>VLOOKUP($A41,'ADR Raw Data'!$B$6:$BE$43,'ADR Raw Data'!AI$1,FALSE)</f>
        <v>152.16994460141299</v>
      </c>
      <c r="P41" s="111">
        <f>VLOOKUP($A41,'ADR Raw Data'!$B$6:$BE$43,'ADR Raw Data'!AJ$1,FALSE)</f>
        <v>148.32241432983</v>
      </c>
      <c r="Q41" s="111">
        <f>VLOOKUP($A41,'ADR Raw Data'!$B$6:$BE$43,'ADR Raw Data'!AK$1,FALSE)</f>
        <v>135.014345024248</v>
      </c>
      <c r="R41" s="112">
        <f>VLOOKUP($A41,'ADR Raw Data'!$B$6:$BE$43,'ADR Raw Data'!AL$1,FALSE)</f>
        <v>141.78794389006899</v>
      </c>
      <c r="S41" s="111">
        <f>VLOOKUP($A41,'ADR Raw Data'!$B$6:$BE$43,'ADR Raw Data'!AN$1,FALSE)</f>
        <v>128.78271175169101</v>
      </c>
      <c r="T41" s="111">
        <f>VLOOKUP($A41,'ADR Raw Data'!$B$6:$BE$43,'ADR Raw Data'!AO$1,FALSE)</f>
        <v>127.323983737768</v>
      </c>
      <c r="U41" s="112">
        <f>VLOOKUP($A41,'ADR Raw Data'!$B$6:$BE$43,'ADR Raw Data'!AP$1,FALSE)</f>
        <v>128.051514797805</v>
      </c>
      <c r="V41" s="113">
        <f>VLOOKUP($A41,'ADR Raw Data'!$B$6:$BE$43,'ADR Raw Data'!AR$1,FALSE)</f>
        <v>137.736222380257</v>
      </c>
      <c r="X41" s="110">
        <f>VLOOKUP($A41,'RevPAR Raw Data'!$B$6:$BE$43,'RevPAR Raw Data'!AG$1,FALSE)</f>
        <v>73.179977149090405</v>
      </c>
      <c r="Y41" s="111">
        <f>VLOOKUP($A41,'RevPAR Raw Data'!$B$6:$BE$43,'RevPAR Raw Data'!AH$1,FALSE)</f>
        <v>102.542585067917</v>
      </c>
      <c r="Z41" s="111">
        <f>VLOOKUP($A41,'RevPAR Raw Data'!$B$6:$BE$43,'RevPAR Raw Data'!AI$1,FALSE)</f>
        <v>115.97750492517</v>
      </c>
      <c r="AA41" s="111">
        <f>VLOOKUP($A41,'RevPAR Raw Data'!$B$6:$BE$43,'RevPAR Raw Data'!AJ$1,FALSE)</f>
        <v>112.011551934099</v>
      </c>
      <c r="AB41" s="111">
        <f>VLOOKUP($A41,'RevPAR Raw Data'!$B$6:$BE$43,'RevPAR Raw Data'!AK$1,FALSE)</f>
        <v>95.947833865424101</v>
      </c>
      <c r="AC41" s="112">
        <f>VLOOKUP($A41,'RevPAR Raw Data'!$B$6:$BE$43,'RevPAR Raw Data'!AL$1,FALSE)</f>
        <v>99.931890588340295</v>
      </c>
      <c r="AD41" s="111">
        <f>VLOOKUP($A41,'RevPAR Raw Data'!$B$6:$BE$43,'RevPAR Raw Data'!AN$1,FALSE)</f>
        <v>94.676682054512398</v>
      </c>
      <c r="AE41" s="111">
        <f>VLOOKUP($A41,'RevPAR Raw Data'!$B$6:$BE$43,'RevPAR Raw Data'!AO$1,FALSE)</f>
        <v>94.075929240981097</v>
      </c>
      <c r="AF41" s="112">
        <f>VLOOKUP($A41,'RevPAR Raw Data'!$B$6:$BE$43,'RevPAR Raw Data'!AP$1,FALSE)</f>
        <v>94.376305647746804</v>
      </c>
      <c r="AG41" s="113">
        <f>VLOOKUP($A41,'RevPAR Raw Data'!$B$6:$BE$43,'RevPAR Raw Data'!AR$1,FALSE)</f>
        <v>98.344372710914797</v>
      </c>
    </row>
    <row r="42" spans="1:33" x14ac:dyDescent="0.25">
      <c r="A42" s="90" t="s">
        <v>14</v>
      </c>
      <c r="B42" s="78">
        <f>(VLOOKUP($A41,'Occupancy Raw Data'!$B$8:$BE$51,'Occupancy Raw Data'!AT$3,FALSE))/100</f>
        <v>-4.2267464390552505E-2</v>
      </c>
      <c r="C42" s="79">
        <f>(VLOOKUP($A41,'Occupancy Raw Data'!$B$8:$BE$51,'Occupancy Raw Data'!AU$3,FALSE))/100</f>
        <v>-4.2870252920719894E-2</v>
      </c>
      <c r="D42" s="79">
        <f>(VLOOKUP($A41,'Occupancy Raw Data'!$B$8:$BE$51,'Occupancy Raw Data'!AV$3,FALSE))/100</f>
        <v>-5.3275341937679903E-2</v>
      </c>
      <c r="E42" s="79">
        <f>(VLOOKUP($A41,'Occupancy Raw Data'!$B$8:$BE$51,'Occupancy Raw Data'!AW$3,FALSE))/100</f>
        <v>-4.96289427926805E-2</v>
      </c>
      <c r="F42" s="79">
        <f>(VLOOKUP($A41,'Occupancy Raw Data'!$B$8:$BE$51,'Occupancy Raw Data'!AX$3,FALSE))/100</f>
        <v>-1.4570078843868099E-2</v>
      </c>
      <c r="G42" s="79">
        <f>(VLOOKUP($A41,'Occupancy Raw Data'!$B$8:$BE$51,'Occupancy Raw Data'!AY$3,FALSE))/100</f>
        <v>-4.0957257328401997E-2</v>
      </c>
      <c r="H42" s="80">
        <f>(VLOOKUP($A41,'Occupancy Raw Data'!$B$8:$BE$51,'Occupancy Raw Data'!BA$3,FALSE))/100</f>
        <v>-1.68620036843843E-2</v>
      </c>
      <c r="I42" s="80">
        <f>(VLOOKUP($A41,'Occupancy Raw Data'!$B$8:$BE$51,'Occupancy Raw Data'!BB$3,FALSE))/100</f>
        <v>-2.3841495889021604E-2</v>
      </c>
      <c r="J42" s="79">
        <f>(VLOOKUP($A41,'Occupancy Raw Data'!$B$8:$BE$51,'Occupancy Raw Data'!BC$3,FALSE))/100</f>
        <v>-2.03729509199694E-2</v>
      </c>
      <c r="K42" s="81">
        <f>(VLOOKUP($A41,'Occupancy Raw Data'!$B$8:$BE$51,'Occupancy Raw Data'!BE$3,FALSE))/100</f>
        <v>-3.4975295619168699E-2</v>
      </c>
      <c r="M42" s="78">
        <f>(VLOOKUP($A41,'ADR Raw Data'!$B$6:$BE$49,'ADR Raw Data'!AT$1,FALSE))/100</f>
        <v>-1.9105698799486499E-2</v>
      </c>
      <c r="N42" s="79">
        <f>(VLOOKUP($A41,'ADR Raw Data'!$B$6:$BE$49,'ADR Raw Data'!AU$1,FALSE))/100</f>
        <v>-1.9973407965082198E-3</v>
      </c>
      <c r="O42" s="79">
        <f>(VLOOKUP($A41,'ADR Raw Data'!$B$6:$BE$49,'ADR Raw Data'!AV$1,FALSE))/100</f>
        <v>-7.9246218153752497E-3</v>
      </c>
      <c r="P42" s="79">
        <f>(VLOOKUP($A41,'ADR Raw Data'!$B$6:$BE$49,'ADR Raw Data'!AW$1,FALSE))/100</f>
        <v>-1.7062534704204699E-2</v>
      </c>
      <c r="Q42" s="79">
        <f>(VLOOKUP($A41,'ADR Raw Data'!$B$6:$BE$49,'ADR Raw Data'!AX$1,FALSE))/100</f>
        <v>-1.05752532046433E-2</v>
      </c>
      <c r="R42" s="79">
        <f>(VLOOKUP($A41,'ADR Raw Data'!$B$6:$BE$49,'ADR Raw Data'!AY$1,FALSE))/100</f>
        <v>-1.1471940880213799E-2</v>
      </c>
      <c r="S42" s="80">
        <f>(VLOOKUP($A41,'ADR Raw Data'!$B$6:$BE$49,'ADR Raw Data'!BA$1,FALSE))/100</f>
        <v>-8.62732014181543E-3</v>
      </c>
      <c r="T42" s="80">
        <f>(VLOOKUP($A41,'ADR Raw Data'!$B$6:$BE$49,'ADR Raw Data'!BB$1,FALSE))/100</f>
        <v>-1.5678992479030599E-2</v>
      </c>
      <c r="U42" s="79">
        <f>(VLOOKUP($A41,'ADR Raw Data'!$B$6:$BE$49,'ADR Raw Data'!BC$1,FALSE))/100</f>
        <v>-1.2147035506683199E-2</v>
      </c>
      <c r="V42" s="81">
        <f>(VLOOKUP($A41,'ADR Raw Data'!$B$6:$BE$49,'ADR Raw Data'!BE$1,FALSE))/100</f>
        <v>-1.2091378191034901E-2</v>
      </c>
      <c r="X42" s="78">
        <f>(VLOOKUP($A41,'RevPAR Raw Data'!$B$6:$BE$49,'RevPAR Raw Data'!AT$1,FALSE))/100</f>
        <v>-6.0565613746375098E-2</v>
      </c>
      <c r="Y42" s="79">
        <f>(VLOOKUP($A41,'RevPAR Raw Data'!$B$6:$BE$49,'RevPAR Raw Data'!AU$1,FALSE))/100</f>
        <v>-4.4781967212113E-2</v>
      </c>
      <c r="Z42" s="79">
        <f>(VLOOKUP($A41,'RevPAR Raw Data'!$B$6:$BE$49,'RevPAR Raw Data'!AV$1,FALSE))/100</f>
        <v>-6.07777768161143E-2</v>
      </c>
      <c r="AA42" s="79">
        <f>(VLOOKUP($A41,'RevPAR Raw Data'!$B$6:$BE$49,'RevPAR Raw Data'!AW$1,FALSE))/100</f>
        <v>-6.58446819381521E-2</v>
      </c>
      <c r="AB42" s="79">
        <f>(VLOOKUP($A41,'RevPAR Raw Data'!$B$6:$BE$49,'RevPAR Raw Data'!AX$1,FALSE))/100</f>
        <v>-2.4991249775525901E-2</v>
      </c>
      <c r="AC42" s="79">
        <f>(VLOOKUP($A41,'RevPAR Raw Data'!$B$6:$BE$49,'RevPAR Raw Data'!AY$1,FALSE))/100</f>
        <v>-5.1959338973928799E-2</v>
      </c>
      <c r="AD42" s="80">
        <f>(VLOOKUP($A41,'RevPAR Raw Data'!$B$6:$BE$49,'RevPAR Raw Data'!BA$1,FALSE))/100</f>
        <v>-2.5343849922181999E-2</v>
      </c>
      <c r="AE42" s="80">
        <f>(VLOOKUP($A41,'RevPAR Raw Data'!$B$6:$BE$49,'RevPAR Raw Data'!BB$1,FALSE))/100</f>
        <v>-3.91466777333195E-2</v>
      </c>
      <c r="AF42" s="79">
        <f>(VLOOKUP($A41,'RevPAR Raw Data'!$B$6:$BE$49,'RevPAR Raw Data'!BC$1,FALSE))/100</f>
        <v>-3.2272515468451897E-2</v>
      </c>
      <c r="AG42" s="81">
        <f>(VLOOKUP($A41,'RevPAR Raw Data'!$B$6:$BE$49,'RevPAR Raw Data'!BE$1,FALSE))/100</f>
        <v>-4.6643774283528998E-2</v>
      </c>
    </row>
    <row r="43" spans="1:33" x14ac:dyDescent="0.25">
      <c r="A43" s="129"/>
      <c r="B43" s="106"/>
      <c r="C43" s="107"/>
      <c r="D43" s="107"/>
      <c r="E43" s="107"/>
      <c r="F43" s="107"/>
      <c r="G43" s="108"/>
      <c r="H43" s="88"/>
      <c r="I43" s="88"/>
      <c r="J43" s="108"/>
      <c r="K43" s="109"/>
      <c r="M43" s="110"/>
      <c r="N43" s="111"/>
      <c r="O43" s="111"/>
      <c r="P43" s="111"/>
      <c r="Q43" s="111"/>
      <c r="R43" s="112"/>
      <c r="S43" s="111"/>
      <c r="T43" s="111"/>
      <c r="U43" s="112"/>
      <c r="V43" s="113"/>
      <c r="X43" s="110"/>
      <c r="Y43" s="111"/>
      <c r="Z43" s="111"/>
      <c r="AA43" s="111"/>
      <c r="AB43" s="111"/>
      <c r="AC43" s="112"/>
      <c r="AD43" s="111"/>
      <c r="AE43" s="111"/>
      <c r="AF43" s="112"/>
      <c r="AG43" s="113"/>
    </row>
    <row r="44" spans="1:33" x14ac:dyDescent="0.25">
      <c r="A44" s="105" t="s">
        <v>29</v>
      </c>
      <c r="B44" s="106">
        <f>(VLOOKUP($A44,'Occupancy Raw Data'!$B$8:$BE$45,'Occupancy Raw Data'!AG$3,FALSE))/100</f>
        <v>0.50788950634811103</v>
      </c>
      <c r="C44" s="107">
        <f>(VLOOKUP($A44,'Occupancy Raw Data'!$B$8:$BE$45,'Occupancy Raw Data'!AH$3,FALSE))/100</f>
        <v>0.59248367338660601</v>
      </c>
      <c r="D44" s="107">
        <f>(VLOOKUP($A44,'Occupancy Raw Data'!$B$8:$BE$45,'Occupancy Raw Data'!AI$3,FALSE))/100</f>
        <v>0.62337240903743896</v>
      </c>
      <c r="E44" s="107">
        <f>(VLOOKUP($A44,'Occupancy Raw Data'!$B$8:$BE$45,'Occupancy Raw Data'!AJ$3,FALSE))/100</f>
        <v>0.62428507686691193</v>
      </c>
      <c r="F44" s="107">
        <f>(VLOOKUP($A44,'Occupancy Raw Data'!$B$8:$BE$45,'Occupancy Raw Data'!AK$3,FALSE))/100</f>
        <v>0.63765059019186299</v>
      </c>
      <c r="G44" s="108">
        <f>(VLOOKUP($A44,'Occupancy Raw Data'!$B$8:$BE$45,'Occupancy Raw Data'!AL$3,FALSE))/100</f>
        <v>0.59713625116618596</v>
      </c>
      <c r="H44" s="88">
        <f>(VLOOKUP($A44,'Occupancy Raw Data'!$B$8:$BE$45,'Occupancy Raw Data'!AN$3,FALSE))/100</f>
        <v>0.72025834143181</v>
      </c>
      <c r="I44" s="88">
        <f>(VLOOKUP($A44,'Occupancy Raw Data'!$B$8:$BE$45,'Occupancy Raw Data'!AO$3,FALSE))/100</f>
        <v>0.72183754454162596</v>
      </c>
      <c r="J44" s="108">
        <f>(VLOOKUP($A44,'Occupancy Raw Data'!$B$8:$BE$45,'Occupancy Raw Data'!AP$3,FALSE))/100</f>
        <v>0.72104794298671804</v>
      </c>
      <c r="K44" s="109">
        <f>(VLOOKUP($A44,'Occupancy Raw Data'!$B$8:$BE$45,'Occupancy Raw Data'!AR$3,FALSE))/100</f>
        <v>0.63258367746456801</v>
      </c>
      <c r="M44" s="110">
        <f>VLOOKUP($A44,'ADR Raw Data'!$B$6:$BE$43,'ADR Raw Data'!AG$1,FALSE)</f>
        <v>94.543428240555798</v>
      </c>
      <c r="N44" s="111">
        <f>VLOOKUP($A44,'ADR Raw Data'!$B$6:$BE$43,'ADR Raw Data'!AH$1,FALSE)</f>
        <v>97.868261390476803</v>
      </c>
      <c r="O44" s="111">
        <f>VLOOKUP($A44,'ADR Raw Data'!$B$6:$BE$43,'ADR Raw Data'!AI$1,FALSE)</f>
        <v>98.362106975533507</v>
      </c>
      <c r="P44" s="111">
        <f>VLOOKUP($A44,'ADR Raw Data'!$B$6:$BE$43,'ADR Raw Data'!AJ$1,FALSE)</f>
        <v>97.304780221565196</v>
      </c>
      <c r="Q44" s="111">
        <f>VLOOKUP($A44,'ADR Raw Data'!$B$6:$BE$43,'ADR Raw Data'!AK$1,FALSE)</f>
        <v>99.041043893129697</v>
      </c>
      <c r="R44" s="112">
        <f>VLOOKUP($A44,'ADR Raw Data'!$B$6:$BE$43,'ADR Raw Data'!AL$1,FALSE)</f>
        <v>97.538438646306005</v>
      </c>
      <c r="S44" s="111">
        <f>VLOOKUP($A44,'ADR Raw Data'!$B$6:$BE$43,'ADR Raw Data'!AN$1,FALSE)</f>
        <v>113.23994799718901</v>
      </c>
      <c r="T44" s="111">
        <f>VLOOKUP($A44,'ADR Raw Data'!$B$6:$BE$43,'ADR Raw Data'!AO$1,FALSE)</f>
        <v>113.34843491431199</v>
      </c>
      <c r="U44" s="112">
        <f>VLOOKUP($A44,'ADR Raw Data'!$B$6:$BE$43,'ADR Raw Data'!AP$1,FALSE)</f>
        <v>113.29425085640401</v>
      </c>
      <c r="V44" s="113">
        <f>VLOOKUP($A44,'ADR Raw Data'!$B$6:$BE$43,'ADR Raw Data'!AR$1,FALSE)</f>
        <v>102.67602787950899</v>
      </c>
      <c r="X44" s="110">
        <f>VLOOKUP($A44,'RevPAR Raw Data'!$B$6:$BE$43,'RevPAR Raw Data'!AG$1,FALSE)</f>
        <v>48.017615097554</v>
      </c>
      <c r="Y44" s="111">
        <f>VLOOKUP($A44,'RevPAR Raw Data'!$B$6:$BE$43,'RevPAR Raw Data'!AH$1,FALSE)</f>
        <v>57.985347016590197</v>
      </c>
      <c r="Z44" s="111">
        <f>VLOOKUP($A44,'RevPAR Raw Data'!$B$6:$BE$43,'RevPAR Raw Data'!AI$1,FALSE)</f>
        <v>61.316223583336701</v>
      </c>
      <c r="AA44" s="111">
        <f>VLOOKUP($A44,'RevPAR Raw Data'!$B$6:$BE$43,'RevPAR Raw Data'!AJ$1,FALSE)</f>
        <v>60.745922200137898</v>
      </c>
      <c r="AB44" s="111">
        <f>VLOOKUP($A44,'RevPAR Raw Data'!$B$6:$BE$43,'RevPAR Raw Data'!AK$1,FALSE)</f>
        <v>63.153580091672403</v>
      </c>
      <c r="AC44" s="112">
        <f>VLOOKUP($A44,'RevPAR Raw Data'!$B$6:$BE$43,'RevPAR Raw Data'!AL$1,FALSE)</f>
        <v>58.2437375978582</v>
      </c>
      <c r="AD44" s="111">
        <f>VLOOKUP($A44,'RevPAR Raw Data'!$B$6:$BE$43,'RevPAR Raw Data'!AN$1,FALSE)</f>
        <v>81.562017128279805</v>
      </c>
      <c r="AE44" s="111">
        <f>VLOOKUP($A44,'RevPAR Raw Data'!$B$6:$BE$43,'RevPAR Raw Data'!AO$1,FALSE)</f>
        <v>81.819155936183904</v>
      </c>
      <c r="AF44" s="112">
        <f>VLOOKUP($A44,'RevPAR Raw Data'!$B$6:$BE$43,'RevPAR Raw Data'!AP$1,FALSE)</f>
        <v>81.690586532231904</v>
      </c>
      <c r="AG44" s="113">
        <f>VLOOKUP($A44,'RevPAR Raw Data'!$B$6:$BE$43,'RevPAR Raw Data'!AR$1,FALSE)</f>
        <v>64.951179303474504</v>
      </c>
    </row>
    <row r="45" spans="1:33" x14ac:dyDescent="0.25">
      <c r="A45" s="90" t="s">
        <v>14</v>
      </c>
      <c r="B45" s="78">
        <f>(VLOOKUP($A44,'Occupancy Raw Data'!$B$8:$BE$51,'Occupancy Raw Data'!AT$3,FALSE))/100</f>
        <v>3.9997177167863697E-2</v>
      </c>
      <c r="C45" s="79">
        <f>(VLOOKUP($A44,'Occupancy Raw Data'!$B$8:$BE$51,'Occupancy Raw Data'!AU$3,FALSE))/100</f>
        <v>2.12555909831274E-2</v>
      </c>
      <c r="D45" s="79">
        <f>(VLOOKUP($A44,'Occupancy Raw Data'!$B$8:$BE$51,'Occupancy Raw Data'!AV$3,FALSE))/100</f>
        <v>5.7146059203296698E-2</v>
      </c>
      <c r="E45" s="79">
        <f>(VLOOKUP($A44,'Occupancy Raw Data'!$B$8:$BE$51,'Occupancy Raw Data'!AW$3,FALSE))/100</f>
        <v>3.7512614270595497E-2</v>
      </c>
      <c r="F45" s="79">
        <f>(VLOOKUP($A44,'Occupancy Raw Data'!$B$8:$BE$51,'Occupancy Raw Data'!AX$3,FALSE))/100</f>
        <v>7.3091103343513E-2</v>
      </c>
      <c r="G45" s="79">
        <f>(VLOOKUP($A44,'Occupancy Raw Data'!$B$8:$BE$51,'Occupancy Raw Data'!AY$3,FALSE))/100</f>
        <v>4.6061987842265201E-2</v>
      </c>
      <c r="H45" s="80">
        <f>(VLOOKUP($A44,'Occupancy Raw Data'!$B$8:$BE$51,'Occupancy Raw Data'!BA$3,FALSE))/100</f>
        <v>5.9867018844079703E-2</v>
      </c>
      <c r="I45" s="80">
        <f>(VLOOKUP($A44,'Occupancy Raw Data'!$B$8:$BE$51,'Occupancy Raw Data'!BB$3,FALSE))/100</f>
        <v>3.83967441466848E-2</v>
      </c>
      <c r="J45" s="79">
        <f>(VLOOKUP($A44,'Occupancy Raw Data'!$B$8:$BE$51,'Occupancy Raw Data'!BC$3,FALSE))/100</f>
        <v>4.9010280855413903E-2</v>
      </c>
      <c r="K45" s="81">
        <f>(VLOOKUP($A44,'Occupancy Raw Data'!$B$8:$BE$51,'Occupancy Raw Data'!BE$3,FALSE))/100</f>
        <v>4.69592643966922E-2</v>
      </c>
      <c r="M45" s="78">
        <f>(VLOOKUP($A44,'ADR Raw Data'!$B$6:$BE$49,'ADR Raw Data'!AT$1,FALSE))/100</f>
        <v>-1.5948112018270299E-2</v>
      </c>
      <c r="N45" s="79">
        <f>(VLOOKUP($A44,'ADR Raw Data'!$B$6:$BE$49,'ADR Raw Data'!AU$1,FALSE))/100</f>
        <v>-6.6778474279523799E-3</v>
      </c>
      <c r="O45" s="79">
        <f>(VLOOKUP($A44,'ADR Raw Data'!$B$6:$BE$49,'ADR Raw Data'!AV$1,FALSE))/100</f>
        <v>-6.3094827835259706E-3</v>
      </c>
      <c r="P45" s="79">
        <f>(VLOOKUP($A44,'ADR Raw Data'!$B$6:$BE$49,'ADR Raw Data'!AW$1,FALSE))/100</f>
        <v>-1.3097813215985299E-2</v>
      </c>
      <c r="Q45" s="79">
        <f>(VLOOKUP($A44,'ADR Raw Data'!$B$6:$BE$49,'ADR Raw Data'!AX$1,FALSE))/100</f>
        <v>3.74360694352851E-4</v>
      </c>
      <c r="R45" s="79">
        <f>(VLOOKUP($A44,'ADR Raw Data'!$B$6:$BE$49,'ADR Raw Data'!AY$1,FALSE))/100</f>
        <v>-7.9172626198441894E-3</v>
      </c>
      <c r="S45" s="80">
        <f>(VLOOKUP($A44,'ADR Raw Data'!$B$6:$BE$49,'ADR Raw Data'!BA$1,FALSE))/100</f>
        <v>-1.07706805035073E-2</v>
      </c>
      <c r="T45" s="80">
        <f>(VLOOKUP($A44,'ADR Raw Data'!$B$6:$BE$49,'ADR Raw Data'!BB$1,FALSE))/100</f>
        <v>-2.4346736368243298E-2</v>
      </c>
      <c r="U45" s="79">
        <f>(VLOOKUP($A44,'ADR Raw Data'!$B$6:$BE$49,'ADR Raw Data'!BC$1,FALSE))/100</f>
        <v>-1.76905512176482E-2</v>
      </c>
      <c r="V45" s="81">
        <f>(VLOOKUP($A44,'ADR Raw Data'!$B$6:$BE$49,'ADR Raw Data'!BE$1,FALSE))/100</f>
        <v>-1.14095401059828E-2</v>
      </c>
      <c r="X45" s="78">
        <f>(VLOOKUP($A44,'RevPAR Raw Data'!$B$6:$BE$49,'RevPAR Raw Data'!AT$1,FALSE))/100</f>
        <v>2.3411185687705699E-2</v>
      </c>
      <c r="Y45" s="79">
        <f>(VLOOKUP($A44,'RevPAR Raw Data'!$B$6:$BE$49,'RevPAR Raw Data'!AU$1,FALSE))/100</f>
        <v>1.44358019615988E-2</v>
      </c>
      <c r="Z45" s="79">
        <f>(VLOOKUP($A44,'RevPAR Raw Data'!$B$6:$BE$49,'RevPAR Raw Data'!AV$1,FALSE))/100</f>
        <v>5.0476014343081098E-2</v>
      </c>
      <c r="AA45" s="79">
        <f>(VLOOKUP($A44,'RevPAR Raw Data'!$B$6:$BE$49,'RevPAR Raw Data'!AW$1,FALSE))/100</f>
        <v>2.3923467839650599E-2</v>
      </c>
      <c r="AB45" s="79">
        <f>(VLOOKUP($A44,'RevPAR Raw Data'!$B$6:$BE$49,'RevPAR Raw Data'!AX$1,FALSE))/100</f>
        <v>7.349282647406459E-2</v>
      </c>
      <c r="AC45" s="79">
        <f>(VLOOKUP($A44,'RevPAR Raw Data'!$B$6:$BE$49,'RevPAR Raw Data'!AY$1,FALSE))/100</f>
        <v>3.7780040367881802E-2</v>
      </c>
      <c r="AD45" s="80">
        <f>(VLOOKUP($A44,'RevPAR Raw Data'!$B$6:$BE$49,'RevPAR Raw Data'!BA$1,FALSE))/100</f>
        <v>4.8451529807905305E-2</v>
      </c>
      <c r="AE45" s="80">
        <f>(VLOOKUP($A44,'RevPAR Raw Data'!$B$6:$BE$49,'RevPAR Raw Data'!BB$1,FALSE))/100</f>
        <v>1.31151723713033E-2</v>
      </c>
      <c r="AF45" s="79">
        <f>(VLOOKUP($A44,'RevPAR Raw Data'!$B$6:$BE$49,'RevPAR Raw Data'!BC$1,FALSE))/100</f>
        <v>3.0452710754101598E-2</v>
      </c>
      <c r="AG45" s="81">
        <f>(VLOOKUP($A44,'RevPAR Raw Data'!$B$6:$BE$49,'RevPAR Raw Data'!BE$1,FALSE))/100</f>
        <v>3.5013940680227902E-2</v>
      </c>
    </row>
    <row r="46" spans="1:33" x14ac:dyDescent="0.25">
      <c r="A46" s="128"/>
      <c r="B46" s="106"/>
      <c r="C46" s="107"/>
      <c r="D46" s="107"/>
      <c r="E46" s="107"/>
      <c r="F46" s="107"/>
      <c r="G46" s="108"/>
      <c r="H46" s="88"/>
      <c r="I46" s="88"/>
      <c r="J46" s="108"/>
      <c r="K46" s="109"/>
      <c r="M46" s="110"/>
      <c r="N46" s="111"/>
      <c r="O46" s="111"/>
      <c r="P46" s="111"/>
      <c r="Q46" s="111"/>
      <c r="R46" s="112"/>
      <c r="S46" s="111"/>
      <c r="T46" s="111"/>
      <c r="U46" s="112"/>
      <c r="V46" s="113"/>
      <c r="X46" s="110"/>
      <c r="Y46" s="111"/>
      <c r="Z46" s="111"/>
      <c r="AA46" s="111"/>
      <c r="AB46" s="111"/>
      <c r="AC46" s="112"/>
      <c r="AD46" s="111"/>
      <c r="AE46" s="111"/>
      <c r="AF46" s="112"/>
      <c r="AG46" s="113"/>
    </row>
    <row r="47" spans="1:33" x14ac:dyDescent="0.25">
      <c r="A47" s="105" t="s">
        <v>30</v>
      </c>
      <c r="B47" s="106">
        <f>(VLOOKUP($A47,'Occupancy Raw Data'!$B$8:$BE$45,'Occupancy Raw Data'!AG$3,FALSE))/100</f>
        <v>0.48817455029980006</v>
      </c>
      <c r="C47" s="107">
        <f>(VLOOKUP($A47,'Occupancy Raw Data'!$B$8:$BE$45,'Occupancy Raw Data'!AH$3,FALSE))/100</f>
        <v>0.62297357317343904</v>
      </c>
      <c r="D47" s="107">
        <f>(VLOOKUP($A47,'Occupancy Raw Data'!$B$8:$BE$45,'Occupancy Raw Data'!AI$3,FALSE))/100</f>
        <v>0.66000444148345494</v>
      </c>
      <c r="E47" s="107">
        <f>(VLOOKUP($A47,'Occupancy Raw Data'!$B$8:$BE$45,'Occupancy Raw Data'!AJ$3,FALSE))/100</f>
        <v>0.66905396402398398</v>
      </c>
      <c r="F47" s="107">
        <f>(VLOOKUP($A47,'Occupancy Raw Data'!$B$8:$BE$45,'Occupancy Raw Data'!AK$3,FALSE))/100</f>
        <v>0.63907395069953299</v>
      </c>
      <c r="G47" s="108">
        <f>(VLOOKUP($A47,'Occupancy Raw Data'!$B$8:$BE$45,'Occupancy Raw Data'!AL$3,FALSE))/100</f>
        <v>0.61585609593604196</v>
      </c>
      <c r="H47" s="88">
        <f>(VLOOKUP($A47,'Occupancy Raw Data'!$B$8:$BE$45,'Occupancy Raw Data'!AN$3,FALSE))/100</f>
        <v>0.71130357539418099</v>
      </c>
      <c r="I47" s="88">
        <f>(VLOOKUP($A47,'Occupancy Raw Data'!$B$8:$BE$45,'Occupancy Raw Data'!AO$3,FALSE))/100</f>
        <v>0.718354430379746</v>
      </c>
      <c r="J47" s="108">
        <f>(VLOOKUP($A47,'Occupancy Raw Data'!$B$8:$BE$45,'Occupancy Raw Data'!AP$3,FALSE))/100</f>
        <v>0.71482900288696394</v>
      </c>
      <c r="K47" s="109">
        <f>(VLOOKUP($A47,'Occupancy Raw Data'!$B$8:$BE$45,'Occupancy Raw Data'!AR$3,FALSE))/100</f>
        <v>0.64413406935059103</v>
      </c>
      <c r="M47" s="110">
        <f>VLOOKUP($A47,'ADR Raw Data'!$B$6:$BE$43,'ADR Raw Data'!AG$1,FALSE)</f>
        <v>101.285456613215</v>
      </c>
      <c r="N47" s="111">
        <f>VLOOKUP($A47,'ADR Raw Data'!$B$6:$BE$43,'ADR Raw Data'!AH$1,FALSE)</f>
        <v>108.14662240442</v>
      </c>
      <c r="O47" s="111">
        <f>VLOOKUP($A47,'ADR Raw Data'!$B$6:$BE$43,'ADR Raw Data'!AI$1,FALSE)</f>
        <v>111.512245962314</v>
      </c>
      <c r="P47" s="111">
        <f>VLOOKUP($A47,'ADR Raw Data'!$B$6:$BE$43,'ADR Raw Data'!AJ$1,FALSE)</f>
        <v>114.601578292257</v>
      </c>
      <c r="Q47" s="111">
        <f>VLOOKUP($A47,'ADR Raw Data'!$B$6:$BE$43,'ADR Raw Data'!AK$1,FALSE)</f>
        <v>113.77482929371899</v>
      </c>
      <c r="R47" s="112">
        <f>VLOOKUP($A47,'ADR Raw Data'!$B$6:$BE$43,'ADR Raw Data'!AL$1,FALSE)</f>
        <v>110.350849740372</v>
      </c>
      <c r="S47" s="111">
        <f>VLOOKUP($A47,'ADR Raw Data'!$B$6:$BE$43,'ADR Raw Data'!AN$1,FALSE)</f>
        <v>126.853495160786</v>
      </c>
      <c r="T47" s="111">
        <f>VLOOKUP($A47,'ADR Raw Data'!$B$6:$BE$43,'ADR Raw Data'!AO$1,FALSE)</f>
        <v>129.44484736069199</v>
      </c>
      <c r="U47" s="112">
        <f>VLOOKUP($A47,'ADR Raw Data'!$B$6:$BE$43,'ADR Raw Data'!AP$1,FALSE)</f>
        <v>128.15556133742299</v>
      </c>
      <c r="V47" s="113">
        <f>VLOOKUP($A47,'ADR Raw Data'!$B$6:$BE$43,'ADR Raw Data'!AR$1,FALSE)</f>
        <v>115.99622471218299</v>
      </c>
      <c r="X47" s="110">
        <f>VLOOKUP($A47,'RevPAR Raw Data'!$B$6:$BE$43,'RevPAR Raw Data'!AG$1,FALSE)</f>
        <v>49.444982234066103</v>
      </c>
      <c r="Y47" s="111">
        <f>VLOOKUP($A47,'RevPAR Raw Data'!$B$6:$BE$43,'RevPAR Raw Data'!AH$1,FALSE)</f>
        <v>67.372487785920399</v>
      </c>
      <c r="Z47" s="111">
        <f>VLOOKUP($A47,'RevPAR Raw Data'!$B$6:$BE$43,'RevPAR Raw Data'!AI$1,FALSE)</f>
        <v>73.5985776149233</v>
      </c>
      <c r="AA47" s="111">
        <f>VLOOKUP($A47,'RevPAR Raw Data'!$B$6:$BE$43,'RevPAR Raw Data'!AJ$1,FALSE)</f>
        <v>76.674640239840102</v>
      </c>
      <c r="AB47" s="111">
        <f>VLOOKUP($A47,'RevPAR Raw Data'!$B$6:$BE$43,'RevPAR Raw Data'!AK$1,FALSE)</f>
        <v>72.710529646902003</v>
      </c>
      <c r="AC47" s="112">
        <f>VLOOKUP($A47,'RevPAR Raw Data'!$B$6:$BE$43,'RevPAR Raw Data'!AL$1,FALSE)</f>
        <v>67.960243504330407</v>
      </c>
      <c r="AD47" s="111">
        <f>VLOOKUP($A47,'RevPAR Raw Data'!$B$6:$BE$43,'RevPAR Raw Data'!AN$1,FALSE)</f>
        <v>90.231344659116104</v>
      </c>
      <c r="AE47" s="111">
        <f>VLOOKUP($A47,'RevPAR Raw Data'!$B$6:$BE$43,'RevPAR Raw Data'!AO$1,FALSE)</f>
        <v>92.987279591383498</v>
      </c>
      <c r="AF47" s="112">
        <f>VLOOKUP($A47,'RevPAR Raw Data'!$B$6:$BE$43,'RevPAR Raw Data'!AP$1,FALSE)</f>
        <v>91.609312125249801</v>
      </c>
      <c r="AG47" s="113">
        <f>VLOOKUP($A47,'RevPAR Raw Data'!$B$6:$BE$43,'RevPAR Raw Data'!AR$1,FALSE)</f>
        <v>74.717120253164495</v>
      </c>
    </row>
    <row r="48" spans="1:33" x14ac:dyDescent="0.25">
      <c r="A48" s="90" t="s">
        <v>14</v>
      </c>
      <c r="B48" s="78">
        <f>(VLOOKUP($A47,'Occupancy Raw Data'!$B$8:$BE$51,'Occupancy Raw Data'!AT$3,FALSE))/100</f>
        <v>-3.8654299790896102E-2</v>
      </c>
      <c r="C48" s="79">
        <f>(VLOOKUP($A47,'Occupancy Raw Data'!$B$8:$BE$51,'Occupancy Raw Data'!AU$3,FALSE))/100</f>
        <v>-4.7545606282013805E-2</v>
      </c>
      <c r="D48" s="79">
        <f>(VLOOKUP($A47,'Occupancy Raw Data'!$B$8:$BE$51,'Occupancy Raw Data'!AV$3,FALSE))/100</f>
        <v>-4.0832563041949495E-2</v>
      </c>
      <c r="E48" s="79">
        <f>(VLOOKUP($A47,'Occupancy Raw Data'!$B$8:$BE$51,'Occupancy Raw Data'!AW$3,FALSE))/100</f>
        <v>-1.06406591337165E-2</v>
      </c>
      <c r="F48" s="79">
        <f>(VLOOKUP($A47,'Occupancy Raw Data'!$B$8:$BE$51,'Occupancy Raw Data'!AX$3,FALSE))/100</f>
        <v>1.1832458497245799E-2</v>
      </c>
      <c r="G48" s="79">
        <f>(VLOOKUP($A47,'Occupancy Raw Data'!$B$8:$BE$51,'Occupancy Raw Data'!AY$3,FALSE))/100</f>
        <v>-2.4873536924128498E-2</v>
      </c>
      <c r="H48" s="80">
        <f>(VLOOKUP($A47,'Occupancy Raw Data'!$B$8:$BE$51,'Occupancy Raw Data'!BA$3,FALSE))/100</f>
        <v>1.9463348387019099E-2</v>
      </c>
      <c r="I48" s="80">
        <f>(VLOOKUP($A47,'Occupancy Raw Data'!$B$8:$BE$51,'Occupancy Raw Data'!BB$3,FALSE))/100</f>
        <v>3.0608830925286597E-2</v>
      </c>
      <c r="J48" s="79">
        <f>(VLOOKUP($A47,'Occupancy Raw Data'!$B$8:$BE$51,'Occupancy Raw Data'!BC$3,FALSE))/100</f>
        <v>2.5033276561115397E-2</v>
      </c>
      <c r="K48" s="81">
        <f>(VLOOKUP($A47,'Occupancy Raw Data'!$B$8:$BE$51,'Occupancy Raw Data'!BE$3,FALSE))/100</f>
        <v>-9.583891201892009E-3</v>
      </c>
      <c r="M48" s="78">
        <f>(VLOOKUP($A47,'ADR Raw Data'!$B$6:$BE$49,'ADR Raw Data'!AT$1,FALSE))/100</f>
        <v>3.58916106510134E-2</v>
      </c>
      <c r="N48" s="79">
        <f>(VLOOKUP($A47,'ADR Raw Data'!$B$6:$BE$49,'ADR Raw Data'!AU$1,FALSE))/100</f>
        <v>6.1364168674150101E-3</v>
      </c>
      <c r="O48" s="79">
        <f>(VLOOKUP($A47,'ADR Raw Data'!$B$6:$BE$49,'ADR Raw Data'!AV$1,FALSE))/100</f>
        <v>-6.2452910464198593E-3</v>
      </c>
      <c r="P48" s="79">
        <f>(VLOOKUP($A47,'ADR Raw Data'!$B$6:$BE$49,'ADR Raw Data'!AW$1,FALSE))/100</f>
        <v>1.9219057545006399E-3</v>
      </c>
      <c r="Q48" s="79">
        <f>(VLOOKUP($A47,'ADR Raw Data'!$B$6:$BE$49,'ADR Raw Data'!AX$1,FALSE))/100</f>
        <v>2.3641488103254404E-2</v>
      </c>
      <c r="R48" s="79">
        <f>(VLOOKUP($A47,'ADR Raw Data'!$B$6:$BE$49,'ADR Raw Data'!AY$1,FALSE))/100</f>
        <v>1.0873783373913799E-2</v>
      </c>
      <c r="S48" s="80">
        <f>(VLOOKUP($A47,'ADR Raw Data'!$B$6:$BE$49,'ADR Raw Data'!BA$1,FALSE))/100</f>
        <v>4.6333807805291304E-2</v>
      </c>
      <c r="T48" s="80">
        <f>(VLOOKUP($A47,'ADR Raw Data'!$B$6:$BE$49,'ADR Raw Data'!BB$1,FALSE))/100</f>
        <v>6.6430246916894808E-2</v>
      </c>
      <c r="U48" s="79">
        <f>(VLOOKUP($A47,'ADR Raw Data'!$B$6:$BE$49,'ADR Raw Data'!BC$1,FALSE))/100</f>
        <v>5.6441039956139305E-2</v>
      </c>
      <c r="V48" s="81">
        <f>(VLOOKUP($A47,'ADR Raw Data'!$B$6:$BE$49,'ADR Raw Data'!BE$1,FALSE))/100</f>
        <v>2.7564672198411098E-2</v>
      </c>
      <c r="X48" s="78">
        <f>(VLOOKUP($A47,'RevPAR Raw Data'!$B$6:$BE$49,'RevPAR Raw Data'!AT$1,FALSE))/100</f>
        <v>-4.1500542179651202E-3</v>
      </c>
      <c r="Y48" s="79">
        <f>(VLOOKUP($A47,'RevPAR Raw Data'!$B$6:$BE$49,'RevPAR Raw Data'!AU$1,FALSE))/100</f>
        <v>-4.17009490749592E-2</v>
      </c>
      <c r="Z48" s="79">
        <f>(VLOOKUP($A47,'RevPAR Raw Data'!$B$6:$BE$49,'RevPAR Raw Data'!AV$1,FALSE))/100</f>
        <v>-4.6822842848001194E-2</v>
      </c>
      <c r="AA48" s="79">
        <f>(VLOOKUP($A47,'RevPAR Raw Data'!$B$6:$BE$49,'RevPAR Raw Data'!AW$1,FALSE))/100</f>
        <v>-8.7392037232366312E-3</v>
      </c>
      <c r="AB48" s="79">
        <f>(VLOOKUP($A47,'RevPAR Raw Data'!$B$6:$BE$49,'RevPAR Raw Data'!AX$1,FALSE))/100</f>
        <v>3.5753683527295105E-2</v>
      </c>
      <c r="AC48" s="79">
        <f>(VLOOKUP($A47,'RevPAR Raw Data'!$B$6:$BE$49,'RevPAR Raw Data'!AY$1,FALSE))/100</f>
        <v>-1.4270223002470599E-2</v>
      </c>
      <c r="AD48" s="80">
        <f>(VLOOKUP($A47,'RevPAR Raw Data'!$B$6:$BE$49,'RevPAR Raw Data'!BA$1,FALSE))/100</f>
        <v>6.6698967235722093E-2</v>
      </c>
      <c r="AE48" s="80">
        <f>(VLOOKUP($A47,'RevPAR Raw Data'!$B$6:$BE$49,'RevPAR Raw Data'!BB$1,FALSE))/100</f>
        <v>9.90724300383857E-2</v>
      </c>
      <c r="AF48" s="79">
        <f>(VLOOKUP($A47,'RevPAR Raw Data'!$B$6:$BE$49,'RevPAR Raw Data'!BC$1,FALSE))/100</f>
        <v>8.2887220679873794E-2</v>
      </c>
      <c r="AG48" s="81">
        <f>(VLOOKUP($A47,'RevPAR Raw Data'!$B$6:$BE$49,'RevPAR Raw Data'!BE$1,FALSE))/100</f>
        <v>1.7716604177153702E-2</v>
      </c>
    </row>
    <row r="49" spans="1:33" x14ac:dyDescent="0.25">
      <c r="A49" s="128"/>
      <c r="B49" s="106"/>
      <c r="C49" s="107"/>
      <c r="D49" s="107"/>
      <c r="E49" s="107"/>
      <c r="F49" s="107"/>
      <c r="G49" s="108"/>
      <c r="H49" s="88"/>
      <c r="I49" s="88"/>
      <c r="J49" s="108"/>
      <c r="K49" s="109"/>
      <c r="M49" s="110"/>
      <c r="N49" s="111"/>
      <c r="O49" s="111"/>
      <c r="P49" s="111"/>
      <c r="Q49" s="111"/>
      <c r="R49" s="112"/>
      <c r="S49" s="111"/>
      <c r="T49" s="111"/>
      <c r="U49" s="112"/>
      <c r="V49" s="113"/>
      <c r="X49" s="110"/>
      <c r="Y49" s="111"/>
      <c r="Z49" s="111"/>
      <c r="AA49" s="111"/>
      <c r="AB49" s="111"/>
      <c r="AC49" s="112"/>
      <c r="AD49" s="111"/>
      <c r="AE49" s="111"/>
      <c r="AF49" s="112"/>
      <c r="AG49" s="113"/>
    </row>
    <row r="50" spans="1:33" x14ac:dyDescent="0.25">
      <c r="A50" s="105" t="s">
        <v>31</v>
      </c>
      <c r="B50" s="106">
        <f>(VLOOKUP($A50,'Occupancy Raw Data'!$B$8:$BE$45,'Occupancy Raw Data'!AG$3,FALSE))/100</f>
        <v>0.49615514144589101</v>
      </c>
      <c r="C50" s="107">
        <f>(VLOOKUP($A50,'Occupancy Raw Data'!$B$8:$BE$45,'Occupancy Raw Data'!AH$3,FALSE))/100</f>
        <v>0.57877750336775902</v>
      </c>
      <c r="D50" s="107">
        <f>(VLOOKUP($A50,'Occupancy Raw Data'!$B$8:$BE$45,'Occupancy Raw Data'!AI$3,FALSE))/100</f>
        <v>0.60647732375392893</v>
      </c>
      <c r="E50" s="107">
        <f>(VLOOKUP($A50,'Occupancy Raw Data'!$B$8:$BE$45,'Occupancy Raw Data'!AJ$3,FALSE))/100</f>
        <v>0.62334418500224498</v>
      </c>
      <c r="F50" s="107">
        <f>(VLOOKUP($A50,'Occupancy Raw Data'!$B$8:$BE$45,'Occupancy Raw Data'!AK$3,FALSE))/100</f>
        <v>0.629209699146834</v>
      </c>
      <c r="G50" s="108">
        <f>(VLOOKUP($A50,'Occupancy Raw Data'!$B$8:$BE$45,'Occupancy Raw Data'!AL$3,FALSE))/100</f>
        <v>0.58679277054333101</v>
      </c>
      <c r="H50" s="88">
        <f>(VLOOKUP($A50,'Occupancy Raw Data'!$B$8:$BE$45,'Occupancy Raw Data'!AN$3,FALSE))/100</f>
        <v>0.73998091603053395</v>
      </c>
      <c r="I50" s="88">
        <f>(VLOOKUP($A50,'Occupancy Raw Data'!$B$8:$BE$45,'Occupancy Raw Data'!AO$3,FALSE))/100</f>
        <v>0.71534014369106402</v>
      </c>
      <c r="J50" s="108">
        <f>(VLOOKUP($A50,'Occupancy Raw Data'!$B$8:$BE$45,'Occupancy Raw Data'!AP$3,FALSE))/100</f>
        <v>0.72766052986079899</v>
      </c>
      <c r="K50" s="109">
        <f>(VLOOKUP($A50,'Occupancy Raw Data'!$B$8:$BE$45,'Occupancy Raw Data'!AR$3,FALSE))/100</f>
        <v>0.62704070177689308</v>
      </c>
      <c r="M50" s="110">
        <f>VLOOKUP($A50,'ADR Raw Data'!$B$6:$BE$43,'ADR Raw Data'!AG$1,FALSE)</f>
        <v>110.19654052831</v>
      </c>
      <c r="N50" s="111">
        <f>VLOOKUP($A50,'ADR Raw Data'!$B$6:$BE$43,'ADR Raw Data'!AH$1,FALSE)</f>
        <v>109.464398972021</v>
      </c>
      <c r="O50" s="111">
        <f>VLOOKUP($A50,'ADR Raw Data'!$B$6:$BE$43,'ADR Raw Data'!AI$1,FALSE)</f>
        <v>111.371673762147</v>
      </c>
      <c r="P50" s="111">
        <f>VLOOKUP($A50,'ADR Raw Data'!$B$6:$BE$43,'ADR Raw Data'!AJ$1,FALSE)</f>
        <v>110.842534329836</v>
      </c>
      <c r="Q50" s="111">
        <f>VLOOKUP($A50,'ADR Raw Data'!$B$6:$BE$43,'ADR Raw Data'!AK$1,FALSE)</f>
        <v>112.17458117752</v>
      </c>
      <c r="R50" s="112">
        <f>VLOOKUP($A50,'ADR Raw Data'!$B$6:$BE$43,'ADR Raw Data'!AL$1,FALSE)</f>
        <v>110.85647484767</v>
      </c>
      <c r="S50" s="111">
        <f>VLOOKUP($A50,'ADR Raw Data'!$B$6:$BE$43,'ADR Raw Data'!AN$1,FALSE)</f>
        <v>142.61259832366201</v>
      </c>
      <c r="T50" s="111">
        <f>VLOOKUP($A50,'ADR Raw Data'!$B$6:$BE$43,'ADR Raw Data'!AO$1,FALSE)</f>
        <v>144.12535525128399</v>
      </c>
      <c r="U50" s="112">
        <f>VLOOKUP($A50,'ADR Raw Data'!$B$6:$BE$43,'ADR Raw Data'!AP$1,FALSE)</f>
        <v>143.35617016352899</v>
      </c>
      <c r="V50" s="113">
        <f>VLOOKUP($A50,'ADR Raw Data'!$B$6:$BE$43,'ADR Raw Data'!AR$1,FALSE)</f>
        <v>121.63214604952699</v>
      </c>
      <c r="X50" s="110">
        <f>VLOOKUP($A50,'RevPAR Raw Data'!$B$6:$BE$43,'RevPAR Raw Data'!AG$1,FALSE)</f>
        <v>54.674580152671702</v>
      </c>
      <c r="Y50" s="111">
        <f>VLOOKUP($A50,'RevPAR Raw Data'!$B$6:$BE$43,'RevPAR Raw Data'!AH$1,FALSE)</f>
        <v>63.355531544678897</v>
      </c>
      <c r="Z50" s="111">
        <f>VLOOKUP($A50,'RevPAR Raw Data'!$B$6:$BE$43,'RevPAR Raw Data'!AI$1,FALSE)</f>
        <v>67.544394645262599</v>
      </c>
      <c r="AA50" s="111">
        <f>VLOOKUP($A50,'RevPAR Raw Data'!$B$6:$BE$43,'RevPAR Raw Data'!AJ$1,FALSE)</f>
        <v>69.093049225415299</v>
      </c>
      <c r="AB50" s="111">
        <f>VLOOKUP($A50,'RevPAR Raw Data'!$B$6:$BE$43,'RevPAR Raw Data'!AK$1,FALSE)</f>
        <v>70.5813344746295</v>
      </c>
      <c r="AC50" s="112">
        <f>VLOOKUP($A50,'RevPAR Raw Data'!$B$6:$BE$43,'RevPAR Raw Data'!AL$1,FALSE)</f>
        <v>65.049778008531604</v>
      </c>
      <c r="AD50" s="111">
        <f>VLOOKUP($A50,'RevPAR Raw Data'!$B$6:$BE$43,'RevPAR Raw Data'!AN$1,FALSE)</f>
        <v>105.53060114503801</v>
      </c>
      <c r="AE50" s="111">
        <f>VLOOKUP($A50,'RevPAR Raw Data'!$B$6:$BE$43,'RevPAR Raw Data'!AO$1,FALSE)</f>
        <v>103.09865233497899</v>
      </c>
      <c r="AF50" s="112">
        <f>VLOOKUP($A50,'RevPAR Raw Data'!$B$6:$BE$43,'RevPAR Raw Data'!AP$1,FALSE)</f>
        <v>104.31462674000799</v>
      </c>
      <c r="AG50" s="113">
        <f>VLOOKUP($A50,'RevPAR Raw Data'!$B$6:$BE$43,'RevPAR Raw Data'!AR$1,FALSE)</f>
        <v>76.268306217525094</v>
      </c>
    </row>
    <row r="51" spans="1:33" x14ac:dyDescent="0.25">
      <c r="A51" s="90" t="s">
        <v>14</v>
      </c>
      <c r="B51" s="78">
        <f>(VLOOKUP($A50,'Occupancy Raw Data'!$B$8:$BE$51,'Occupancy Raw Data'!AT$3,FALSE))/100</f>
        <v>2.7219797367074403E-2</v>
      </c>
      <c r="C51" s="79">
        <f>(VLOOKUP($A50,'Occupancy Raw Data'!$B$8:$BE$51,'Occupancy Raw Data'!AU$3,FALSE))/100</f>
        <v>2.3507553049111597E-2</v>
      </c>
      <c r="D51" s="79">
        <f>(VLOOKUP($A50,'Occupancy Raw Data'!$B$8:$BE$51,'Occupancy Raw Data'!AV$3,FALSE))/100</f>
        <v>2.7800308226095201E-2</v>
      </c>
      <c r="E51" s="79">
        <f>(VLOOKUP($A50,'Occupancy Raw Data'!$B$8:$BE$51,'Occupancy Raw Data'!AW$3,FALSE))/100</f>
        <v>3.74552013897341E-2</v>
      </c>
      <c r="F51" s="79">
        <f>(VLOOKUP($A50,'Occupancy Raw Data'!$B$8:$BE$51,'Occupancy Raw Data'!AX$3,FALSE))/100</f>
        <v>3.9442155024262501E-2</v>
      </c>
      <c r="G51" s="79">
        <f>(VLOOKUP($A50,'Occupancy Raw Data'!$B$8:$BE$51,'Occupancy Raw Data'!AY$3,FALSE))/100</f>
        <v>3.1405628026318001E-2</v>
      </c>
      <c r="H51" s="80">
        <f>(VLOOKUP($A50,'Occupancy Raw Data'!$B$8:$BE$51,'Occupancy Raw Data'!BA$3,FALSE))/100</f>
        <v>5.27899338438984E-2</v>
      </c>
      <c r="I51" s="80">
        <f>(VLOOKUP($A50,'Occupancy Raw Data'!$B$8:$BE$51,'Occupancy Raw Data'!BB$3,FALSE))/100</f>
        <v>8.7259708972337202E-2</v>
      </c>
      <c r="J51" s="79">
        <f>(VLOOKUP($A50,'Occupancy Raw Data'!$B$8:$BE$51,'Occupancy Raw Data'!BC$3,FALSE))/100</f>
        <v>6.9455561812128905E-2</v>
      </c>
      <c r="K51" s="81">
        <f>(VLOOKUP($A50,'Occupancy Raw Data'!$B$8:$BE$51,'Occupancy Raw Data'!BE$3,FALSE))/100</f>
        <v>4.3815594166313997E-2</v>
      </c>
      <c r="M51" s="78">
        <f>(VLOOKUP($A50,'ADR Raw Data'!$B$6:$BE$49,'ADR Raw Data'!AT$1,FALSE))/100</f>
        <v>7.8028762348890904E-2</v>
      </c>
      <c r="N51" s="79">
        <f>(VLOOKUP($A50,'ADR Raw Data'!$B$6:$BE$49,'ADR Raw Data'!AU$1,FALSE))/100</f>
        <v>3.1484570926853701E-2</v>
      </c>
      <c r="O51" s="79">
        <f>(VLOOKUP($A50,'ADR Raw Data'!$B$6:$BE$49,'ADR Raw Data'!AV$1,FALSE))/100</f>
        <v>4.0823173761592502E-2</v>
      </c>
      <c r="P51" s="79">
        <f>(VLOOKUP($A50,'ADR Raw Data'!$B$6:$BE$49,'ADR Raw Data'!AW$1,FALSE))/100</f>
        <v>4.0991809698720495E-2</v>
      </c>
      <c r="Q51" s="79">
        <f>(VLOOKUP($A50,'ADR Raw Data'!$B$6:$BE$49,'ADR Raw Data'!AX$1,FALSE))/100</f>
        <v>4.4772256563086595E-2</v>
      </c>
      <c r="R51" s="79">
        <f>(VLOOKUP($A50,'ADR Raw Data'!$B$6:$BE$49,'ADR Raw Data'!AY$1,FALSE))/100</f>
        <v>4.5994521697302899E-2</v>
      </c>
      <c r="S51" s="80">
        <f>(VLOOKUP($A50,'ADR Raw Data'!$B$6:$BE$49,'ADR Raw Data'!BA$1,FALSE))/100</f>
        <v>0.10687690276467</v>
      </c>
      <c r="T51" s="80">
        <f>(VLOOKUP($A50,'ADR Raw Data'!$B$6:$BE$49,'ADR Raw Data'!BB$1,FALSE))/100</f>
        <v>0.13539211975437601</v>
      </c>
      <c r="U51" s="79">
        <f>(VLOOKUP($A50,'ADR Raw Data'!$B$6:$BE$49,'ADR Raw Data'!BC$1,FALSE))/100</f>
        <v>0.12065281244036401</v>
      </c>
      <c r="V51" s="81">
        <f>(VLOOKUP($A50,'ADR Raw Data'!$B$6:$BE$49,'ADR Raw Data'!BE$1,FALSE))/100</f>
        <v>7.5729321541406394E-2</v>
      </c>
      <c r="X51" s="78">
        <f>(VLOOKUP($A50,'RevPAR Raw Data'!$B$6:$BE$49,'RevPAR Raw Data'!AT$1,FALSE))/100</f>
        <v>0.107372486815905</v>
      </c>
      <c r="Y51" s="79">
        <f>(VLOOKUP($A50,'RevPAR Raw Data'!$B$6:$BE$49,'RevPAR Raw Data'!AU$1,FALSE))/100</f>
        <v>5.5732249197256903E-2</v>
      </c>
      <c r="Z51" s="79">
        <f>(VLOOKUP($A50,'RevPAR Raw Data'!$B$6:$BE$49,'RevPAR Raw Data'!AV$1,FALSE))/100</f>
        <v>6.9758378801027407E-2</v>
      </c>
      <c r="AA51" s="79">
        <f>(VLOOKUP($A50,'RevPAR Raw Data'!$B$6:$BE$49,'RevPAR Raw Data'!AW$1,FALSE))/100</f>
        <v>7.9982367576049901E-2</v>
      </c>
      <c r="AB51" s="79">
        <f>(VLOOKUP($A50,'RevPAR Raw Data'!$B$6:$BE$49,'RevPAR Raw Data'!AX$1,FALSE))/100</f>
        <v>8.5980325871496496E-2</v>
      </c>
      <c r="AC51" s="79">
        <f>(VLOOKUP($A50,'RevPAR Raw Data'!$B$6:$BE$49,'RevPAR Raw Data'!AY$1,FALSE))/100</f>
        <v>7.8844636563294795E-2</v>
      </c>
      <c r="AD51" s="80">
        <f>(VLOOKUP($A50,'RevPAR Raw Data'!$B$6:$BE$49,'RevPAR Raw Data'!BA$1,FALSE))/100</f>
        <v>0.16530886123495597</v>
      </c>
      <c r="AE51" s="80">
        <f>(VLOOKUP($A50,'RevPAR Raw Data'!$B$6:$BE$49,'RevPAR Raw Data'!BB$1,FALSE))/100</f>
        <v>0.234466105693628</v>
      </c>
      <c r="AF51" s="79">
        <f>(VLOOKUP($A50,'RevPAR Raw Data'!$B$6:$BE$49,'RevPAR Raw Data'!BC$1,FALSE))/100</f>
        <v>0.19848838312475098</v>
      </c>
      <c r="AG51" s="81">
        <f>(VLOOKUP($A50,'RevPAR Raw Data'!$B$6:$BE$49,'RevPAR Raw Data'!BE$1,FALSE))/100</f>
        <v>0.12286304092686899</v>
      </c>
    </row>
    <row r="52" spans="1:33" x14ac:dyDescent="0.25">
      <c r="A52" s="129"/>
      <c r="B52" s="106"/>
      <c r="C52" s="107"/>
      <c r="D52" s="107"/>
      <c r="E52" s="107"/>
      <c r="F52" s="107"/>
      <c r="G52" s="108"/>
      <c r="H52" s="88"/>
      <c r="I52" s="88"/>
      <c r="J52" s="108"/>
      <c r="K52" s="109"/>
      <c r="M52" s="110"/>
      <c r="N52" s="111"/>
      <c r="O52" s="111"/>
      <c r="P52" s="111"/>
      <c r="Q52" s="111"/>
      <c r="R52" s="112"/>
      <c r="S52" s="111"/>
      <c r="T52" s="111"/>
      <c r="U52" s="112"/>
      <c r="V52" s="113"/>
      <c r="X52" s="110"/>
      <c r="Y52" s="111"/>
      <c r="Z52" s="111"/>
      <c r="AA52" s="111"/>
      <c r="AB52" s="111"/>
      <c r="AC52" s="112"/>
      <c r="AD52" s="111"/>
      <c r="AE52" s="111"/>
      <c r="AF52" s="112"/>
      <c r="AG52" s="113"/>
    </row>
    <row r="53" spans="1:33" x14ac:dyDescent="0.25">
      <c r="A53" s="105" t="s">
        <v>32</v>
      </c>
      <c r="B53" s="106">
        <f>(VLOOKUP($A53,'Occupancy Raw Data'!$B$8:$BE$45,'Occupancy Raw Data'!AG$3,FALSE))/100</f>
        <v>0.42264211886304898</v>
      </c>
      <c r="C53" s="107">
        <f>(VLOOKUP($A53,'Occupancy Raw Data'!$B$8:$BE$45,'Occupancy Raw Data'!AH$3,FALSE))/100</f>
        <v>0.53956718346253196</v>
      </c>
      <c r="D53" s="107">
        <f>(VLOOKUP($A53,'Occupancy Raw Data'!$B$8:$BE$45,'Occupancy Raw Data'!AI$3,FALSE))/100</f>
        <v>0.55426356589147197</v>
      </c>
      <c r="E53" s="107">
        <f>(VLOOKUP($A53,'Occupancy Raw Data'!$B$8:$BE$45,'Occupancy Raw Data'!AJ$3,FALSE))/100</f>
        <v>0.55975452196382403</v>
      </c>
      <c r="F53" s="107">
        <f>(VLOOKUP($A53,'Occupancy Raw Data'!$B$8:$BE$45,'Occupancy Raw Data'!AK$3,FALSE))/100</f>
        <v>0.56847545219638196</v>
      </c>
      <c r="G53" s="108">
        <f>(VLOOKUP($A53,'Occupancy Raw Data'!$B$8:$BE$45,'Occupancy Raw Data'!AL$3,FALSE))/100</f>
        <v>0.52894056847545201</v>
      </c>
      <c r="H53" s="88">
        <f>(VLOOKUP($A53,'Occupancy Raw Data'!$B$8:$BE$45,'Occupancy Raw Data'!AN$3,FALSE))/100</f>
        <v>0.63259043927648495</v>
      </c>
      <c r="I53" s="88">
        <f>(VLOOKUP($A53,'Occupancy Raw Data'!$B$8:$BE$45,'Occupancy Raw Data'!AO$3,FALSE))/100</f>
        <v>0.63420542635658894</v>
      </c>
      <c r="J53" s="108">
        <f>(VLOOKUP($A53,'Occupancy Raw Data'!$B$8:$BE$45,'Occupancy Raw Data'!AP$3,FALSE))/100</f>
        <v>0.633397932816537</v>
      </c>
      <c r="K53" s="109">
        <f>(VLOOKUP($A53,'Occupancy Raw Data'!$B$8:$BE$45,'Occupancy Raw Data'!AR$3,FALSE))/100</f>
        <v>0.55878552971576201</v>
      </c>
      <c r="M53" s="110">
        <f>VLOOKUP($A53,'ADR Raw Data'!$B$6:$BE$43,'ADR Raw Data'!AG$1,FALSE)</f>
        <v>86.406755827283106</v>
      </c>
      <c r="N53" s="111">
        <f>VLOOKUP($A53,'ADR Raw Data'!$B$6:$BE$43,'ADR Raw Data'!AH$1,FALSE)</f>
        <v>90.881400778210093</v>
      </c>
      <c r="O53" s="111">
        <f>VLOOKUP($A53,'ADR Raw Data'!$B$6:$BE$43,'ADR Raw Data'!AI$1,FALSE)</f>
        <v>90.719807692307597</v>
      </c>
      <c r="P53" s="111">
        <f>VLOOKUP($A53,'ADR Raw Data'!$B$6:$BE$43,'ADR Raw Data'!AJ$1,FALSE)</f>
        <v>90.5193277553375</v>
      </c>
      <c r="Q53" s="111">
        <f>VLOOKUP($A53,'ADR Raw Data'!$B$6:$BE$43,'ADR Raw Data'!AK$1,FALSE)</f>
        <v>91.551321022727194</v>
      </c>
      <c r="R53" s="112">
        <f>VLOOKUP($A53,'ADR Raw Data'!$B$6:$BE$43,'ADR Raw Data'!AL$1,FALSE)</f>
        <v>90.199820468978899</v>
      </c>
      <c r="S53" s="111">
        <f>VLOOKUP($A53,'ADR Raw Data'!$B$6:$BE$43,'ADR Raw Data'!AN$1,FALSE)</f>
        <v>101.715476129691</v>
      </c>
      <c r="T53" s="111">
        <f>VLOOKUP($A53,'ADR Raw Data'!$B$6:$BE$43,'ADR Raw Data'!AO$1,FALSE)</f>
        <v>105.63737713267101</v>
      </c>
      <c r="U53" s="112">
        <f>VLOOKUP($A53,'ADR Raw Data'!$B$6:$BE$43,'ADR Raw Data'!AP$1,FALSE)</f>
        <v>103.678926568077</v>
      </c>
      <c r="V53" s="113">
        <f>VLOOKUP($A53,'ADR Raw Data'!$B$6:$BE$43,'ADR Raw Data'!AR$1,FALSE)</f>
        <v>94.565225433525995</v>
      </c>
      <c r="X53" s="110">
        <f>VLOOKUP($A53,'RevPAR Raw Data'!$B$6:$BE$43,'RevPAR Raw Data'!AG$1,FALSE)</f>
        <v>36.519134366925002</v>
      </c>
      <c r="Y53" s="111">
        <f>VLOOKUP($A53,'RevPAR Raw Data'!$B$6:$BE$43,'RevPAR Raw Data'!AH$1,FALSE)</f>
        <v>49.036621447028402</v>
      </c>
      <c r="Z53" s="111">
        <f>VLOOKUP($A53,'RevPAR Raw Data'!$B$6:$BE$43,'RevPAR Raw Data'!AI$1,FALSE)</f>
        <v>50.2826841085271</v>
      </c>
      <c r="AA53" s="111">
        <f>VLOOKUP($A53,'RevPAR Raw Data'!$B$6:$BE$43,'RevPAR Raw Data'!AJ$1,FALSE)</f>
        <v>50.668603036175703</v>
      </c>
      <c r="AB53" s="111">
        <f>VLOOKUP($A53,'RevPAR Raw Data'!$B$6:$BE$43,'RevPAR Raw Data'!AK$1,FALSE)</f>
        <v>52.044678617571002</v>
      </c>
      <c r="AC53" s="112">
        <f>VLOOKUP($A53,'RevPAR Raw Data'!$B$6:$BE$43,'RevPAR Raw Data'!AL$1,FALSE)</f>
        <v>47.710344315245401</v>
      </c>
      <c r="AD53" s="111">
        <f>VLOOKUP($A53,'RevPAR Raw Data'!$B$6:$BE$43,'RevPAR Raw Data'!AN$1,FALSE)</f>
        <v>64.3442377260981</v>
      </c>
      <c r="AE53" s="111">
        <f>VLOOKUP($A53,'RevPAR Raw Data'!$B$6:$BE$43,'RevPAR Raw Data'!AO$1,FALSE)</f>
        <v>66.995797803617506</v>
      </c>
      <c r="AF53" s="112">
        <f>VLOOKUP($A53,'RevPAR Raw Data'!$B$6:$BE$43,'RevPAR Raw Data'!AP$1,FALSE)</f>
        <v>65.670017764857803</v>
      </c>
      <c r="AG53" s="113">
        <f>VLOOKUP($A53,'RevPAR Raw Data'!$B$6:$BE$43,'RevPAR Raw Data'!AR$1,FALSE)</f>
        <v>52.841679586563302</v>
      </c>
    </row>
    <row r="54" spans="1:33" x14ac:dyDescent="0.25">
      <c r="A54" s="90" t="s">
        <v>14</v>
      </c>
      <c r="B54" s="78">
        <f>(VLOOKUP($A53,'Occupancy Raw Data'!$B$8:$BE$51,'Occupancy Raw Data'!AT$3,FALSE))/100</f>
        <v>-5.4210336104083802E-2</v>
      </c>
      <c r="C54" s="79">
        <f>(VLOOKUP($A53,'Occupancy Raw Data'!$B$8:$BE$51,'Occupancy Raw Data'!AU$3,FALSE))/100</f>
        <v>1.1986814504045499E-3</v>
      </c>
      <c r="D54" s="79">
        <f>(VLOOKUP($A53,'Occupancy Raw Data'!$B$8:$BE$51,'Occupancy Raw Data'!AV$3,FALSE))/100</f>
        <v>-1.40764148233266E-2</v>
      </c>
      <c r="E54" s="79">
        <f>(VLOOKUP($A53,'Occupancy Raw Data'!$B$8:$BE$51,'Occupancy Raw Data'!AW$3,FALSE))/100</f>
        <v>-2.8587443946188298E-2</v>
      </c>
      <c r="F54" s="79">
        <f>(VLOOKUP($A53,'Occupancy Raw Data'!$B$8:$BE$51,'Occupancy Raw Data'!AX$3,FALSE))/100</f>
        <v>-1.7857142857142801E-2</v>
      </c>
      <c r="G54" s="79">
        <f>(VLOOKUP($A53,'Occupancy Raw Data'!$B$8:$BE$51,'Occupancy Raw Data'!AY$3,FALSE))/100</f>
        <v>-2.1568978909004E-2</v>
      </c>
      <c r="H54" s="80">
        <f>(VLOOKUP($A53,'Occupancy Raw Data'!$B$8:$BE$51,'Occupancy Raw Data'!BA$3,FALSE))/100</f>
        <v>2.2181628392484297E-2</v>
      </c>
      <c r="I54" s="80">
        <f>(VLOOKUP($A53,'Occupancy Raw Data'!$B$8:$BE$51,'Occupancy Raw Data'!BB$3,FALSE))/100</f>
        <v>9.1439688715953302E-2</v>
      </c>
      <c r="J54" s="79">
        <f>(VLOOKUP($A53,'Occupancy Raw Data'!$B$8:$BE$51,'Occupancy Raw Data'!BC$3,FALSE))/100</f>
        <v>5.5720053835800795E-2</v>
      </c>
      <c r="K54" s="81">
        <f>(VLOOKUP($A53,'Occupancy Raw Data'!$B$8:$BE$51,'Occupancy Raw Data'!BE$3,FALSE))/100</f>
        <v>2.19307319899035E-3</v>
      </c>
      <c r="M54" s="78">
        <f>(VLOOKUP($A53,'ADR Raw Data'!$B$6:$BE$49,'ADR Raw Data'!AT$1,FALSE))/100</f>
        <v>7.350009172768051E-3</v>
      </c>
      <c r="N54" s="79">
        <f>(VLOOKUP($A53,'ADR Raw Data'!$B$6:$BE$49,'ADR Raw Data'!AU$1,FALSE))/100</f>
        <v>1.52123034275256E-2</v>
      </c>
      <c r="O54" s="79">
        <f>(VLOOKUP($A53,'ADR Raw Data'!$B$6:$BE$49,'ADR Raw Data'!AV$1,FALSE))/100</f>
        <v>6.1694219465048099E-3</v>
      </c>
      <c r="P54" s="79">
        <f>(VLOOKUP($A53,'ADR Raw Data'!$B$6:$BE$49,'ADR Raw Data'!AW$1,FALSE))/100</f>
        <v>-8.21525160957982E-4</v>
      </c>
      <c r="Q54" s="79">
        <f>(VLOOKUP($A53,'ADR Raw Data'!$B$6:$BE$49,'ADR Raw Data'!AX$1,FALSE))/100</f>
        <v>2.9786581353792303E-3</v>
      </c>
      <c r="R54" s="79">
        <f>(VLOOKUP($A53,'ADR Raw Data'!$B$6:$BE$49,'ADR Raw Data'!AY$1,FALSE))/100</f>
        <v>6.2394671590723302E-3</v>
      </c>
      <c r="S54" s="80">
        <f>(VLOOKUP($A53,'ADR Raw Data'!$B$6:$BE$49,'ADR Raw Data'!BA$1,FALSE))/100</f>
        <v>3.8107575678903001E-2</v>
      </c>
      <c r="T54" s="80">
        <f>(VLOOKUP($A53,'ADR Raw Data'!$B$6:$BE$49,'ADR Raw Data'!BB$1,FALSE))/100</f>
        <v>9.6368331242039598E-2</v>
      </c>
      <c r="U54" s="79">
        <f>(VLOOKUP($A53,'ADR Raw Data'!$B$6:$BE$49,'ADR Raw Data'!BC$1,FALSE))/100</f>
        <v>6.6737704189773595E-2</v>
      </c>
      <c r="V54" s="81">
        <f>(VLOOKUP($A53,'ADR Raw Data'!$B$6:$BE$49,'ADR Raw Data'!BE$1,FALSE))/100</f>
        <v>2.83039119785219E-2</v>
      </c>
      <c r="X54" s="78">
        <f>(VLOOKUP($A53,'RevPAR Raw Data'!$B$6:$BE$49,'RevPAR Raw Data'!AT$1,FALSE))/100</f>
        <v>-4.7258773398939601E-2</v>
      </c>
      <c r="Y54" s="79">
        <f>(VLOOKUP($A53,'RevPAR Raw Data'!$B$6:$BE$49,'RevPAR Raw Data'!AU$1,FALSE))/100</f>
        <v>1.64292195838667E-2</v>
      </c>
      <c r="Z54" s="79">
        <f>(VLOOKUP($A53,'RevPAR Raw Data'!$B$6:$BE$49,'RevPAR Raw Data'!AV$1,FALSE))/100</f>
        <v>-7.9938362193609502E-3</v>
      </c>
      <c r="AA54" s="79">
        <f>(VLOOKUP($A53,'RevPAR Raw Data'!$B$6:$BE$49,'RevPAR Raw Data'!AW$1,FALSE))/100</f>
        <v>-2.9385483802657E-2</v>
      </c>
      <c r="AB54" s="79">
        <f>(VLOOKUP($A53,'RevPAR Raw Data'!$B$6:$BE$49,'RevPAR Raw Data'!AX$1,FALSE))/100</f>
        <v>-1.49316750456096E-2</v>
      </c>
      <c r="AC54" s="79">
        <f>(VLOOKUP($A53,'RevPAR Raw Data'!$B$6:$BE$49,'RevPAR Raw Data'!AY$1,FALSE))/100</f>
        <v>-1.5464090685489101E-2</v>
      </c>
      <c r="AD54" s="80">
        <f>(VLOOKUP($A53,'RevPAR Raw Data'!$B$6:$BE$49,'RevPAR Raw Data'!BA$1,FALSE))/100</f>
        <v>6.1134492154035297E-2</v>
      </c>
      <c r="AE54" s="80">
        <f>(VLOOKUP($A53,'RevPAR Raw Data'!$B$6:$BE$49,'RevPAR Raw Data'!BB$1,FALSE))/100</f>
        <v>0.19661991016883998</v>
      </c>
      <c r="AF54" s="79">
        <f>(VLOOKUP($A53,'RevPAR Raw Data'!$B$6:$BE$49,'RevPAR Raw Data'!BC$1,FALSE))/100</f>
        <v>0.12617638649590598</v>
      </c>
      <c r="AG54" s="81">
        <f>(VLOOKUP($A53,'RevPAR Raw Data'!$B$6:$BE$49,'RevPAR Raw Data'!BE$1,FALSE))/100</f>
        <v>3.0559057728299002E-2</v>
      </c>
    </row>
    <row r="55" spans="1:33" x14ac:dyDescent="0.25">
      <c r="A55" s="128"/>
      <c r="B55" s="106"/>
      <c r="C55" s="107"/>
      <c r="D55" s="107"/>
      <c r="E55" s="107"/>
      <c r="F55" s="107"/>
      <c r="G55" s="108"/>
      <c r="H55" s="88"/>
      <c r="I55" s="88"/>
      <c r="J55" s="108"/>
      <c r="K55" s="109"/>
      <c r="M55" s="110"/>
      <c r="N55" s="111"/>
      <c r="O55" s="111"/>
      <c r="P55" s="111"/>
      <c r="Q55" s="111"/>
      <c r="R55" s="112"/>
      <c r="S55" s="111"/>
      <c r="T55" s="111"/>
      <c r="U55" s="112"/>
      <c r="V55" s="113"/>
      <c r="X55" s="110"/>
      <c r="Y55" s="111"/>
      <c r="Z55" s="111"/>
      <c r="AA55" s="111"/>
      <c r="AB55" s="111"/>
      <c r="AC55" s="112"/>
      <c r="AD55" s="111"/>
      <c r="AE55" s="111"/>
      <c r="AF55" s="112"/>
      <c r="AG55" s="113"/>
    </row>
    <row r="56" spans="1:33" x14ac:dyDescent="0.25">
      <c r="A56" s="105" t="s">
        <v>33</v>
      </c>
      <c r="B56" s="106">
        <f>(VLOOKUP($A56,'Occupancy Raw Data'!$B$8:$BE$45,'Occupancy Raw Data'!AG$3,FALSE))/100</f>
        <v>0.52760840108400997</v>
      </c>
      <c r="C56" s="107">
        <f>(VLOOKUP($A56,'Occupancy Raw Data'!$B$8:$BE$45,'Occupancy Raw Data'!AH$3,FALSE))/100</f>
        <v>0.63611111111111096</v>
      </c>
      <c r="D56" s="107">
        <f>(VLOOKUP($A56,'Occupancy Raw Data'!$B$8:$BE$45,'Occupancy Raw Data'!AI$3,FALSE))/100</f>
        <v>0.66500677506775008</v>
      </c>
      <c r="E56" s="107">
        <f>(VLOOKUP($A56,'Occupancy Raw Data'!$B$8:$BE$45,'Occupancy Raw Data'!AJ$3,FALSE))/100</f>
        <v>0.66863143631436306</v>
      </c>
      <c r="F56" s="107">
        <f>(VLOOKUP($A56,'Occupancy Raw Data'!$B$8:$BE$45,'Occupancy Raw Data'!AK$3,FALSE))/100</f>
        <v>0.6679200542005419</v>
      </c>
      <c r="G56" s="107">
        <f>(VLOOKUP($A56,'Occupancy Raw Data'!$B$8:$BE$45,'Occupancy Raw Data'!AL$3,FALSE))/100</f>
        <v>0.63305555555555504</v>
      </c>
      <c r="H56" s="88">
        <f>(VLOOKUP($A56,'Occupancy Raw Data'!$B$8:$BE$45,'Occupancy Raw Data'!AN$3,FALSE))/100</f>
        <v>0.68658536585365793</v>
      </c>
      <c r="I56" s="88">
        <f>(VLOOKUP($A56,'Occupancy Raw Data'!$B$8:$BE$45,'Occupancy Raw Data'!AO$3,FALSE))/100</f>
        <v>0.683367208672086</v>
      </c>
      <c r="J56" s="107">
        <f>(VLOOKUP($A56,'Occupancy Raw Data'!$B$8:$BE$45,'Occupancy Raw Data'!AP$3,FALSE))/100</f>
        <v>0.68497628726287207</v>
      </c>
      <c r="K56" s="130">
        <f>(VLOOKUP($A56,'Occupancy Raw Data'!$B$8:$BE$45,'Occupancy Raw Data'!AR$3,FALSE))/100</f>
        <v>0.64789005032907399</v>
      </c>
      <c r="M56" s="110">
        <f>VLOOKUP($A56,'ADR Raw Data'!$B$6:$BE$43,'ADR Raw Data'!AG$1,FALSE)</f>
        <v>128.820001926163</v>
      </c>
      <c r="N56" s="111">
        <f>VLOOKUP($A56,'ADR Raw Data'!$B$6:$BE$43,'ADR Raw Data'!AH$1,FALSE)</f>
        <v>130.054388646288</v>
      </c>
      <c r="O56" s="111">
        <f>VLOOKUP($A56,'ADR Raw Data'!$B$6:$BE$43,'ADR Raw Data'!AI$1,FALSE)</f>
        <v>129.356812184809</v>
      </c>
      <c r="P56" s="111">
        <f>VLOOKUP($A56,'ADR Raw Data'!$B$6:$BE$43,'ADR Raw Data'!AJ$1,FALSE)</f>
        <v>130.01264413820999</v>
      </c>
      <c r="Q56" s="111">
        <f>VLOOKUP($A56,'ADR Raw Data'!$B$6:$BE$43,'ADR Raw Data'!AK$1,FALSE)</f>
        <v>134.794240503119</v>
      </c>
      <c r="R56" s="112">
        <f>VLOOKUP($A56,'ADR Raw Data'!$B$6:$BE$43,'ADR Raw Data'!AL$1,FALSE)</f>
        <v>130.69343668061501</v>
      </c>
      <c r="S56" s="111">
        <f>VLOOKUP($A56,'ADR Raw Data'!$B$6:$BE$43,'ADR Raw Data'!AN$1,FALSE)</f>
        <v>152.60239046773199</v>
      </c>
      <c r="T56" s="111">
        <f>VLOOKUP($A56,'ADR Raw Data'!$B$6:$BE$43,'ADR Raw Data'!AO$1,FALSE)</f>
        <v>153.29913151241701</v>
      </c>
      <c r="U56" s="112">
        <f>VLOOKUP($A56,'ADR Raw Data'!$B$6:$BE$43,'ADR Raw Data'!AP$1,FALSE)</f>
        <v>152.949942632476</v>
      </c>
      <c r="V56" s="113">
        <f>VLOOKUP($A56,'ADR Raw Data'!$B$6:$BE$43,'ADR Raw Data'!AR$1,FALSE)</f>
        <v>137.41643755602001</v>
      </c>
      <c r="X56" s="110">
        <f>VLOOKUP($A56,'RevPAR Raw Data'!$B$6:$BE$43,'RevPAR Raw Data'!AG$1,FALSE)</f>
        <v>67.966515243902407</v>
      </c>
      <c r="Y56" s="111">
        <f>VLOOKUP($A56,'RevPAR Raw Data'!$B$6:$BE$43,'RevPAR Raw Data'!AH$1,FALSE)</f>
        <v>82.729041666666603</v>
      </c>
      <c r="Z56" s="111">
        <f>VLOOKUP($A56,'RevPAR Raw Data'!$B$6:$BE$43,'RevPAR Raw Data'!AI$1,FALSE)</f>
        <v>86.023156504065</v>
      </c>
      <c r="AA56" s="111">
        <f>VLOOKUP($A56,'RevPAR Raw Data'!$B$6:$BE$43,'RevPAR Raw Data'!AJ$1,FALSE)</f>
        <v>86.930540989159795</v>
      </c>
      <c r="AB56" s="111">
        <f>VLOOKUP($A56,'RevPAR Raw Data'!$B$6:$BE$43,'RevPAR Raw Data'!AK$1,FALSE)</f>
        <v>90.031776422764196</v>
      </c>
      <c r="AC56" s="112">
        <f>VLOOKUP($A56,'RevPAR Raw Data'!$B$6:$BE$43,'RevPAR Raw Data'!AL$1,FALSE)</f>
        <v>82.7362061653116</v>
      </c>
      <c r="AD56" s="111">
        <f>VLOOKUP($A56,'RevPAR Raw Data'!$B$6:$BE$43,'RevPAR Raw Data'!AN$1,FALSE)</f>
        <v>104.77456808943001</v>
      </c>
      <c r="AE56" s="111">
        <f>VLOOKUP($A56,'RevPAR Raw Data'!$B$6:$BE$43,'RevPAR Raw Data'!AO$1,FALSE)</f>
        <v>104.759599593495</v>
      </c>
      <c r="AF56" s="112">
        <f>VLOOKUP($A56,'RevPAR Raw Data'!$B$6:$BE$43,'RevPAR Raw Data'!AP$1,FALSE)</f>
        <v>104.76708384146301</v>
      </c>
      <c r="AG56" s="113">
        <f>VLOOKUP($A56,'RevPAR Raw Data'!$B$6:$BE$43,'RevPAR Raw Data'!AR$1,FALSE)</f>
        <v>89.030742644212097</v>
      </c>
    </row>
    <row r="57" spans="1:33" ht="16" thickBot="1" x14ac:dyDescent="0.3">
      <c r="A57" s="94" t="s">
        <v>14</v>
      </c>
      <c r="B57" s="78">
        <f>(VLOOKUP($A56,'Occupancy Raw Data'!$B$8:$BE$51,'Occupancy Raw Data'!AT$3,FALSE))/100</f>
        <v>4.4856518277552195E-2</v>
      </c>
      <c r="C57" s="79">
        <f>(VLOOKUP($A56,'Occupancy Raw Data'!$B$8:$BE$51,'Occupancy Raw Data'!AU$3,FALSE))/100</f>
        <v>-3.0671715022108699E-2</v>
      </c>
      <c r="D57" s="79">
        <f>(VLOOKUP($A56,'Occupancy Raw Data'!$B$8:$BE$51,'Occupancy Raw Data'!AV$3,FALSE))/100</f>
        <v>-3.1173751195802901E-2</v>
      </c>
      <c r="E57" s="79">
        <f>(VLOOKUP($A56,'Occupancy Raw Data'!$B$8:$BE$51,'Occupancy Raw Data'!AW$3,FALSE))/100</f>
        <v>-3.6843099926979998E-4</v>
      </c>
      <c r="F57" s="79">
        <f>(VLOOKUP($A56,'Occupancy Raw Data'!$B$8:$BE$51,'Occupancy Raw Data'!AX$3,FALSE))/100</f>
        <v>4.71442058410073E-2</v>
      </c>
      <c r="G57" s="79">
        <f>(VLOOKUP($A56,'Occupancy Raw Data'!$B$8:$BE$51,'Occupancy Raw Data'!AY$3,FALSE))/100</f>
        <v>3.47135978748132E-3</v>
      </c>
      <c r="H57" s="80">
        <f>(VLOOKUP($A56,'Occupancy Raw Data'!$B$8:$BE$51,'Occupancy Raw Data'!BA$3,FALSE))/100</f>
        <v>1.20331898120834E-2</v>
      </c>
      <c r="I57" s="80">
        <f>(VLOOKUP($A56,'Occupancy Raw Data'!$B$8:$BE$51,'Occupancy Raw Data'!BB$3,FALSE))/100</f>
        <v>1.49158295150676E-2</v>
      </c>
      <c r="J57" s="79">
        <f>(VLOOKUP($A56,'Occupancy Raw Data'!$B$8:$BE$51,'Occupancy Raw Data'!BC$3,FALSE))/100</f>
        <v>1.34690740925077E-2</v>
      </c>
      <c r="K57" s="81">
        <f>(VLOOKUP($A56,'Occupancy Raw Data'!$B$8:$BE$51,'Occupancy Raw Data'!BE$3,FALSE))/100</f>
        <v>6.4713070020342E-3</v>
      </c>
      <c r="M57" s="78">
        <f>(VLOOKUP($A56,'ADR Raw Data'!$B$6:$BE$49,'ADR Raw Data'!AT$1,FALSE))/100</f>
        <v>5.1800720434028696E-2</v>
      </c>
      <c r="N57" s="79">
        <f>(VLOOKUP($A56,'ADR Raw Data'!$B$6:$BE$49,'ADR Raw Data'!AU$1,FALSE))/100</f>
        <v>3.71040697531689E-3</v>
      </c>
      <c r="O57" s="79">
        <f>(VLOOKUP($A56,'ADR Raw Data'!$B$6:$BE$49,'ADR Raw Data'!AV$1,FALSE))/100</f>
        <v>-2.7923500293109398E-2</v>
      </c>
      <c r="P57" s="79">
        <f>(VLOOKUP($A56,'ADR Raw Data'!$B$6:$BE$49,'ADR Raw Data'!AW$1,FALSE))/100</f>
        <v>1.4288645363156599E-2</v>
      </c>
      <c r="Q57" s="79">
        <f>(VLOOKUP($A56,'ADR Raw Data'!$B$6:$BE$49,'ADR Raw Data'!AX$1,FALSE))/100</f>
        <v>3.9227598838057098E-2</v>
      </c>
      <c r="R57" s="79">
        <f>(VLOOKUP($A56,'ADR Raw Data'!$B$6:$BE$49,'ADR Raw Data'!AY$1,FALSE))/100</f>
        <v>1.3675268475838699E-2</v>
      </c>
      <c r="S57" s="80">
        <f>(VLOOKUP($A56,'ADR Raw Data'!$B$6:$BE$49,'ADR Raw Data'!BA$1,FALSE))/100</f>
        <v>5.5850889685327004E-2</v>
      </c>
      <c r="T57" s="80">
        <f>(VLOOKUP($A56,'ADR Raw Data'!$B$6:$BE$49,'ADR Raw Data'!BB$1,FALSE))/100</f>
        <v>6.5720190760453198E-2</v>
      </c>
      <c r="U57" s="79">
        <f>(VLOOKUP($A56,'ADR Raw Data'!$B$6:$BE$49,'ADR Raw Data'!BC$1,FALSE))/100</f>
        <v>6.0758650645148703E-2</v>
      </c>
      <c r="V57" s="81">
        <f>(VLOOKUP($A56,'ADR Raw Data'!$B$6:$BE$49,'ADR Raw Data'!BE$1,FALSE))/100</f>
        <v>2.9278637661326799E-2</v>
      </c>
      <c r="X57" s="78">
        <f>(VLOOKUP($A56,'RevPAR Raw Data'!$B$6:$BE$49,'RevPAR Raw Data'!AT$1,FALSE))/100</f>
        <v>9.8980838674520302E-2</v>
      </c>
      <c r="Y57" s="79">
        <f>(VLOOKUP($A56,'RevPAR Raw Data'!$B$6:$BE$49,'RevPAR Raw Data'!AU$1,FALSE))/100</f>
        <v>-2.7075112592154702E-2</v>
      </c>
      <c r="Z57" s="79">
        <f>(VLOOKUP($A56,'RevPAR Raw Data'!$B$6:$BE$49,'RevPAR Raw Data'!AV$1,FALSE))/100</f>
        <v>-5.8226771238259006E-2</v>
      </c>
      <c r="AA57" s="79">
        <f>(VLOOKUP($A56,'RevPAR Raw Data'!$B$6:$BE$49,'RevPAR Raw Data'!AW$1,FALSE))/100</f>
        <v>1.39149499839974E-2</v>
      </c>
      <c r="AB57" s="79">
        <f>(VLOOKUP($A56,'RevPAR Raw Data'!$B$6:$BE$49,'RevPAR Raw Data'!AX$1,FALSE))/100</f>
        <v>8.8221158673334299E-2</v>
      </c>
      <c r="AC57" s="79">
        <f>(VLOOKUP($A56,'RevPAR Raw Data'!$B$6:$BE$49,'RevPAR Raw Data'!AY$1,FALSE))/100</f>
        <v>1.7194100040390098E-2</v>
      </c>
      <c r="AD57" s="80">
        <f>(VLOOKUP($A56,'RevPAR Raw Data'!$B$6:$BE$49,'RevPAR Raw Data'!BA$1,FALSE))/100</f>
        <v>6.8556143854167695E-2</v>
      </c>
      <c r="AE57" s="80">
        <f>(VLOOKUP($A56,'RevPAR Raw Data'!$B$6:$BE$49,'RevPAR Raw Data'!BB$1,FALSE))/100</f>
        <v>8.1616291436601499E-2</v>
      </c>
      <c r="AF57" s="79">
        <f>(VLOOKUP($A56,'RevPAR Raw Data'!$B$6:$BE$49,'RevPAR Raw Data'!BC$1,FALSE))/100</f>
        <v>7.5046087504956796E-2</v>
      </c>
      <c r="AG57" s="81">
        <f>(VLOOKUP($A56,'RevPAR Raw Data'!$B$6:$BE$49,'RevPAR Raw Data'!BE$1,FALSE))/100</f>
        <v>3.5939415716268804E-2</v>
      </c>
    </row>
    <row r="58" spans="1:33" x14ac:dyDescent="0.25">
      <c r="A58" s="143"/>
      <c r="B58" s="119"/>
      <c r="C58" s="120"/>
      <c r="D58" s="120"/>
      <c r="E58" s="120"/>
      <c r="F58" s="120"/>
      <c r="G58" s="121"/>
      <c r="H58" s="120"/>
      <c r="I58" s="120"/>
      <c r="J58" s="121"/>
      <c r="K58" s="122"/>
      <c r="M58" s="119"/>
      <c r="N58" s="120"/>
      <c r="O58" s="120"/>
      <c r="P58" s="120"/>
      <c r="Q58" s="120"/>
      <c r="R58" s="121"/>
      <c r="S58" s="120"/>
      <c r="T58" s="120"/>
      <c r="U58" s="121"/>
      <c r="V58" s="122"/>
      <c r="X58" s="119"/>
      <c r="Y58" s="120"/>
      <c r="Z58" s="120"/>
      <c r="AA58" s="120"/>
      <c r="AB58" s="120"/>
      <c r="AC58" s="121"/>
      <c r="AD58" s="120"/>
      <c r="AE58" s="120"/>
      <c r="AF58" s="121"/>
      <c r="AG58" s="122"/>
    </row>
    <row r="59" spans="1:33" x14ac:dyDescent="0.25">
      <c r="A59" s="123" t="s">
        <v>34</v>
      </c>
      <c r="B59" s="106">
        <f>(VLOOKUP($A59,'Occupancy Raw Data'!$B$8:$BE$45,'Occupancy Raw Data'!AG$3,FALSE))/100</f>
        <v>0.573701958155035</v>
      </c>
      <c r="C59" s="107">
        <f>(VLOOKUP($A59,'Occupancy Raw Data'!$B$8:$BE$45,'Occupancy Raw Data'!AH$3,FALSE))/100</f>
        <v>0.69197566164693602</v>
      </c>
      <c r="D59" s="107">
        <f>(VLOOKUP($A59,'Occupancy Raw Data'!$B$8:$BE$45,'Occupancy Raw Data'!AI$3,FALSE))/100</f>
        <v>0.743807799067294</v>
      </c>
      <c r="E59" s="107">
        <f>(VLOOKUP($A59,'Occupancy Raw Data'!$B$8:$BE$45,'Occupancy Raw Data'!AJ$3,FALSE))/100</f>
        <v>0.72311508132138702</v>
      </c>
      <c r="F59" s="107">
        <f>(VLOOKUP($A59,'Occupancy Raw Data'!$B$8:$BE$45,'Occupancy Raw Data'!AK$3,FALSE))/100</f>
        <v>0.67773154630049504</v>
      </c>
      <c r="G59" s="108">
        <f>(VLOOKUP($A59,'Occupancy Raw Data'!$B$8:$BE$45,'Occupancy Raw Data'!AL$3,FALSE))/100</f>
        <v>0.68206640929822893</v>
      </c>
      <c r="H59" s="88">
        <f>(VLOOKUP($A59,'Occupancy Raw Data'!$B$8:$BE$45,'Occupancy Raw Data'!AN$3,FALSE))/100</f>
        <v>0.71582339770133008</v>
      </c>
      <c r="I59" s="88">
        <f>(VLOOKUP($A59,'Occupancy Raw Data'!$B$8:$BE$45,'Occupancy Raw Data'!AO$3,FALSE))/100</f>
        <v>0.73944982670154502</v>
      </c>
      <c r="J59" s="108">
        <f>(VLOOKUP($A59,'Occupancy Raw Data'!$B$8:$BE$45,'Occupancy Raw Data'!AP$3,FALSE))/100</f>
        <v>0.72763661220143805</v>
      </c>
      <c r="K59" s="109">
        <f>(VLOOKUP($A59,'Occupancy Raw Data'!$B$8:$BE$45,'Occupancy Raw Data'!AR$3,FALSE))/100</f>
        <v>0.69508726195408599</v>
      </c>
      <c r="M59" s="110">
        <f>VLOOKUP($A59,'ADR Raw Data'!$B$6:$BE$43,'ADR Raw Data'!AG$1,FALSE)</f>
        <v>147.698371658703</v>
      </c>
      <c r="N59" s="111">
        <f>VLOOKUP($A59,'ADR Raw Data'!$B$6:$BE$43,'ADR Raw Data'!AH$1,FALSE)</f>
        <v>164.42564193821099</v>
      </c>
      <c r="O59" s="111">
        <f>VLOOKUP($A59,'ADR Raw Data'!$B$6:$BE$43,'ADR Raw Data'!AI$1,FALSE)</f>
        <v>173.09416563975401</v>
      </c>
      <c r="P59" s="111">
        <f>VLOOKUP($A59,'ADR Raw Data'!$B$6:$BE$43,'ADR Raw Data'!AJ$1,FALSE)</f>
        <v>166.77573931381701</v>
      </c>
      <c r="Q59" s="111">
        <f>VLOOKUP($A59,'ADR Raw Data'!$B$6:$BE$43,'ADR Raw Data'!AK$1,FALSE)</f>
        <v>153.38910389375201</v>
      </c>
      <c r="R59" s="112">
        <f>VLOOKUP($A59,'ADR Raw Data'!$B$6:$BE$43,'ADR Raw Data'!AL$1,FALSE)</f>
        <v>161.80737157731701</v>
      </c>
      <c r="S59" s="111">
        <f>VLOOKUP($A59,'ADR Raw Data'!$B$6:$BE$43,'ADR Raw Data'!AN$1,FALSE)</f>
        <v>149.02983083840101</v>
      </c>
      <c r="T59" s="111">
        <f>VLOOKUP($A59,'ADR Raw Data'!$B$6:$BE$43,'ADR Raw Data'!AO$1,FALSE)</f>
        <v>150.37163475184599</v>
      </c>
      <c r="U59" s="112">
        <f>VLOOKUP($A59,'ADR Raw Data'!$B$6:$BE$43,'ADR Raw Data'!AP$1,FALSE)</f>
        <v>149.71162491983301</v>
      </c>
      <c r="V59" s="113">
        <f>VLOOKUP($A59,'ADR Raw Data'!$B$6:$BE$43,'ADR Raw Data'!AR$1,FALSE)</f>
        <v>158.18938994602701</v>
      </c>
      <c r="X59" s="110">
        <f>VLOOKUP($A59,'RevPAR Raw Data'!$B$6:$BE$43,'RevPAR Raw Data'!AG$1,FALSE)</f>
        <v>84.734845036908396</v>
      </c>
      <c r="Y59" s="111">
        <f>VLOOKUP($A59,'RevPAR Raw Data'!$B$6:$BE$43,'RevPAR Raw Data'!AH$1,FALSE)</f>
        <v>113.77854237191499</v>
      </c>
      <c r="Z59" s="111">
        <f>VLOOKUP($A59,'RevPAR Raw Data'!$B$6:$BE$43,'RevPAR Raw Data'!AI$1,FALSE)</f>
        <v>128.748790375895</v>
      </c>
      <c r="AA59" s="111">
        <f>VLOOKUP($A59,'RevPAR Raw Data'!$B$6:$BE$43,'RevPAR Raw Data'!AJ$1,FALSE)</f>
        <v>120.598052296345</v>
      </c>
      <c r="AB59" s="111">
        <f>VLOOKUP($A59,'RevPAR Raw Data'!$B$6:$BE$43,'RevPAR Raw Data'!AK$1,FALSE)</f>
        <v>103.95663456756</v>
      </c>
      <c r="AC59" s="112">
        <f>VLOOKUP($A59,'RevPAR Raw Data'!$B$6:$BE$43,'RevPAR Raw Data'!AL$1,FALSE)</f>
        <v>110.363372929725</v>
      </c>
      <c r="AD59" s="111">
        <f>VLOOKUP($A59,'RevPAR Raw Data'!$B$6:$BE$43,'RevPAR Raw Data'!AN$1,FALSE)</f>
        <v>106.679039869598</v>
      </c>
      <c r="AE59" s="111">
        <f>VLOOKUP($A59,'RevPAR Raw Data'!$B$6:$BE$43,'RevPAR Raw Data'!AO$1,FALSE)</f>
        <v>111.192279258081</v>
      </c>
      <c r="AF59" s="112">
        <f>VLOOKUP($A59,'RevPAR Raw Data'!$B$6:$BE$43,'RevPAR Raw Data'!AP$1,FALSE)</f>
        <v>108.935659563839</v>
      </c>
      <c r="AG59" s="113">
        <f>VLOOKUP($A59,'RevPAR Raw Data'!$B$6:$BE$43,'RevPAR Raw Data'!AR$1,FALSE)</f>
        <v>109.95542992777099</v>
      </c>
    </row>
    <row r="60" spans="1:33" x14ac:dyDescent="0.25">
      <c r="A60" s="90" t="s">
        <v>14</v>
      </c>
      <c r="B60" s="78">
        <f>(VLOOKUP($A59,'Occupancy Raw Data'!$B$8:$BE$51,'Occupancy Raw Data'!AT$3,FALSE))/100</f>
        <v>-7.2093007836928E-2</v>
      </c>
      <c r="C60" s="79">
        <f>(VLOOKUP($A59,'Occupancy Raw Data'!$B$8:$BE$51,'Occupancy Raw Data'!AU$3,FALSE))/100</f>
        <v>-7.5728501727218095E-2</v>
      </c>
      <c r="D60" s="79">
        <f>(VLOOKUP($A59,'Occupancy Raw Data'!$B$8:$BE$51,'Occupancy Raw Data'!AV$3,FALSE))/100</f>
        <v>-7.7887077819986203E-2</v>
      </c>
      <c r="E60" s="79">
        <f>(VLOOKUP($A59,'Occupancy Raw Data'!$B$8:$BE$51,'Occupancy Raw Data'!AW$3,FALSE))/100</f>
        <v>-7.2309938933122597E-2</v>
      </c>
      <c r="F60" s="79">
        <f>(VLOOKUP($A59,'Occupancy Raw Data'!$B$8:$BE$51,'Occupancy Raw Data'!AX$3,FALSE))/100</f>
        <v>-4.5285658517305497E-2</v>
      </c>
      <c r="G60" s="79">
        <f>(VLOOKUP($A59,'Occupancy Raw Data'!$B$8:$BE$51,'Occupancy Raw Data'!AY$3,FALSE))/100</f>
        <v>-6.8958735581993891E-2</v>
      </c>
      <c r="H60" s="80">
        <f>(VLOOKUP($A59,'Occupancy Raw Data'!$B$8:$BE$51,'Occupancy Raw Data'!BA$3,FALSE))/100</f>
        <v>-3.5147960670422702E-2</v>
      </c>
      <c r="I60" s="80">
        <f>(VLOOKUP($A59,'Occupancy Raw Data'!$B$8:$BE$51,'Occupancy Raw Data'!BB$3,FALSE))/100</f>
        <v>-4.0639063161162593E-2</v>
      </c>
      <c r="J60" s="79">
        <f>(VLOOKUP($A59,'Occupancy Raw Data'!$B$8:$BE$51,'Occupancy Raw Data'!BC$3,FALSE))/100</f>
        <v>-3.79459185861762E-2</v>
      </c>
      <c r="K60" s="81">
        <f>(VLOOKUP($A59,'Occupancy Raw Data'!$B$8:$BE$51,'Occupancy Raw Data'!BE$3,FALSE))/100</f>
        <v>-5.9897091748790904E-2</v>
      </c>
      <c r="M60" s="78">
        <f>(VLOOKUP($A59,'ADR Raw Data'!$B$6:$BE$49,'ADR Raw Data'!AT$1,FALSE))/100</f>
        <v>-2.9039640681632201E-2</v>
      </c>
      <c r="N60" s="79">
        <f>(VLOOKUP($A59,'ADR Raw Data'!$B$6:$BE$49,'ADR Raw Data'!AU$1,FALSE))/100</f>
        <v>-3.2576340243901401E-2</v>
      </c>
      <c r="O60" s="79">
        <f>(VLOOKUP($A59,'ADR Raw Data'!$B$6:$BE$49,'ADR Raw Data'!AV$1,FALSE))/100</f>
        <v>-4.1089644168927401E-2</v>
      </c>
      <c r="P60" s="79">
        <f>(VLOOKUP($A59,'ADR Raw Data'!$B$6:$BE$49,'ADR Raw Data'!AW$1,FALSE))/100</f>
        <v>-4.3145414680531104E-2</v>
      </c>
      <c r="Q60" s="79">
        <f>(VLOOKUP($A59,'ADR Raw Data'!$B$6:$BE$49,'ADR Raw Data'!AX$1,FALSE))/100</f>
        <v>-4.5886967356722305E-2</v>
      </c>
      <c r="R60" s="79">
        <f>(VLOOKUP($A59,'ADR Raw Data'!$B$6:$BE$49,'ADR Raw Data'!AY$1,FALSE))/100</f>
        <v>-3.9216572210831899E-2</v>
      </c>
      <c r="S60" s="80">
        <f>(VLOOKUP($A59,'ADR Raw Data'!$B$6:$BE$49,'ADR Raw Data'!BA$1,FALSE))/100</f>
        <v>-2.66000396992357E-2</v>
      </c>
      <c r="T60" s="80">
        <f>(VLOOKUP($A59,'ADR Raw Data'!$B$6:$BE$49,'ADR Raw Data'!BB$1,FALSE))/100</f>
        <v>-2.9494112186436203E-2</v>
      </c>
      <c r="U60" s="79">
        <f>(VLOOKUP($A59,'ADR Raw Data'!$B$6:$BE$49,'ADR Raw Data'!BC$1,FALSE))/100</f>
        <v>-2.80957570382767E-2</v>
      </c>
      <c r="V60" s="81">
        <f>(VLOOKUP($A59,'ADR Raw Data'!$B$6:$BE$49,'ADR Raw Data'!BE$1,FALSE))/100</f>
        <v>-3.6661503268666705E-2</v>
      </c>
      <c r="X60" s="78">
        <f>(VLOOKUP($A59,'RevPAR Raw Data'!$B$6:$BE$49,'RevPAR Raw Data'!AT$1,FALSE))/100</f>
        <v>-9.9039093475317697E-2</v>
      </c>
      <c r="Y60" s="79">
        <f>(VLOOKUP($A59,'RevPAR Raw Data'!$B$6:$BE$49,'RevPAR Raw Data'!AU$1,FALSE))/100</f>
        <v>-0.10583788453269199</v>
      </c>
      <c r="Z60" s="79">
        <f>(VLOOKUP($A59,'RevPAR Raw Data'!$B$6:$BE$49,'RevPAR Raw Data'!AV$1,FALSE))/100</f>
        <v>-0.11577636967593201</v>
      </c>
      <c r="AA60" s="79">
        <f>(VLOOKUP($A59,'RevPAR Raw Data'!$B$6:$BE$49,'RevPAR Raw Data'!AW$1,FALSE))/100</f>
        <v>-0.11233551131285999</v>
      </c>
      <c r="AB60" s="79">
        <f>(VLOOKUP($A59,'RevPAR Raw Data'!$B$6:$BE$49,'RevPAR Raw Data'!AX$1,FALSE))/100</f>
        <v>-8.9094604339916603E-2</v>
      </c>
      <c r="AC60" s="79">
        <f>(VLOOKUP($A59,'RevPAR Raw Data'!$B$6:$BE$49,'RevPAR Raw Data'!AY$1,FALSE))/100</f>
        <v>-0.105470982559306</v>
      </c>
      <c r="AD60" s="80">
        <f>(VLOOKUP($A59,'RevPAR Raw Data'!$B$6:$BE$49,'RevPAR Raw Data'!BA$1,FALSE))/100</f>
        <v>-6.0813063220477998E-2</v>
      </c>
      <c r="AE60" s="80">
        <f>(VLOOKUP($A59,'RevPAR Raw Data'!$B$6:$BE$49,'RevPAR Raw Data'!BB$1,FALSE))/100</f>
        <v>-6.8934562259571897E-2</v>
      </c>
      <c r="AF60" s="79">
        <f>(VLOOKUP($A59,'RevPAR Raw Data'!$B$6:$BE$49,'RevPAR Raw Data'!BC$1,FALSE))/100</f>
        <v>-6.4975556315261501E-2</v>
      </c>
      <c r="AG60" s="81">
        <f>(VLOOKUP($A59,'RevPAR Raw Data'!$B$6:$BE$49,'RevPAR Raw Data'!BE$1,FALSE))/100</f>
        <v>-9.4362677592525687E-2</v>
      </c>
    </row>
    <row r="61" spans="1:33" x14ac:dyDescent="0.25">
      <c r="A61" s="128"/>
      <c r="B61" s="106"/>
      <c r="C61" s="107"/>
      <c r="D61" s="107"/>
      <c r="E61" s="107"/>
      <c r="F61" s="107"/>
      <c r="G61" s="107"/>
      <c r="H61" s="88"/>
      <c r="I61" s="88"/>
      <c r="J61" s="107"/>
      <c r="K61" s="130"/>
      <c r="M61" s="110"/>
      <c r="N61" s="111"/>
      <c r="O61" s="111"/>
      <c r="P61" s="111"/>
      <c r="Q61" s="111"/>
      <c r="R61" s="112"/>
      <c r="S61" s="111"/>
      <c r="T61" s="111"/>
      <c r="U61" s="112"/>
      <c r="V61" s="113"/>
      <c r="X61" s="110"/>
      <c r="Y61" s="111"/>
      <c r="Z61" s="111"/>
      <c r="AA61" s="111"/>
      <c r="AB61" s="111"/>
      <c r="AC61" s="112"/>
      <c r="AD61" s="111"/>
      <c r="AE61" s="111"/>
      <c r="AF61" s="112"/>
      <c r="AG61" s="113"/>
    </row>
    <row r="62" spans="1:33" x14ac:dyDescent="0.25">
      <c r="A62" s="105" t="s">
        <v>35</v>
      </c>
      <c r="B62" s="106">
        <f>(VLOOKUP($A62,'Occupancy Raw Data'!$B$8:$BE$45,'Occupancy Raw Data'!AG$3,FALSE))/100</f>
        <v>0.61019007391763402</v>
      </c>
      <c r="C62" s="107">
        <f>(VLOOKUP($A62,'Occupancy Raw Data'!$B$8:$BE$45,'Occupancy Raw Data'!AH$3,FALSE))/100</f>
        <v>0.74010031678986199</v>
      </c>
      <c r="D62" s="107">
        <f>(VLOOKUP($A62,'Occupancy Raw Data'!$B$8:$BE$45,'Occupancy Raw Data'!AI$3,FALSE))/100</f>
        <v>0.76385955649419202</v>
      </c>
      <c r="E62" s="107">
        <f>(VLOOKUP($A62,'Occupancy Raw Data'!$B$8:$BE$45,'Occupancy Raw Data'!AJ$3,FALSE))/100</f>
        <v>0.75192713833157299</v>
      </c>
      <c r="F62" s="107">
        <f>(VLOOKUP($A62,'Occupancy Raw Data'!$B$8:$BE$45,'Occupancy Raw Data'!AK$3,FALSE))/100</f>
        <v>0.72338965153115098</v>
      </c>
      <c r="G62" s="108">
        <f>(VLOOKUP($A62,'Occupancy Raw Data'!$B$8:$BE$45,'Occupancy Raw Data'!AL$3,FALSE))/100</f>
        <v>0.71789334741288202</v>
      </c>
      <c r="H62" s="88">
        <f>(VLOOKUP($A62,'Occupancy Raw Data'!$B$8:$BE$45,'Occupancy Raw Data'!AN$3,FALSE))/100</f>
        <v>0.75332629355860603</v>
      </c>
      <c r="I62" s="88">
        <f>(VLOOKUP($A62,'Occupancy Raw Data'!$B$8:$BE$45,'Occupancy Raw Data'!AO$3,FALSE))/100</f>
        <v>0.73833157338965094</v>
      </c>
      <c r="J62" s="108">
        <f>(VLOOKUP($A62,'Occupancy Raw Data'!$B$8:$BE$45,'Occupancy Raw Data'!AP$3,FALSE))/100</f>
        <v>0.74582893347412804</v>
      </c>
      <c r="K62" s="109">
        <f>(VLOOKUP($A62,'Occupancy Raw Data'!$B$8:$BE$45,'Occupancy Raw Data'!AR$3,FALSE))/100</f>
        <v>0.72587494343038106</v>
      </c>
      <c r="M62" s="110">
        <f>VLOOKUP($A62,'ADR Raw Data'!$B$6:$BE$43,'ADR Raw Data'!AG$1,FALSE)</f>
        <v>150.752279570822</v>
      </c>
      <c r="N62" s="111">
        <f>VLOOKUP($A62,'ADR Raw Data'!$B$6:$BE$43,'ADR Raw Data'!AH$1,FALSE)</f>
        <v>176.35260781166301</v>
      </c>
      <c r="O62" s="111">
        <f>VLOOKUP($A62,'ADR Raw Data'!$B$6:$BE$43,'ADR Raw Data'!AI$1,FALSE)</f>
        <v>180.402630378434</v>
      </c>
      <c r="P62" s="111">
        <f>VLOOKUP($A62,'ADR Raw Data'!$B$6:$BE$43,'ADR Raw Data'!AJ$1,FALSE)</f>
        <v>175.01442685110399</v>
      </c>
      <c r="Q62" s="111">
        <f>VLOOKUP($A62,'ADR Raw Data'!$B$6:$BE$43,'ADR Raw Data'!AK$1,FALSE)</f>
        <v>156.44401321071399</v>
      </c>
      <c r="R62" s="112">
        <f>VLOOKUP($A62,'ADR Raw Data'!$B$6:$BE$43,'ADR Raw Data'!AL$1,FALSE)</f>
        <v>168.57003015393201</v>
      </c>
      <c r="S62" s="111">
        <f>VLOOKUP($A62,'ADR Raw Data'!$B$6:$BE$43,'ADR Raw Data'!AN$1,FALSE)</f>
        <v>135.35177389963499</v>
      </c>
      <c r="T62" s="111">
        <f>VLOOKUP($A62,'ADR Raw Data'!$B$6:$BE$43,'ADR Raw Data'!AO$1,FALSE)</f>
        <v>132.625901387299</v>
      </c>
      <c r="U62" s="112">
        <f>VLOOKUP($A62,'ADR Raw Data'!$B$6:$BE$43,'ADR Raw Data'!AP$1,FALSE)</f>
        <v>134.00253840436</v>
      </c>
      <c r="V62" s="113">
        <f>VLOOKUP($A62,'ADR Raw Data'!$B$6:$BE$43,'ADR Raw Data'!AR$1,FALSE)</f>
        <v>158.42210523034299</v>
      </c>
      <c r="X62" s="110">
        <f>VLOOKUP($A62,'RevPAR Raw Data'!$B$6:$BE$43,'RevPAR Raw Data'!AG$1,FALSE)</f>
        <v>91.9875446145723</v>
      </c>
      <c r="Y62" s="111">
        <f>VLOOKUP($A62,'RevPAR Raw Data'!$B$6:$BE$43,'RevPAR Raw Data'!AH$1,FALSE)</f>
        <v>130.51862090813</v>
      </c>
      <c r="Z62" s="111">
        <f>VLOOKUP($A62,'RevPAR Raw Data'!$B$6:$BE$43,'RevPAR Raw Data'!AI$1,FALSE)</f>
        <v>137.80227323125601</v>
      </c>
      <c r="AA62" s="111">
        <f>VLOOKUP($A62,'RevPAR Raw Data'!$B$6:$BE$43,'RevPAR Raw Data'!AJ$1,FALSE)</f>
        <v>131.59809714889099</v>
      </c>
      <c r="AB62" s="111">
        <f>VLOOKUP($A62,'RevPAR Raw Data'!$B$6:$BE$43,'RevPAR Raw Data'!AK$1,FALSE)</f>
        <v>113.16998020063301</v>
      </c>
      <c r="AC62" s="112">
        <f>VLOOKUP($A62,'RevPAR Raw Data'!$B$6:$BE$43,'RevPAR Raw Data'!AL$1,FALSE)</f>
        <v>121.015303220696</v>
      </c>
      <c r="AD62" s="111">
        <f>VLOOKUP($A62,'RevPAR Raw Data'!$B$6:$BE$43,'RevPAR Raw Data'!AN$1,FALSE)</f>
        <v>101.964050158394</v>
      </c>
      <c r="AE62" s="111">
        <f>VLOOKUP($A62,'RevPAR Raw Data'!$B$6:$BE$43,'RevPAR Raw Data'!AO$1,FALSE)</f>
        <v>97.921890443505802</v>
      </c>
      <c r="AF62" s="112">
        <f>VLOOKUP($A62,'RevPAR Raw Data'!$B$6:$BE$43,'RevPAR Raw Data'!AP$1,FALSE)</f>
        <v>99.942970300950293</v>
      </c>
      <c r="AG62" s="113">
        <f>VLOOKUP($A62,'RevPAR Raw Data'!$B$6:$BE$43,'RevPAR Raw Data'!AR$1,FALSE)</f>
        <v>114.994636672197</v>
      </c>
    </row>
    <row r="63" spans="1:33" x14ac:dyDescent="0.25">
      <c r="A63" s="90" t="s">
        <v>14</v>
      </c>
      <c r="B63" s="78">
        <f>(VLOOKUP($A62,'Occupancy Raw Data'!$B$8:$BE$51,'Occupancy Raw Data'!AT$3,FALSE))/100</f>
        <v>-0.103503868922591</v>
      </c>
      <c r="C63" s="79">
        <f>(VLOOKUP($A62,'Occupancy Raw Data'!$B$8:$BE$51,'Occupancy Raw Data'!AU$3,FALSE))/100</f>
        <v>-0.13634131910432601</v>
      </c>
      <c r="D63" s="79">
        <f>(VLOOKUP($A62,'Occupancy Raw Data'!$B$8:$BE$51,'Occupancy Raw Data'!AV$3,FALSE))/100</f>
        <v>-0.169243693139424</v>
      </c>
      <c r="E63" s="79">
        <f>(VLOOKUP($A62,'Occupancy Raw Data'!$B$8:$BE$51,'Occupancy Raw Data'!AW$3,FALSE))/100</f>
        <v>-0.17039966513048299</v>
      </c>
      <c r="F63" s="79">
        <f>(VLOOKUP($A62,'Occupancy Raw Data'!$B$8:$BE$51,'Occupancy Raw Data'!AX$3,FALSE))/100</f>
        <v>-0.10556346000608899</v>
      </c>
      <c r="G63" s="79">
        <f>(VLOOKUP($A62,'Occupancy Raw Data'!$B$8:$BE$51,'Occupancy Raw Data'!AY$3,FALSE))/100</f>
        <v>-0.13966809629510199</v>
      </c>
      <c r="H63" s="80">
        <f>(VLOOKUP($A62,'Occupancy Raw Data'!$B$8:$BE$51,'Occupancy Raw Data'!BA$3,FALSE))/100</f>
        <v>-7.8325715962317397E-2</v>
      </c>
      <c r="I63" s="80">
        <f>(VLOOKUP($A62,'Occupancy Raw Data'!$B$8:$BE$51,'Occupancy Raw Data'!BB$3,FALSE))/100</f>
        <v>-7.7151117158630503E-2</v>
      </c>
      <c r="J63" s="79">
        <f>(VLOOKUP($A62,'Occupancy Raw Data'!$B$8:$BE$51,'Occupancy Raw Data'!BC$3,FALSE))/100</f>
        <v>-7.7744694274693091E-2</v>
      </c>
      <c r="K63" s="81">
        <f>(VLOOKUP($A62,'Occupancy Raw Data'!$B$8:$BE$51,'Occupancy Raw Data'!BE$3,FALSE))/100</f>
        <v>-0.12236893651466101</v>
      </c>
      <c r="M63" s="78">
        <f>(VLOOKUP($A62,'ADR Raw Data'!$B$6:$BE$49,'ADR Raw Data'!AT$1,FALSE))/100</f>
        <v>-1.2536385606821901E-2</v>
      </c>
      <c r="N63" s="79">
        <f>(VLOOKUP($A62,'ADR Raw Data'!$B$6:$BE$49,'ADR Raw Data'!AU$1,FALSE))/100</f>
        <v>-9.0376898714606795E-3</v>
      </c>
      <c r="O63" s="79">
        <f>(VLOOKUP($A62,'ADR Raw Data'!$B$6:$BE$49,'ADR Raw Data'!AV$1,FALSE))/100</f>
        <v>-2.9823437114666E-2</v>
      </c>
      <c r="P63" s="79">
        <f>(VLOOKUP($A62,'ADR Raw Data'!$B$6:$BE$49,'ADR Raw Data'!AW$1,FALSE))/100</f>
        <v>-4.1282658826755997E-2</v>
      </c>
      <c r="Q63" s="79">
        <f>(VLOOKUP($A62,'ADR Raw Data'!$B$6:$BE$49,'ADR Raw Data'!AX$1,FALSE))/100</f>
        <v>-5.2505029648383203E-2</v>
      </c>
      <c r="R63" s="79">
        <f>(VLOOKUP($A62,'ADR Raw Data'!$B$6:$BE$49,'ADR Raw Data'!AY$1,FALSE))/100</f>
        <v>-3.17702641588807E-2</v>
      </c>
      <c r="S63" s="80">
        <f>(VLOOKUP($A62,'ADR Raw Data'!$B$6:$BE$49,'ADR Raw Data'!BA$1,FALSE))/100</f>
        <v>-4.7572599562788802E-2</v>
      </c>
      <c r="T63" s="80">
        <f>(VLOOKUP($A62,'ADR Raw Data'!$B$6:$BE$49,'ADR Raw Data'!BB$1,FALSE))/100</f>
        <v>-4.976046145989E-2</v>
      </c>
      <c r="U63" s="79">
        <f>(VLOOKUP($A62,'ADR Raw Data'!$B$6:$BE$49,'ADR Raw Data'!BC$1,FALSE))/100</f>
        <v>-4.8651130877879104E-2</v>
      </c>
      <c r="V63" s="81">
        <f>(VLOOKUP($A62,'ADR Raw Data'!$B$6:$BE$49,'ADR Raw Data'!BE$1,FALSE))/100</f>
        <v>-3.8779867040569099E-2</v>
      </c>
      <c r="X63" s="78">
        <f>(VLOOKUP($A62,'RevPAR Raw Data'!$B$6:$BE$49,'RevPAR Raw Data'!AT$1,FALSE))/100</f>
        <v>-0.11474269011680099</v>
      </c>
      <c r="Y63" s="79">
        <f>(VLOOKUP($A62,'RevPAR Raw Data'!$B$6:$BE$49,'RevPAR Raw Data'!AU$1,FALSE))/100</f>
        <v>-0.14414679841705602</v>
      </c>
      <c r="Z63" s="79">
        <f>(VLOOKUP($A62,'RevPAR Raw Data'!$B$6:$BE$49,'RevPAR Raw Data'!AV$1,FALSE))/100</f>
        <v>-0.19401970161469301</v>
      </c>
      <c r="AA63" s="79">
        <f>(VLOOKUP($A62,'RevPAR Raw Data'!$B$6:$BE$49,'RevPAR Raw Data'!AW$1,FALSE))/100</f>
        <v>-0.20464777271746398</v>
      </c>
      <c r="AB63" s="79">
        <f>(VLOOKUP($A62,'RevPAR Raw Data'!$B$6:$BE$49,'RevPAR Raw Data'!AX$1,FALSE))/100</f>
        <v>-0.15252587705706699</v>
      </c>
      <c r="AC63" s="79">
        <f>(VLOOKUP($A62,'RevPAR Raw Data'!$B$6:$BE$49,'RevPAR Raw Data'!AY$1,FALSE))/100</f>
        <v>-0.167001068140119</v>
      </c>
      <c r="AD63" s="80">
        <f>(VLOOKUP($A62,'RevPAR Raw Data'!$B$6:$BE$49,'RevPAR Raw Data'!BA$1,FALSE))/100</f>
        <v>-0.122172157604162</v>
      </c>
      <c r="AE63" s="80">
        <f>(VLOOKUP($A62,'RevPAR Raw Data'!$B$6:$BE$49,'RevPAR Raw Data'!BB$1,FALSE))/100</f>
        <v>-0.12307250342656101</v>
      </c>
      <c r="AF63" s="79">
        <f>(VLOOKUP($A62,'RevPAR Raw Data'!$B$6:$BE$49,'RevPAR Raw Data'!BC$1,FALSE))/100</f>
        <v>-0.122613457856353</v>
      </c>
      <c r="AG63" s="81">
        <f>(VLOOKUP($A62,'RevPAR Raw Data'!$B$6:$BE$49,'RevPAR Raw Data'!BE$1,FALSE))/100</f>
        <v>-0.156403352467296</v>
      </c>
    </row>
    <row r="64" spans="1:33" x14ac:dyDescent="0.25">
      <c r="A64" s="128"/>
      <c r="B64" s="106"/>
      <c r="C64" s="107"/>
      <c r="D64" s="107"/>
      <c r="E64" s="107"/>
      <c r="F64" s="107"/>
      <c r="G64" s="108"/>
      <c r="H64" s="88"/>
      <c r="I64" s="88"/>
      <c r="J64" s="108"/>
      <c r="K64" s="109"/>
      <c r="M64" s="110"/>
      <c r="N64" s="111"/>
      <c r="O64" s="111"/>
      <c r="P64" s="111"/>
      <c r="Q64" s="111"/>
      <c r="R64" s="112"/>
      <c r="S64" s="111"/>
      <c r="T64" s="111"/>
      <c r="U64" s="112"/>
      <c r="V64" s="113"/>
      <c r="X64" s="110"/>
      <c r="Y64" s="111"/>
      <c r="Z64" s="111"/>
      <c r="AA64" s="111"/>
      <c r="AB64" s="111"/>
      <c r="AC64" s="112"/>
      <c r="AD64" s="111"/>
      <c r="AE64" s="111"/>
      <c r="AF64" s="112"/>
      <c r="AG64" s="113"/>
    </row>
    <row r="65" spans="1:33" x14ac:dyDescent="0.25">
      <c r="A65" s="105" t="s">
        <v>36</v>
      </c>
      <c r="B65" s="106">
        <f>(VLOOKUP($A65,'Occupancy Raw Data'!$B$8:$BE$45,'Occupancy Raw Data'!AG$3,FALSE))/100</f>
        <v>0.51450957632037098</v>
      </c>
      <c r="C65" s="107">
        <f>(VLOOKUP($A65,'Occupancy Raw Data'!$B$8:$BE$45,'Occupancy Raw Data'!AH$3,FALSE))/100</f>
        <v>0.60690655832849605</v>
      </c>
      <c r="D65" s="107">
        <f>(VLOOKUP($A65,'Occupancy Raw Data'!$B$8:$BE$45,'Occupancy Raw Data'!AI$3,FALSE))/100</f>
        <v>0.67484039466047507</v>
      </c>
      <c r="E65" s="107">
        <f>(VLOOKUP($A65,'Occupancy Raw Data'!$B$8:$BE$45,'Occupancy Raw Data'!AJ$3,FALSE))/100</f>
        <v>0.66558328496807806</v>
      </c>
      <c r="F65" s="107">
        <f>(VLOOKUP($A65,'Occupancy Raw Data'!$B$8:$BE$45,'Occupancy Raw Data'!AK$3,FALSE))/100</f>
        <v>0.61828206616366799</v>
      </c>
      <c r="G65" s="108">
        <f>(VLOOKUP($A65,'Occupancy Raw Data'!$B$8:$BE$45,'Occupancy Raw Data'!AL$3,FALSE))/100</f>
        <v>0.61602437608821803</v>
      </c>
      <c r="H65" s="88">
        <f>(VLOOKUP($A65,'Occupancy Raw Data'!$B$8:$BE$45,'Occupancy Raw Data'!AN$3,FALSE))/100</f>
        <v>0.66471271038885604</v>
      </c>
      <c r="I65" s="88">
        <f>(VLOOKUP($A65,'Occupancy Raw Data'!$B$8:$BE$45,'Occupancy Raw Data'!AO$3,FALSE))/100</f>
        <v>0.69320951828206601</v>
      </c>
      <c r="J65" s="108">
        <f>(VLOOKUP($A65,'Occupancy Raw Data'!$B$8:$BE$45,'Occupancy Raw Data'!AP$3,FALSE))/100</f>
        <v>0.67896111433546091</v>
      </c>
      <c r="K65" s="109">
        <f>(VLOOKUP($A65,'Occupancy Raw Data'!$B$8:$BE$45,'Occupancy Raw Data'!AR$3,FALSE))/100</f>
        <v>0.63400630130171598</v>
      </c>
      <c r="M65" s="110">
        <f>VLOOKUP($A65,'ADR Raw Data'!$B$6:$BE$43,'ADR Raw Data'!AG$1,FALSE)</f>
        <v>122.824677382966</v>
      </c>
      <c r="N65" s="111">
        <f>VLOOKUP($A65,'ADR Raw Data'!$B$6:$BE$43,'ADR Raw Data'!AH$1,FALSE)</f>
        <v>136.01908530171099</v>
      </c>
      <c r="O65" s="111">
        <f>VLOOKUP($A65,'ADR Raw Data'!$B$6:$BE$43,'ADR Raw Data'!AI$1,FALSE)</f>
        <v>144.206462696194</v>
      </c>
      <c r="P65" s="111">
        <f>VLOOKUP($A65,'ADR Raw Data'!$B$6:$BE$43,'ADR Raw Data'!AJ$1,FALSE)</f>
        <v>141.142713201953</v>
      </c>
      <c r="Q65" s="111">
        <f>VLOOKUP($A65,'ADR Raw Data'!$B$6:$BE$43,'ADR Raw Data'!AK$1,FALSE)</f>
        <v>132.96458978691399</v>
      </c>
      <c r="R65" s="112">
        <f>VLOOKUP($A65,'ADR Raw Data'!$B$6:$BE$43,'ADR Raw Data'!AL$1,FALSE)</f>
        <v>136.10290830122099</v>
      </c>
      <c r="S65" s="111">
        <f>VLOOKUP($A65,'ADR Raw Data'!$B$6:$BE$43,'ADR Raw Data'!AN$1,FALSE)</f>
        <v>126.657465292936</v>
      </c>
      <c r="T65" s="111">
        <f>VLOOKUP($A65,'ADR Raw Data'!$B$6:$BE$43,'ADR Raw Data'!AO$1,FALSE)</f>
        <v>125.160787006028</v>
      </c>
      <c r="U65" s="112">
        <f>VLOOKUP($A65,'ADR Raw Data'!$B$6:$BE$43,'ADR Raw Data'!AP$1,FALSE)</f>
        <v>125.89342180621399</v>
      </c>
      <c r="V65" s="113">
        <f>VLOOKUP($A65,'ADR Raw Data'!$B$6:$BE$43,'ADR Raw Data'!AR$1,FALSE)</f>
        <v>132.97907980514501</v>
      </c>
      <c r="X65" s="110">
        <f>VLOOKUP($A65,'RevPAR Raw Data'!$B$6:$BE$43,'RevPAR Raw Data'!AG$1,FALSE)</f>
        <v>63.194472721996497</v>
      </c>
      <c r="Y65" s="111">
        <f>VLOOKUP($A65,'RevPAR Raw Data'!$B$6:$BE$43,'RevPAR Raw Data'!AH$1,FALSE)</f>
        <v>82.550874927452099</v>
      </c>
      <c r="Z65" s="111">
        <f>VLOOKUP($A65,'RevPAR Raw Data'!$B$6:$BE$43,'RevPAR Raw Data'!AI$1,FALSE)</f>
        <v>97.316346198491004</v>
      </c>
      <c r="AA65" s="111">
        <f>VLOOKUP($A65,'RevPAR Raw Data'!$B$6:$BE$43,'RevPAR Raw Data'!AJ$1,FALSE)</f>
        <v>93.942230702263402</v>
      </c>
      <c r="AB65" s="111">
        <f>VLOOKUP($A65,'RevPAR Raw Data'!$B$6:$BE$43,'RevPAR Raw Data'!AK$1,FALSE)</f>
        <v>82.209621300058004</v>
      </c>
      <c r="AC65" s="112">
        <f>VLOOKUP($A65,'RevPAR Raw Data'!$B$6:$BE$43,'RevPAR Raw Data'!AL$1,FALSE)</f>
        <v>83.842709170052203</v>
      </c>
      <c r="AD65" s="111">
        <f>VLOOKUP($A65,'RevPAR Raw Data'!$B$6:$BE$43,'RevPAR Raw Data'!AN$1,FALSE)</f>
        <v>84.190827045850199</v>
      </c>
      <c r="AE65" s="111">
        <f>VLOOKUP($A65,'RevPAR Raw Data'!$B$6:$BE$43,'RevPAR Raw Data'!AO$1,FALSE)</f>
        <v>86.762648868252995</v>
      </c>
      <c r="AF65" s="112">
        <f>VLOOKUP($A65,'RevPAR Raw Data'!$B$6:$BE$43,'RevPAR Raw Data'!AP$1,FALSE)</f>
        <v>85.476737957051597</v>
      </c>
      <c r="AG65" s="113">
        <f>VLOOKUP($A65,'RevPAR Raw Data'!$B$6:$BE$43,'RevPAR Raw Data'!AR$1,FALSE)</f>
        <v>84.309574537766295</v>
      </c>
    </row>
    <row r="66" spans="1:33" x14ac:dyDescent="0.25">
      <c r="A66" s="90" t="s">
        <v>14</v>
      </c>
      <c r="B66" s="78">
        <f>(VLOOKUP($A65,'Occupancy Raw Data'!$B$8:$BE$51,'Occupancy Raw Data'!AT$3,FALSE))/100</f>
        <v>-8.7914841977523306E-2</v>
      </c>
      <c r="C66" s="79">
        <f>(VLOOKUP($A65,'Occupancy Raw Data'!$B$8:$BE$51,'Occupancy Raw Data'!AU$3,FALSE))/100</f>
        <v>-0.10685471771416699</v>
      </c>
      <c r="D66" s="79">
        <f>(VLOOKUP($A65,'Occupancy Raw Data'!$B$8:$BE$51,'Occupancy Raw Data'!AV$3,FALSE))/100</f>
        <v>-0.100905110876294</v>
      </c>
      <c r="E66" s="79">
        <f>(VLOOKUP($A65,'Occupancy Raw Data'!$B$8:$BE$51,'Occupancy Raw Data'!AW$3,FALSE))/100</f>
        <v>-0.10344300563926399</v>
      </c>
      <c r="F66" s="79">
        <f>(VLOOKUP($A65,'Occupancy Raw Data'!$B$8:$BE$51,'Occupancy Raw Data'!AX$3,FALSE))/100</f>
        <v>-7.4380991856648399E-2</v>
      </c>
      <c r="G66" s="79">
        <f>(VLOOKUP($A65,'Occupancy Raw Data'!$B$8:$BE$51,'Occupancy Raw Data'!AY$3,FALSE))/100</f>
        <v>-9.5289629336625201E-2</v>
      </c>
      <c r="H66" s="80">
        <f>(VLOOKUP($A65,'Occupancy Raw Data'!$B$8:$BE$51,'Occupancy Raw Data'!BA$3,FALSE))/100</f>
        <v>-3.0232935117242999E-2</v>
      </c>
      <c r="I66" s="80">
        <f>(VLOOKUP($A65,'Occupancy Raw Data'!$B$8:$BE$51,'Occupancy Raw Data'!BB$3,FALSE))/100</f>
        <v>-2.1191664812471301E-2</v>
      </c>
      <c r="J66" s="79">
        <f>(VLOOKUP($A65,'Occupancy Raw Data'!$B$8:$BE$51,'Occupancy Raw Data'!BC$3,FALSE))/100</f>
        <v>-2.5638400013852699E-2</v>
      </c>
      <c r="K66" s="81">
        <f>(VLOOKUP($A65,'Occupancy Raw Data'!$B$8:$BE$51,'Occupancy Raw Data'!BE$3,FALSE))/100</f>
        <v>-7.50591644344243E-2</v>
      </c>
      <c r="M66" s="78">
        <f>(VLOOKUP($A65,'ADR Raw Data'!$B$6:$BE$49,'ADR Raw Data'!AT$1,FALSE))/100</f>
        <v>-6.7437481473426E-2</v>
      </c>
      <c r="N66" s="79">
        <f>(VLOOKUP($A65,'ADR Raw Data'!$B$6:$BE$49,'ADR Raw Data'!AU$1,FALSE))/100</f>
        <v>-5.7788648339897601E-2</v>
      </c>
      <c r="O66" s="79">
        <f>(VLOOKUP($A65,'ADR Raw Data'!$B$6:$BE$49,'ADR Raw Data'!AV$1,FALSE))/100</f>
        <v>-5.3281724208441003E-2</v>
      </c>
      <c r="P66" s="79">
        <f>(VLOOKUP($A65,'ADR Raw Data'!$B$6:$BE$49,'ADR Raw Data'!AW$1,FALSE))/100</f>
        <v>-6.1203275974868306E-2</v>
      </c>
      <c r="Q66" s="79">
        <f>(VLOOKUP($A65,'ADR Raw Data'!$B$6:$BE$49,'ADR Raw Data'!AX$1,FALSE))/100</f>
        <v>-3.9062711489910702E-2</v>
      </c>
      <c r="R66" s="79">
        <f>(VLOOKUP($A65,'ADR Raw Data'!$B$6:$BE$49,'ADR Raw Data'!AY$1,FALSE))/100</f>
        <v>-5.58165806290713E-2</v>
      </c>
      <c r="S66" s="80">
        <f>(VLOOKUP($A65,'ADR Raw Data'!$B$6:$BE$49,'ADR Raw Data'!BA$1,FALSE))/100</f>
        <v>-5.1250417958497697E-2</v>
      </c>
      <c r="T66" s="80">
        <f>(VLOOKUP($A65,'ADR Raw Data'!$B$6:$BE$49,'ADR Raw Data'!BB$1,FALSE))/100</f>
        <v>-6.5458364989827794E-2</v>
      </c>
      <c r="U66" s="79">
        <f>(VLOOKUP($A65,'ADR Raw Data'!$B$6:$BE$49,'ADR Raw Data'!BC$1,FALSE))/100</f>
        <v>-5.8507848831943397E-2</v>
      </c>
      <c r="V66" s="81">
        <f>(VLOOKUP($A65,'ADR Raw Data'!$B$6:$BE$49,'ADR Raw Data'!BE$1,FALSE))/100</f>
        <v>-5.7680040816827004E-2</v>
      </c>
      <c r="X66" s="78">
        <f>(VLOOKUP($A65,'RevPAR Raw Data'!$B$6:$BE$49,'RevPAR Raw Data'!AT$1,FALSE))/100</f>
        <v>-0.14942356792385</v>
      </c>
      <c r="Y66" s="79">
        <f>(VLOOKUP($A65,'RevPAR Raw Data'!$B$6:$BE$49,'RevPAR Raw Data'!AU$1,FALSE))/100</f>
        <v>-0.15846837634862099</v>
      </c>
      <c r="Z66" s="79">
        <f>(VLOOKUP($A65,'RevPAR Raw Data'!$B$6:$BE$49,'RevPAR Raw Data'!AV$1,FALSE))/100</f>
        <v>-0.148810436795802</v>
      </c>
      <c r="AA66" s="79">
        <f>(VLOOKUP($A65,'RevPAR Raw Data'!$B$6:$BE$49,'RevPAR Raw Data'!AW$1,FALSE))/100</f>
        <v>-0.15831523079232299</v>
      </c>
      <c r="AB66" s="79">
        <f>(VLOOKUP($A65,'RevPAR Raw Data'!$B$6:$BE$49,'RevPAR Raw Data'!AX$1,FALSE))/100</f>
        <v>-0.110538180121329</v>
      </c>
      <c r="AC66" s="79">
        <f>(VLOOKUP($A65,'RevPAR Raw Data'!$B$6:$BE$49,'RevPAR Raw Data'!AY$1,FALSE))/100</f>
        <v>-0.14578746868671399</v>
      </c>
      <c r="AD66" s="80">
        <f>(VLOOKUP($A65,'RevPAR Raw Data'!$B$6:$BE$49,'RevPAR Raw Data'!BA$1,FALSE))/100</f>
        <v>-7.9933902514869898E-2</v>
      </c>
      <c r="AE66" s="80">
        <f>(VLOOKUP($A65,'RevPAR Raw Data'!$B$6:$BE$49,'RevPAR Raw Data'!BB$1,FALSE))/100</f>
        <v>-8.5262858072262304E-2</v>
      </c>
      <c r="AF66" s="79">
        <f>(VLOOKUP($A65,'RevPAR Raw Data'!$B$6:$BE$49,'RevPAR Raw Data'!BC$1,FALSE))/100</f>
        <v>-8.2646201213492698E-2</v>
      </c>
      <c r="AG66" s="81">
        <f>(VLOOKUP($A65,'RevPAR Raw Data'!$B$6:$BE$49,'RevPAR Raw Data'!BE$1,FALSE))/100</f>
        <v>-0.12840978958299598</v>
      </c>
    </row>
    <row r="67" spans="1:33" x14ac:dyDescent="0.25">
      <c r="A67" s="131"/>
      <c r="B67" s="106"/>
      <c r="C67" s="107"/>
      <c r="D67" s="107"/>
      <c r="E67" s="107"/>
      <c r="F67" s="107"/>
      <c r="G67" s="108"/>
      <c r="H67" s="88"/>
      <c r="I67" s="88"/>
      <c r="J67" s="108"/>
      <c r="K67" s="109"/>
      <c r="M67" s="110"/>
      <c r="N67" s="111"/>
      <c r="O67" s="111"/>
      <c r="P67" s="111"/>
      <c r="Q67" s="111"/>
      <c r="R67" s="112"/>
      <c r="S67" s="111"/>
      <c r="T67" s="111"/>
      <c r="U67" s="112"/>
      <c r="V67" s="113"/>
      <c r="X67" s="110"/>
      <c r="Y67" s="111"/>
      <c r="Z67" s="111"/>
      <c r="AA67" s="111"/>
      <c r="AB67" s="111"/>
      <c r="AC67" s="112"/>
      <c r="AD67" s="111"/>
      <c r="AE67" s="111"/>
      <c r="AF67" s="112"/>
      <c r="AG67" s="113"/>
    </row>
    <row r="68" spans="1:33" x14ac:dyDescent="0.25">
      <c r="A68" s="105" t="s">
        <v>37</v>
      </c>
      <c r="B68" s="106">
        <f>(VLOOKUP($A68,'Occupancy Raw Data'!$B$8:$BE$45,'Occupancy Raw Data'!AG$3,FALSE))/100</f>
        <v>0.59040643816581695</v>
      </c>
      <c r="C68" s="107">
        <f>(VLOOKUP($A68,'Occupancy Raw Data'!$B$8:$BE$45,'Occupancy Raw Data'!AH$3,FALSE))/100</f>
        <v>0.7643006021306159</v>
      </c>
      <c r="D68" s="107">
        <f>(VLOOKUP($A68,'Occupancy Raw Data'!$B$8:$BE$45,'Occupancy Raw Data'!AI$3,FALSE))/100</f>
        <v>0.84029064381658103</v>
      </c>
      <c r="E68" s="107">
        <f>(VLOOKUP($A68,'Occupancy Raw Data'!$B$8:$BE$45,'Occupancy Raw Data'!AJ$3,FALSE))/100</f>
        <v>0.81166049096804005</v>
      </c>
      <c r="F68" s="107">
        <f>(VLOOKUP($A68,'Occupancy Raw Data'!$B$8:$BE$45,'Occupancy Raw Data'!AK$3,FALSE))/100</f>
        <v>0.70449282075034703</v>
      </c>
      <c r="G68" s="108">
        <f>(VLOOKUP($A68,'Occupancy Raw Data'!$B$8:$BE$45,'Occupancy Raw Data'!AL$3,FALSE))/100</f>
        <v>0.74223019916628008</v>
      </c>
      <c r="H68" s="88">
        <f>(VLOOKUP($A68,'Occupancy Raw Data'!$B$8:$BE$45,'Occupancy Raw Data'!AN$3,FALSE))/100</f>
        <v>0.70999305233904497</v>
      </c>
      <c r="I68" s="88">
        <f>(VLOOKUP($A68,'Occupancy Raw Data'!$B$8:$BE$45,'Occupancy Raw Data'!AO$3,FALSE))/100</f>
        <v>0.73564150069476597</v>
      </c>
      <c r="J68" s="108">
        <f>(VLOOKUP($A68,'Occupancy Raw Data'!$B$8:$BE$45,'Occupancy Raw Data'!AP$3,FALSE))/100</f>
        <v>0.72281727651690497</v>
      </c>
      <c r="K68" s="109">
        <f>(VLOOKUP($A68,'Occupancy Raw Data'!$B$8:$BE$45,'Occupancy Raw Data'!AR$3,FALSE))/100</f>
        <v>0.73668364983788703</v>
      </c>
      <c r="M68" s="110">
        <f>VLOOKUP($A68,'ADR Raw Data'!$B$6:$BE$43,'ADR Raw Data'!AG$1,FALSE)</f>
        <v>135.092384407943</v>
      </c>
      <c r="N68" s="111">
        <f>VLOOKUP($A68,'ADR Raw Data'!$B$6:$BE$43,'ADR Raw Data'!AH$1,FALSE)</f>
        <v>162.28991932429301</v>
      </c>
      <c r="O68" s="111">
        <f>VLOOKUP($A68,'ADR Raw Data'!$B$6:$BE$43,'ADR Raw Data'!AI$1,FALSE)</f>
        <v>177.46572019154499</v>
      </c>
      <c r="P68" s="111">
        <f>VLOOKUP($A68,'ADR Raw Data'!$B$6:$BE$43,'ADR Raw Data'!AJ$1,FALSE)</f>
        <v>170.735258934303</v>
      </c>
      <c r="Q68" s="111">
        <f>VLOOKUP($A68,'ADR Raw Data'!$B$6:$BE$43,'ADR Raw Data'!AK$1,FALSE)</f>
        <v>144.54035420775801</v>
      </c>
      <c r="R68" s="112">
        <f>VLOOKUP($A68,'ADR Raw Data'!$B$6:$BE$43,'ADR Raw Data'!AL$1,FALSE)</f>
        <v>159.87686500569399</v>
      </c>
      <c r="S68" s="111">
        <f>VLOOKUP($A68,'ADR Raw Data'!$B$6:$BE$43,'ADR Raw Data'!AN$1,FALSE)</f>
        <v>130.21175364918801</v>
      </c>
      <c r="T68" s="111">
        <f>VLOOKUP($A68,'ADR Raw Data'!$B$6:$BE$43,'ADR Raw Data'!AO$1,FALSE)</f>
        <v>128.48464701715699</v>
      </c>
      <c r="U68" s="112">
        <f>VLOOKUP($A68,'ADR Raw Data'!$B$6:$BE$43,'ADR Raw Data'!AP$1,FALSE)</f>
        <v>129.332879170171</v>
      </c>
      <c r="V68" s="113">
        <f>VLOOKUP($A68,'ADR Raw Data'!$B$6:$BE$43,'ADR Raw Data'!AR$1,FALSE)</f>
        <v>151.31427482372999</v>
      </c>
      <c r="X68" s="110">
        <f>VLOOKUP($A68,'RevPAR Raw Data'!$B$6:$BE$43,'RevPAR Raw Data'!AG$1,FALSE)</f>
        <v>79.759413501621097</v>
      </c>
      <c r="Y68" s="111">
        <f>VLOOKUP($A68,'RevPAR Raw Data'!$B$6:$BE$43,'RevPAR Raw Data'!AH$1,FALSE)</f>
        <v>124.038283059286</v>
      </c>
      <c r="Z68" s="111">
        <f>VLOOKUP($A68,'RevPAR Raw Data'!$B$6:$BE$43,'RevPAR Raw Data'!AI$1,FALSE)</f>
        <v>149.122784275127</v>
      </c>
      <c r="AA68" s="111">
        <f>VLOOKUP($A68,'RevPAR Raw Data'!$B$6:$BE$43,'RevPAR Raw Data'!AJ$1,FALSE)</f>
        <v>138.57906409217199</v>
      </c>
      <c r="AB68" s="111">
        <f>VLOOKUP($A68,'RevPAR Raw Data'!$B$6:$BE$43,'RevPAR Raw Data'!AK$1,FALSE)</f>
        <v>101.82764184807699</v>
      </c>
      <c r="AC68" s="112">
        <f>VLOOKUP($A68,'RevPAR Raw Data'!$B$6:$BE$43,'RevPAR Raw Data'!AL$1,FALSE)</f>
        <v>118.665437355257</v>
      </c>
      <c r="AD68" s="111">
        <f>VLOOKUP($A68,'RevPAR Raw Data'!$B$6:$BE$43,'RevPAR Raw Data'!AN$1,FALSE)</f>
        <v>92.449440423807303</v>
      </c>
      <c r="AE68" s="111">
        <f>VLOOKUP($A68,'RevPAR Raw Data'!$B$6:$BE$43,'RevPAR Raw Data'!AO$1,FALSE)</f>
        <v>94.518638547938806</v>
      </c>
      <c r="AF68" s="112">
        <f>VLOOKUP($A68,'RevPAR Raw Data'!$B$6:$BE$43,'RevPAR Raw Data'!AP$1,FALSE)</f>
        <v>93.484039485872998</v>
      </c>
      <c r="AG68" s="113">
        <f>VLOOKUP($A68,'RevPAR Raw Data'!$B$6:$BE$43,'RevPAR Raw Data'!AR$1,FALSE)</f>
        <v>111.470752249718</v>
      </c>
    </row>
    <row r="69" spans="1:33" x14ac:dyDescent="0.25">
      <c r="A69" s="90" t="s">
        <v>14</v>
      </c>
      <c r="B69" s="78">
        <f>(VLOOKUP($A68,'Occupancy Raw Data'!$B$8:$BE$51,'Occupancy Raw Data'!AT$3,FALSE))/100</f>
        <v>-3.5462324175422298E-2</v>
      </c>
      <c r="C69" s="79">
        <f>(VLOOKUP($A68,'Occupancy Raw Data'!$B$8:$BE$51,'Occupancy Raw Data'!AU$3,FALSE))/100</f>
        <v>1.1037844776161501E-2</v>
      </c>
      <c r="D69" s="79">
        <f>(VLOOKUP($A68,'Occupancy Raw Data'!$B$8:$BE$51,'Occupancy Raw Data'!AV$3,FALSE))/100</f>
        <v>-3.4240854171516496E-4</v>
      </c>
      <c r="E69" s="79">
        <f>(VLOOKUP($A68,'Occupancy Raw Data'!$B$8:$BE$51,'Occupancy Raw Data'!AW$3,FALSE))/100</f>
        <v>-1.7431035685918903E-2</v>
      </c>
      <c r="F69" s="79">
        <f>(VLOOKUP($A68,'Occupancy Raw Data'!$B$8:$BE$51,'Occupancy Raw Data'!AX$3,FALSE))/100</f>
        <v>-8.9877013937266111E-3</v>
      </c>
      <c r="G69" s="79">
        <f>(VLOOKUP($A68,'Occupancy Raw Data'!$B$8:$BE$51,'Occupancy Raw Data'!AY$3,FALSE))/100</f>
        <v>-9.1945260219532098E-3</v>
      </c>
      <c r="H69" s="80">
        <f>(VLOOKUP($A68,'Occupancy Raw Data'!$B$8:$BE$51,'Occupancy Raw Data'!BA$3,FALSE))/100</f>
        <v>-2.8397630324672398E-4</v>
      </c>
      <c r="I69" s="80">
        <f>(VLOOKUP($A68,'Occupancy Raw Data'!$B$8:$BE$51,'Occupancy Raw Data'!BB$3,FALSE))/100</f>
        <v>4.1285163413163197E-4</v>
      </c>
      <c r="J69" s="79">
        <f>(VLOOKUP($A68,'Occupancy Raw Data'!$B$8:$BE$51,'Occupancy Raw Data'!BC$3,FALSE))/100</f>
        <v>7.0497879090163795E-5</v>
      </c>
      <c r="K69" s="81">
        <f>(VLOOKUP($A68,'Occupancy Raw Data'!$B$8:$BE$51,'Occupancy Raw Data'!BE$3,FALSE))/100</f>
        <v>-6.6145648776254591E-3</v>
      </c>
      <c r="M69" s="78">
        <f>(VLOOKUP($A68,'ADR Raw Data'!$B$6:$BE$49,'ADR Raw Data'!AT$1,FALSE))/100</f>
        <v>4.0698759819835497E-3</v>
      </c>
      <c r="N69" s="79">
        <f>(VLOOKUP($A68,'ADR Raw Data'!$B$6:$BE$49,'ADR Raw Data'!AU$1,FALSE))/100</f>
        <v>3.69940179723268E-2</v>
      </c>
      <c r="O69" s="79">
        <f>(VLOOKUP($A68,'ADR Raw Data'!$B$6:$BE$49,'ADR Raw Data'!AV$1,FALSE))/100</f>
        <v>2.2140787585177502E-2</v>
      </c>
      <c r="P69" s="79">
        <f>(VLOOKUP($A68,'ADR Raw Data'!$B$6:$BE$49,'ADR Raw Data'!AW$1,FALSE))/100</f>
        <v>9.1045934440352212E-3</v>
      </c>
      <c r="Q69" s="79">
        <f>(VLOOKUP($A68,'ADR Raw Data'!$B$6:$BE$49,'ADR Raw Data'!AX$1,FALSE))/100</f>
        <v>1.4289369750275999E-2</v>
      </c>
      <c r="R69" s="79">
        <f>(VLOOKUP($A68,'ADR Raw Data'!$B$6:$BE$49,'ADR Raw Data'!AY$1,FALSE))/100</f>
        <v>1.8986516096177897E-2</v>
      </c>
      <c r="S69" s="80">
        <f>(VLOOKUP($A68,'ADR Raw Data'!$B$6:$BE$49,'ADR Raw Data'!BA$1,FALSE))/100</f>
        <v>-1.1834316186869301E-2</v>
      </c>
      <c r="T69" s="80">
        <f>(VLOOKUP($A68,'ADR Raw Data'!$B$6:$BE$49,'ADR Raw Data'!BB$1,FALSE))/100</f>
        <v>-1.7734961555262801E-2</v>
      </c>
      <c r="U69" s="79">
        <f>(VLOOKUP($A68,'ADR Raw Data'!$B$6:$BE$49,'ADR Raw Data'!BC$1,FALSE))/100</f>
        <v>-1.48273874332948E-2</v>
      </c>
      <c r="V69" s="81">
        <f>(VLOOKUP($A68,'ADR Raw Data'!$B$6:$BE$49,'ADR Raw Data'!BE$1,FALSE))/100</f>
        <v>1.0350593054747901E-2</v>
      </c>
      <c r="X69" s="78">
        <f>(VLOOKUP($A68,'RevPAR Raw Data'!$B$6:$BE$49,'RevPAR Raw Data'!AT$1,FALSE))/100</f>
        <v>-3.15367754548656E-2</v>
      </c>
      <c r="Y69" s="79">
        <f>(VLOOKUP($A68,'RevPAR Raw Data'!$B$6:$BE$49,'RevPAR Raw Data'!AU$1,FALSE))/100</f>
        <v>4.8440196976513396E-2</v>
      </c>
      <c r="Z69" s="79">
        <f>(VLOOKUP($A68,'RevPAR Raw Data'!$B$6:$BE$49,'RevPAR Raw Data'!AV$1,FALSE))/100</f>
        <v>2.17907978486729E-2</v>
      </c>
      <c r="AA69" s="79">
        <f>(VLOOKUP($A68,'RevPAR Raw Data'!$B$6:$BE$49,'RevPAR Raw Data'!AW$1,FALSE))/100</f>
        <v>-8.4851447351124397E-3</v>
      </c>
      <c r="AB69" s="79">
        <f>(VLOOKUP($A68,'RevPAR Raw Data'!$B$6:$BE$49,'RevPAR Raw Data'!AX$1,FALSE))/100</f>
        <v>5.1732397681293792E-3</v>
      </c>
      <c r="AC69" s="79">
        <f>(VLOOKUP($A68,'RevPAR Raw Data'!$B$6:$BE$49,'RevPAR Raw Data'!AY$1,FALSE))/100</f>
        <v>9.6174180579122297E-3</v>
      </c>
      <c r="AD69" s="80">
        <f>(VLOOKUP($A68,'RevPAR Raw Data'!$B$6:$BE$49,'RevPAR Raw Data'!BA$1,FALSE))/100</f>
        <v>-1.2114931824753801E-2</v>
      </c>
      <c r="AE69" s="80">
        <f>(VLOOKUP($A68,'RevPAR Raw Data'!$B$6:$BE$49,'RevPAR Raw Data'!BB$1,FALSE))/100</f>
        <v>-1.7329431828990601E-2</v>
      </c>
      <c r="AF69" s="79">
        <f>(VLOOKUP($A68,'RevPAR Raw Data'!$B$6:$BE$49,'RevPAR Raw Data'!BC$1,FALSE))/100</f>
        <v>-1.47579348535711E-2</v>
      </c>
      <c r="AG69" s="81">
        <f>(VLOOKUP($A68,'RevPAR Raw Data'!$B$6:$BE$49,'RevPAR Raw Data'!BE$1,FALSE))/100</f>
        <v>3.6675635078399498E-3</v>
      </c>
    </row>
    <row r="70" spans="1:33" x14ac:dyDescent="0.25">
      <c r="A70" s="128"/>
      <c r="B70" s="106"/>
      <c r="C70" s="107"/>
      <c r="D70" s="107"/>
      <c r="E70" s="107"/>
      <c r="F70" s="107"/>
      <c r="G70" s="108"/>
      <c r="H70" s="88"/>
      <c r="I70" s="88"/>
      <c r="J70" s="108"/>
      <c r="K70" s="109"/>
      <c r="M70" s="110"/>
      <c r="N70" s="111"/>
      <c r="O70" s="111"/>
      <c r="P70" s="111"/>
      <c r="Q70" s="111"/>
      <c r="R70" s="112"/>
      <c r="S70" s="111"/>
      <c r="T70" s="111"/>
      <c r="U70" s="112"/>
      <c r="V70" s="113"/>
      <c r="X70" s="110"/>
      <c r="Y70" s="111"/>
      <c r="Z70" s="111"/>
      <c r="AA70" s="111"/>
      <c r="AB70" s="111"/>
      <c r="AC70" s="112"/>
      <c r="AD70" s="111"/>
      <c r="AE70" s="111"/>
      <c r="AF70" s="112"/>
      <c r="AG70" s="113"/>
    </row>
    <row r="71" spans="1:33" x14ac:dyDescent="0.25">
      <c r="A71" s="105" t="s">
        <v>38</v>
      </c>
      <c r="B71" s="106">
        <f>(VLOOKUP($A71,'Occupancy Raw Data'!$B$8:$BE$45,'Occupancy Raw Data'!AG$3,FALSE))/100</f>
        <v>0.56971281506597404</v>
      </c>
      <c r="C71" s="107">
        <f>(VLOOKUP($A71,'Occupancy Raw Data'!$B$8:$BE$45,'Occupancy Raw Data'!AH$3,FALSE))/100</f>
        <v>0.713509538788349</v>
      </c>
      <c r="D71" s="107">
        <f>(VLOOKUP($A71,'Occupancy Raw Data'!$B$8:$BE$45,'Occupancy Raw Data'!AI$3,FALSE))/100</f>
        <v>0.76820948568160408</v>
      </c>
      <c r="E71" s="107">
        <f>(VLOOKUP($A71,'Occupancy Raw Data'!$B$8:$BE$45,'Occupancy Raw Data'!AJ$3,FALSE))/100</f>
        <v>0.76351158135544694</v>
      </c>
      <c r="F71" s="107">
        <f>(VLOOKUP($A71,'Occupancy Raw Data'!$B$8:$BE$45,'Occupancy Raw Data'!AK$3,FALSE))/100</f>
        <v>0.70627885126026302</v>
      </c>
      <c r="G71" s="108">
        <f>(VLOOKUP($A71,'Occupancy Raw Data'!$B$8:$BE$45,'Occupancy Raw Data'!AL$3,FALSE))/100</f>
        <v>0.7042444544303279</v>
      </c>
      <c r="H71" s="88">
        <f>(VLOOKUP($A71,'Occupancy Raw Data'!$B$8:$BE$45,'Occupancy Raw Data'!AN$3,FALSE))/100</f>
        <v>0.71367974549310698</v>
      </c>
      <c r="I71" s="88">
        <f>(VLOOKUP($A71,'Occupancy Raw Data'!$B$8:$BE$45,'Occupancy Raw Data'!AO$3,FALSE))/100</f>
        <v>0.74092503466840598</v>
      </c>
      <c r="J71" s="108">
        <f>(VLOOKUP($A71,'Occupancy Raw Data'!$B$8:$BE$45,'Occupancy Raw Data'!AP$3,FALSE))/100</f>
        <v>0.72730239008075603</v>
      </c>
      <c r="K71" s="109">
        <f>(VLOOKUP($A71,'Occupancy Raw Data'!$B$8:$BE$45,'Occupancy Raw Data'!AR$3,FALSE))/100</f>
        <v>0.71083992976766097</v>
      </c>
      <c r="M71" s="110">
        <f>VLOOKUP($A71,'ADR Raw Data'!$B$6:$BE$43,'ADR Raw Data'!AG$1,FALSE)</f>
        <v>130.891986949662</v>
      </c>
      <c r="N71" s="111">
        <f>VLOOKUP($A71,'ADR Raw Data'!$B$6:$BE$43,'ADR Raw Data'!AH$1,FALSE)</f>
        <v>140.18843581816</v>
      </c>
      <c r="O71" s="111">
        <f>VLOOKUP($A71,'ADR Raw Data'!$B$6:$BE$43,'ADR Raw Data'!AI$1,FALSE)</f>
        <v>146.201400691305</v>
      </c>
      <c r="P71" s="111">
        <f>VLOOKUP($A71,'ADR Raw Data'!$B$6:$BE$43,'ADR Raw Data'!AJ$1,FALSE)</f>
        <v>140.42089138576699</v>
      </c>
      <c r="Q71" s="111">
        <f>VLOOKUP($A71,'ADR Raw Data'!$B$6:$BE$43,'ADR Raw Data'!AK$1,FALSE)</f>
        <v>142.25929319220299</v>
      </c>
      <c r="R71" s="112">
        <f>VLOOKUP($A71,'ADR Raw Data'!$B$6:$BE$43,'ADR Raw Data'!AL$1,FALSE)</f>
        <v>140.46191923059001</v>
      </c>
      <c r="S71" s="111">
        <f>VLOOKUP($A71,'ADR Raw Data'!$B$6:$BE$43,'ADR Raw Data'!AN$1,FALSE)</f>
        <v>154.843798719853</v>
      </c>
      <c r="T71" s="111">
        <f>VLOOKUP($A71,'ADR Raw Data'!$B$6:$BE$43,'ADR Raw Data'!AO$1,FALSE)</f>
        <v>156.90292744687801</v>
      </c>
      <c r="U71" s="112">
        <f>VLOOKUP($A71,'ADR Raw Data'!$B$6:$BE$43,'ADR Raw Data'!AP$1,FALSE)</f>
        <v>155.892647207267</v>
      </c>
      <c r="V71" s="113">
        <f>VLOOKUP($A71,'ADR Raw Data'!$B$6:$BE$43,'ADR Raw Data'!AR$1,FALSE)</f>
        <v>144.977933366157</v>
      </c>
      <c r="X71" s="110">
        <f>VLOOKUP($A71,'RevPAR Raw Data'!$B$6:$BE$43,'RevPAR Raw Data'!AG$1,FALSE)</f>
        <v>74.570842354671299</v>
      </c>
      <c r="Y71" s="111">
        <f>VLOOKUP($A71,'RevPAR Raw Data'!$B$6:$BE$43,'RevPAR Raw Data'!AH$1,FALSE)</f>
        <v>100.025786184076</v>
      </c>
      <c r="Z71" s="111">
        <f>VLOOKUP($A71,'RevPAR Raw Data'!$B$6:$BE$43,'RevPAR Raw Data'!AI$1,FALSE)</f>
        <v>112.313302830997</v>
      </c>
      <c r="AA71" s="111">
        <f>VLOOKUP($A71,'RevPAR Raw Data'!$B$6:$BE$43,'RevPAR Raw Data'!AJ$1,FALSE)</f>
        <v>107.21297683728901</v>
      </c>
      <c r="AB71" s="111">
        <f>VLOOKUP($A71,'RevPAR Raw Data'!$B$6:$BE$43,'RevPAR Raw Data'!AK$1,FALSE)</f>
        <v>100.474730176886</v>
      </c>
      <c r="AC71" s="112">
        <f>VLOOKUP($A71,'RevPAR Raw Data'!$B$6:$BE$43,'RevPAR Raw Data'!AL$1,FALSE)</f>
        <v>98.919527676784099</v>
      </c>
      <c r="AD71" s="111">
        <f>VLOOKUP($A71,'RevPAR Raw Data'!$B$6:$BE$43,'RevPAR Raw Data'!AN$1,FALSE)</f>
        <v>110.508882861571</v>
      </c>
      <c r="AE71" s="111">
        <f>VLOOKUP($A71,'RevPAR Raw Data'!$B$6:$BE$43,'RevPAR Raw Data'!AO$1,FALSE)</f>
        <v>116.253306958153</v>
      </c>
      <c r="AF71" s="112">
        <f>VLOOKUP($A71,'RevPAR Raw Data'!$B$6:$BE$43,'RevPAR Raw Data'!AP$1,FALSE)</f>
        <v>113.381094909862</v>
      </c>
      <c r="AG71" s="113">
        <f>VLOOKUP($A71,'RevPAR Raw Data'!$B$6:$BE$43,'RevPAR Raw Data'!AR$1,FALSE)</f>
        <v>103.05610397186</v>
      </c>
    </row>
    <row r="72" spans="1:33" x14ac:dyDescent="0.25">
      <c r="A72" s="90" t="s">
        <v>14</v>
      </c>
      <c r="B72" s="78">
        <f>(VLOOKUP($A71,'Occupancy Raw Data'!$B$8:$BE$51,'Occupancy Raw Data'!AT$3,FALSE))/100</f>
        <v>-3.6856926797680697E-2</v>
      </c>
      <c r="C72" s="79">
        <f>(VLOOKUP($A71,'Occupancy Raw Data'!$B$8:$BE$51,'Occupancy Raw Data'!AU$3,FALSE))/100</f>
        <v>1.34815305016876E-2</v>
      </c>
      <c r="D72" s="79">
        <f>(VLOOKUP($A71,'Occupancy Raw Data'!$B$8:$BE$51,'Occupancy Raw Data'!AV$3,FALSE))/100</f>
        <v>3.0056063372454301E-2</v>
      </c>
      <c r="E72" s="79">
        <f>(VLOOKUP($A71,'Occupancy Raw Data'!$B$8:$BE$51,'Occupancy Raw Data'!AW$3,FALSE))/100</f>
        <v>4.4459617017607901E-2</v>
      </c>
      <c r="F72" s="79">
        <f>(VLOOKUP($A71,'Occupancy Raw Data'!$B$8:$BE$51,'Occupancy Raw Data'!AX$3,FALSE))/100</f>
        <v>0.107024961718014</v>
      </c>
      <c r="G72" s="79">
        <f>(VLOOKUP($A71,'Occupancy Raw Data'!$B$8:$BE$51,'Occupancy Raw Data'!AY$3,FALSE))/100</f>
        <v>3.2514070140945497E-2</v>
      </c>
      <c r="H72" s="80">
        <f>(VLOOKUP($A71,'Occupancy Raw Data'!$B$8:$BE$51,'Occupancy Raw Data'!BA$3,FALSE))/100</f>
        <v>2.2656966768739403E-2</v>
      </c>
      <c r="I72" s="80">
        <f>(VLOOKUP($A71,'Occupancy Raw Data'!$B$8:$BE$51,'Occupancy Raw Data'!BB$3,FALSE))/100</f>
        <v>1.7800302883063699E-2</v>
      </c>
      <c r="J72" s="79">
        <f>(VLOOKUP($A71,'Occupancy Raw Data'!$B$8:$BE$51,'Occupancy Raw Data'!BC$3,FALSE))/100</f>
        <v>2.01773736726958E-2</v>
      </c>
      <c r="K72" s="81">
        <f>(VLOOKUP($A71,'Occupancy Raw Data'!$B$8:$BE$51,'Occupancy Raw Data'!BE$3,FALSE))/100</f>
        <v>2.8888336498301598E-2</v>
      </c>
      <c r="M72" s="78">
        <f>(VLOOKUP($A71,'ADR Raw Data'!$B$6:$BE$49,'ADR Raw Data'!AT$1,FALSE))/100</f>
        <v>-5.3996090375364104E-2</v>
      </c>
      <c r="N72" s="79">
        <f>(VLOOKUP($A71,'ADR Raw Data'!$B$6:$BE$49,'ADR Raw Data'!AU$1,FALSE))/100</f>
        <v>-2.2409178994630099E-2</v>
      </c>
      <c r="O72" s="79">
        <f>(VLOOKUP($A71,'ADR Raw Data'!$B$6:$BE$49,'ADR Raw Data'!AV$1,FALSE))/100</f>
        <v>-1.3747756667167798E-3</v>
      </c>
      <c r="P72" s="79">
        <f>(VLOOKUP($A71,'ADR Raw Data'!$B$6:$BE$49,'ADR Raw Data'!AW$1,FALSE))/100</f>
        <v>-3.26086682269459E-2</v>
      </c>
      <c r="Q72" s="79">
        <f>(VLOOKUP($A71,'ADR Raw Data'!$B$6:$BE$49,'ADR Raw Data'!AX$1,FALSE))/100</f>
        <v>-2.22946253212724E-2</v>
      </c>
      <c r="R72" s="79">
        <f>(VLOOKUP($A71,'ADR Raw Data'!$B$6:$BE$49,'ADR Raw Data'!AY$1,FALSE))/100</f>
        <v>-2.4250551968185801E-2</v>
      </c>
      <c r="S72" s="80">
        <f>(VLOOKUP($A71,'ADR Raw Data'!$B$6:$BE$49,'ADR Raw Data'!BA$1,FALSE))/100</f>
        <v>-1.6452985367640199E-2</v>
      </c>
      <c r="T72" s="80">
        <f>(VLOOKUP($A71,'ADR Raw Data'!$B$6:$BE$49,'ADR Raw Data'!BB$1,FALSE))/100</f>
        <v>-3.0514852035786601E-2</v>
      </c>
      <c r="U72" s="79">
        <f>(VLOOKUP($A71,'ADR Raw Data'!$B$6:$BE$49,'ADR Raw Data'!BC$1,FALSE))/100</f>
        <v>-2.37446661365707E-2</v>
      </c>
      <c r="V72" s="81">
        <f>(VLOOKUP($A71,'ADR Raw Data'!$B$6:$BE$49,'ADR Raw Data'!BE$1,FALSE))/100</f>
        <v>-2.43135299564298E-2</v>
      </c>
      <c r="X72" s="78">
        <f>(VLOOKUP($A71,'RevPAR Raw Data'!$B$6:$BE$49,'RevPAR Raw Data'!AT$1,FALSE))/100</f>
        <v>-8.8862887222719109E-2</v>
      </c>
      <c r="Y72" s="79">
        <f>(VLOOKUP($A71,'RevPAR Raw Data'!$B$6:$BE$49,'RevPAR Raw Data'!AU$1,FALSE))/100</f>
        <v>-9.2297585230764201E-3</v>
      </c>
      <c r="Z72" s="79">
        <f>(VLOOKUP($A71,'RevPAR Raw Data'!$B$6:$BE$49,'RevPAR Raw Data'!AV$1,FALSE))/100</f>
        <v>2.86399673611758E-2</v>
      </c>
      <c r="AA72" s="79">
        <f>(VLOOKUP($A71,'RevPAR Raw Data'!$B$6:$BE$49,'RevPAR Raw Data'!AW$1,FALSE))/100</f>
        <v>1.0401179889837599E-2</v>
      </c>
      <c r="AB72" s="79">
        <f>(VLOOKUP($A71,'RevPAR Raw Data'!$B$6:$BE$49,'RevPAR Raw Data'!AX$1,FALSE))/100</f>
        <v>8.2344254975215303E-2</v>
      </c>
      <c r="AC72" s="79">
        <f>(VLOOKUP($A71,'RevPAR Raw Data'!$B$6:$BE$49,'RevPAR Raw Data'!AY$1,FALSE))/100</f>
        <v>7.4750340251094304E-3</v>
      </c>
      <c r="AD72" s="80">
        <f>(VLOOKUP($A71,'RevPAR Raw Data'!$B$6:$BE$49,'RevPAR Raw Data'!BA$1,FALSE))/100</f>
        <v>5.8312066583780598E-3</v>
      </c>
      <c r="AE72" s="80">
        <f>(VLOOKUP($A71,'RevPAR Raw Data'!$B$6:$BE$49,'RevPAR Raw Data'!BB$1,FALSE))/100</f>
        <v>-1.32577227613918E-2</v>
      </c>
      <c r="AF72" s="79">
        <f>(VLOOKUP($A71,'RevPAR Raw Data'!$B$6:$BE$49,'RevPAR Raw Data'!BC$1,FALSE))/100</f>
        <v>-4.0463974652458897E-3</v>
      </c>
      <c r="AG72" s="81">
        <f>(VLOOKUP($A71,'RevPAR Raw Data'!$B$6:$BE$49,'RevPAR Raw Data'!BE$1,FALSE))/100</f>
        <v>3.8724291070289002E-3</v>
      </c>
    </row>
    <row r="73" spans="1:33" x14ac:dyDescent="0.25">
      <c r="A73" s="128"/>
      <c r="B73" s="106"/>
      <c r="C73" s="107"/>
      <c r="D73" s="107"/>
      <c r="E73" s="107"/>
      <c r="F73" s="107"/>
      <c r="G73" s="108"/>
      <c r="H73" s="88"/>
      <c r="I73" s="88"/>
      <c r="J73" s="108"/>
      <c r="K73" s="109"/>
      <c r="M73" s="110"/>
      <c r="N73" s="111"/>
      <c r="O73" s="111"/>
      <c r="P73" s="111"/>
      <c r="Q73" s="111"/>
      <c r="R73" s="112"/>
      <c r="S73" s="111"/>
      <c r="T73" s="111"/>
      <c r="U73" s="112"/>
      <c r="V73" s="113"/>
      <c r="X73" s="110"/>
      <c r="Y73" s="111"/>
      <c r="Z73" s="111"/>
      <c r="AA73" s="111"/>
      <c r="AB73" s="111"/>
      <c r="AC73" s="112"/>
      <c r="AD73" s="111"/>
      <c r="AE73" s="111"/>
      <c r="AF73" s="112"/>
      <c r="AG73" s="113"/>
    </row>
    <row r="74" spans="1:33" x14ac:dyDescent="0.25">
      <c r="A74" s="105" t="s">
        <v>39</v>
      </c>
      <c r="B74" s="106">
        <f>(VLOOKUP($A74,'Occupancy Raw Data'!$B$8:$BE$45,'Occupancy Raw Data'!AG$3,FALSE))/100</f>
        <v>0.55060807075732399</v>
      </c>
      <c r="C74" s="107">
        <f>(VLOOKUP($A74,'Occupancy Raw Data'!$B$8:$BE$45,'Occupancy Raw Data'!AH$3,FALSE))/100</f>
        <v>0.61992813709231598</v>
      </c>
      <c r="D74" s="107">
        <f>(VLOOKUP($A74,'Occupancy Raw Data'!$B$8:$BE$45,'Occupancy Raw Data'!AI$3,FALSE))/100</f>
        <v>0.65210060807075709</v>
      </c>
      <c r="E74" s="107">
        <f>(VLOOKUP($A74,'Occupancy Raw Data'!$B$8:$BE$45,'Occupancy Raw Data'!AJ$3,FALSE))/100</f>
        <v>0.66498065229408498</v>
      </c>
      <c r="F74" s="107">
        <f>(VLOOKUP($A74,'Occupancy Raw Data'!$B$8:$BE$45,'Occupancy Raw Data'!AK$3,FALSE))/100</f>
        <v>0.67247097844112702</v>
      </c>
      <c r="G74" s="108">
        <f>(VLOOKUP($A74,'Occupancy Raw Data'!$B$8:$BE$45,'Occupancy Raw Data'!AL$3,FALSE))/100</f>
        <v>0.63201768933112201</v>
      </c>
      <c r="H74" s="88">
        <f>(VLOOKUP($A74,'Occupancy Raw Data'!$B$8:$BE$45,'Occupancy Raw Data'!AN$3,FALSE))/100</f>
        <v>0.76810392482034207</v>
      </c>
      <c r="I74" s="88">
        <f>(VLOOKUP($A74,'Occupancy Raw Data'!$B$8:$BE$45,'Occupancy Raw Data'!AO$3,FALSE))/100</f>
        <v>0.76533996683250394</v>
      </c>
      <c r="J74" s="108">
        <f>(VLOOKUP($A74,'Occupancy Raw Data'!$B$8:$BE$45,'Occupancy Raw Data'!AP$3,FALSE))/100</f>
        <v>0.76672194582642306</v>
      </c>
      <c r="K74" s="109">
        <f>(VLOOKUP($A74,'Occupancy Raw Data'!$B$8:$BE$45,'Occupancy Raw Data'!AR$3,FALSE))/100</f>
        <v>0.67050461975835107</v>
      </c>
      <c r="M74" s="110">
        <f>VLOOKUP($A74,'ADR Raw Data'!$B$6:$BE$43,'ADR Raw Data'!AG$1,FALSE)</f>
        <v>95.436789819788103</v>
      </c>
      <c r="N74" s="111">
        <f>VLOOKUP($A74,'ADR Raw Data'!$B$6:$BE$43,'ADR Raw Data'!AH$1,FALSE)</f>
        <v>99.015576708725305</v>
      </c>
      <c r="O74" s="111">
        <f>VLOOKUP($A74,'ADR Raw Data'!$B$6:$BE$43,'ADR Raw Data'!AI$1,FALSE)</f>
        <v>100.978334675539</v>
      </c>
      <c r="P74" s="111">
        <f>VLOOKUP($A74,'ADR Raw Data'!$B$6:$BE$43,'ADR Raw Data'!AJ$1,FALSE)</f>
        <v>100.88552433600699</v>
      </c>
      <c r="Q74" s="111">
        <f>VLOOKUP($A74,'ADR Raw Data'!$B$6:$BE$43,'ADR Raw Data'!AK$1,FALSE)</f>
        <v>101.525522811344</v>
      </c>
      <c r="R74" s="112">
        <f>VLOOKUP($A74,'ADR Raw Data'!$B$6:$BE$43,'ADR Raw Data'!AL$1,FALSE)</f>
        <v>99.724655477031803</v>
      </c>
      <c r="S74" s="111">
        <f>VLOOKUP($A74,'ADR Raw Data'!$B$6:$BE$43,'ADR Raw Data'!AN$1,FALSE)</f>
        <v>114.109527527887</v>
      </c>
      <c r="T74" s="111">
        <f>VLOOKUP($A74,'ADR Raw Data'!$B$6:$BE$43,'ADR Raw Data'!AO$1,FALSE)</f>
        <v>113.00615240158901</v>
      </c>
      <c r="U74" s="112">
        <f>VLOOKUP($A74,'ADR Raw Data'!$B$6:$BE$43,'ADR Raw Data'!AP$1,FALSE)</f>
        <v>113.55883435472199</v>
      </c>
      <c r="V74" s="113">
        <f>VLOOKUP($A74,'ADR Raw Data'!$B$6:$BE$43,'ADR Raw Data'!AR$1,FALSE)</f>
        <v>104.244478835417</v>
      </c>
      <c r="X74" s="110">
        <f>VLOOKUP($A74,'RevPAR Raw Data'!$B$6:$BE$43,'RevPAR Raw Data'!AG$1,FALSE)</f>
        <v>52.548266721945801</v>
      </c>
      <c r="Y74" s="111">
        <f>VLOOKUP($A74,'RevPAR Raw Data'!$B$6:$BE$43,'RevPAR Raw Data'!AH$1,FALSE)</f>
        <v>61.382542012161402</v>
      </c>
      <c r="Z74" s="111">
        <f>VLOOKUP($A74,'RevPAR Raw Data'!$B$6:$BE$43,'RevPAR Raw Data'!AI$1,FALSE)</f>
        <v>65.848033443891595</v>
      </c>
      <c r="AA74" s="111">
        <f>VLOOKUP($A74,'RevPAR Raw Data'!$B$6:$BE$43,'RevPAR Raw Data'!AJ$1,FALSE)</f>
        <v>67.086921779988899</v>
      </c>
      <c r="AB74" s="111">
        <f>VLOOKUP($A74,'RevPAR Raw Data'!$B$6:$BE$43,'RevPAR Raw Data'!AK$1,FALSE)</f>
        <v>68.272967661691496</v>
      </c>
      <c r="AC74" s="112">
        <f>VLOOKUP($A74,'RevPAR Raw Data'!$B$6:$BE$43,'RevPAR Raw Data'!AL$1,FALSE)</f>
        <v>63.027746323935801</v>
      </c>
      <c r="AD74" s="111">
        <f>VLOOKUP($A74,'RevPAR Raw Data'!$B$6:$BE$43,'RevPAR Raw Data'!AN$1,FALSE)</f>
        <v>87.647975953565506</v>
      </c>
      <c r="AE74" s="111">
        <f>VLOOKUP($A74,'RevPAR Raw Data'!$B$6:$BE$43,'RevPAR Raw Data'!AO$1,FALSE)</f>
        <v>86.488124930900995</v>
      </c>
      <c r="AF74" s="112">
        <f>VLOOKUP($A74,'RevPAR Raw Data'!$B$6:$BE$43,'RevPAR Raw Data'!AP$1,FALSE)</f>
        <v>87.068050442233201</v>
      </c>
      <c r="AG74" s="113">
        <f>VLOOKUP($A74,'RevPAR Raw Data'!$B$6:$BE$43,'RevPAR Raw Data'!AR$1,FALSE)</f>
        <v>69.896404643449401</v>
      </c>
    </row>
    <row r="75" spans="1:33" x14ac:dyDescent="0.25">
      <c r="A75" s="90" t="s">
        <v>14</v>
      </c>
      <c r="B75" s="78">
        <f>(VLOOKUP($A74,'Occupancy Raw Data'!$B$8:$BE$51,'Occupancy Raw Data'!AT$3,FALSE))/100</f>
        <v>2.9164970704460499E-2</v>
      </c>
      <c r="C75" s="79">
        <f>(VLOOKUP($A74,'Occupancy Raw Data'!$B$8:$BE$51,'Occupancy Raw Data'!AU$3,FALSE))/100</f>
        <v>2.6187209859609602E-2</v>
      </c>
      <c r="D75" s="79">
        <f>(VLOOKUP($A74,'Occupancy Raw Data'!$B$8:$BE$51,'Occupancy Raw Data'!AV$3,FALSE))/100</f>
        <v>3.1212051132686297E-2</v>
      </c>
      <c r="E75" s="79">
        <f>(VLOOKUP($A74,'Occupancy Raw Data'!$B$8:$BE$51,'Occupancy Raw Data'!AW$3,FALSE))/100</f>
        <v>3.0253410779210902E-2</v>
      </c>
      <c r="F75" s="79">
        <f>(VLOOKUP($A74,'Occupancy Raw Data'!$B$8:$BE$51,'Occupancy Raw Data'!AX$3,FALSE))/100</f>
        <v>3.3437214466508901E-2</v>
      </c>
      <c r="G75" s="79">
        <f>(VLOOKUP($A74,'Occupancy Raw Data'!$B$8:$BE$51,'Occupancy Raw Data'!AY$3,FALSE))/100</f>
        <v>3.0135797749641601E-2</v>
      </c>
      <c r="H75" s="80">
        <f>(VLOOKUP($A74,'Occupancy Raw Data'!$B$8:$BE$51,'Occupancy Raw Data'!BA$3,FALSE))/100</f>
        <v>4.4484612327217399E-2</v>
      </c>
      <c r="I75" s="80">
        <f>(VLOOKUP($A74,'Occupancy Raw Data'!$B$8:$BE$51,'Occupancy Raw Data'!BB$3,FALSE))/100</f>
        <v>4.8264898742370901E-2</v>
      </c>
      <c r="J75" s="79">
        <f>(VLOOKUP($A74,'Occupancy Raw Data'!$B$8:$BE$51,'Occupancy Raw Data'!BC$3,FALSE))/100</f>
        <v>4.6367934362018304E-2</v>
      </c>
      <c r="K75" s="81">
        <f>(VLOOKUP($A74,'Occupancy Raw Data'!$B$8:$BE$51,'Occupancy Raw Data'!BE$3,FALSE))/100</f>
        <v>3.5383395510362396E-2</v>
      </c>
      <c r="M75" s="78">
        <f>(VLOOKUP($A74,'ADR Raw Data'!$B$6:$BE$49,'ADR Raw Data'!AT$1,FALSE))/100</f>
        <v>1.0301301287608899E-2</v>
      </c>
      <c r="N75" s="79">
        <f>(VLOOKUP($A74,'ADR Raw Data'!$B$6:$BE$49,'ADR Raw Data'!AU$1,FALSE))/100</f>
        <v>2.8314589206275199E-2</v>
      </c>
      <c r="O75" s="79">
        <f>(VLOOKUP($A74,'ADR Raw Data'!$B$6:$BE$49,'ADR Raw Data'!AV$1,FALSE))/100</f>
        <v>2.4910013631425199E-2</v>
      </c>
      <c r="P75" s="79">
        <f>(VLOOKUP($A74,'ADR Raw Data'!$B$6:$BE$49,'ADR Raw Data'!AW$1,FALSE))/100</f>
        <v>1.9965213291521899E-2</v>
      </c>
      <c r="Q75" s="79">
        <f>(VLOOKUP($A74,'ADR Raw Data'!$B$6:$BE$49,'ADR Raw Data'!AX$1,FALSE))/100</f>
        <v>1.3374628682406799E-2</v>
      </c>
      <c r="R75" s="79">
        <f>(VLOOKUP($A74,'ADR Raw Data'!$B$6:$BE$49,'ADR Raw Data'!AY$1,FALSE))/100</f>
        <v>1.9579175724527099E-2</v>
      </c>
      <c r="S75" s="80">
        <f>(VLOOKUP($A74,'ADR Raw Data'!$B$6:$BE$49,'ADR Raw Data'!BA$1,FALSE))/100</f>
        <v>1.5519954499678801E-2</v>
      </c>
      <c r="T75" s="80">
        <f>(VLOOKUP($A74,'ADR Raw Data'!$B$6:$BE$49,'ADR Raw Data'!BB$1,FALSE))/100</f>
        <v>1.31612282276234E-2</v>
      </c>
      <c r="U75" s="79">
        <f>(VLOOKUP($A74,'ADR Raw Data'!$B$6:$BE$49,'ADR Raw Data'!BC$1,FALSE))/100</f>
        <v>1.43403042854754E-2</v>
      </c>
      <c r="V75" s="81">
        <f>(VLOOKUP($A74,'ADR Raw Data'!$B$6:$BE$49,'ADR Raw Data'!BE$1,FALSE))/100</f>
        <v>1.8190639004956599E-2</v>
      </c>
      <c r="X75" s="78">
        <f>(VLOOKUP($A74,'RevPAR Raw Data'!$B$6:$BE$49,'RevPAR Raw Data'!AT$1,FALSE))/100</f>
        <v>3.9766709142340401E-2</v>
      </c>
      <c r="Y75" s="79">
        <f>(VLOOKUP($A74,'RevPAR Raw Data'!$B$6:$BE$49,'RevPAR Raw Data'!AU$1,FALSE))/100</f>
        <v>5.5243279155518195E-2</v>
      </c>
      <c r="Z75" s="79">
        <f>(VLOOKUP($A74,'RevPAR Raw Data'!$B$6:$BE$49,'RevPAR Raw Data'!AV$1,FALSE))/100</f>
        <v>5.6899557383291499E-2</v>
      </c>
      <c r="AA75" s="79">
        <f>(VLOOKUP($A74,'RevPAR Raw Data'!$B$6:$BE$49,'RevPAR Raw Data'!AW$1,FALSE))/100</f>
        <v>5.0822639869735807E-2</v>
      </c>
      <c r="AB75" s="79">
        <f>(VLOOKUP($A74,'RevPAR Raw Data'!$B$6:$BE$49,'RevPAR Raw Data'!AX$1,FALSE))/100</f>
        <v>4.7259053476579299E-2</v>
      </c>
      <c r="AC75" s="79">
        <f>(VLOOKUP($A74,'RevPAR Raw Data'!$B$6:$BE$49,'RevPAR Raw Data'!AY$1,FALSE))/100</f>
        <v>5.0305007553907703E-2</v>
      </c>
      <c r="AD75" s="80">
        <f>(VLOOKUP($A74,'RevPAR Raw Data'!$B$6:$BE$49,'RevPAR Raw Data'!BA$1,FALSE))/100</f>
        <v>6.0694965986150595E-2</v>
      </c>
      <c r="AE75" s="80">
        <f>(VLOOKUP($A74,'RevPAR Raw Data'!$B$6:$BE$49,'RevPAR Raw Data'!BB$1,FALSE))/100</f>
        <v>6.2061352317725804E-2</v>
      </c>
      <c r="AF75" s="79">
        <f>(VLOOKUP($A74,'RevPAR Raw Data'!$B$6:$BE$49,'RevPAR Raw Data'!BC$1,FALSE))/100</f>
        <v>6.1373168935334101E-2</v>
      </c>
      <c r="AG75" s="81">
        <f>(VLOOKUP($A74,'RevPAR Raw Data'!$B$6:$BE$49,'RevPAR Raw Data'!BE$1,FALSE))/100</f>
        <v>5.4217681089817706E-2</v>
      </c>
    </row>
    <row r="76" spans="1:33" x14ac:dyDescent="0.25">
      <c r="A76" s="128"/>
      <c r="B76" s="106"/>
      <c r="C76" s="107"/>
      <c r="D76" s="107"/>
      <c r="E76" s="107"/>
      <c r="F76" s="107"/>
      <c r="G76" s="108"/>
      <c r="H76" s="88"/>
      <c r="I76" s="88"/>
      <c r="J76" s="108"/>
      <c r="K76" s="109"/>
      <c r="M76" s="110"/>
      <c r="N76" s="111"/>
      <c r="O76" s="111"/>
      <c r="P76" s="111"/>
      <c r="Q76" s="111"/>
      <c r="R76" s="112"/>
      <c r="S76" s="111"/>
      <c r="T76" s="111"/>
      <c r="U76" s="112"/>
      <c r="V76" s="113"/>
      <c r="X76" s="110"/>
      <c r="Y76" s="111"/>
      <c r="Z76" s="111"/>
      <c r="AA76" s="111"/>
      <c r="AB76" s="111"/>
      <c r="AC76" s="112"/>
      <c r="AD76" s="111"/>
      <c r="AE76" s="111"/>
      <c r="AF76" s="112"/>
      <c r="AG76" s="113"/>
    </row>
    <row r="77" spans="1:33" x14ac:dyDescent="0.25">
      <c r="A77" s="105" t="s">
        <v>40</v>
      </c>
      <c r="B77" s="106">
        <f>(VLOOKUP($A77,'Occupancy Raw Data'!$B$8:$BE$45,'Occupancy Raw Data'!AG$3,FALSE))/100</f>
        <v>0.65754184777582492</v>
      </c>
      <c r="C77" s="107">
        <f>(VLOOKUP($A77,'Occupancy Raw Data'!$B$8:$BE$45,'Occupancy Raw Data'!AH$3,FALSE))/100</f>
        <v>0.816262831776565</v>
      </c>
      <c r="D77" s="107">
        <f>(VLOOKUP($A77,'Occupancy Raw Data'!$B$8:$BE$45,'Occupancy Raw Data'!AI$3,FALSE))/100</f>
        <v>0.87126606862110412</v>
      </c>
      <c r="E77" s="107">
        <f>(VLOOKUP($A77,'Occupancy Raw Data'!$B$8:$BE$45,'Occupancy Raw Data'!AJ$3,FALSE))/100</f>
        <v>0.86948580412466403</v>
      </c>
      <c r="F77" s="107">
        <f>(VLOOKUP($A77,'Occupancy Raw Data'!$B$8:$BE$45,'Occupancy Raw Data'!AK$3,FALSE))/100</f>
        <v>0.82419310089706799</v>
      </c>
      <c r="G77" s="108">
        <f>(VLOOKUP($A77,'Occupancy Raw Data'!$B$8:$BE$45,'Occupancy Raw Data'!AL$3,FALSE))/100</f>
        <v>0.80774993063904499</v>
      </c>
      <c r="H77" s="88">
        <f>(VLOOKUP($A77,'Occupancy Raw Data'!$B$8:$BE$45,'Occupancy Raw Data'!AN$3,FALSE))/100</f>
        <v>0.78819476555997392</v>
      </c>
      <c r="I77" s="88">
        <f>(VLOOKUP($A77,'Occupancy Raw Data'!$B$8:$BE$45,'Occupancy Raw Data'!AO$3,FALSE))/100</f>
        <v>0.76306297974660098</v>
      </c>
      <c r="J77" s="108">
        <f>(VLOOKUP($A77,'Occupancy Raw Data'!$B$8:$BE$45,'Occupancy Raw Data'!AP$3,FALSE))/100</f>
        <v>0.77562887265328695</v>
      </c>
      <c r="K77" s="109">
        <f>(VLOOKUP($A77,'Occupancy Raw Data'!$B$8:$BE$45,'Occupancy Raw Data'!AR$3,FALSE))/100</f>
        <v>0.79857248550025706</v>
      </c>
      <c r="M77" s="110">
        <f>VLOOKUP($A77,'ADR Raw Data'!$B$6:$BE$43,'ADR Raw Data'!AG$1,FALSE)</f>
        <v>118.817941631504</v>
      </c>
      <c r="N77" s="111">
        <f>VLOOKUP($A77,'ADR Raw Data'!$B$6:$BE$43,'ADR Raw Data'!AH$1,FALSE)</f>
        <v>142.18107151961399</v>
      </c>
      <c r="O77" s="111">
        <f>VLOOKUP($A77,'ADR Raw Data'!$B$6:$BE$43,'ADR Raw Data'!AI$1,FALSE)</f>
        <v>152.96536991826699</v>
      </c>
      <c r="P77" s="111">
        <f>VLOOKUP($A77,'ADR Raw Data'!$B$6:$BE$43,'ADR Raw Data'!AJ$1,FALSE)</f>
        <v>151.984302390512</v>
      </c>
      <c r="Q77" s="111">
        <f>VLOOKUP($A77,'ADR Raw Data'!$B$6:$BE$43,'ADR Raw Data'!AK$1,FALSE)</f>
        <v>134.407386669658</v>
      </c>
      <c r="R77" s="112">
        <f>VLOOKUP($A77,'ADR Raw Data'!$B$6:$BE$43,'ADR Raw Data'!AL$1,FALSE)</f>
        <v>141.227932552494</v>
      </c>
      <c r="S77" s="111">
        <f>VLOOKUP($A77,'ADR Raw Data'!$B$6:$BE$43,'ADR Raw Data'!AN$1,FALSE)</f>
        <v>124.088961602769</v>
      </c>
      <c r="T77" s="111">
        <f>VLOOKUP($A77,'ADR Raw Data'!$B$6:$BE$43,'ADR Raw Data'!AO$1,FALSE)</f>
        <v>121.163251121076</v>
      </c>
      <c r="U77" s="112">
        <f>VLOOKUP($A77,'ADR Raw Data'!$B$6:$BE$43,'ADR Raw Data'!AP$1,FALSE)</f>
        <v>122.64980594679101</v>
      </c>
      <c r="V77" s="113">
        <f>VLOOKUP($A77,'ADR Raw Data'!$B$6:$BE$43,'ADR Raw Data'!AR$1,FALSE)</f>
        <v>136.072400415255</v>
      </c>
      <c r="X77" s="110">
        <f>VLOOKUP($A77,'RevPAR Raw Data'!$B$6:$BE$43,'RevPAR Raw Data'!AG$1,FALSE)</f>
        <v>78.127768889299901</v>
      </c>
      <c r="Y77" s="111">
        <f>VLOOKUP($A77,'RevPAR Raw Data'!$B$6:$BE$43,'RevPAR Raw Data'!AH$1,FALSE)</f>
        <v>116.057124063627</v>
      </c>
      <c r="Z77" s="111">
        <f>VLOOKUP($A77,'RevPAR Raw Data'!$B$6:$BE$43,'RevPAR Raw Data'!AI$1,FALSE)</f>
        <v>133.27353648386199</v>
      </c>
      <c r="AA77" s="111">
        <f>VLOOKUP($A77,'RevPAR Raw Data'!$B$6:$BE$43,'RevPAR Raw Data'!AJ$1,FALSE)</f>
        <v>132.14819337834001</v>
      </c>
      <c r="AB77" s="111">
        <f>VLOOKUP($A77,'RevPAR Raw Data'!$B$6:$BE$43,'RevPAR Raw Data'!AK$1,FALSE)</f>
        <v>110.777640802737</v>
      </c>
      <c r="AC77" s="112">
        <f>VLOOKUP($A77,'RevPAR Raw Data'!$B$6:$BE$43,'RevPAR Raw Data'!AL$1,FALSE)</f>
        <v>114.076852723573</v>
      </c>
      <c r="AD77" s="111">
        <f>VLOOKUP($A77,'RevPAR Raw Data'!$B$6:$BE$43,'RevPAR Raw Data'!AN$1,FALSE)</f>
        <v>97.806269999075099</v>
      </c>
      <c r="AE77" s="111">
        <f>VLOOKUP($A77,'RevPAR Raw Data'!$B$6:$BE$43,'RevPAR Raw Data'!AO$1,FALSE)</f>
        <v>92.455191436234102</v>
      </c>
      <c r="AF77" s="112">
        <f>VLOOKUP($A77,'RevPAR Raw Data'!$B$6:$BE$43,'RevPAR Raw Data'!AP$1,FALSE)</f>
        <v>95.1307307176546</v>
      </c>
      <c r="AG77" s="113">
        <f>VLOOKUP($A77,'RevPAR Raw Data'!$B$6:$BE$43,'RevPAR Raw Data'!AR$1,FALSE)</f>
        <v>108.663675007596</v>
      </c>
    </row>
    <row r="78" spans="1:33" x14ac:dyDescent="0.25">
      <c r="A78" s="90" t="s">
        <v>14</v>
      </c>
      <c r="B78" s="78">
        <f>(VLOOKUP($A77,'Occupancy Raw Data'!$B$8:$BE$51,'Occupancy Raw Data'!AT$3,FALSE))/100</f>
        <v>-2.7025785145798E-3</v>
      </c>
      <c r="C78" s="79">
        <f>(VLOOKUP($A77,'Occupancy Raw Data'!$B$8:$BE$51,'Occupancy Raw Data'!AU$3,FALSE))/100</f>
        <v>-1.3881169311295101E-2</v>
      </c>
      <c r="D78" s="79">
        <f>(VLOOKUP($A77,'Occupancy Raw Data'!$B$8:$BE$51,'Occupancy Raw Data'!AV$3,FALSE))/100</f>
        <v>-3.4500929002280599E-2</v>
      </c>
      <c r="E78" s="79">
        <f>(VLOOKUP($A77,'Occupancy Raw Data'!$B$8:$BE$51,'Occupancy Raw Data'!AW$3,FALSE))/100</f>
        <v>-1.1272304062304801E-2</v>
      </c>
      <c r="F78" s="79">
        <f>(VLOOKUP($A77,'Occupancy Raw Data'!$B$8:$BE$51,'Occupancy Raw Data'!AX$3,FALSE))/100</f>
        <v>2.0999073261203902E-2</v>
      </c>
      <c r="G78" s="79">
        <f>(VLOOKUP($A77,'Occupancy Raw Data'!$B$8:$BE$51,'Occupancy Raw Data'!AY$3,FALSE))/100</f>
        <v>-9.1673528804921793E-3</v>
      </c>
      <c r="H78" s="80">
        <f>(VLOOKUP($A77,'Occupancy Raw Data'!$B$8:$BE$51,'Occupancy Raw Data'!BA$3,FALSE))/100</f>
        <v>-2.9156210841894098E-2</v>
      </c>
      <c r="I78" s="80">
        <f>(VLOOKUP($A77,'Occupancy Raw Data'!$B$8:$BE$51,'Occupancy Raw Data'!BB$3,FALSE))/100</f>
        <v>-6.9353577943383898E-2</v>
      </c>
      <c r="J78" s="79">
        <f>(VLOOKUP($A77,'Occupancy Raw Data'!$B$8:$BE$51,'Occupancy Raw Data'!BC$3,FALSE))/100</f>
        <v>-4.9354196188838302E-2</v>
      </c>
      <c r="K78" s="81">
        <f>(VLOOKUP($A77,'Occupancy Raw Data'!$B$8:$BE$51,'Occupancy Raw Data'!BE$3,FALSE))/100</f>
        <v>-2.0656081450941503E-2</v>
      </c>
      <c r="M78" s="78">
        <f>(VLOOKUP($A77,'ADR Raw Data'!$B$6:$BE$49,'ADR Raw Data'!AT$1,FALSE))/100</f>
        <v>3.7391523276432401E-2</v>
      </c>
      <c r="N78" s="79">
        <f>(VLOOKUP($A77,'ADR Raw Data'!$B$6:$BE$49,'ADR Raw Data'!AU$1,FALSE))/100</f>
        <v>5.5585409007440897E-2</v>
      </c>
      <c r="O78" s="79">
        <f>(VLOOKUP($A77,'ADR Raw Data'!$B$6:$BE$49,'ADR Raw Data'!AV$1,FALSE))/100</f>
        <v>5.3796278112653903E-2</v>
      </c>
      <c r="P78" s="79">
        <f>(VLOOKUP($A77,'ADR Raw Data'!$B$6:$BE$49,'ADR Raw Data'!AW$1,FALSE))/100</f>
        <v>6.0949995604770296E-2</v>
      </c>
      <c r="Q78" s="79">
        <f>(VLOOKUP($A77,'ADR Raw Data'!$B$6:$BE$49,'ADR Raw Data'!AX$1,FALSE))/100</f>
        <v>6.4146576048821499E-2</v>
      </c>
      <c r="R78" s="79">
        <f>(VLOOKUP($A77,'ADR Raw Data'!$B$6:$BE$49,'ADR Raw Data'!AY$1,FALSE))/100</f>
        <v>5.4452897626493899E-2</v>
      </c>
      <c r="S78" s="80">
        <f>(VLOOKUP($A77,'ADR Raw Data'!$B$6:$BE$49,'ADR Raw Data'!BA$1,FALSE))/100</f>
        <v>7.0150967455717098E-2</v>
      </c>
      <c r="T78" s="80">
        <f>(VLOOKUP($A77,'ADR Raw Data'!$B$6:$BE$49,'ADR Raw Data'!BB$1,FALSE))/100</f>
        <v>6.1967987984102003E-2</v>
      </c>
      <c r="U78" s="79">
        <f>(VLOOKUP($A77,'ADR Raw Data'!$B$6:$BE$49,'ADR Raw Data'!BC$1,FALSE))/100</f>
        <v>6.6341257403884107E-2</v>
      </c>
      <c r="V78" s="81">
        <f>(VLOOKUP($A77,'ADR Raw Data'!$B$6:$BE$49,'ADR Raw Data'!BE$1,FALSE))/100</f>
        <v>5.87052964638064E-2</v>
      </c>
      <c r="X78" s="78">
        <f>(VLOOKUP($A77,'RevPAR Raw Data'!$B$6:$BE$49,'RevPAR Raw Data'!AT$1,FALSE))/100</f>
        <v>3.45878912344183E-2</v>
      </c>
      <c r="Y78" s="79">
        <f>(VLOOKUP($A77,'RevPAR Raw Data'!$B$6:$BE$49,'RevPAR Raw Data'!AU$1,FALSE))/100</f>
        <v>4.09326492224759E-2</v>
      </c>
      <c r="Z78" s="79">
        <f>(VLOOKUP($A77,'RevPAR Raw Data'!$B$6:$BE$49,'RevPAR Raw Data'!AV$1,FALSE))/100</f>
        <v>1.74393275386216E-2</v>
      </c>
      <c r="AA78" s="79">
        <f>(VLOOKUP($A77,'RevPAR Raw Data'!$B$6:$BE$49,'RevPAR Raw Data'!AW$1,FALSE))/100</f>
        <v>4.8990644659412295E-2</v>
      </c>
      <c r="AB78" s="79">
        <f>(VLOOKUP($A77,'RevPAR Raw Data'!$B$6:$BE$49,'RevPAR Raw Data'!AX$1,FALSE))/100</f>
        <v>8.6492667959930089E-2</v>
      </c>
      <c r="AC78" s="79">
        <f>(VLOOKUP($A77,'RevPAR Raw Data'!$B$6:$BE$49,'RevPAR Raw Data'!AY$1,FALSE))/100</f>
        <v>4.4786355818094294E-2</v>
      </c>
      <c r="AD78" s="80">
        <f>(VLOOKUP($A77,'RevPAR Raw Data'!$B$6:$BE$49,'RevPAR Raw Data'!BA$1,FALSE))/100</f>
        <v>3.8949420215921203E-2</v>
      </c>
      <c r="AE78" s="80">
        <f>(VLOOKUP($A77,'RevPAR Raw Data'!$B$6:$BE$49,'RevPAR Raw Data'!BB$1,FALSE))/100</f>
        <v>-1.1683291643931899E-2</v>
      </c>
      <c r="AF78" s="79">
        <f>(VLOOKUP($A77,'RevPAR Raw Data'!$B$6:$BE$49,'RevPAR Raw Data'!BC$1,FALSE))/100</f>
        <v>1.3712841781720199E-2</v>
      </c>
      <c r="AG78" s="81">
        <f>(VLOOKUP($A77,'RevPAR Raw Data'!$B$6:$BE$49,'RevPAR Raw Data'!BE$1,FALSE))/100</f>
        <v>3.68365936275067E-2</v>
      </c>
    </row>
    <row r="79" spans="1:33" x14ac:dyDescent="0.25">
      <c r="A79" s="118"/>
      <c r="B79" s="119"/>
      <c r="C79" s="120"/>
      <c r="D79" s="120"/>
      <c r="E79" s="120"/>
      <c r="F79" s="120"/>
      <c r="G79" s="121"/>
      <c r="H79" s="120"/>
      <c r="I79" s="120"/>
      <c r="J79" s="121"/>
      <c r="K79" s="122"/>
      <c r="M79" s="119"/>
      <c r="N79" s="120"/>
      <c r="O79" s="120"/>
      <c r="P79" s="120"/>
      <c r="Q79" s="120"/>
      <c r="R79" s="121"/>
      <c r="S79" s="120"/>
      <c r="T79" s="120"/>
      <c r="U79" s="121"/>
      <c r="V79" s="122"/>
      <c r="X79" s="119"/>
      <c r="Y79" s="120"/>
      <c r="Z79" s="120"/>
      <c r="AA79" s="120"/>
      <c r="AB79" s="120"/>
      <c r="AC79" s="121"/>
      <c r="AD79" s="120"/>
      <c r="AE79" s="120"/>
      <c r="AF79" s="121"/>
      <c r="AG79" s="122"/>
    </row>
    <row r="80" spans="1:33" x14ac:dyDescent="0.25">
      <c r="A80" s="132" t="s">
        <v>41</v>
      </c>
      <c r="B80" s="106">
        <f>(VLOOKUP($A80,'Occupancy Raw Data'!$B$8:$BE$45,'Occupancy Raw Data'!AG$3,FALSE))/100</f>
        <v>0.65572790829178007</v>
      </c>
      <c r="C80" s="107">
        <f>(VLOOKUP($A80,'Occupancy Raw Data'!$B$8:$BE$45,'Occupancy Raw Data'!AH$3,FALSE))/100</f>
        <v>0.73493805582686411</v>
      </c>
      <c r="D80" s="107">
        <f>(VLOOKUP($A80,'Occupancy Raw Data'!$B$8:$BE$45,'Occupancy Raw Data'!AI$3,FALSE))/100</f>
        <v>0.76449647869223203</v>
      </c>
      <c r="E80" s="107">
        <f>(VLOOKUP($A80,'Occupancy Raw Data'!$B$8:$BE$45,'Occupancy Raw Data'!AJ$3,FALSE))/100</f>
        <v>0.76864108363748496</v>
      </c>
      <c r="F80" s="107">
        <f>(VLOOKUP($A80,'Occupancy Raw Data'!$B$8:$BE$45,'Occupancy Raw Data'!AK$3,FALSE))/100</f>
        <v>0.77132061892767101</v>
      </c>
      <c r="G80" s="108">
        <f>(VLOOKUP($A80,'Occupancy Raw Data'!$B$8:$BE$45,'Occupancy Raw Data'!AL$3,FALSE))/100</f>
        <v>0.73902482907520606</v>
      </c>
      <c r="H80" s="88">
        <f>(VLOOKUP($A80,'Occupancy Raw Data'!$B$8:$BE$45,'Occupancy Raw Data'!AN$3,FALSE))/100</f>
        <v>0.86547704724206997</v>
      </c>
      <c r="I80" s="88">
        <f>(VLOOKUP($A80,'Occupancy Raw Data'!$B$8:$BE$45,'Occupancy Raw Data'!AO$3,FALSE))/100</f>
        <v>0.884028170462139</v>
      </c>
      <c r="J80" s="108">
        <f>(VLOOKUP($A80,'Occupancy Raw Data'!$B$8:$BE$45,'Occupancy Raw Data'!AP$3,FALSE))/100</f>
        <v>0.87475260885210504</v>
      </c>
      <c r="K80" s="109">
        <f>(VLOOKUP($A80,'Occupancy Raw Data'!$B$8:$BE$45,'Occupancy Raw Data'!AR$3,FALSE))/100</f>
        <v>0.77780419472574902</v>
      </c>
      <c r="M80" s="110">
        <f>VLOOKUP($A80,'ADR Raw Data'!$B$6:$BE$43,'ADR Raw Data'!AG$1,FALSE)</f>
        <v>144.42430765823499</v>
      </c>
      <c r="N80" s="111">
        <f>VLOOKUP($A80,'ADR Raw Data'!$B$6:$BE$43,'ADR Raw Data'!AH$1,FALSE)</f>
        <v>147.16642845314399</v>
      </c>
      <c r="O80" s="111">
        <f>VLOOKUP($A80,'ADR Raw Data'!$B$6:$BE$43,'ADR Raw Data'!AI$1,FALSE)</f>
        <v>151.23756795770501</v>
      </c>
      <c r="P80" s="111">
        <f>VLOOKUP($A80,'ADR Raw Data'!$B$6:$BE$43,'ADR Raw Data'!AJ$1,FALSE)</f>
        <v>150.684830787751</v>
      </c>
      <c r="Q80" s="111">
        <f>VLOOKUP($A80,'ADR Raw Data'!$B$6:$BE$43,'ADR Raw Data'!AK$1,FALSE)</f>
        <v>151.646677123529</v>
      </c>
      <c r="R80" s="112">
        <f>VLOOKUP($A80,'ADR Raw Data'!$B$6:$BE$43,'ADR Raw Data'!AL$1,FALSE)</f>
        <v>149.189197688722</v>
      </c>
      <c r="S80" s="111">
        <f>VLOOKUP($A80,'ADR Raw Data'!$B$6:$BE$43,'ADR Raw Data'!AN$1,FALSE)</f>
        <v>193.66448204753101</v>
      </c>
      <c r="T80" s="111">
        <f>VLOOKUP($A80,'ADR Raw Data'!$B$6:$BE$43,'ADR Raw Data'!AO$1,FALSE)</f>
        <v>198.96567431383301</v>
      </c>
      <c r="U80" s="112">
        <f>VLOOKUP($A80,'ADR Raw Data'!$B$6:$BE$43,'ADR Raw Data'!AP$1,FALSE)</f>
        <v>196.34318414742901</v>
      </c>
      <c r="V80" s="113">
        <f>VLOOKUP($A80,'ADR Raw Data'!$B$6:$BE$43,'ADR Raw Data'!AR$1,FALSE)</f>
        <v>164.34103628851099</v>
      </c>
      <c r="X80" s="110">
        <f>VLOOKUP($A80,'RevPAR Raw Data'!$B$6:$BE$43,'RevPAR Raw Data'!AG$1,FALSE)</f>
        <v>94.703049167223497</v>
      </c>
      <c r="Y80" s="111">
        <f>VLOOKUP($A80,'RevPAR Raw Data'!$B$6:$BE$43,'RevPAR Raw Data'!AH$1,FALSE)</f>
        <v>108.158208810337</v>
      </c>
      <c r="Z80" s="111">
        <f>VLOOKUP($A80,'RevPAR Raw Data'!$B$6:$BE$43,'RevPAR Raw Data'!AI$1,FALSE)</f>
        <v>115.620588149642</v>
      </c>
      <c r="AA80" s="111">
        <f>VLOOKUP($A80,'RevPAR Raw Data'!$B$6:$BE$43,'RevPAR Raw Data'!AJ$1,FALSE)</f>
        <v>115.822551624428</v>
      </c>
      <c r="AB80" s="111">
        <f>VLOOKUP($A80,'RevPAR Raw Data'!$B$6:$BE$43,'RevPAR Raw Data'!AK$1,FALSE)</f>
        <v>116.968208857245</v>
      </c>
      <c r="AC80" s="112">
        <f>VLOOKUP($A80,'RevPAR Raw Data'!$B$6:$BE$43,'RevPAR Raw Data'!AL$1,FALSE)</f>
        <v>110.254521321775</v>
      </c>
      <c r="AD80" s="111">
        <f>VLOOKUP($A80,'RevPAR Raw Data'!$B$6:$BE$43,'RevPAR Raw Data'!AN$1,FALSE)</f>
        <v>167.61216407816201</v>
      </c>
      <c r="AE80" s="111">
        <f>VLOOKUP($A80,'RevPAR Raw Data'!$B$6:$BE$43,'RevPAR Raw Data'!AO$1,FALSE)</f>
        <v>175.89126104842401</v>
      </c>
      <c r="AF80" s="112">
        <f>VLOOKUP($A80,'RevPAR Raw Data'!$B$6:$BE$43,'RevPAR Raw Data'!AP$1,FALSE)</f>
        <v>171.75171256329301</v>
      </c>
      <c r="AG80" s="113">
        <f>VLOOKUP($A80,'RevPAR Raw Data'!$B$6:$BE$43,'RevPAR Raw Data'!AR$1,FALSE)</f>
        <v>127.82514739078</v>
      </c>
    </row>
    <row r="81" spans="1:33" x14ac:dyDescent="0.25">
      <c r="A81" s="90" t="s">
        <v>14</v>
      </c>
      <c r="B81" s="78">
        <f>(VLOOKUP($A80,'Occupancy Raw Data'!$B$8:$BE$51,'Occupancy Raw Data'!AT$3,FALSE))/100</f>
        <v>6.9679030440500103E-3</v>
      </c>
      <c r="C81" s="79">
        <f>(VLOOKUP($A80,'Occupancy Raw Data'!$B$8:$BE$51,'Occupancy Raw Data'!AU$3,FALSE))/100</f>
        <v>6.0253011011954603E-3</v>
      </c>
      <c r="D81" s="79">
        <f>(VLOOKUP($A80,'Occupancy Raw Data'!$B$8:$BE$51,'Occupancy Raw Data'!AV$3,FALSE))/100</f>
        <v>1.2974853333964399E-2</v>
      </c>
      <c r="E81" s="79">
        <f>(VLOOKUP($A80,'Occupancy Raw Data'!$B$8:$BE$51,'Occupancy Raw Data'!AW$3,FALSE))/100</f>
        <v>4.9530110618489706E-2</v>
      </c>
      <c r="F81" s="79">
        <f>(VLOOKUP($A80,'Occupancy Raw Data'!$B$8:$BE$51,'Occupancy Raw Data'!AX$3,FALSE))/100</f>
        <v>4.9063725005081604E-2</v>
      </c>
      <c r="G81" s="79">
        <f>(VLOOKUP($A80,'Occupancy Raw Data'!$B$8:$BE$51,'Occupancy Raw Data'!AY$3,FALSE))/100</f>
        <v>2.5271563266166201E-2</v>
      </c>
      <c r="H81" s="80">
        <f>(VLOOKUP($A80,'Occupancy Raw Data'!$B$8:$BE$51,'Occupancy Raw Data'!BA$3,FALSE))/100</f>
        <v>3.7876269940377495E-2</v>
      </c>
      <c r="I81" s="80">
        <f>(VLOOKUP($A80,'Occupancy Raw Data'!$B$8:$BE$51,'Occupancy Raw Data'!BB$3,FALSE))/100</f>
        <v>2.75570461214527E-2</v>
      </c>
      <c r="J81" s="79">
        <f>(VLOOKUP($A80,'Occupancy Raw Data'!$B$8:$BE$51,'Occupancy Raw Data'!BC$3,FALSE))/100</f>
        <v>3.2636173410484297E-2</v>
      </c>
      <c r="K81" s="81">
        <f>(VLOOKUP($A80,'Occupancy Raw Data'!$B$8:$BE$51,'Occupancy Raw Data'!BE$3,FALSE))/100</f>
        <v>2.7627246085747199E-2</v>
      </c>
      <c r="M81" s="78">
        <f>(VLOOKUP($A80,'ADR Raw Data'!$B$6:$BE$49,'ADR Raw Data'!AT$1,FALSE))/100</f>
        <v>-7.3647485041956097E-3</v>
      </c>
      <c r="N81" s="79">
        <f>(VLOOKUP($A80,'ADR Raw Data'!$B$6:$BE$49,'ADR Raw Data'!AU$1,FALSE))/100</f>
        <v>-1.0592271605323601E-2</v>
      </c>
      <c r="O81" s="79">
        <f>(VLOOKUP($A80,'ADR Raw Data'!$B$6:$BE$49,'ADR Raw Data'!AV$1,FALSE))/100</f>
        <v>8.0413564956451702E-3</v>
      </c>
      <c r="P81" s="79">
        <f>(VLOOKUP($A80,'ADR Raw Data'!$B$6:$BE$49,'ADR Raw Data'!AW$1,FALSE))/100</f>
        <v>1.0149069956666099E-2</v>
      </c>
      <c r="Q81" s="79">
        <f>(VLOOKUP($A80,'ADR Raw Data'!$B$6:$BE$49,'ADR Raw Data'!AX$1,FALSE))/100</f>
        <v>2.1329865701086399E-3</v>
      </c>
      <c r="R81" s="79">
        <f>(VLOOKUP($A80,'ADR Raw Data'!$B$6:$BE$49,'ADR Raw Data'!AY$1,FALSE))/100</f>
        <v>1.0059299350155999E-3</v>
      </c>
      <c r="S81" s="80">
        <f>(VLOOKUP($A80,'ADR Raw Data'!$B$6:$BE$49,'ADR Raw Data'!BA$1,FALSE))/100</f>
        <v>2.56104996296849E-2</v>
      </c>
      <c r="T81" s="80">
        <f>(VLOOKUP($A80,'ADR Raw Data'!$B$6:$BE$49,'ADR Raw Data'!BB$1,FALSE))/100</f>
        <v>2.7687309282863799E-2</v>
      </c>
      <c r="U81" s="79">
        <f>(VLOOKUP($A80,'ADR Raw Data'!$B$6:$BE$49,'ADR Raw Data'!BC$1,FALSE))/100</f>
        <v>2.66088365926045E-2</v>
      </c>
      <c r="V81" s="81">
        <f>(VLOOKUP($A80,'ADR Raw Data'!$B$6:$BE$49,'ADR Raw Data'!BE$1,FALSE))/100</f>
        <v>1.1092737404404401E-2</v>
      </c>
      <c r="X81" s="78">
        <f>(VLOOKUP($A80,'RevPAR Raw Data'!$B$6:$BE$49,'RevPAR Raw Data'!AT$1,FALSE))/100</f>
        <v>-4.4816231366664197E-4</v>
      </c>
      <c r="Y81" s="79">
        <f>(VLOOKUP($A80,'RevPAR Raw Data'!$B$6:$BE$49,'RevPAR Raw Data'!AU$1,FALSE))/100</f>
        <v>-4.6307921298959194E-3</v>
      </c>
      <c r="Z81" s="79">
        <f>(VLOOKUP($A80,'RevPAR Raw Data'!$B$6:$BE$49,'RevPAR Raw Data'!AV$1,FALSE))/100</f>
        <v>2.1120545250746702E-2</v>
      </c>
      <c r="AA81" s="79">
        <f>(VLOOKUP($A80,'RevPAR Raw Data'!$B$6:$BE$49,'RevPAR Raw Data'!AW$1,FALSE))/100</f>
        <v>6.0181865132784298E-2</v>
      </c>
      <c r="AB81" s="79">
        <f>(VLOOKUP($A80,'RevPAR Raw Data'!$B$6:$BE$49,'RevPAR Raw Data'!AX$1,FALSE))/100</f>
        <v>5.1301363841705597E-2</v>
      </c>
      <c r="AC81" s="79">
        <f>(VLOOKUP($A80,'RevPAR Raw Data'!$B$6:$BE$49,'RevPAR Raw Data'!AY$1,FALSE))/100</f>
        <v>2.63029146231759E-2</v>
      </c>
      <c r="AD81" s="80">
        <f>(VLOOKUP($A80,'RevPAR Raw Data'!$B$6:$BE$49,'RevPAR Raw Data'!BA$1,FALSE))/100</f>
        <v>6.4456799767344308E-2</v>
      </c>
      <c r="AE81" s="80">
        <f>(VLOOKUP($A80,'RevPAR Raw Data'!$B$6:$BE$49,'RevPAR Raw Data'!BB$1,FALSE))/100</f>
        <v>5.6007335863203396E-2</v>
      </c>
      <c r="AF81" s="79">
        <f>(VLOOKUP($A80,'RevPAR Raw Data'!$B$6:$BE$49,'RevPAR Raw Data'!BC$1,FALSE))/100</f>
        <v>6.0113420608376399E-2</v>
      </c>
      <c r="AG81" s="81">
        <f>(VLOOKUP($A80,'RevPAR Raw Data'!$B$6:$BE$49,'RevPAR Raw Data'!BE$1,FALSE))/100</f>
        <v>3.9026445276187698E-2</v>
      </c>
    </row>
    <row r="82" spans="1:33" x14ac:dyDescent="0.25">
      <c r="A82" s="132"/>
      <c r="B82" s="106"/>
      <c r="C82" s="107"/>
      <c r="D82" s="107"/>
      <c r="E82" s="107"/>
      <c r="F82" s="107"/>
      <c r="G82" s="108"/>
      <c r="H82" s="88"/>
      <c r="I82" s="88"/>
      <c r="J82" s="108"/>
      <c r="K82" s="109"/>
      <c r="M82" s="110"/>
      <c r="N82" s="111"/>
      <c r="O82" s="111"/>
      <c r="P82" s="111"/>
      <c r="Q82" s="111"/>
      <c r="R82" s="112"/>
      <c r="S82" s="111"/>
      <c r="T82" s="111"/>
      <c r="U82" s="112"/>
      <c r="V82" s="113"/>
      <c r="X82" s="110"/>
      <c r="Y82" s="111"/>
      <c r="Z82" s="111"/>
      <c r="AA82" s="111"/>
      <c r="AB82" s="111"/>
      <c r="AC82" s="112"/>
      <c r="AD82" s="111"/>
      <c r="AE82" s="111"/>
      <c r="AF82" s="112"/>
      <c r="AG82" s="113"/>
    </row>
    <row r="83" spans="1:33" x14ac:dyDescent="0.25">
      <c r="A83" s="105" t="s">
        <v>42</v>
      </c>
      <c r="B83" s="106">
        <f>(VLOOKUP($A83,'Occupancy Raw Data'!$B$8:$BE$45,'Occupancy Raw Data'!AG$3,FALSE))/100</f>
        <v>0.67397856664433997</v>
      </c>
      <c r="C83" s="107">
        <f>(VLOOKUP($A83,'Occupancy Raw Data'!$B$8:$BE$45,'Occupancy Raw Data'!AH$3,FALSE))/100</f>
        <v>0.79554588077695898</v>
      </c>
      <c r="D83" s="107">
        <f>(VLOOKUP($A83,'Occupancy Raw Data'!$B$8:$BE$45,'Occupancy Raw Data'!AI$3,FALSE))/100</f>
        <v>0.83004018754186204</v>
      </c>
      <c r="E83" s="107">
        <f>(VLOOKUP($A83,'Occupancy Raw Data'!$B$8:$BE$45,'Occupancy Raw Data'!AJ$3,FALSE))/100</f>
        <v>0.83472873409243109</v>
      </c>
      <c r="F83" s="107">
        <f>(VLOOKUP($A83,'Occupancy Raw Data'!$B$8:$BE$45,'Occupancy Raw Data'!AK$3,FALSE))/100</f>
        <v>0.80940221031480208</v>
      </c>
      <c r="G83" s="108">
        <f>(VLOOKUP($A83,'Occupancy Raw Data'!$B$8:$BE$45,'Occupancy Raw Data'!AL$3,FALSE))/100</f>
        <v>0.78873911587407908</v>
      </c>
      <c r="H83" s="88">
        <f>(VLOOKUP($A83,'Occupancy Raw Data'!$B$8:$BE$45,'Occupancy Raw Data'!AN$3,FALSE))/100</f>
        <v>0.87077193569993294</v>
      </c>
      <c r="I83" s="88">
        <f>(VLOOKUP($A83,'Occupancy Raw Data'!$B$8:$BE$45,'Occupancy Raw Data'!AO$3,FALSE))/100</f>
        <v>0.87223710649698505</v>
      </c>
      <c r="J83" s="108">
        <f>(VLOOKUP($A83,'Occupancy Raw Data'!$B$8:$BE$45,'Occupancy Raw Data'!AP$3,FALSE))/100</f>
        <v>0.871504521098459</v>
      </c>
      <c r="K83" s="109">
        <f>(VLOOKUP($A83,'Occupancy Raw Data'!$B$8:$BE$45,'Occupancy Raw Data'!AR$3,FALSE))/100</f>
        <v>0.81238637450961604</v>
      </c>
      <c r="M83" s="110">
        <f>VLOOKUP($A83,'ADR Raw Data'!$B$6:$BE$43,'ADR Raw Data'!AG$1,FALSE)</f>
        <v>104.38080842236</v>
      </c>
      <c r="N83" s="111">
        <f>VLOOKUP($A83,'ADR Raw Data'!$B$6:$BE$43,'ADR Raw Data'!AH$1,FALSE)</f>
        <v>110.45989478530799</v>
      </c>
      <c r="O83" s="111">
        <f>VLOOKUP($A83,'ADR Raw Data'!$B$6:$BE$43,'ADR Raw Data'!AI$1,FALSE)</f>
        <v>113.887811206374</v>
      </c>
      <c r="P83" s="111">
        <f>VLOOKUP($A83,'ADR Raw Data'!$B$6:$BE$43,'ADR Raw Data'!AJ$1,FALSE)</f>
        <v>113.443001715145</v>
      </c>
      <c r="Q83" s="111">
        <f>VLOOKUP($A83,'ADR Raw Data'!$B$6:$BE$43,'ADR Raw Data'!AK$1,FALSE)</f>
        <v>110.810390457719</v>
      </c>
      <c r="R83" s="112">
        <f>VLOOKUP($A83,'ADR Raw Data'!$B$6:$BE$43,'ADR Raw Data'!AL$1,FALSE)</f>
        <v>110.845804774592</v>
      </c>
      <c r="S83" s="111">
        <f>VLOOKUP($A83,'ADR Raw Data'!$B$6:$BE$43,'ADR Raw Data'!AN$1,FALSE)</f>
        <v>143.52948334214699</v>
      </c>
      <c r="T83" s="111">
        <f>VLOOKUP($A83,'ADR Raw Data'!$B$6:$BE$43,'ADR Raw Data'!AO$1,FALSE)</f>
        <v>143.71271270877301</v>
      </c>
      <c r="U83" s="112">
        <f>VLOOKUP($A83,'ADR Raw Data'!$B$6:$BE$43,'ADR Raw Data'!AP$1,FALSE)</f>
        <v>143.621175036626</v>
      </c>
      <c r="V83" s="113">
        <f>VLOOKUP($A83,'ADR Raw Data'!$B$6:$BE$43,'ADR Raw Data'!AR$1,FALSE)</f>
        <v>120.891652155413</v>
      </c>
      <c r="X83" s="110">
        <f>VLOOKUP($A83,'RevPAR Raw Data'!$B$6:$BE$43,'RevPAR Raw Data'!AG$1,FALSE)</f>
        <v>70.350427645679801</v>
      </c>
      <c r="Y83" s="111">
        <f>VLOOKUP($A83,'RevPAR Raw Data'!$B$6:$BE$43,'RevPAR Raw Data'!AH$1,FALSE)</f>
        <v>87.875914287508294</v>
      </c>
      <c r="Z83" s="111">
        <f>VLOOKUP($A83,'RevPAR Raw Data'!$B$6:$BE$43,'RevPAR Raw Data'!AI$1,FALSE)</f>
        <v>94.531460172471498</v>
      </c>
      <c r="AA83" s="111">
        <f>VLOOKUP($A83,'RevPAR Raw Data'!$B$6:$BE$43,'RevPAR Raw Data'!AJ$1,FALSE)</f>
        <v>94.694133213328797</v>
      </c>
      <c r="AB83" s="111">
        <f>VLOOKUP($A83,'RevPAR Raw Data'!$B$6:$BE$43,'RevPAR Raw Data'!AK$1,FALSE)</f>
        <v>89.690174962324093</v>
      </c>
      <c r="AC83" s="112">
        <f>VLOOKUP($A83,'RevPAR Raw Data'!$B$6:$BE$43,'RevPAR Raw Data'!AL$1,FALSE)</f>
        <v>87.428422056262505</v>
      </c>
      <c r="AD83" s="111">
        <f>VLOOKUP($A83,'RevPAR Raw Data'!$B$6:$BE$43,'RevPAR Raw Data'!AN$1,FALSE)</f>
        <v>124.981446039852</v>
      </c>
      <c r="AE83" s="111">
        <f>VLOOKUP($A83,'RevPAR Raw Data'!$B$6:$BE$43,'RevPAR Raw Data'!AO$1,FALSE)</f>
        <v>125.351560699933</v>
      </c>
      <c r="AF83" s="112">
        <f>VLOOKUP($A83,'RevPAR Raw Data'!$B$6:$BE$43,'RevPAR Raw Data'!AP$1,FALSE)</f>
        <v>125.166503369892</v>
      </c>
      <c r="AG83" s="113">
        <f>VLOOKUP($A83,'RevPAR Raw Data'!$B$6:$BE$43,'RevPAR Raw Data'!AR$1,FALSE)</f>
        <v>98.210731003014004</v>
      </c>
    </row>
    <row r="84" spans="1:33" x14ac:dyDescent="0.25">
      <c r="A84" s="90" t="s">
        <v>14</v>
      </c>
      <c r="B84" s="78">
        <f>(VLOOKUP($A83,'Occupancy Raw Data'!$B$8:$BE$51,'Occupancy Raw Data'!AT$3,FALSE))/100</f>
        <v>3.5315114261481505E-2</v>
      </c>
      <c r="C84" s="79">
        <f>(VLOOKUP($A83,'Occupancy Raw Data'!$B$8:$BE$51,'Occupancy Raw Data'!AU$3,FALSE))/100</f>
        <v>1.7731667961284201E-2</v>
      </c>
      <c r="D84" s="79">
        <f>(VLOOKUP($A83,'Occupancy Raw Data'!$B$8:$BE$51,'Occupancy Raw Data'!AV$3,FALSE))/100</f>
        <v>1.6946787580917E-2</v>
      </c>
      <c r="E84" s="79">
        <f>(VLOOKUP($A83,'Occupancy Raw Data'!$B$8:$BE$51,'Occupancy Raw Data'!AW$3,FALSE))/100</f>
        <v>4.5546061119545102E-2</v>
      </c>
      <c r="F84" s="79">
        <f>(VLOOKUP($A83,'Occupancy Raw Data'!$B$8:$BE$51,'Occupancy Raw Data'!AX$3,FALSE))/100</f>
        <v>4.2856888712253002E-2</v>
      </c>
      <c r="G84" s="79">
        <f>(VLOOKUP($A83,'Occupancy Raw Data'!$B$8:$BE$51,'Occupancy Raw Data'!AY$3,FALSE))/100</f>
        <v>3.1466279586148803E-2</v>
      </c>
      <c r="H84" s="80">
        <f>(VLOOKUP($A83,'Occupancy Raw Data'!$B$8:$BE$51,'Occupancy Raw Data'!BA$3,FALSE))/100</f>
        <v>2.3143828267348999E-2</v>
      </c>
      <c r="I84" s="80">
        <f>(VLOOKUP($A83,'Occupancy Raw Data'!$B$8:$BE$51,'Occupancy Raw Data'!BB$3,FALSE))/100</f>
        <v>1.15793327243664E-2</v>
      </c>
      <c r="J84" s="79">
        <f>(VLOOKUP($A83,'Occupancy Raw Data'!$B$8:$BE$51,'Occupancy Raw Data'!BC$3,FALSE))/100</f>
        <v>1.7323856305839901E-2</v>
      </c>
      <c r="K84" s="81">
        <f>(VLOOKUP($A83,'Occupancy Raw Data'!$B$8:$BE$51,'Occupancy Raw Data'!BE$3,FALSE))/100</f>
        <v>2.7089929631442699E-2</v>
      </c>
      <c r="M84" s="78">
        <f>(VLOOKUP($A83,'ADR Raw Data'!$B$6:$BE$49,'ADR Raw Data'!AT$1,FALSE))/100</f>
        <v>-1.2154679178741402E-2</v>
      </c>
      <c r="N84" s="79">
        <f>(VLOOKUP($A83,'ADR Raw Data'!$B$6:$BE$49,'ADR Raw Data'!AU$1,FALSE))/100</f>
        <v>-1.0603535361947601E-2</v>
      </c>
      <c r="O84" s="79">
        <f>(VLOOKUP($A83,'ADR Raw Data'!$B$6:$BE$49,'ADR Raw Data'!AV$1,FALSE))/100</f>
        <v>-3.49179753968371E-4</v>
      </c>
      <c r="P84" s="79">
        <f>(VLOOKUP($A83,'ADR Raw Data'!$B$6:$BE$49,'ADR Raw Data'!AW$1,FALSE))/100</f>
        <v>-4.6051264311897204E-3</v>
      </c>
      <c r="Q84" s="79">
        <f>(VLOOKUP($A83,'ADR Raw Data'!$B$6:$BE$49,'ADR Raw Data'!AX$1,FALSE))/100</f>
        <v>-8.0572742011710899E-3</v>
      </c>
      <c r="R84" s="79">
        <f>(VLOOKUP($A83,'ADR Raw Data'!$B$6:$BE$49,'ADR Raw Data'!AY$1,FALSE))/100</f>
        <v>-6.86644306020161E-3</v>
      </c>
      <c r="S84" s="80">
        <f>(VLOOKUP($A83,'ADR Raw Data'!$B$6:$BE$49,'ADR Raw Data'!BA$1,FALSE))/100</f>
        <v>1.4040889677308099E-2</v>
      </c>
      <c r="T84" s="80">
        <f>(VLOOKUP($A83,'ADR Raw Data'!$B$6:$BE$49,'ADR Raw Data'!BB$1,FALSE))/100</f>
        <v>8.317620630111669E-3</v>
      </c>
      <c r="U84" s="79">
        <f>(VLOOKUP($A83,'ADR Raw Data'!$B$6:$BE$49,'ADR Raw Data'!BC$1,FALSE))/100</f>
        <v>1.11469963920444E-2</v>
      </c>
      <c r="V84" s="81">
        <f>(VLOOKUP($A83,'ADR Raw Data'!$B$6:$BE$49,'ADR Raw Data'!BE$1,FALSE))/100</f>
        <v>-1.12134612057624E-3</v>
      </c>
      <c r="X84" s="78">
        <f>(VLOOKUP($A83,'RevPAR Raw Data'!$B$6:$BE$49,'RevPAR Raw Data'!AT$1,FALSE))/100</f>
        <v>2.2731191198731099E-2</v>
      </c>
      <c r="Y84" s="79">
        <f>(VLOOKUP($A83,'RevPAR Raw Data'!$B$6:$BE$49,'RevPAR Raw Data'!AU$1,FALSE))/100</f>
        <v>6.94011423108273E-3</v>
      </c>
      <c r="Z84" s="79">
        <f>(VLOOKUP($A83,'RevPAR Raw Data'!$B$6:$BE$49,'RevPAR Raw Data'!AV$1,FALSE))/100</f>
        <v>1.6591690351830599E-2</v>
      </c>
      <c r="AA84" s="79">
        <f>(VLOOKUP($A83,'RevPAR Raw Data'!$B$6:$BE$49,'RevPAR Raw Data'!AW$1,FALSE))/100</f>
        <v>4.0731189318457199E-2</v>
      </c>
      <c r="AB84" s="79">
        <f>(VLOOKUP($A83,'RevPAR Raw Data'!$B$6:$BE$49,'RevPAR Raw Data'!AX$1,FALSE))/100</f>
        <v>3.4454304807318203E-2</v>
      </c>
      <c r="AC84" s="79">
        <f>(VLOOKUP($A83,'RevPAR Raw Data'!$B$6:$BE$49,'RevPAR Raw Data'!AY$1,FALSE))/100</f>
        <v>2.43837751088525E-2</v>
      </c>
      <c r="AD84" s="80">
        <f>(VLOOKUP($A83,'RevPAR Raw Data'!$B$6:$BE$49,'RevPAR Raw Data'!BA$1,FALSE))/100</f>
        <v>3.75096778840696E-2</v>
      </c>
      <c r="AE84" s="80">
        <f>(VLOOKUP($A83,'RevPAR Raw Data'!$B$6:$BE$49,'RevPAR Raw Data'!BB$1,FALSE))/100</f>
        <v>1.9993265851229201E-2</v>
      </c>
      <c r="AF84" s="79">
        <f>(VLOOKUP($A83,'RevPAR Raw Data'!$B$6:$BE$49,'RevPAR Raw Data'!BC$1,FALSE))/100</f>
        <v>2.8663961661621901E-2</v>
      </c>
      <c r="AG84" s="81">
        <f>(VLOOKUP($A83,'RevPAR Raw Data'!$B$6:$BE$49,'RevPAR Raw Data'!BE$1,FALSE))/100</f>
        <v>2.5938206323367598E-2</v>
      </c>
    </row>
    <row r="85" spans="1:33" x14ac:dyDescent="0.25">
      <c r="A85" s="128"/>
      <c r="B85" s="106"/>
      <c r="C85" s="107"/>
      <c r="D85" s="107"/>
      <c r="E85" s="107"/>
      <c r="F85" s="107"/>
      <c r="G85" s="108"/>
      <c r="H85" s="88"/>
      <c r="I85" s="88"/>
      <c r="J85" s="108"/>
      <c r="K85" s="109"/>
      <c r="M85" s="110"/>
      <c r="N85" s="111"/>
      <c r="O85" s="111"/>
      <c r="P85" s="111"/>
      <c r="Q85" s="111"/>
      <c r="R85" s="112"/>
      <c r="S85" s="111"/>
      <c r="T85" s="111"/>
      <c r="U85" s="112"/>
      <c r="V85" s="113"/>
      <c r="X85" s="110"/>
      <c r="Y85" s="111"/>
      <c r="Z85" s="111"/>
      <c r="AA85" s="111"/>
      <c r="AB85" s="111"/>
      <c r="AC85" s="112"/>
      <c r="AD85" s="111"/>
      <c r="AE85" s="111"/>
      <c r="AF85" s="112"/>
      <c r="AG85" s="113"/>
    </row>
    <row r="86" spans="1:33" x14ac:dyDescent="0.25">
      <c r="A86" s="105" t="s">
        <v>43</v>
      </c>
      <c r="B86" s="106">
        <f>(VLOOKUP($A86,'Occupancy Raw Data'!$B$8:$BE$45,'Occupancy Raw Data'!AG$3,FALSE))/100</f>
        <v>0.62107815173987402</v>
      </c>
      <c r="C86" s="107">
        <f>(VLOOKUP($A86,'Occupancy Raw Data'!$B$8:$BE$45,'Occupancy Raw Data'!AH$3,FALSE))/100</f>
        <v>0.72982030804335396</v>
      </c>
      <c r="D86" s="107">
        <f>(VLOOKUP($A86,'Occupancy Raw Data'!$B$8:$BE$45,'Occupancy Raw Data'!AI$3,FALSE))/100</f>
        <v>0.771677124928693</v>
      </c>
      <c r="E86" s="107">
        <f>(VLOOKUP($A86,'Occupancy Raw Data'!$B$8:$BE$45,'Occupancy Raw Data'!AJ$3,FALSE))/100</f>
        <v>0.77631203650884106</v>
      </c>
      <c r="F86" s="107">
        <f>(VLOOKUP($A86,'Occupancy Raw Data'!$B$8:$BE$45,'Occupancy Raw Data'!AK$3,FALSE))/100</f>
        <v>0.772461494580718</v>
      </c>
      <c r="G86" s="108">
        <f>(VLOOKUP($A86,'Occupancy Raw Data'!$B$8:$BE$45,'Occupancy Raw Data'!AL$3,FALSE))/100</f>
        <v>0.73426982316029599</v>
      </c>
      <c r="H86" s="88">
        <f>(VLOOKUP($A86,'Occupancy Raw Data'!$B$8:$BE$45,'Occupancy Raw Data'!AN$3,FALSE))/100</f>
        <v>0.85852823730747208</v>
      </c>
      <c r="I86" s="88">
        <f>(VLOOKUP($A86,'Occupancy Raw Data'!$B$8:$BE$45,'Occupancy Raw Data'!AO$3,FALSE))/100</f>
        <v>0.85585424985738701</v>
      </c>
      <c r="J86" s="108">
        <f>(VLOOKUP($A86,'Occupancy Raw Data'!$B$8:$BE$45,'Occupancy Raw Data'!AP$3,FALSE))/100</f>
        <v>0.85719124358242993</v>
      </c>
      <c r="K86" s="109">
        <f>(VLOOKUP($A86,'Occupancy Raw Data'!$B$8:$BE$45,'Occupancy Raw Data'!AR$3,FALSE))/100</f>
        <v>0.76939022899519105</v>
      </c>
      <c r="M86" s="110">
        <f>VLOOKUP($A86,'ADR Raw Data'!$B$6:$BE$43,'ADR Raw Data'!AG$1,FALSE)</f>
        <v>88.086402491389194</v>
      </c>
      <c r="N86" s="111">
        <f>VLOOKUP($A86,'ADR Raw Data'!$B$6:$BE$43,'ADR Raw Data'!AH$1,FALSE)</f>
        <v>95.4419331704934</v>
      </c>
      <c r="O86" s="111">
        <f>VLOOKUP($A86,'ADR Raw Data'!$B$6:$BE$43,'ADR Raw Data'!AI$1,FALSE)</f>
        <v>98.388534365181997</v>
      </c>
      <c r="P86" s="111">
        <f>VLOOKUP($A86,'ADR Raw Data'!$B$6:$BE$43,'ADR Raw Data'!AJ$1,FALSE)</f>
        <v>99.233420056030099</v>
      </c>
      <c r="Q86" s="111">
        <f>VLOOKUP($A86,'ADR Raw Data'!$B$6:$BE$43,'ADR Raw Data'!AK$1,FALSE)</f>
        <v>97.394228413181906</v>
      </c>
      <c r="R86" s="112">
        <f>VLOOKUP($A86,'ADR Raw Data'!$B$6:$BE$43,'ADR Raw Data'!AL$1,FALSE)</f>
        <v>96.029432500436997</v>
      </c>
      <c r="S86" s="111">
        <f>VLOOKUP($A86,'ADR Raw Data'!$B$6:$BE$43,'ADR Raw Data'!AN$1,FALSE)</f>
        <v>124.340037948504</v>
      </c>
      <c r="T86" s="111">
        <f>VLOOKUP($A86,'ADR Raw Data'!$B$6:$BE$43,'ADR Raw Data'!AO$1,FALSE)</f>
        <v>123.72982234117799</v>
      </c>
      <c r="U86" s="112">
        <f>VLOOKUP($A86,'ADR Raw Data'!$B$6:$BE$43,'ADR Raw Data'!AP$1,FALSE)</f>
        <v>124.035406033066</v>
      </c>
      <c r="V86" s="113">
        <f>VLOOKUP($A86,'ADR Raw Data'!$B$6:$BE$43,'ADR Raw Data'!AR$1,FALSE)</f>
        <v>104.94427529243499</v>
      </c>
      <c r="X86" s="110">
        <f>VLOOKUP($A86,'RevPAR Raw Data'!$B$6:$BE$43,'RevPAR Raw Data'!AG$1,FALSE)</f>
        <v>54.708540052766601</v>
      </c>
      <c r="Y86" s="111">
        <f>VLOOKUP($A86,'RevPAR Raw Data'!$B$6:$BE$43,'RevPAR Raw Data'!AH$1,FALSE)</f>
        <v>69.655461066742703</v>
      </c>
      <c r="Z86" s="111">
        <f>VLOOKUP($A86,'RevPAR Raw Data'!$B$6:$BE$43,'RevPAR Raw Data'!AI$1,FALSE)</f>
        <v>75.924181324871597</v>
      </c>
      <c r="AA86" s="111">
        <f>VLOOKUP($A86,'RevPAR Raw Data'!$B$6:$BE$43,'RevPAR Raw Data'!AJ$1,FALSE)</f>
        <v>77.036098413434104</v>
      </c>
      <c r="AB86" s="111">
        <f>VLOOKUP($A86,'RevPAR Raw Data'!$B$6:$BE$43,'RevPAR Raw Data'!AK$1,FALSE)</f>
        <v>75.2332912435824</v>
      </c>
      <c r="AC86" s="112">
        <f>VLOOKUP($A86,'RevPAR Raw Data'!$B$6:$BE$43,'RevPAR Raw Data'!AL$1,FALSE)</f>
        <v>70.511514420279497</v>
      </c>
      <c r="AD86" s="111">
        <f>VLOOKUP($A86,'RevPAR Raw Data'!$B$6:$BE$43,'RevPAR Raw Data'!AN$1,FALSE)</f>
        <v>106.749433606674</v>
      </c>
      <c r="AE86" s="111">
        <f>VLOOKUP($A86,'RevPAR Raw Data'!$B$6:$BE$43,'RevPAR Raw Data'!AO$1,FALSE)</f>
        <v>105.894694284797</v>
      </c>
      <c r="AF86" s="112">
        <f>VLOOKUP($A86,'RevPAR Raw Data'!$B$6:$BE$43,'RevPAR Raw Data'!AP$1,FALSE)</f>
        <v>106.322063945735</v>
      </c>
      <c r="AG86" s="113">
        <f>VLOOKUP($A86,'RevPAR Raw Data'!$B$6:$BE$43,'RevPAR Raw Data'!AR$1,FALSE)</f>
        <v>80.743099998981293</v>
      </c>
    </row>
    <row r="87" spans="1:33" x14ac:dyDescent="0.25">
      <c r="A87" s="90" t="s">
        <v>14</v>
      </c>
      <c r="B87" s="78">
        <f>(VLOOKUP($A86,'Occupancy Raw Data'!$B$8:$BE$51,'Occupancy Raw Data'!AT$3,FALSE))/100</f>
        <v>2.73549677428741E-2</v>
      </c>
      <c r="C87" s="79">
        <f>(VLOOKUP($A86,'Occupancy Raw Data'!$B$8:$BE$51,'Occupancy Raw Data'!AU$3,FALSE))/100</f>
        <v>2.35293636659996E-2</v>
      </c>
      <c r="D87" s="79">
        <f>(VLOOKUP($A86,'Occupancy Raw Data'!$B$8:$BE$51,'Occupancy Raw Data'!AV$3,FALSE))/100</f>
        <v>1.5636863921231699E-2</v>
      </c>
      <c r="E87" s="79">
        <f>(VLOOKUP($A86,'Occupancy Raw Data'!$B$8:$BE$51,'Occupancy Raw Data'!AW$3,FALSE))/100</f>
        <v>6.1922458725945297E-2</v>
      </c>
      <c r="F87" s="79">
        <f>(VLOOKUP($A86,'Occupancy Raw Data'!$B$8:$BE$51,'Occupancy Raw Data'!AX$3,FALSE))/100</f>
        <v>5.8344860004089699E-2</v>
      </c>
      <c r="G87" s="79">
        <f>(VLOOKUP($A86,'Occupancy Raw Data'!$B$8:$BE$51,'Occupancy Raw Data'!AY$3,FALSE))/100</f>
        <v>3.7602250881095596E-2</v>
      </c>
      <c r="H87" s="80">
        <f>(VLOOKUP($A86,'Occupancy Raw Data'!$B$8:$BE$51,'Occupancy Raw Data'!BA$3,FALSE))/100</f>
        <v>5.9844769181667895E-2</v>
      </c>
      <c r="I87" s="80">
        <f>(VLOOKUP($A86,'Occupancy Raw Data'!$B$8:$BE$51,'Occupancy Raw Data'!BB$3,FALSE))/100</f>
        <v>4.5949551323312604E-2</v>
      </c>
      <c r="J87" s="79">
        <f>(VLOOKUP($A86,'Occupancy Raw Data'!$B$8:$BE$51,'Occupancy Raw Data'!BC$3,FALSE))/100</f>
        <v>5.28621521018545E-2</v>
      </c>
      <c r="K87" s="81">
        <f>(VLOOKUP($A86,'Occupancy Raw Data'!$B$8:$BE$51,'Occupancy Raw Data'!BE$3,FALSE))/100</f>
        <v>4.2411557217599399E-2</v>
      </c>
      <c r="M87" s="78">
        <f>(VLOOKUP($A86,'ADR Raw Data'!$B$6:$BE$49,'ADR Raw Data'!AT$1,FALSE))/100</f>
        <v>-4.0674555891477004E-2</v>
      </c>
      <c r="N87" s="79">
        <f>(VLOOKUP($A86,'ADR Raw Data'!$B$6:$BE$49,'ADR Raw Data'!AU$1,FALSE))/100</f>
        <v>-1.8826320926908401E-2</v>
      </c>
      <c r="O87" s="79">
        <f>(VLOOKUP($A86,'ADR Raw Data'!$B$6:$BE$49,'ADR Raw Data'!AV$1,FALSE))/100</f>
        <v>-2.1986318041025101E-2</v>
      </c>
      <c r="P87" s="79">
        <f>(VLOOKUP($A86,'ADR Raw Data'!$B$6:$BE$49,'ADR Raw Data'!AW$1,FALSE))/100</f>
        <v>2.3330468707831501E-3</v>
      </c>
      <c r="Q87" s="79">
        <f>(VLOOKUP($A86,'ADR Raw Data'!$B$6:$BE$49,'ADR Raw Data'!AX$1,FALSE))/100</f>
        <v>-2.4854273728685601E-2</v>
      </c>
      <c r="R87" s="79">
        <f>(VLOOKUP($A86,'ADR Raw Data'!$B$6:$BE$49,'ADR Raw Data'!AY$1,FALSE))/100</f>
        <v>-1.96121838040287E-2</v>
      </c>
      <c r="S87" s="80">
        <f>(VLOOKUP($A86,'ADR Raw Data'!$B$6:$BE$49,'ADR Raw Data'!BA$1,FALSE))/100</f>
        <v>4.5271675526370606E-3</v>
      </c>
      <c r="T87" s="80">
        <f>(VLOOKUP($A86,'ADR Raw Data'!$B$6:$BE$49,'ADR Raw Data'!BB$1,FALSE))/100</f>
        <v>1.20441404754862E-3</v>
      </c>
      <c r="U87" s="79">
        <f>(VLOOKUP($A86,'ADR Raw Data'!$B$6:$BE$49,'ADR Raw Data'!BC$1,FALSE))/100</f>
        <v>2.87503199577804E-3</v>
      </c>
      <c r="V87" s="81">
        <f>(VLOOKUP($A86,'ADR Raw Data'!$B$6:$BE$49,'ADR Raw Data'!BE$1,FALSE))/100</f>
        <v>-1.0513363244209799E-2</v>
      </c>
      <c r="X87" s="78">
        <f>(VLOOKUP($A86,'RevPAR Raw Data'!$B$6:$BE$49,'RevPAR Raw Data'!AT$1,FALSE))/100</f>
        <v>-1.4432239312969899E-2</v>
      </c>
      <c r="Y87" s="79">
        <f>(VLOOKUP($A86,'RevPAR Raw Data'!$B$6:$BE$49,'RevPAR Raw Data'!AU$1,FALSE))/100</f>
        <v>4.2600713875091097E-3</v>
      </c>
      <c r="Z87" s="79">
        <f>(VLOOKUP($A86,'RevPAR Raw Data'!$B$6:$BE$49,'RevPAR Raw Data'!AV$1,FALSE))/100</f>
        <v>-6.6932511831298705E-3</v>
      </c>
      <c r="AA87" s="79">
        <f>(VLOOKUP($A86,'RevPAR Raw Data'!$B$6:$BE$49,'RevPAR Raw Data'!AW$1,FALSE))/100</f>
        <v>6.4399973595290205E-2</v>
      </c>
      <c r="AB87" s="79">
        <f>(VLOOKUP($A86,'RevPAR Raw Data'!$B$6:$BE$49,'RevPAR Raw Data'!AX$1,FALSE))/100</f>
        <v>3.2040467154200496E-2</v>
      </c>
      <c r="AC87" s="79">
        <f>(VLOOKUP($A86,'RevPAR Raw Data'!$B$6:$BE$49,'RevPAR Raw Data'!AY$1,FALSE))/100</f>
        <v>1.72526048213416E-2</v>
      </c>
      <c r="AD87" s="80">
        <f>(VLOOKUP($A86,'RevPAR Raw Data'!$B$6:$BE$49,'RevPAR Raw Data'!BA$1,FALSE))/100</f>
        <v>6.4642864031539196E-2</v>
      </c>
      <c r="AE87" s="80">
        <f>(VLOOKUP($A86,'RevPAR Raw Data'!$B$6:$BE$49,'RevPAR Raw Data'!BB$1,FALSE))/100</f>
        <v>4.7209307655953596E-2</v>
      </c>
      <c r="AF87" s="79">
        <f>(VLOOKUP($A86,'RevPAR Raw Data'!$B$6:$BE$49,'RevPAR Raw Data'!BC$1,FALSE))/100</f>
        <v>5.5889164476291102E-2</v>
      </c>
      <c r="AG87" s="81">
        <f>(VLOOKUP($A86,'RevPAR Raw Data'!$B$6:$BE$49,'RevPAR Raw Data'!BE$1,FALSE))/100</f>
        <v>3.1452305866608403E-2</v>
      </c>
    </row>
    <row r="88" spans="1:33" x14ac:dyDescent="0.25">
      <c r="A88" s="128"/>
      <c r="B88" s="106"/>
      <c r="C88" s="107"/>
      <c r="D88" s="107"/>
      <c r="E88" s="107"/>
      <c r="F88" s="107"/>
      <c r="G88" s="108"/>
      <c r="H88" s="88"/>
      <c r="I88" s="88"/>
      <c r="J88" s="108"/>
      <c r="K88" s="109"/>
      <c r="M88" s="110"/>
      <c r="N88" s="111"/>
      <c r="O88" s="111"/>
      <c r="P88" s="111"/>
      <c r="Q88" s="111"/>
      <c r="R88" s="112"/>
      <c r="S88" s="111"/>
      <c r="T88" s="111"/>
      <c r="U88" s="112"/>
      <c r="V88" s="113"/>
      <c r="X88" s="110"/>
      <c r="Y88" s="111"/>
      <c r="Z88" s="111"/>
      <c r="AA88" s="111"/>
      <c r="AB88" s="111"/>
      <c r="AC88" s="112"/>
      <c r="AD88" s="111"/>
      <c r="AE88" s="111"/>
      <c r="AF88" s="112"/>
      <c r="AG88" s="113"/>
    </row>
    <row r="89" spans="1:33" x14ac:dyDescent="0.25">
      <c r="A89" s="105" t="s">
        <v>44</v>
      </c>
      <c r="B89" s="106">
        <f>(VLOOKUP($A89,'Occupancy Raw Data'!$B$8:$BE$45,'Occupancy Raw Data'!AG$3,FALSE))/100</f>
        <v>0.65860828360828294</v>
      </c>
      <c r="C89" s="107">
        <f>(VLOOKUP($A89,'Occupancy Raw Data'!$B$8:$BE$45,'Occupancy Raw Data'!AH$3,FALSE))/100</f>
        <v>0.74741137241137201</v>
      </c>
      <c r="D89" s="107">
        <f>(VLOOKUP($A89,'Occupancy Raw Data'!$B$8:$BE$45,'Occupancy Raw Data'!AI$3,FALSE))/100</f>
        <v>0.78531941031940999</v>
      </c>
      <c r="E89" s="107">
        <f>(VLOOKUP($A89,'Occupancy Raw Data'!$B$8:$BE$45,'Occupancy Raw Data'!AJ$3,FALSE))/100</f>
        <v>0.80045630045630001</v>
      </c>
      <c r="F89" s="107">
        <f>(VLOOKUP($A89,'Occupancy Raw Data'!$B$8:$BE$45,'Occupancy Raw Data'!AK$3,FALSE))/100</f>
        <v>0.78711828711828702</v>
      </c>
      <c r="G89" s="108">
        <f>(VLOOKUP($A89,'Occupancy Raw Data'!$B$8:$BE$45,'Occupancy Raw Data'!AL$3,FALSE))/100</f>
        <v>0.75578273078272995</v>
      </c>
      <c r="H89" s="88">
        <f>(VLOOKUP($A89,'Occupancy Raw Data'!$B$8:$BE$45,'Occupancy Raw Data'!AN$3,FALSE))/100</f>
        <v>0.84222534222534196</v>
      </c>
      <c r="I89" s="88">
        <f>(VLOOKUP($A89,'Occupancy Raw Data'!$B$8:$BE$45,'Occupancy Raw Data'!AO$3,FALSE))/100</f>
        <v>0.86416286416286392</v>
      </c>
      <c r="J89" s="108">
        <f>(VLOOKUP($A89,'Occupancy Raw Data'!$B$8:$BE$45,'Occupancy Raw Data'!AP$3,FALSE))/100</f>
        <v>0.85319410319410294</v>
      </c>
      <c r="K89" s="109">
        <f>(VLOOKUP($A89,'Occupancy Raw Data'!$B$8:$BE$45,'Occupancy Raw Data'!AR$3,FALSE))/100</f>
        <v>0.7836145514716939</v>
      </c>
      <c r="M89" s="110">
        <f>VLOOKUP($A89,'ADR Raw Data'!$B$6:$BE$43,'ADR Raw Data'!AG$1,FALSE)</f>
        <v>119.073611518219</v>
      </c>
      <c r="N89" s="111">
        <f>VLOOKUP($A89,'ADR Raw Data'!$B$6:$BE$43,'ADR Raw Data'!AH$1,FALSE)</f>
        <v>127.232221790431</v>
      </c>
      <c r="O89" s="111">
        <f>VLOOKUP($A89,'ADR Raw Data'!$B$6:$BE$43,'ADR Raw Data'!AI$1,FALSE)</f>
        <v>132.31259413933699</v>
      </c>
      <c r="P89" s="111">
        <f>VLOOKUP($A89,'ADR Raw Data'!$B$6:$BE$43,'ADR Raw Data'!AJ$1,FALSE)</f>
        <v>132.705890133742</v>
      </c>
      <c r="Q89" s="111">
        <f>VLOOKUP($A89,'ADR Raw Data'!$B$6:$BE$43,'ADR Raw Data'!AK$1,FALSE)</f>
        <v>127.449548400222</v>
      </c>
      <c r="R89" s="112">
        <f>VLOOKUP($A89,'ADR Raw Data'!$B$6:$BE$43,'ADR Raw Data'!AL$1,FALSE)</f>
        <v>128.070791035539</v>
      </c>
      <c r="S89" s="111">
        <f>VLOOKUP($A89,'ADR Raw Data'!$B$6:$BE$43,'ADR Raw Data'!AN$1,FALSE)</f>
        <v>158.19641601375201</v>
      </c>
      <c r="T89" s="111">
        <f>VLOOKUP($A89,'ADR Raw Data'!$B$6:$BE$43,'ADR Raw Data'!AO$1,FALSE)</f>
        <v>162.012115302599</v>
      </c>
      <c r="U89" s="112">
        <f>VLOOKUP($A89,'ADR Raw Data'!$B$6:$BE$43,'ADR Raw Data'!AP$1,FALSE)</f>
        <v>160.128793191401</v>
      </c>
      <c r="V89" s="113">
        <f>VLOOKUP($A89,'ADR Raw Data'!$B$6:$BE$43,'ADR Raw Data'!AR$1,FALSE)</f>
        <v>138.04351417681801</v>
      </c>
      <c r="X89" s="110">
        <f>VLOOKUP($A89,'RevPAR Raw Data'!$B$6:$BE$43,'RevPAR Raw Data'!AG$1,FALSE)</f>
        <v>78.422866905054406</v>
      </c>
      <c r="Y89" s="111">
        <f>VLOOKUP($A89,'RevPAR Raw Data'!$B$6:$BE$43,'RevPAR Raw Data'!AH$1,FALSE)</f>
        <v>95.094809503334503</v>
      </c>
      <c r="Z89" s="111">
        <f>VLOOKUP($A89,'RevPAR Raw Data'!$B$6:$BE$43,'RevPAR Raw Data'!AI$1,FALSE)</f>
        <v>103.907648407335</v>
      </c>
      <c r="AA89" s="111">
        <f>VLOOKUP($A89,'RevPAR Raw Data'!$B$6:$BE$43,'RevPAR Raw Data'!AJ$1,FALSE)</f>
        <v>106.22526586521499</v>
      </c>
      <c r="AB89" s="111">
        <f>VLOOKUP($A89,'RevPAR Raw Data'!$B$6:$BE$43,'RevPAR Raw Data'!AK$1,FALSE)</f>
        <v>100.31787023078201</v>
      </c>
      <c r="AC89" s="112">
        <f>VLOOKUP($A89,'RevPAR Raw Data'!$B$6:$BE$43,'RevPAR Raw Data'!AL$1,FALSE)</f>
        <v>96.7936921823446</v>
      </c>
      <c r="AD89" s="111">
        <f>VLOOKUP($A89,'RevPAR Raw Data'!$B$6:$BE$43,'RevPAR Raw Data'!AN$1,FALSE)</f>
        <v>133.237030616005</v>
      </c>
      <c r="AE89" s="111">
        <f>VLOOKUP($A89,'RevPAR Raw Data'!$B$6:$BE$43,'RevPAR Raw Data'!AO$1,FALSE)</f>
        <v>140.00485358897799</v>
      </c>
      <c r="AF89" s="112">
        <f>VLOOKUP($A89,'RevPAR Raw Data'!$B$6:$BE$43,'RevPAR Raw Data'!AP$1,FALSE)</f>
        <v>136.62094210249199</v>
      </c>
      <c r="AG89" s="113">
        <f>VLOOKUP($A89,'RevPAR Raw Data'!$B$6:$BE$43,'RevPAR Raw Data'!AR$1,FALSE)</f>
        <v>108.172906445243</v>
      </c>
    </row>
    <row r="90" spans="1:33" x14ac:dyDescent="0.25">
      <c r="A90" s="90" t="s">
        <v>14</v>
      </c>
      <c r="B90" s="78">
        <f>(VLOOKUP($A89,'Occupancy Raw Data'!$B$8:$BE$51,'Occupancy Raw Data'!AT$3,FALSE))/100</f>
        <v>-4.79627136813904E-2</v>
      </c>
      <c r="C90" s="79">
        <f>(VLOOKUP($A89,'Occupancy Raw Data'!$B$8:$BE$51,'Occupancy Raw Data'!AU$3,FALSE))/100</f>
        <v>-1.81589590893858E-2</v>
      </c>
      <c r="D90" s="79">
        <f>(VLOOKUP($A89,'Occupancy Raw Data'!$B$8:$BE$51,'Occupancy Raw Data'!AV$3,FALSE))/100</f>
        <v>5.6903278858811898E-3</v>
      </c>
      <c r="E90" s="79">
        <f>(VLOOKUP($A89,'Occupancy Raw Data'!$B$8:$BE$51,'Occupancy Raw Data'!AW$3,FALSE))/100</f>
        <v>2.0206065998421799E-2</v>
      </c>
      <c r="F90" s="79">
        <f>(VLOOKUP($A89,'Occupancy Raw Data'!$B$8:$BE$51,'Occupancy Raw Data'!AX$3,FALSE))/100</f>
        <v>2.95967683406742E-2</v>
      </c>
      <c r="G90" s="79">
        <f>(VLOOKUP($A89,'Occupancy Raw Data'!$B$8:$BE$51,'Occupancy Raw Data'!AY$3,FALSE))/100</f>
        <v>-1.0781351823723501E-3</v>
      </c>
      <c r="H90" s="80">
        <f>(VLOOKUP($A89,'Occupancy Raw Data'!$B$8:$BE$51,'Occupancy Raw Data'!BA$3,FALSE))/100</f>
        <v>9.4487678574287706E-3</v>
      </c>
      <c r="I90" s="80">
        <f>(VLOOKUP($A89,'Occupancy Raw Data'!$B$8:$BE$51,'Occupancy Raw Data'!BB$3,FALSE))/100</f>
        <v>1.2073038571266801E-2</v>
      </c>
      <c r="J90" s="79">
        <f>(VLOOKUP($A89,'Occupancy Raw Data'!$B$8:$BE$51,'Occupancy Raw Data'!BC$3,FALSE))/100</f>
        <v>1.07760690602694E-2</v>
      </c>
      <c r="K90" s="81">
        <f>(VLOOKUP($A89,'Occupancy Raw Data'!$B$8:$BE$51,'Occupancy Raw Data'!BE$3,FALSE))/100</f>
        <v>2.5820218829337299E-3</v>
      </c>
      <c r="M90" s="78">
        <f>(VLOOKUP($A89,'ADR Raw Data'!$B$6:$BE$49,'ADR Raw Data'!AT$1,FALSE))/100</f>
        <v>-2.3130643146775102E-2</v>
      </c>
      <c r="N90" s="79">
        <f>(VLOOKUP($A89,'ADR Raw Data'!$B$6:$BE$49,'ADR Raw Data'!AU$1,FALSE))/100</f>
        <v>-7.9086780503773903E-3</v>
      </c>
      <c r="O90" s="79">
        <f>(VLOOKUP($A89,'ADR Raw Data'!$B$6:$BE$49,'ADR Raw Data'!AV$1,FALSE))/100</f>
        <v>-4.6897105337636805E-3</v>
      </c>
      <c r="P90" s="79">
        <f>(VLOOKUP($A89,'ADR Raw Data'!$B$6:$BE$49,'ADR Raw Data'!AW$1,FALSE))/100</f>
        <v>-2.3092572803279698E-2</v>
      </c>
      <c r="Q90" s="79">
        <f>(VLOOKUP($A89,'ADR Raw Data'!$B$6:$BE$49,'ADR Raw Data'!AX$1,FALSE))/100</f>
        <v>-3.32647646653716E-2</v>
      </c>
      <c r="R90" s="79">
        <f>(VLOOKUP($A89,'ADR Raw Data'!$B$6:$BE$49,'ADR Raw Data'!AY$1,FALSE))/100</f>
        <v>-1.7510259858741498E-2</v>
      </c>
      <c r="S90" s="80">
        <f>(VLOOKUP($A89,'ADR Raw Data'!$B$6:$BE$49,'ADR Raw Data'!BA$1,FALSE))/100</f>
        <v>1.9168615937558E-2</v>
      </c>
      <c r="T90" s="80">
        <f>(VLOOKUP($A89,'ADR Raw Data'!$B$6:$BE$49,'ADR Raw Data'!BB$1,FALSE))/100</f>
        <v>2.1073884807978199E-2</v>
      </c>
      <c r="U90" s="79">
        <f>(VLOOKUP($A89,'ADR Raw Data'!$B$6:$BE$49,'ADR Raw Data'!BC$1,FALSE))/100</f>
        <v>2.0158497112304202E-2</v>
      </c>
      <c r="V90" s="81">
        <f>(VLOOKUP($A89,'ADR Raw Data'!$B$6:$BE$49,'ADR Raw Data'!BE$1,FALSE))/100</f>
        <v>-3.7557835589277699E-3</v>
      </c>
      <c r="X90" s="78">
        <f>(VLOOKUP($A89,'RevPAR Raw Data'!$B$6:$BE$49,'RevPAR Raw Data'!AT$1,FALSE))/100</f>
        <v>-6.9983948413650299E-2</v>
      </c>
      <c r="Y90" s="79">
        <f>(VLOOKUP($A89,'RevPAR Raw Data'!$B$6:$BE$49,'RevPAR Raw Data'!AU$1,FALSE))/100</f>
        <v>-2.5924023778595304E-2</v>
      </c>
      <c r="Z90" s="79">
        <f>(VLOOKUP($A89,'RevPAR Raw Data'!$B$6:$BE$49,'RevPAR Raw Data'!AV$1,FALSE))/100</f>
        <v>9.7393136149051996E-4</v>
      </c>
      <c r="AA90" s="79">
        <f>(VLOOKUP($A89,'RevPAR Raw Data'!$B$6:$BE$49,'RevPAR Raw Data'!AW$1,FALSE))/100</f>
        <v>-3.3531168549943702E-3</v>
      </c>
      <c r="AB90" s="79">
        <f>(VLOOKUP($A89,'RevPAR Raw Data'!$B$6:$BE$49,'RevPAR Raw Data'!AX$1,FALSE))/100</f>
        <v>-4.65252585840538E-3</v>
      </c>
      <c r="AC90" s="79">
        <f>(VLOOKUP($A89,'RevPAR Raw Data'!$B$6:$BE$49,'RevPAR Raw Data'!AY$1,FALSE))/100</f>
        <v>-1.85695166139077E-2</v>
      </c>
      <c r="AD90" s="80">
        <f>(VLOOKUP($A89,'RevPAR Raw Data'!$B$6:$BE$49,'RevPAR Raw Data'!BA$1,FALSE))/100</f>
        <v>2.8798503597129002E-2</v>
      </c>
      <c r="AE90" s="80">
        <f>(VLOOKUP($A89,'RevPAR Raw Data'!$B$6:$BE$49,'RevPAR Raw Data'!BB$1,FALSE))/100</f>
        <v>3.34013492033782E-2</v>
      </c>
      <c r="AF90" s="79">
        <f>(VLOOKUP($A89,'RevPAR Raw Data'!$B$6:$BE$49,'RevPAR Raw Data'!BC$1,FALSE))/100</f>
        <v>3.1151795529607101E-2</v>
      </c>
      <c r="AG90" s="81">
        <f>(VLOOKUP($A89,'RevPAR Raw Data'!$B$6:$BE$49,'RevPAR Raw Data'!BE$1,FALSE))/100</f>
        <v>-1.1834591913307501E-3</v>
      </c>
    </row>
    <row r="91" spans="1:33" x14ac:dyDescent="0.25">
      <c r="A91" s="128"/>
      <c r="B91" s="106"/>
      <c r="C91" s="107"/>
      <c r="D91" s="107"/>
      <c r="E91" s="107"/>
      <c r="F91" s="107"/>
      <c r="G91" s="108"/>
      <c r="H91" s="88"/>
      <c r="I91" s="88"/>
      <c r="J91" s="108"/>
      <c r="K91" s="109"/>
      <c r="M91" s="110"/>
      <c r="N91" s="111"/>
      <c r="O91" s="111"/>
      <c r="P91" s="111"/>
      <c r="Q91" s="111"/>
      <c r="R91" s="112"/>
      <c r="S91" s="111"/>
      <c r="T91" s="111"/>
      <c r="U91" s="112"/>
      <c r="V91" s="113"/>
      <c r="X91" s="110"/>
      <c r="Y91" s="111"/>
      <c r="Z91" s="111"/>
      <c r="AA91" s="111"/>
      <c r="AB91" s="111"/>
      <c r="AC91" s="112"/>
      <c r="AD91" s="111"/>
      <c r="AE91" s="111"/>
      <c r="AF91" s="112"/>
      <c r="AG91" s="113"/>
    </row>
    <row r="92" spans="1:33" x14ac:dyDescent="0.25">
      <c r="A92" s="105" t="s">
        <v>45</v>
      </c>
      <c r="B92" s="106">
        <f>(VLOOKUP($A92,'Occupancy Raw Data'!$B$8:$BE$45,'Occupancy Raw Data'!AG$3,FALSE))/100</f>
        <v>0.70998597366165295</v>
      </c>
      <c r="C92" s="107">
        <f>(VLOOKUP($A92,'Occupancy Raw Data'!$B$8:$BE$45,'Occupancy Raw Data'!AH$3,FALSE))/100</f>
        <v>0.76998753214369198</v>
      </c>
      <c r="D92" s="107">
        <f>(VLOOKUP($A92,'Occupancy Raw Data'!$B$8:$BE$45,'Occupancy Raw Data'!AI$3,FALSE))/100</f>
        <v>0.80427413699057093</v>
      </c>
      <c r="E92" s="107">
        <f>(VLOOKUP($A92,'Occupancy Raw Data'!$B$8:$BE$45,'Occupancy Raw Data'!AJ$3,FALSE))/100</f>
        <v>0.79718304371542104</v>
      </c>
      <c r="F92" s="107">
        <f>(VLOOKUP($A92,'Occupancy Raw Data'!$B$8:$BE$45,'Occupancy Raw Data'!AK$3,FALSE))/100</f>
        <v>0.8097872672017451</v>
      </c>
      <c r="G92" s="108">
        <f>(VLOOKUP($A92,'Occupancy Raw Data'!$B$8:$BE$45,'Occupancy Raw Data'!AL$3,FALSE))/100</f>
        <v>0.77824359074261595</v>
      </c>
      <c r="H92" s="88">
        <f>(VLOOKUP($A92,'Occupancy Raw Data'!$B$8:$BE$45,'Occupancy Raw Data'!AN$3,FALSE))/100</f>
        <v>0.90725083768409509</v>
      </c>
      <c r="I92" s="88">
        <f>(VLOOKUP($A92,'Occupancy Raw Data'!$B$8:$BE$45,'Occupancy Raw Data'!AO$3,FALSE))/100</f>
        <v>0.93631652770201801</v>
      </c>
      <c r="J92" s="108">
        <f>(VLOOKUP($A92,'Occupancy Raw Data'!$B$8:$BE$45,'Occupancy Raw Data'!AP$3,FALSE))/100</f>
        <v>0.92178368269305588</v>
      </c>
      <c r="K92" s="109">
        <f>(VLOOKUP($A92,'Occupancy Raw Data'!$B$8:$BE$45,'Occupancy Raw Data'!AR$3,FALSE))/100</f>
        <v>0.81925504558559892</v>
      </c>
      <c r="M92" s="110">
        <f>VLOOKUP($A92,'ADR Raw Data'!$B$6:$BE$43,'ADR Raw Data'!AG$1,FALSE)</f>
        <v>205.68462982850801</v>
      </c>
      <c r="N92" s="111">
        <f>VLOOKUP($A92,'ADR Raw Data'!$B$6:$BE$43,'ADR Raw Data'!AH$1,FALSE)</f>
        <v>205.917293034788</v>
      </c>
      <c r="O92" s="111">
        <f>VLOOKUP($A92,'ADR Raw Data'!$B$6:$BE$43,'ADR Raw Data'!AI$1,FALSE)</f>
        <v>211.774668264502</v>
      </c>
      <c r="P92" s="111">
        <f>VLOOKUP($A92,'ADR Raw Data'!$B$6:$BE$43,'ADR Raw Data'!AJ$1,FALSE)</f>
        <v>211.34762693726901</v>
      </c>
      <c r="Q92" s="111">
        <f>VLOOKUP($A92,'ADR Raw Data'!$B$6:$BE$43,'ADR Raw Data'!AK$1,FALSE)</f>
        <v>216.28644208525699</v>
      </c>
      <c r="R92" s="112">
        <f>VLOOKUP($A92,'ADR Raw Data'!$B$6:$BE$43,'ADR Raw Data'!AL$1,FALSE)</f>
        <v>210.355883466336</v>
      </c>
      <c r="S92" s="111">
        <f>VLOOKUP($A92,'ADR Raw Data'!$B$6:$BE$43,'ADR Raw Data'!AN$1,FALSE)</f>
        <v>275.402171392068</v>
      </c>
      <c r="T92" s="111">
        <f>VLOOKUP($A92,'ADR Raw Data'!$B$6:$BE$43,'ADR Raw Data'!AO$1,FALSE)</f>
        <v>283.84799490460398</v>
      </c>
      <c r="U92" s="112">
        <f>VLOOKUP($A92,'ADR Raw Data'!$B$6:$BE$43,'ADR Raw Data'!AP$1,FALSE)</f>
        <v>279.69166159097102</v>
      </c>
      <c r="V92" s="113">
        <f>VLOOKUP($A92,'ADR Raw Data'!$B$6:$BE$43,'ADR Raw Data'!AR$1,FALSE)</f>
        <v>232.64532774222201</v>
      </c>
      <c r="X92" s="110">
        <f>VLOOKUP($A92,'RevPAR Raw Data'!$B$6:$BE$43,'RevPAR Raw Data'!AG$1,FALSE)</f>
        <v>146.03320217602999</v>
      </c>
      <c r="Y92" s="111">
        <f>VLOOKUP($A92,'RevPAR Raw Data'!$B$6:$BE$43,'RevPAR Raw Data'!AH$1,FALSE)</f>
        <v>158.55374828956499</v>
      </c>
      <c r="Z92" s="111">
        <f>VLOOKUP($A92,'RevPAR Raw Data'!$B$6:$BE$43,'RevPAR Raw Data'!AI$1,FALSE)</f>
        <v>170.324888554897</v>
      </c>
      <c r="AA92" s="111">
        <f>VLOOKUP($A92,'RevPAR Raw Data'!$B$6:$BE$43,'RevPAR Raw Data'!AJ$1,FALSE)</f>
        <v>168.48274452388301</v>
      </c>
      <c r="AB92" s="111">
        <f>VLOOKUP($A92,'RevPAR Raw Data'!$B$6:$BE$43,'RevPAR Raw Data'!AK$1,FALSE)</f>
        <v>175.146006869009</v>
      </c>
      <c r="AC92" s="112">
        <f>VLOOKUP($A92,'RevPAR Raw Data'!$B$6:$BE$43,'RevPAR Raw Data'!AL$1,FALSE)</f>
        <v>163.708118082677</v>
      </c>
      <c r="AD92" s="111">
        <f>VLOOKUP($A92,'RevPAR Raw Data'!$B$6:$BE$43,'RevPAR Raw Data'!AN$1,FALSE)</f>
        <v>249.858850695472</v>
      </c>
      <c r="AE92" s="111">
        <f>VLOOKUP($A92,'RevPAR Raw Data'!$B$6:$BE$43,'RevPAR Raw Data'!AO$1,FALSE)</f>
        <v>265.77156898425898</v>
      </c>
      <c r="AF92" s="112">
        <f>VLOOKUP($A92,'RevPAR Raw Data'!$B$6:$BE$43,'RevPAR Raw Data'!AP$1,FALSE)</f>
        <v>257.81520983986502</v>
      </c>
      <c r="AG92" s="113">
        <f>VLOOKUP($A92,'RevPAR Raw Data'!$B$6:$BE$43,'RevPAR Raw Data'!AR$1,FALSE)</f>
        <v>190.59585858473099</v>
      </c>
    </row>
    <row r="93" spans="1:33" x14ac:dyDescent="0.25">
      <c r="A93" s="90" t="s">
        <v>14</v>
      </c>
      <c r="B93" s="78">
        <f>(VLOOKUP($A92,'Occupancy Raw Data'!$B$8:$BE$51,'Occupancy Raw Data'!AT$3,FALSE))/100</f>
        <v>8.9450215347410197E-3</v>
      </c>
      <c r="C93" s="79">
        <f>(VLOOKUP($A92,'Occupancy Raw Data'!$B$8:$BE$51,'Occupancy Raw Data'!AU$3,FALSE))/100</f>
        <v>2.8621223292922001E-4</v>
      </c>
      <c r="D93" s="79">
        <f>(VLOOKUP($A92,'Occupancy Raw Data'!$B$8:$BE$51,'Occupancy Raw Data'!AV$3,FALSE))/100</f>
        <v>1.04604214980658E-2</v>
      </c>
      <c r="E93" s="79">
        <f>(VLOOKUP($A92,'Occupancy Raw Data'!$B$8:$BE$51,'Occupancy Raw Data'!AW$3,FALSE))/100</f>
        <v>3.9905256248091499E-2</v>
      </c>
      <c r="F93" s="79">
        <f>(VLOOKUP($A92,'Occupancy Raw Data'!$B$8:$BE$51,'Occupancy Raw Data'!AX$3,FALSE))/100</f>
        <v>4.5093010220595399E-2</v>
      </c>
      <c r="G93" s="79">
        <f>(VLOOKUP($A92,'Occupancy Raw Data'!$B$8:$BE$51,'Occupancy Raw Data'!AY$3,FALSE))/100</f>
        <v>2.1090407916364101E-2</v>
      </c>
      <c r="H93" s="80">
        <f>(VLOOKUP($A92,'Occupancy Raw Data'!$B$8:$BE$51,'Occupancy Raw Data'!BA$3,FALSE))/100</f>
        <v>4.2527130519001803E-2</v>
      </c>
      <c r="I93" s="80">
        <f>(VLOOKUP($A92,'Occupancy Raw Data'!$B$8:$BE$51,'Occupancy Raw Data'!BB$3,FALSE))/100</f>
        <v>2.4990353209549402E-2</v>
      </c>
      <c r="J93" s="79">
        <f>(VLOOKUP($A92,'Occupancy Raw Data'!$B$8:$BE$51,'Occupancy Raw Data'!BC$3,FALSE))/100</f>
        <v>3.3546153973426501E-2</v>
      </c>
      <c r="K93" s="81">
        <f>(VLOOKUP($A92,'Occupancy Raw Data'!$B$8:$BE$51,'Occupancy Raw Data'!BE$3,FALSE))/100</f>
        <v>2.50622280708944E-2</v>
      </c>
      <c r="M93" s="78">
        <f>(VLOOKUP($A92,'ADR Raw Data'!$B$6:$BE$49,'ADR Raw Data'!AT$1,FALSE))/100</f>
        <v>5.4244642407704899E-3</v>
      </c>
      <c r="N93" s="79">
        <f>(VLOOKUP($A92,'ADR Raw Data'!$B$6:$BE$49,'ADR Raw Data'!AU$1,FALSE))/100</f>
        <v>-7.7930740637436003E-3</v>
      </c>
      <c r="O93" s="79">
        <f>(VLOOKUP($A92,'ADR Raw Data'!$B$6:$BE$49,'ADR Raw Data'!AV$1,FALSE))/100</f>
        <v>2.4097189687028998E-2</v>
      </c>
      <c r="P93" s="79">
        <f>(VLOOKUP($A92,'ADR Raw Data'!$B$6:$BE$49,'ADR Raw Data'!AW$1,FALSE))/100</f>
        <v>3.1316847555494499E-2</v>
      </c>
      <c r="Q93" s="79">
        <f>(VLOOKUP($A92,'ADR Raw Data'!$B$6:$BE$49,'ADR Raw Data'!AX$1,FALSE))/100</f>
        <v>2.0697381074400497E-2</v>
      </c>
      <c r="R93" s="79">
        <f>(VLOOKUP($A92,'ADR Raw Data'!$B$6:$BE$49,'ADR Raw Data'!AY$1,FALSE))/100</f>
        <v>1.52475509716144E-2</v>
      </c>
      <c r="S93" s="80">
        <f>(VLOOKUP($A92,'ADR Raw Data'!$B$6:$BE$49,'ADR Raw Data'!BA$1,FALSE))/100</f>
        <v>3.7653457575723796E-2</v>
      </c>
      <c r="T93" s="80">
        <f>(VLOOKUP($A92,'ADR Raw Data'!$B$6:$BE$49,'ADR Raw Data'!BB$1,FALSE))/100</f>
        <v>4.0028648185694099E-2</v>
      </c>
      <c r="U93" s="79">
        <f>(VLOOKUP($A92,'ADR Raw Data'!$B$6:$BE$49,'ADR Raw Data'!BC$1,FALSE))/100</f>
        <v>3.8753430394472405E-2</v>
      </c>
      <c r="V93" s="81">
        <f>(VLOOKUP($A92,'ADR Raw Data'!$B$6:$BE$49,'ADR Raw Data'!BE$1,FALSE))/100</f>
        <v>2.4944813006153099E-2</v>
      </c>
      <c r="X93" s="78">
        <f>(VLOOKUP($A92,'RevPAR Raw Data'!$B$6:$BE$49,'RevPAR Raw Data'!AT$1,FALSE))/100</f>
        <v>1.4418007724959601E-2</v>
      </c>
      <c r="Y93" s="79">
        <f>(VLOOKUP($A92,'RevPAR Raw Data'!$B$6:$BE$49,'RevPAR Raw Data'!AU$1,FALSE))/100</f>
        <v>-7.5090923039435398E-3</v>
      </c>
      <c r="Z93" s="79">
        <f>(VLOOKUP($A92,'RevPAR Raw Data'!$B$6:$BE$49,'RevPAR Raw Data'!AV$1,FALSE))/100</f>
        <v>3.4809677946140101E-2</v>
      </c>
      <c r="AA93" s="79">
        <f>(VLOOKUP($A92,'RevPAR Raw Data'!$B$6:$BE$49,'RevPAR Raw Data'!AW$1,FALSE))/100</f>
        <v>7.2471810630170497E-2</v>
      </c>
      <c r="AB93" s="79">
        <f>(VLOOKUP($A92,'RevPAR Raw Data'!$B$6:$BE$49,'RevPAR Raw Data'!AX$1,FALSE))/100</f>
        <v>6.6723698511323495E-2</v>
      </c>
      <c r="AC93" s="79">
        <f>(VLOOKUP($A92,'RevPAR Raw Data'!$B$6:$BE$49,'RevPAR Raw Data'!AY$1,FALSE))/100</f>
        <v>3.6659535957695402E-2</v>
      </c>
      <c r="AD93" s="80">
        <f>(VLOOKUP($A92,'RevPAR Raw Data'!$B$6:$BE$49,'RevPAR Raw Data'!BA$1,FALSE))/100</f>
        <v>8.1781881599540099E-2</v>
      </c>
      <c r="AE93" s="80">
        <f>(VLOOKUP($A92,'RevPAR Raw Data'!$B$6:$BE$49,'RevPAR Raw Data'!BB$1,FALSE))/100</f>
        <v>6.6019331451904903E-2</v>
      </c>
      <c r="AF93" s="79">
        <f>(VLOOKUP($A92,'RevPAR Raw Data'!$B$6:$BE$49,'RevPAR Raw Data'!BC$1,FALSE))/100</f>
        <v>7.3599612910910397E-2</v>
      </c>
      <c r="AG93" s="81">
        <f>(VLOOKUP($A92,'RevPAR Raw Data'!$B$6:$BE$49,'RevPAR Raw Data'!BE$1,FALSE))/100</f>
        <v>5.0632213669793605E-2</v>
      </c>
    </row>
    <row r="94" spans="1:33" x14ac:dyDescent="0.25">
      <c r="A94" s="128"/>
      <c r="B94" s="106"/>
      <c r="C94" s="107"/>
      <c r="D94" s="107"/>
      <c r="E94" s="107"/>
      <c r="F94" s="107"/>
      <c r="G94" s="108"/>
      <c r="H94" s="88"/>
      <c r="I94" s="88"/>
      <c r="J94" s="108"/>
      <c r="K94" s="109"/>
      <c r="M94" s="110"/>
      <c r="N94" s="111"/>
      <c r="O94" s="111"/>
      <c r="P94" s="111"/>
      <c r="Q94" s="111"/>
      <c r="R94" s="112"/>
      <c r="S94" s="111"/>
      <c r="T94" s="111"/>
      <c r="U94" s="112"/>
      <c r="V94" s="113"/>
      <c r="X94" s="110"/>
      <c r="Y94" s="111"/>
      <c r="Z94" s="111"/>
      <c r="AA94" s="111"/>
      <c r="AB94" s="111"/>
      <c r="AC94" s="112"/>
      <c r="AD94" s="111"/>
      <c r="AE94" s="111"/>
      <c r="AF94" s="112"/>
      <c r="AG94" s="113"/>
    </row>
    <row r="95" spans="1:33" x14ac:dyDescent="0.25">
      <c r="A95" s="105" t="s">
        <v>46</v>
      </c>
      <c r="B95" s="106">
        <f>(VLOOKUP($A95,'Occupancy Raw Data'!$B$8:$BE$45,'Occupancy Raw Data'!AG$3,FALSE))/100</f>
        <v>0.57742524692193198</v>
      </c>
      <c r="C95" s="107">
        <f>(VLOOKUP($A95,'Occupancy Raw Data'!$B$8:$BE$45,'Occupancy Raw Data'!AH$3,FALSE))/100</f>
        <v>0.62034907319713095</v>
      </c>
      <c r="D95" s="107">
        <f>(VLOOKUP($A95,'Occupancy Raw Data'!$B$8:$BE$45,'Occupancy Raw Data'!AI$3,FALSE))/100</f>
        <v>0.61960492490867203</v>
      </c>
      <c r="E95" s="107">
        <f>(VLOOKUP($A95,'Occupancy Raw Data'!$B$8:$BE$45,'Occupancy Raw Data'!AJ$3,FALSE))/100</f>
        <v>0.633879042078203</v>
      </c>
      <c r="F95" s="107">
        <f>(VLOOKUP($A95,'Occupancy Raw Data'!$B$8:$BE$45,'Occupancy Raw Data'!AK$3,FALSE))/100</f>
        <v>0.66049925585171099</v>
      </c>
      <c r="G95" s="108">
        <f>(VLOOKUP($A95,'Occupancy Raw Data'!$B$8:$BE$45,'Occupancy Raw Data'!AL$3,FALSE))/100</f>
        <v>0.62235150859152999</v>
      </c>
      <c r="H95" s="88">
        <f>(VLOOKUP($A95,'Occupancy Raw Data'!$B$8:$BE$45,'Occupancy Raw Data'!AN$3,FALSE))/100</f>
        <v>0.81318495467460394</v>
      </c>
      <c r="I95" s="88">
        <f>(VLOOKUP($A95,'Occupancy Raw Data'!$B$8:$BE$45,'Occupancy Raw Data'!AO$3,FALSE))/100</f>
        <v>0.84481125693410908</v>
      </c>
      <c r="J95" s="108">
        <f>(VLOOKUP($A95,'Occupancy Raw Data'!$B$8:$BE$45,'Occupancy Raw Data'!AP$3,FALSE))/100</f>
        <v>0.82899810580435596</v>
      </c>
      <c r="K95" s="109">
        <f>(VLOOKUP($A95,'Occupancy Raw Data'!$B$8:$BE$45,'Occupancy Raw Data'!AR$3,FALSE))/100</f>
        <v>0.68139339350948003</v>
      </c>
      <c r="M95" s="110">
        <f>VLOOKUP($A95,'ADR Raw Data'!$B$6:$BE$43,'ADR Raw Data'!AG$1,FALSE)</f>
        <v>131.18627262609101</v>
      </c>
      <c r="N95" s="111">
        <f>VLOOKUP($A95,'ADR Raw Data'!$B$6:$BE$43,'ADR Raw Data'!AH$1,FALSE)</f>
        <v>134.83396782988001</v>
      </c>
      <c r="O95" s="111">
        <f>VLOOKUP($A95,'ADR Raw Data'!$B$6:$BE$43,'ADR Raw Data'!AI$1,FALSE)</f>
        <v>136.164927939731</v>
      </c>
      <c r="P95" s="111">
        <f>VLOOKUP($A95,'ADR Raw Data'!$B$6:$BE$43,'ADR Raw Data'!AJ$1,FALSE)</f>
        <v>135.13150106723501</v>
      </c>
      <c r="Q95" s="111">
        <f>VLOOKUP($A95,'ADR Raw Data'!$B$6:$BE$43,'ADR Raw Data'!AK$1,FALSE)</f>
        <v>136.905748962974</v>
      </c>
      <c r="R95" s="112">
        <f>VLOOKUP($A95,'ADR Raw Data'!$B$6:$BE$43,'ADR Raw Data'!AL$1,FALSE)</f>
        <v>134.92247347710699</v>
      </c>
      <c r="S95" s="111">
        <f>VLOOKUP($A95,'ADR Raw Data'!$B$6:$BE$43,'ADR Raw Data'!AN$1,FALSE)</f>
        <v>176.46177779626399</v>
      </c>
      <c r="T95" s="111">
        <f>VLOOKUP($A95,'ADR Raw Data'!$B$6:$BE$43,'ADR Raw Data'!AO$1,FALSE)</f>
        <v>183.16753443305501</v>
      </c>
      <c r="U95" s="112">
        <f>VLOOKUP($A95,'ADR Raw Data'!$B$6:$BE$43,'ADR Raw Data'!AP$1,FALSE)</f>
        <v>179.87861231817499</v>
      </c>
      <c r="V95" s="113">
        <f>VLOOKUP($A95,'ADR Raw Data'!$B$6:$BE$43,'ADR Raw Data'!AR$1,FALSE)</f>
        <v>150.549508272286</v>
      </c>
      <c r="X95" s="110">
        <f>VLOOKUP($A95,'RevPAR Raw Data'!$B$6:$BE$43,'RevPAR Raw Data'!AG$1,FALSE)</f>
        <v>75.750265863888501</v>
      </c>
      <c r="Y95" s="111">
        <f>VLOOKUP($A95,'RevPAR Raw Data'!$B$6:$BE$43,'RevPAR Raw Data'!AH$1,FALSE)</f>
        <v>83.644126978757896</v>
      </c>
      <c r="Z95" s="111">
        <f>VLOOKUP($A95,'RevPAR Raw Data'!$B$6:$BE$43,'RevPAR Raw Data'!AI$1,FALSE)</f>
        <v>84.368459951292095</v>
      </c>
      <c r="AA95" s="111">
        <f>VLOOKUP($A95,'RevPAR Raw Data'!$B$6:$BE$43,'RevPAR Raw Data'!AJ$1,FALSE)</f>
        <v>85.657026451089095</v>
      </c>
      <c r="AB95" s="111">
        <f>VLOOKUP($A95,'RevPAR Raw Data'!$B$6:$BE$43,'RevPAR Raw Data'!AK$1,FALSE)</f>
        <v>90.426145311865696</v>
      </c>
      <c r="AC95" s="112">
        <f>VLOOKUP($A95,'RevPAR Raw Data'!$B$6:$BE$43,'RevPAR Raw Data'!AL$1,FALSE)</f>
        <v>83.969204911378696</v>
      </c>
      <c r="AD95" s="111">
        <f>VLOOKUP($A95,'RevPAR Raw Data'!$B$6:$BE$43,'RevPAR Raw Data'!AN$1,FALSE)</f>
        <v>143.49606277905499</v>
      </c>
      <c r="AE95" s="111">
        <f>VLOOKUP($A95,'RevPAR Raw Data'!$B$6:$BE$43,'RevPAR Raw Data'!AO$1,FALSE)</f>
        <v>154.74199499391099</v>
      </c>
      <c r="AF95" s="112">
        <f>VLOOKUP($A95,'RevPAR Raw Data'!$B$6:$BE$43,'RevPAR Raw Data'!AP$1,FALSE)</f>
        <v>149.11902888648299</v>
      </c>
      <c r="AG95" s="113">
        <f>VLOOKUP($A95,'RevPAR Raw Data'!$B$6:$BE$43,'RevPAR Raw Data'!AR$1,FALSE)</f>
        <v>102.583440332837</v>
      </c>
    </row>
    <row r="96" spans="1:33" x14ac:dyDescent="0.25">
      <c r="A96" s="90" t="s">
        <v>14</v>
      </c>
      <c r="B96" s="78">
        <f>(VLOOKUP($A95,'Occupancy Raw Data'!$B$8:$BE$51,'Occupancy Raw Data'!AT$3,FALSE))/100</f>
        <v>2.44932942874761E-3</v>
      </c>
      <c r="C96" s="79">
        <f>(VLOOKUP($A95,'Occupancy Raw Data'!$B$8:$BE$51,'Occupancy Raw Data'!AU$3,FALSE))/100</f>
        <v>2.2133472670936298E-3</v>
      </c>
      <c r="D96" s="79">
        <f>(VLOOKUP($A95,'Occupancy Raw Data'!$B$8:$BE$51,'Occupancy Raw Data'!AV$3,FALSE))/100</f>
        <v>8.5287086662603397E-3</v>
      </c>
      <c r="E96" s="79">
        <f>(VLOOKUP($A95,'Occupancy Raw Data'!$B$8:$BE$51,'Occupancy Raw Data'!AW$3,FALSE))/100</f>
        <v>8.0086062219675999E-2</v>
      </c>
      <c r="F96" s="79">
        <f>(VLOOKUP($A95,'Occupancy Raw Data'!$B$8:$BE$51,'Occupancy Raw Data'!AX$3,FALSE))/100</f>
        <v>6.4040973053679701E-2</v>
      </c>
      <c r="G96" s="79">
        <f>(VLOOKUP($A95,'Occupancy Raw Data'!$B$8:$BE$51,'Occupancy Raw Data'!AY$3,FALSE))/100</f>
        <v>3.1413686838098198E-2</v>
      </c>
      <c r="H96" s="80">
        <f>(VLOOKUP($A95,'Occupancy Raw Data'!$B$8:$BE$51,'Occupancy Raw Data'!BA$3,FALSE))/100</f>
        <v>4.0571652912482402E-2</v>
      </c>
      <c r="I96" s="80">
        <f>(VLOOKUP($A95,'Occupancy Raw Data'!$B$8:$BE$51,'Occupancy Raw Data'!BB$3,FALSE))/100</f>
        <v>3.8763660252127304E-2</v>
      </c>
      <c r="J96" s="79">
        <f>(VLOOKUP($A95,'Occupancy Raw Data'!$B$8:$BE$51,'Occupancy Raw Data'!BC$3,FALSE))/100</f>
        <v>3.9649627108549697E-2</v>
      </c>
      <c r="K96" s="81">
        <f>(VLOOKUP($A95,'Occupancy Raw Data'!$B$8:$BE$51,'Occupancy Raw Data'!BE$3,FALSE))/100</f>
        <v>3.4261714546053798E-2</v>
      </c>
      <c r="M96" s="78">
        <f>(VLOOKUP($A95,'ADR Raw Data'!$B$6:$BE$49,'ADR Raw Data'!AT$1,FALSE))/100</f>
        <v>-4.6457882423605098E-3</v>
      </c>
      <c r="N96" s="79">
        <f>(VLOOKUP($A95,'ADR Raw Data'!$B$6:$BE$49,'ADR Raw Data'!AU$1,FALSE))/100</f>
        <v>-3.0981950917895401E-3</v>
      </c>
      <c r="O96" s="79">
        <f>(VLOOKUP($A95,'ADR Raw Data'!$B$6:$BE$49,'ADR Raw Data'!AV$1,FALSE))/100</f>
        <v>2.7529133359337999E-3</v>
      </c>
      <c r="P96" s="79">
        <f>(VLOOKUP($A95,'ADR Raw Data'!$B$6:$BE$49,'ADR Raw Data'!AW$1,FALSE))/100</f>
        <v>5.4829862501027601E-3</v>
      </c>
      <c r="Q96" s="79">
        <f>(VLOOKUP($A95,'ADR Raw Data'!$B$6:$BE$49,'ADR Raw Data'!AX$1,FALSE))/100</f>
        <v>7.4824561516111101E-3</v>
      </c>
      <c r="R96" s="79">
        <f>(VLOOKUP($A95,'ADR Raw Data'!$B$6:$BE$49,'ADR Raw Data'!AY$1,FALSE))/100</f>
        <v>1.89766003935996E-3</v>
      </c>
      <c r="S96" s="80">
        <f>(VLOOKUP($A95,'ADR Raw Data'!$B$6:$BE$49,'ADR Raw Data'!BA$1,FALSE))/100</f>
        <v>1.4495567140011201E-2</v>
      </c>
      <c r="T96" s="80">
        <f>(VLOOKUP($A95,'ADR Raw Data'!$B$6:$BE$49,'ADR Raw Data'!BB$1,FALSE))/100</f>
        <v>3.0593123883632098E-2</v>
      </c>
      <c r="U96" s="79">
        <f>(VLOOKUP($A95,'ADR Raw Data'!$B$6:$BE$49,'ADR Raw Data'!BC$1,FALSE))/100</f>
        <v>2.27749867658378E-2</v>
      </c>
      <c r="V96" s="81">
        <f>(VLOOKUP($A95,'ADR Raw Data'!$B$6:$BE$49,'ADR Raw Data'!BE$1,FALSE))/100</f>
        <v>1.0967849923224299E-2</v>
      </c>
      <c r="X96" s="78">
        <f>(VLOOKUP($A95,'RevPAR Raw Data'!$B$6:$BE$49,'RevPAR Raw Data'!AT$1,FALSE))/100</f>
        <v>-2.2078378794746301E-3</v>
      </c>
      <c r="Y96" s="79">
        <f>(VLOOKUP($A95,'RevPAR Raw Data'!$B$6:$BE$49,'RevPAR Raw Data'!AU$1,FALSE))/100</f>
        <v>-8.9170520633525304E-4</v>
      </c>
      <c r="Z96" s="79">
        <f>(VLOOKUP($A95,'RevPAR Raw Data'!$B$6:$BE$49,'RevPAR Raw Data'!AV$1,FALSE))/100</f>
        <v>1.1305100798019701E-2</v>
      </c>
      <c r="AA96" s="79">
        <f>(VLOOKUP($A95,'RevPAR Raw Data'!$B$6:$BE$49,'RevPAR Raw Data'!AW$1,FALSE))/100</f>
        <v>8.6008159247754193E-2</v>
      </c>
      <c r="AB96" s="79">
        <f>(VLOOKUP($A95,'RevPAR Raw Data'!$B$6:$BE$49,'RevPAR Raw Data'!AX$1,FALSE))/100</f>
        <v>7.2002612978071492E-2</v>
      </c>
      <c r="AC96" s="79">
        <f>(VLOOKUP($A95,'RevPAR Raw Data'!$B$6:$BE$49,'RevPAR Raw Data'!AY$1,FALSE))/100</f>
        <v>3.3370959375659801E-2</v>
      </c>
      <c r="AD96" s="80">
        <f>(VLOOKUP($A95,'RevPAR Raw Data'!$B$6:$BE$49,'RevPAR Raw Data'!BA$1,FALSE))/100</f>
        <v>5.5655329171267705E-2</v>
      </c>
      <c r="AE96" s="80">
        <f>(VLOOKUP($A95,'RevPAR Raw Data'!$B$6:$BE$49,'RevPAR Raw Data'!BB$1,FALSE))/100</f>
        <v>7.0542685596035798E-2</v>
      </c>
      <c r="AF96" s="79">
        <f>(VLOOKUP($A95,'RevPAR Raw Data'!$B$6:$BE$49,'RevPAR Raw Data'!BC$1,FALSE))/100</f>
        <v>6.3327633607055095E-2</v>
      </c>
      <c r="AG96" s="81">
        <f>(VLOOKUP($A95,'RevPAR Raw Data'!$B$6:$BE$49,'RevPAR Raw Data'!BE$1,FALSE))/100</f>
        <v>4.5605341812531598E-2</v>
      </c>
    </row>
    <row r="97" spans="1:33" x14ac:dyDescent="0.25">
      <c r="A97" s="118"/>
      <c r="B97" s="119"/>
      <c r="C97" s="120"/>
      <c r="D97" s="120"/>
      <c r="E97" s="120"/>
      <c r="F97" s="120"/>
      <c r="G97" s="121"/>
      <c r="H97" s="120"/>
      <c r="I97" s="120"/>
      <c r="J97" s="121"/>
      <c r="K97" s="122"/>
      <c r="M97" s="119"/>
      <c r="N97" s="120"/>
      <c r="O97" s="120"/>
      <c r="P97" s="120"/>
      <c r="Q97" s="120"/>
      <c r="R97" s="121"/>
      <c r="S97" s="120"/>
      <c r="T97" s="120"/>
      <c r="U97" s="121"/>
      <c r="V97" s="122"/>
      <c r="X97" s="119"/>
      <c r="Y97" s="120"/>
      <c r="Z97" s="120"/>
      <c r="AA97" s="120"/>
      <c r="AB97" s="120"/>
      <c r="AC97" s="121"/>
      <c r="AD97" s="120"/>
      <c r="AE97" s="120"/>
      <c r="AF97" s="121"/>
      <c r="AG97" s="122"/>
    </row>
    <row r="98" spans="1:33" x14ac:dyDescent="0.25">
      <c r="A98" s="123" t="s">
        <v>47</v>
      </c>
      <c r="B98" s="106">
        <f>(VLOOKUP($A98,'Occupancy Raw Data'!$B$8:$BE$45,'Occupancy Raw Data'!AG$3,FALSE))/100</f>
        <v>0.50390221125304302</v>
      </c>
      <c r="C98" s="107">
        <f>(VLOOKUP($A98,'Occupancy Raw Data'!$B$8:$BE$45,'Occupancy Raw Data'!AH$3,FALSE))/100</f>
        <v>0.61680507843333399</v>
      </c>
      <c r="D98" s="107">
        <f>(VLOOKUP($A98,'Occupancy Raw Data'!$B$8:$BE$45,'Occupancy Raw Data'!AI$3,FALSE))/100</f>
        <v>0.64544352911093994</v>
      </c>
      <c r="E98" s="107">
        <f>(VLOOKUP($A98,'Occupancy Raw Data'!$B$8:$BE$45,'Occupancy Raw Data'!AJ$3,FALSE))/100</f>
        <v>0.647589189429565</v>
      </c>
      <c r="F98" s="107">
        <f>(VLOOKUP($A98,'Occupancy Raw Data'!$B$8:$BE$45,'Occupancy Raw Data'!AK$3,FALSE))/100</f>
        <v>0.64409276367719404</v>
      </c>
      <c r="G98" s="108">
        <f>(VLOOKUP($A98,'Occupancy Raw Data'!$B$8:$BE$45,'Occupancy Raw Data'!AL$3,FALSE))/100</f>
        <v>0.61156655438081498</v>
      </c>
      <c r="H98" s="88">
        <f>(VLOOKUP($A98,'Occupancy Raw Data'!$B$8:$BE$45,'Occupancy Raw Data'!AN$3,FALSE))/100</f>
        <v>0.70744066139212292</v>
      </c>
      <c r="I98" s="88">
        <f>(VLOOKUP($A98,'Occupancy Raw Data'!$B$8:$BE$45,'Occupancy Raw Data'!AO$3,FALSE))/100</f>
        <v>0.70320695172904191</v>
      </c>
      <c r="J98" s="108">
        <f>(VLOOKUP($A98,'Occupancy Raw Data'!$B$8:$BE$45,'Occupancy Raw Data'!AP$3,FALSE))/100</f>
        <v>0.70532380656058291</v>
      </c>
      <c r="K98" s="109">
        <f>(VLOOKUP($A98,'Occupancy Raw Data'!$B$8:$BE$45,'Occupancy Raw Data'!AR$3,FALSE))/100</f>
        <v>0.63836348651562802</v>
      </c>
      <c r="M98" s="110">
        <f>VLOOKUP($A98,'ADR Raw Data'!$B$6:$BE$43,'ADR Raw Data'!AG$1,FALSE)</f>
        <v>112.66976194415901</v>
      </c>
      <c r="N98" s="111">
        <f>VLOOKUP($A98,'ADR Raw Data'!$B$6:$BE$43,'ADR Raw Data'!AH$1,FALSE)</f>
        <v>115.70830103999501</v>
      </c>
      <c r="O98" s="111">
        <f>VLOOKUP($A98,'ADR Raw Data'!$B$6:$BE$43,'ADR Raw Data'!AI$1,FALSE)</f>
        <v>116.57018946897</v>
      </c>
      <c r="P98" s="111">
        <f>VLOOKUP($A98,'ADR Raw Data'!$B$6:$BE$43,'ADR Raw Data'!AJ$1,FALSE)</f>
        <v>116.288745493562</v>
      </c>
      <c r="Q98" s="111">
        <f>VLOOKUP($A98,'ADR Raw Data'!$B$6:$BE$43,'ADR Raw Data'!AK$1,FALSE)</f>
        <v>118.715351813654</v>
      </c>
      <c r="R98" s="112">
        <f>VLOOKUP($A98,'ADR Raw Data'!$B$6:$BE$43,'ADR Raw Data'!AL$1,FALSE)</f>
        <v>116.14582756163399</v>
      </c>
      <c r="S98" s="111">
        <f>VLOOKUP($A98,'ADR Raw Data'!$B$6:$BE$43,'ADR Raw Data'!AN$1,FALSE)</f>
        <v>137.75382908708201</v>
      </c>
      <c r="T98" s="111">
        <f>VLOOKUP($A98,'ADR Raw Data'!$B$6:$BE$43,'ADR Raw Data'!AO$1,FALSE)</f>
        <v>137.72960842564299</v>
      </c>
      <c r="U98" s="112">
        <f>VLOOKUP($A98,'ADR Raw Data'!$B$6:$BE$43,'ADR Raw Data'!AP$1,FALSE)</f>
        <v>137.741755102523</v>
      </c>
      <c r="V98" s="113">
        <f>VLOOKUP($A98,'ADR Raw Data'!$B$6:$BE$43,'ADR Raw Data'!AR$1,FALSE)</f>
        <v>122.96564222032001</v>
      </c>
      <c r="X98" s="110">
        <f>VLOOKUP($A98,'RevPAR Raw Data'!$B$6:$BE$43,'RevPAR Raw Data'!AG$1,FALSE)</f>
        <v>56.774542185015903</v>
      </c>
      <c r="Y98" s="111">
        <f>VLOOKUP($A98,'RevPAR Raw Data'!$B$6:$BE$43,'RevPAR Raw Data'!AH$1,FALSE)</f>
        <v>71.369467698362399</v>
      </c>
      <c r="Z98" s="111">
        <f>VLOOKUP($A98,'RevPAR Raw Data'!$B$6:$BE$43,'RevPAR Raw Data'!AI$1,FALSE)</f>
        <v>75.239474479983102</v>
      </c>
      <c r="AA98" s="111">
        <f>VLOOKUP($A98,'RevPAR Raw Data'!$B$6:$BE$43,'RevPAR Raw Data'!AJ$1,FALSE)</f>
        <v>75.307334433956996</v>
      </c>
      <c r="AB98" s="111">
        <f>VLOOKUP($A98,'RevPAR Raw Data'!$B$6:$BE$43,'RevPAR Raw Data'!AK$1,FALSE)</f>
        <v>76.463699040567406</v>
      </c>
      <c r="AC98" s="112">
        <f>VLOOKUP($A98,'RevPAR Raw Data'!$B$6:$BE$43,'RevPAR Raw Data'!AL$1,FALSE)</f>
        <v>71.030903567577099</v>
      </c>
      <c r="AD98" s="111">
        <f>VLOOKUP($A98,'RevPAR Raw Data'!$B$6:$BE$43,'RevPAR Raw Data'!AN$1,FALSE)</f>
        <v>97.452659958662906</v>
      </c>
      <c r="AE98" s="111">
        <f>VLOOKUP($A98,'RevPAR Raw Data'!$B$6:$BE$43,'RevPAR Raw Data'!AO$1,FALSE)</f>
        <v>96.852418103831397</v>
      </c>
      <c r="AF98" s="112">
        <f>VLOOKUP($A98,'RevPAR Raw Data'!$B$6:$BE$43,'RevPAR Raw Data'!AP$1,FALSE)</f>
        <v>97.152539031247201</v>
      </c>
      <c r="AG98" s="113">
        <f>VLOOKUP($A98,'RevPAR Raw Data'!$B$6:$BE$43,'RevPAR Raw Data'!AR$1,FALSE)</f>
        <v>78.496776089397102</v>
      </c>
    </row>
    <row r="99" spans="1:33" x14ac:dyDescent="0.25">
      <c r="A99" s="90" t="s">
        <v>14</v>
      </c>
      <c r="B99" s="78">
        <f>(VLOOKUP($A98,'Occupancy Raw Data'!$B$8:$BE$51,'Occupancy Raw Data'!AT$3,FALSE))/100</f>
        <v>2.0763229085913801E-2</v>
      </c>
      <c r="C99" s="79">
        <f>(VLOOKUP($A98,'Occupancy Raw Data'!$B$8:$BE$51,'Occupancy Raw Data'!AU$3,FALSE))/100</f>
        <v>5.3067765055625901E-3</v>
      </c>
      <c r="D99" s="79">
        <f>(VLOOKUP($A98,'Occupancy Raw Data'!$B$8:$BE$51,'Occupancy Raw Data'!AV$3,FALSE))/100</f>
        <v>1.57153001439129E-2</v>
      </c>
      <c r="E99" s="79">
        <f>(VLOOKUP($A98,'Occupancy Raw Data'!$B$8:$BE$51,'Occupancy Raw Data'!AW$3,FALSE))/100</f>
        <v>1.5102837034369002E-2</v>
      </c>
      <c r="F99" s="79">
        <f>(VLOOKUP($A98,'Occupancy Raw Data'!$B$8:$BE$51,'Occupancy Raw Data'!AX$3,FALSE))/100</f>
        <v>4.5574471749181805E-2</v>
      </c>
      <c r="G99" s="79">
        <f>(VLOOKUP($A98,'Occupancy Raw Data'!$B$8:$BE$51,'Occupancy Raw Data'!AY$3,FALSE))/100</f>
        <v>2.0420769044334902E-2</v>
      </c>
      <c r="H99" s="80">
        <f>(VLOOKUP($A98,'Occupancy Raw Data'!$B$8:$BE$51,'Occupancy Raw Data'!BA$3,FALSE))/100</f>
        <v>3.70294905133993E-2</v>
      </c>
      <c r="I99" s="80">
        <f>(VLOOKUP($A98,'Occupancy Raw Data'!$B$8:$BE$51,'Occupancy Raw Data'!BB$3,FALSE))/100</f>
        <v>3.8361245274875604E-2</v>
      </c>
      <c r="J99" s="79">
        <f>(VLOOKUP($A98,'Occupancy Raw Data'!$B$8:$BE$51,'Occupancy Raw Data'!BC$3,FALSE))/100</f>
        <v>3.7692942146677504E-2</v>
      </c>
      <c r="K99" s="81">
        <f>(VLOOKUP($A98,'Occupancy Raw Data'!$B$8:$BE$51,'Occupancy Raw Data'!BE$3,FALSE))/100</f>
        <v>2.58151248597406E-2</v>
      </c>
      <c r="M99" s="78">
        <f>(VLOOKUP($A98,'ADR Raw Data'!$B$6:$BE$49,'ADR Raw Data'!AT$1,FALSE))/100</f>
        <v>1.5022832756031199E-2</v>
      </c>
      <c r="N99" s="79">
        <f>(VLOOKUP($A98,'ADR Raw Data'!$B$6:$BE$49,'ADR Raw Data'!AU$1,FALSE))/100</f>
        <v>4.5649824649262203E-3</v>
      </c>
      <c r="O99" s="79">
        <f>(VLOOKUP($A98,'ADR Raw Data'!$B$6:$BE$49,'ADR Raw Data'!AV$1,FALSE))/100</f>
        <v>-3.80104237440492E-3</v>
      </c>
      <c r="P99" s="79">
        <f>(VLOOKUP($A98,'ADR Raw Data'!$B$6:$BE$49,'ADR Raw Data'!AW$1,FALSE))/100</f>
        <v>4.6630988157870699E-3</v>
      </c>
      <c r="Q99" s="79">
        <f>(VLOOKUP($A98,'ADR Raw Data'!$B$6:$BE$49,'ADR Raw Data'!AX$1,FALSE))/100</f>
        <v>1.8606725906751699E-2</v>
      </c>
      <c r="R99" s="79">
        <f>(VLOOKUP($A98,'ADR Raw Data'!$B$6:$BE$49,'ADR Raw Data'!AY$1,FALSE))/100</f>
        <v>7.47894029570119E-3</v>
      </c>
      <c r="S99" s="80">
        <f>(VLOOKUP($A98,'ADR Raw Data'!$B$6:$BE$49,'ADR Raw Data'!BA$1,FALSE))/100</f>
        <v>1.31080546612961E-2</v>
      </c>
      <c r="T99" s="80">
        <f>(VLOOKUP($A98,'ADR Raw Data'!$B$6:$BE$49,'ADR Raw Data'!BB$1,FALSE))/100</f>
        <v>1.1869959898111699E-2</v>
      </c>
      <c r="U99" s="79">
        <f>(VLOOKUP($A98,'ADR Raw Data'!$B$6:$BE$49,'ADR Raw Data'!BC$1,FALSE))/100</f>
        <v>1.2490881244859101E-2</v>
      </c>
      <c r="V99" s="81">
        <f>(VLOOKUP($A98,'ADR Raw Data'!$B$6:$BE$49,'ADR Raw Data'!BE$1,FALSE))/100</f>
        <v>9.8715133741245804E-3</v>
      </c>
      <c r="X99" s="78">
        <f>(VLOOKUP($A98,'RevPAR Raw Data'!$B$6:$BE$49,'RevPAR Raw Data'!AT$1,FALSE))/100</f>
        <v>3.6097984359977901E-2</v>
      </c>
      <c r="Y99" s="79">
        <f>(VLOOKUP($A98,'RevPAR Raw Data'!$B$6:$BE$49,'RevPAR Raw Data'!AU$1,FALSE))/100</f>
        <v>9.8959843121819904E-3</v>
      </c>
      <c r="Z99" s="79">
        <f>(VLOOKUP($A98,'RevPAR Raw Data'!$B$6:$BE$49,'RevPAR Raw Data'!AV$1,FALSE))/100</f>
        <v>1.1854523247734401E-2</v>
      </c>
      <c r="AA99" s="79">
        <f>(VLOOKUP($A98,'RevPAR Raw Data'!$B$6:$BE$49,'RevPAR Raw Data'!AW$1,FALSE))/100</f>
        <v>1.9836361871645999E-2</v>
      </c>
      <c r="AB99" s="79">
        <f>(VLOOKUP($A98,'RevPAR Raw Data'!$B$6:$BE$49,'RevPAR Raw Data'!AX$1,FALSE))/100</f>
        <v>6.5029189360115605E-2</v>
      </c>
      <c r="AC99" s="79">
        <f>(VLOOKUP($A98,'RevPAR Raw Data'!$B$6:$BE$49,'RevPAR Raw Data'!AY$1,FALSE))/100</f>
        <v>2.8052435052511E-2</v>
      </c>
      <c r="AD99" s="80">
        <f>(VLOOKUP($A98,'RevPAR Raw Data'!$B$6:$BE$49,'RevPAR Raw Data'!BA$1,FALSE))/100</f>
        <v>5.0622929760425005E-2</v>
      </c>
      <c r="AE99" s="80">
        <f>(VLOOKUP($A98,'RevPAR Raw Data'!$B$6:$BE$49,'RevPAR Raw Data'!BB$1,FALSE))/100</f>
        <v>5.0686551616041804E-2</v>
      </c>
      <c r="AF99" s="79">
        <f>(VLOOKUP($A98,'RevPAR Raw Data'!$B$6:$BE$49,'RevPAR Raw Data'!BC$1,FALSE))/100</f>
        <v>5.0654641455660204E-2</v>
      </c>
      <c r="AG99" s="81">
        <f>(VLOOKUP($A98,'RevPAR Raw Data'!$B$6:$BE$49,'RevPAR Raw Data'!BE$1,FALSE))/100</f>
        <v>3.5941472584172802E-2</v>
      </c>
    </row>
    <row r="100" spans="1:33" x14ac:dyDescent="0.25">
      <c r="A100" s="123"/>
      <c r="B100" s="106"/>
      <c r="C100" s="107"/>
      <c r="D100" s="107"/>
      <c r="E100" s="107"/>
      <c r="F100" s="107"/>
      <c r="G100" s="108"/>
      <c r="H100" s="88"/>
      <c r="I100" s="88"/>
      <c r="J100" s="108"/>
      <c r="K100" s="109"/>
      <c r="M100" s="110"/>
      <c r="N100" s="111"/>
      <c r="O100" s="111"/>
      <c r="P100" s="111"/>
      <c r="Q100" s="111"/>
      <c r="R100" s="112"/>
      <c r="S100" s="111"/>
      <c r="T100" s="111"/>
      <c r="U100" s="112"/>
      <c r="V100" s="113"/>
      <c r="X100" s="110"/>
      <c r="Y100" s="111"/>
      <c r="Z100" s="111"/>
      <c r="AA100" s="111"/>
      <c r="AB100" s="111"/>
      <c r="AC100" s="112"/>
      <c r="AD100" s="111"/>
      <c r="AE100" s="111"/>
      <c r="AF100" s="112"/>
      <c r="AG100" s="113"/>
    </row>
    <row r="101" spans="1:33" x14ac:dyDescent="0.25">
      <c r="A101" s="105" t="s">
        <v>49</v>
      </c>
      <c r="B101" s="106">
        <f>(VLOOKUP($A101,'Occupancy Raw Data'!$B$8:$BE$45,'Occupancy Raw Data'!AG$3,FALSE))/100</f>
        <v>0.48447679153094397</v>
      </c>
      <c r="C101" s="107">
        <f>(VLOOKUP($A101,'Occupancy Raw Data'!$B$8:$BE$45,'Occupancy Raw Data'!AH$3,FALSE))/100</f>
        <v>0.58321457654723097</v>
      </c>
      <c r="D101" s="107">
        <f>(VLOOKUP($A101,'Occupancy Raw Data'!$B$8:$BE$45,'Occupancy Raw Data'!AI$3,FALSE))/100</f>
        <v>0.59937398208468995</v>
      </c>
      <c r="E101" s="107">
        <f>(VLOOKUP($A101,'Occupancy Raw Data'!$B$8:$BE$45,'Occupancy Raw Data'!AJ$3,FALSE))/100</f>
        <v>0.60453990228012999</v>
      </c>
      <c r="F101" s="107">
        <f>(VLOOKUP($A101,'Occupancy Raw Data'!$B$8:$BE$45,'Occupancy Raw Data'!AK$3,FALSE))/100</f>
        <v>0.60502341205211696</v>
      </c>
      <c r="G101" s="108">
        <f>(VLOOKUP($A101,'Occupancy Raw Data'!$B$8:$BE$45,'Occupancy Raw Data'!AL$3,FALSE))/100</f>
        <v>0.575325732899022</v>
      </c>
      <c r="H101" s="88">
        <f>(VLOOKUP($A101,'Occupancy Raw Data'!$B$8:$BE$45,'Occupancy Raw Data'!AN$3,FALSE))/100</f>
        <v>0.69643220684038998</v>
      </c>
      <c r="I101" s="88">
        <f>(VLOOKUP($A101,'Occupancy Raw Data'!$B$8:$BE$45,'Occupancy Raw Data'!AO$3,FALSE))/100</f>
        <v>0.69218241042345197</v>
      </c>
      <c r="J101" s="108">
        <f>(VLOOKUP($A101,'Occupancy Raw Data'!$B$8:$BE$45,'Occupancy Raw Data'!AP$3,FALSE))/100</f>
        <v>0.69430730863192092</v>
      </c>
      <c r="K101" s="109">
        <f>(VLOOKUP($A101,'Occupancy Raw Data'!$B$8:$BE$45,'Occupancy Raw Data'!AR$3,FALSE))/100</f>
        <v>0.60932046882270796</v>
      </c>
      <c r="M101" s="110">
        <f>VLOOKUP($A101,'ADR Raw Data'!$B$6:$BE$43,'ADR Raw Data'!AG$1,FALSE)</f>
        <v>135.81993171551599</v>
      </c>
      <c r="N101" s="111">
        <f>VLOOKUP($A101,'ADR Raw Data'!$B$6:$BE$43,'ADR Raw Data'!AH$1,FALSE)</f>
        <v>132.424526136661</v>
      </c>
      <c r="O101" s="111">
        <f>VLOOKUP($A101,'ADR Raw Data'!$B$6:$BE$43,'ADR Raw Data'!AI$1,FALSE)</f>
        <v>131.137556999108</v>
      </c>
      <c r="P101" s="111">
        <f>VLOOKUP($A101,'ADR Raw Data'!$B$6:$BE$43,'ADR Raw Data'!AJ$1,FALSE)</f>
        <v>131.11983414716201</v>
      </c>
      <c r="Q101" s="111">
        <f>VLOOKUP($A101,'ADR Raw Data'!$B$6:$BE$43,'ADR Raw Data'!AK$1,FALSE)</f>
        <v>138.33788054679201</v>
      </c>
      <c r="R101" s="112">
        <f>VLOOKUP($A101,'ADR Raw Data'!$B$6:$BE$43,'ADR Raw Data'!AL$1,FALSE)</f>
        <v>133.69775230006999</v>
      </c>
      <c r="S101" s="111">
        <f>VLOOKUP($A101,'ADR Raw Data'!$B$6:$BE$43,'ADR Raw Data'!AN$1,FALSE)</f>
        <v>162.19306244747301</v>
      </c>
      <c r="T101" s="111">
        <f>VLOOKUP($A101,'ADR Raw Data'!$B$6:$BE$43,'ADR Raw Data'!AO$1,FALSE)</f>
        <v>162.82844779411701</v>
      </c>
      <c r="U101" s="112">
        <f>VLOOKUP($A101,'ADR Raw Data'!$B$6:$BE$43,'ADR Raw Data'!AP$1,FALSE)</f>
        <v>162.50978283577899</v>
      </c>
      <c r="V101" s="113">
        <f>VLOOKUP($A101,'ADR Raw Data'!$B$6:$BE$43,'ADR Raw Data'!AR$1,FALSE)</f>
        <v>143.07794567052599</v>
      </c>
      <c r="X101" s="110">
        <f>VLOOKUP($A101,'RevPAR Raw Data'!$B$6:$BE$43,'RevPAR Raw Data'!AG$1,FALSE)</f>
        <v>65.801604743485299</v>
      </c>
      <c r="Y101" s="111">
        <f>VLOOKUP($A101,'RevPAR Raw Data'!$B$6:$BE$43,'RevPAR Raw Data'!AH$1,FALSE)</f>
        <v>77.231913935260494</v>
      </c>
      <c r="Z101" s="111">
        <f>VLOOKUP($A101,'RevPAR Raw Data'!$B$6:$BE$43,'RevPAR Raw Data'!AI$1,FALSE)</f>
        <v>78.600439739413602</v>
      </c>
      <c r="AA101" s="111">
        <f>VLOOKUP($A101,'RevPAR Raw Data'!$B$6:$BE$43,'RevPAR Raw Data'!AJ$1,FALSE)</f>
        <v>79.267171722312696</v>
      </c>
      <c r="AB101" s="111">
        <f>VLOOKUP($A101,'RevPAR Raw Data'!$B$6:$BE$43,'RevPAR Raw Data'!AK$1,FALSE)</f>
        <v>83.6976565044788</v>
      </c>
      <c r="AC101" s="112">
        <f>VLOOKUP($A101,'RevPAR Raw Data'!$B$6:$BE$43,'RevPAR Raw Data'!AL$1,FALSE)</f>
        <v>76.919757328990201</v>
      </c>
      <c r="AD101" s="111">
        <f>VLOOKUP($A101,'RevPAR Raw Data'!$B$6:$BE$43,'RevPAR Raw Data'!AN$1,FALSE)</f>
        <v>112.956472414495</v>
      </c>
      <c r="AE101" s="111">
        <f>VLOOKUP($A101,'RevPAR Raw Data'!$B$6:$BE$43,'RevPAR Raw Data'!AO$1,FALSE)</f>
        <v>112.706987479641</v>
      </c>
      <c r="AF101" s="112">
        <f>VLOOKUP($A101,'RevPAR Raw Data'!$B$6:$BE$43,'RevPAR Raw Data'!AP$1,FALSE)</f>
        <v>112.831729947068</v>
      </c>
      <c r="AG101" s="113">
        <f>VLOOKUP($A101,'RevPAR Raw Data'!$B$6:$BE$43,'RevPAR Raw Data'!AR$1,FALSE)</f>
        <v>87.180320934155404</v>
      </c>
    </row>
    <row r="102" spans="1:33" x14ac:dyDescent="0.25">
      <c r="A102" s="90" t="s">
        <v>14</v>
      </c>
      <c r="B102" s="78">
        <f>(VLOOKUP($A101,'Occupancy Raw Data'!$B$8:$BE$51,'Occupancy Raw Data'!AT$3,FALSE))/100</f>
        <v>1.7092281357530503E-2</v>
      </c>
      <c r="C102" s="79">
        <f>(VLOOKUP($A101,'Occupancy Raw Data'!$B$8:$BE$51,'Occupancy Raw Data'!AU$3,FALSE))/100</f>
        <v>-8.8859474730414905E-4</v>
      </c>
      <c r="D102" s="79">
        <f>(VLOOKUP($A101,'Occupancy Raw Data'!$B$8:$BE$51,'Occupancy Raw Data'!AV$3,FALSE))/100</f>
        <v>-1.0382397208788202E-2</v>
      </c>
      <c r="E102" s="79">
        <f>(VLOOKUP($A101,'Occupancy Raw Data'!$B$8:$BE$51,'Occupancy Raw Data'!AW$3,FALSE))/100</f>
        <v>9.9815350414664411E-3</v>
      </c>
      <c r="F102" s="79">
        <f>(VLOOKUP($A101,'Occupancy Raw Data'!$B$8:$BE$51,'Occupancy Raw Data'!AX$3,FALSE))/100</f>
        <v>2.8377032756466899E-2</v>
      </c>
      <c r="G102" s="79">
        <f>(VLOOKUP($A101,'Occupancy Raw Data'!$B$8:$BE$51,'Occupancy Raw Data'!AY$3,FALSE))/100</f>
        <v>8.4148272876386505E-3</v>
      </c>
      <c r="H102" s="80">
        <f>(VLOOKUP($A101,'Occupancy Raw Data'!$B$8:$BE$51,'Occupancy Raw Data'!BA$3,FALSE))/100</f>
        <v>2.64756144919212E-2</v>
      </c>
      <c r="I102" s="80">
        <f>(VLOOKUP($A101,'Occupancy Raw Data'!$B$8:$BE$51,'Occupancy Raw Data'!BB$3,FALSE))/100</f>
        <v>3.7664346770282797E-2</v>
      </c>
      <c r="J102" s="79">
        <f>(VLOOKUP($A101,'Occupancy Raw Data'!$B$8:$BE$51,'Occupancy Raw Data'!BC$3,FALSE))/100</f>
        <v>3.2022535668113902E-2</v>
      </c>
      <c r="K102" s="81">
        <f>(VLOOKUP($A101,'Occupancy Raw Data'!$B$8:$BE$51,'Occupancy Raw Data'!BE$3,FALSE))/100</f>
        <v>1.59812090791236E-2</v>
      </c>
      <c r="M102" s="78">
        <f>(VLOOKUP($A101,'ADR Raw Data'!$B$6:$BE$49,'ADR Raw Data'!AT$1,FALSE))/100</f>
        <v>0.10619455589606201</v>
      </c>
      <c r="N102" s="79">
        <f>(VLOOKUP($A101,'ADR Raw Data'!$B$6:$BE$49,'ADR Raw Data'!AU$1,FALSE))/100</f>
        <v>4.9664303380819896E-2</v>
      </c>
      <c r="O102" s="79">
        <f>(VLOOKUP($A101,'ADR Raw Data'!$B$6:$BE$49,'ADR Raw Data'!AV$1,FALSE))/100</f>
        <v>1.7990388251936499E-2</v>
      </c>
      <c r="P102" s="79">
        <f>(VLOOKUP($A101,'ADR Raw Data'!$B$6:$BE$49,'ADR Raw Data'!AW$1,FALSE))/100</f>
        <v>5.2235072996765997E-2</v>
      </c>
      <c r="Q102" s="79">
        <f>(VLOOKUP($A101,'ADR Raw Data'!$B$6:$BE$49,'ADR Raw Data'!AX$1,FALSE))/100</f>
        <v>7.4284069249220097E-2</v>
      </c>
      <c r="R102" s="79">
        <f>(VLOOKUP($A101,'ADR Raw Data'!$B$6:$BE$49,'ADR Raw Data'!AY$1,FALSE))/100</f>
        <v>5.7952791661166202E-2</v>
      </c>
      <c r="S102" s="80">
        <f>(VLOOKUP($A101,'ADR Raw Data'!$B$6:$BE$49,'ADR Raw Data'!BA$1,FALSE))/100</f>
        <v>5.3158876487552999E-2</v>
      </c>
      <c r="T102" s="80">
        <f>(VLOOKUP($A101,'ADR Raw Data'!$B$6:$BE$49,'ADR Raw Data'!BB$1,FALSE))/100</f>
        <v>7.6602138293668201E-2</v>
      </c>
      <c r="U102" s="79">
        <f>(VLOOKUP($A101,'ADR Raw Data'!$B$6:$BE$49,'ADR Raw Data'!BC$1,FALSE))/100</f>
        <v>6.4686282611431098E-2</v>
      </c>
      <c r="V102" s="81">
        <f>(VLOOKUP($A101,'ADR Raw Data'!$B$6:$BE$49,'ADR Raw Data'!BE$1,FALSE))/100</f>
        <v>6.1478307865413299E-2</v>
      </c>
      <c r="X102" s="78">
        <f>(VLOOKUP($A101,'RevPAR Raw Data'!$B$6:$BE$49,'RevPAR Raw Data'!AT$1,FALSE))/100</f>
        <v>0.125101944481606</v>
      </c>
      <c r="Y102" s="79">
        <f>(VLOOKUP($A101,'RevPAR Raw Data'!$B$6:$BE$49,'RevPAR Raw Data'!AU$1,FALSE))/100</f>
        <v>4.8731577194402999E-2</v>
      </c>
      <c r="Z102" s="79">
        <f>(VLOOKUP($A101,'RevPAR Raw Data'!$B$6:$BE$49,'RevPAR Raw Data'!AV$1,FALSE))/100</f>
        <v>7.4212076863763802E-3</v>
      </c>
      <c r="AA102" s="79">
        <f>(VLOOKUP($A101,'RevPAR Raw Data'!$B$6:$BE$49,'RevPAR Raw Data'!AW$1,FALSE))/100</f>
        <v>6.2737994249743204E-2</v>
      </c>
      <c r="AB102" s="79">
        <f>(VLOOKUP($A101,'RevPAR Raw Data'!$B$6:$BE$49,'RevPAR Raw Data'!AX$1,FALSE))/100</f>
        <v>0.104769063472055</v>
      </c>
      <c r="AC102" s="79">
        <f>(VLOOKUP($A101,'RevPAR Raw Data'!$B$6:$BE$49,'RevPAR Raw Data'!AY$1,FALSE))/100</f>
        <v>6.6855281681470091E-2</v>
      </c>
      <c r="AD102" s="80">
        <f>(VLOOKUP($A101,'RevPAR Raw Data'!$B$6:$BE$49,'RevPAR Raw Data'!BA$1,FALSE))/100</f>
        <v>8.1041904900182399E-2</v>
      </c>
      <c r="AE102" s="80">
        <f>(VLOOKUP($A101,'RevPAR Raw Data'!$B$6:$BE$49,'RevPAR Raw Data'!BB$1,FALSE))/100</f>
        <v>0.117151654563988</v>
      </c>
      <c r="AF102" s="79">
        <f>(VLOOKUP($A101,'RevPAR Raw Data'!$B$6:$BE$49,'RevPAR Raw Data'!BC$1,FALSE))/100</f>
        <v>9.8780237071707411E-2</v>
      </c>
      <c r="AG102" s="81">
        <f>(VLOOKUP($A101,'RevPAR Raw Data'!$B$6:$BE$49,'RevPAR Raw Data'!BE$1,FALSE))/100</f>
        <v>7.8442014636364896E-2</v>
      </c>
    </row>
    <row r="103" spans="1:33" x14ac:dyDescent="0.25">
      <c r="A103" s="128"/>
      <c r="B103" s="106"/>
      <c r="C103" s="107"/>
      <c r="D103" s="107"/>
      <c r="E103" s="107"/>
      <c r="F103" s="107"/>
      <c r="G103" s="108"/>
      <c r="H103" s="88"/>
      <c r="I103" s="88"/>
      <c r="J103" s="108"/>
      <c r="K103" s="109"/>
      <c r="M103" s="110"/>
      <c r="N103" s="111"/>
      <c r="O103" s="111"/>
      <c r="P103" s="111"/>
      <c r="Q103" s="111"/>
      <c r="R103" s="112"/>
      <c r="S103" s="111"/>
      <c r="T103" s="111"/>
      <c r="U103" s="112"/>
      <c r="V103" s="113"/>
      <c r="X103" s="110"/>
      <c r="Y103" s="111"/>
      <c r="Z103" s="111"/>
      <c r="AA103" s="111"/>
      <c r="AB103" s="111"/>
      <c r="AC103" s="112"/>
      <c r="AD103" s="111"/>
      <c r="AE103" s="111"/>
      <c r="AF103" s="112"/>
      <c r="AG103" s="113"/>
    </row>
    <row r="104" spans="1:33" x14ac:dyDescent="0.25">
      <c r="A104" s="105" t="s">
        <v>53</v>
      </c>
      <c r="B104" s="106">
        <f>(VLOOKUP($A104,'Occupancy Raw Data'!$B$8:$BE$54,'Occupancy Raw Data'!AG$3,FALSE))/100</f>
        <v>0.48102661596958102</v>
      </c>
      <c r="C104" s="107">
        <f>(VLOOKUP($A104,'Occupancy Raw Data'!$B$8:$BE$54,'Occupancy Raw Data'!AH$3,FALSE))/100</f>
        <v>0.55482889733840302</v>
      </c>
      <c r="D104" s="107">
        <f>(VLOOKUP($A104,'Occupancy Raw Data'!$B$8:$BE$54,'Occupancy Raw Data'!AI$3,FALSE))/100</f>
        <v>0.58520912547528503</v>
      </c>
      <c r="E104" s="107">
        <f>(VLOOKUP($A104,'Occupancy Raw Data'!$B$8:$BE$54,'Occupancy Raw Data'!AJ$3,FALSE))/100</f>
        <v>0.59980988593155804</v>
      </c>
      <c r="F104" s="107">
        <f>(VLOOKUP($A104,'Occupancy Raw Data'!$B$8:$BE$54,'Occupancy Raw Data'!AK$3,FALSE))/100</f>
        <v>0.61688212927756603</v>
      </c>
      <c r="G104" s="108">
        <f>(VLOOKUP($A104,'Occupancy Raw Data'!$B$8:$BE$54,'Occupancy Raw Data'!AL$3,FALSE))/100</f>
        <v>0.56755133079847897</v>
      </c>
      <c r="H104" s="88">
        <f>(VLOOKUP($A104,'Occupancy Raw Data'!$B$8:$BE$54,'Occupancy Raw Data'!AN$3,FALSE))/100</f>
        <v>0.70695817490494206</v>
      </c>
      <c r="I104" s="88">
        <f>(VLOOKUP($A104,'Occupancy Raw Data'!$B$8:$BE$54,'Occupancy Raw Data'!AO$3,FALSE))/100</f>
        <v>0.71433460076045607</v>
      </c>
      <c r="J104" s="108">
        <f>(VLOOKUP($A104,'Occupancy Raw Data'!$B$8:$BE$54,'Occupancy Raw Data'!AP$3,FALSE))/100</f>
        <v>0.71064638783269896</v>
      </c>
      <c r="K104" s="109">
        <f>(VLOOKUP($A104,'Occupancy Raw Data'!$B$8:$BE$54,'Occupancy Raw Data'!AR$3,FALSE))/100</f>
        <v>0.60843563280825597</v>
      </c>
      <c r="M104" s="110">
        <f>VLOOKUP($A104,'ADR Raw Data'!$B$6:$BE$54,'ADR Raw Data'!AG$1,FALSE)</f>
        <v>94.847910046636599</v>
      </c>
      <c r="N104" s="111">
        <f>VLOOKUP($A104,'ADR Raw Data'!$B$6:$BE$54,'ADR Raw Data'!AH$1,FALSE)</f>
        <v>99.002638432017505</v>
      </c>
      <c r="O104" s="111">
        <f>VLOOKUP($A104,'ADR Raw Data'!$B$6:$BE$54,'ADR Raw Data'!AI$1,FALSE)</f>
        <v>98.259960366447899</v>
      </c>
      <c r="P104" s="111">
        <f>VLOOKUP($A104,'ADR Raw Data'!$B$6:$BE$54,'ADR Raw Data'!AJ$1,FALSE)</f>
        <v>98.207587955625897</v>
      </c>
      <c r="Q104" s="111">
        <f>VLOOKUP($A104,'ADR Raw Data'!$B$6:$BE$54,'ADR Raw Data'!AK$1,FALSE)</f>
        <v>99.364094551281994</v>
      </c>
      <c r="R104" s="112">
        <f>VLOOKUP($A104,'ADR Raw Data'!$B$6:$BE$54,'ADR Raw Data'!AL$1,FALSE)</f>
        <v>98.055742499966499</v>
      </c>
      <c r="S104" s="111">
        <f>VLOOKUP($A104,'ADR Raw Data'!$B$6:$BE$54,'ADR Raw Data'!AN$1,FALSE)</f>
        <v>114.063897703436</v>
      </c>
      <c r="T104" s="111">
        <f>VLOOKUP($A104,'ADR Raw Data'!$B$6:$BE$54,'ADR Raw Data'!AO$1,FALSE)</f>
        <v>115.04476499707199</v>
      </c>
      <c r="U104" s="112">
        <f>VLOOKUP($A104,'ADR Raw Data'!$B$6:$BE$54,'ADR Raw Data'!AP$1,FALSE)</f>
        <v>114.556876672017</v>
      </c>
      <c r="V104" s="113">
        <f>VLOOKUP($A104,'ADR Raw Data'!$B$6:$BE$54,'ADR Raw Data'!AR$1,FALSE)</f>
        <v>103.56235686929099</v>
      </c>
      <c r="X104" s="110">
        <f>VLOOKUP($A104,'RevPAR Raw Data'!$B$6:$BE$54,'RevPAR Raw Data'!AG$1,FALSE)</f>
        <v>45.624369201520899</v>
      </c>
      <c r="Y104" s="111">
        <f>VLOOKUP($A104,'RevPAR Raw Data'!$B$6:$BE$54,'RevPAR Raw Data'!AH$1,FALSE)</f>
        <v>54.929524714828801</v>
      </c>
      <c r="Z104" s="111">
        <f>VLOOKUP($A104,'RevPAR Raw Data'!$B$6:$BE$54,'RevPAR Raw Data'!AI$1,FALSE)</f>
        <v>57.5026254752851</v>
      </c>
      <c r="AA104" s="111">
        <f>VLOOKUP($A104,'RevPAR Raw Data'!$B$6:$BE$54,'RevPAR Raw Data'!AJ$1,FALSE)</f>
        <v>58.905882129277501</v>
      </c>
      <c r="AB104" s="111">
        <f>VLOOKUP($A104,'RevPAR Raw Data'!$B$6:$BE$54,'RevPAR Raw Data'!AK$1,FALSE)</f>
        <v>61.295934220532303</v>
      </c>
      <c r="AC104" s="112">
        <f>VLOOKUP($A104,'RevPAR Raw Data'!$B$6:$BE$54,'RevPAR Raw Data'!AL$1,FALSE)</f>
        <v>55.651667148288901</v>
      </c>
      <c r="AD104" s="111">
        <f>VLOOKUP($A104,'RevPAR Raw Data'!$B$6:$BE$54,'RevPAR Raw Data'!AN$1,FALSE)</f>
        <v>80.638404942965707</v>
      </c>
      <c r="AE104" s="111">
        <f>VLOOKUP($A104,'RevPAR Raw Data'!$B$6:$BE$54,'RevPAR Raw Data'!AO$1,FALSE)</f>
        <v>82.180456273764193</v>
      </c>
      <c r="AF104" s="112">
        <f>VLOOKUP($A104,'RevPAR Raw Data'!$B$6:$BE$54,'RevPAR Raw Data'!AP$1,FALSE)</f>
        <v>81.409430608365</v>
      </c>
      <c r="AG104" s="113">
        <f>VLOOKUP($A104,'RevPAR Raw Data'!$B$6:$BE$54,'RevPAR Raw Data'!AR$1,FALSE)</f>
        <v>63.011028136882103</v>
      </c>
    </row>
    <row r="105" spans="1:33" x14ac:dyDescent="0.25">
      <c r="A105" s="90" t="s">
        <v>14</v>
      </c>
      <c r="B105" s="78">
        <f>(VLOOKUP($A104,'Occupancy Raw Data'!$B$8:$BE$54,'Occupancy Raw Data'!AT$3,FALSE))/100</f>
        <v>5.9663068809027294E-3</v>
      </c>
      <c r="C105" s="79">
        <f>(VLOOKUP($A104,'Occupancy Raw Data'!$B$8:$BE$54,'Occupancy Raw Data'!AU$3,FALSE))/100</f>
        <v>-1.34515245625707E-2</v>
      </c>
      <c r="D105" s="79">
        <f>(VLOOKUP($A104,'Occupancy Raw Data'!$B$8:$BE$54,'Occupancy Raw Data'!AV$3,FALSE))/100</f>
        <v>1.9252000928544198E-2</v>
      </c>
      <c r="E105" s="79">
        <f>(VLOOKUP($A104,'Occupancy Raw Data'!$B$8:$BE$54,'Occupancy Raw Data'!AW$3,FALSE))/100</f>
        <v>1.92169557681139E-2</v>
      </c>
      <c r="F105" s="79">
        <f>(VLOOKUP($A104,'Occupancy Raw Data'!$B$8:$BE$54,'Occupancy Raw Data'!AX$3,FALSE))/100</f>
        <v>4.5375105302702501E-2</v>
      </c>
      <c r="G105" s="79">
        <f>(VLOOKUP($A104,'Occupancy Raw Data'!$B$8:$BE$54,'Occupancy Raw Data'!AY$3,FALSE))/100</f>
        <v>1.5858794583765601E-2</v>
      </c>
      <c r="H105" s="80">
        <f>(VLOOKUP($A104,'Occupancy Raw Data'!$B$8:$BE$54,'Occupancy Raw Data'!BA$3,FALSE))/100</f>
        <v>4.0613016837691897E-2</v>
      </c>
      <c r="I105" s="80">
        <f>(VLOOKUP($A104,'Occupancy Raw Data'!$B$8:$BE$54,'Occupancy Raw Data'!BB$3,FALSE))/100</f>
        <v>1.84216222428671E-2</v>
      </c>
      <c r="J105" s="79">
        <f>(VLOOKUP($A104,'Occupancy Raw Data'!$B$8:$BE$54,'Occupancy Raw Data'!BC$3,FALSE))/100</f>
        <v>2.9340158754501598E-2</v>
      </c>
      <c r="K105" s="81">
        <f>(VLOOKUP($A104,'Occupancy Raw Data'!$B$8:$BE$54,'Occupancy Raw Data'!BE$3,FALSE))/100</f>
        <v>2.0170973437242799E-2</v>
      </c>
      <c r="M105" s="78">
        <f>(VLOOKUP($A104,'ADR Raw Data'!$B$6:$BE$52,'ADR Raw Data'!AT$1,FALSE))/100</f>
        <v>-2.51488003486924E-2</v>
      </c>
      <c r="N105" s="79">
        <f>(VLOOKUP($A104,'ADR Raw Data'!$B$6:$BE$52,'ADR Raw Data'!AU$1,FALSE))/100</f>
        <v>-1.7796458756818002E-2</v>
      </c>
      <c r="O105" s="79">
        <f>(VLOOKUP($A104,'ADR Raw Data'!$B$6:$BE$52,'ADR Raw Data'!AV$1,FALSE))/100</f>
        <v>-3.5072293242612303E-2</v>
      </c>
      <c r="P105" s="79">
        <f>(VLOOKUP($A104,'ADR Raw Data'!$B$6:$BE$52,'ADR Raw Data'!AW$1,FALSE))/100</f>
        <v>-2.2326502011675301E-2</v>
      </c>
      <c r="Q105" s="79">
        <f>(VLOOKUP($A104,'ADR Raw Data'!$B$6:$BE$52,'ADR Raw Data'!AX$1,FALSE))/100</f>
        <v>-7.2086329209821894E-3</v>
      </c>
      <c r="R105" s="79">
        <f>(VLOOKUP($A104,'ADR Raw Data'!$B$6:$BE$52,'ADR Raw Data'!AY$1,FALSE))/100</f>
        <v>-2.1268498261194198E-2</v>
      </c>
      <c r="S105" s="80">
        <f>(VLOOKUP($A104,'ADR Raw Data'!$B$6:$BE$52,'ADR Raw Data'!BA$1,FALSE))/100</f>
        <v>-1.91652445146899E-2</v>
      </c>
      <c r="T105" s="80">
        <f>(VLOOKUP($A104,'ADR Raw Data'!$B$6:$BE$52,'ADR Raw Data'!BB$1,FALSE))/100</f>
        <v>-3.0590923086390501E-2</v>
      </c>
      <c r="U105" s="79">
        <f>(VLOOKUP($A104,'ADR Raw Data'!$B$6:$BE$52,'ADR Raw Data'!BC$1,FALSE))/100</f>
        <v>-2.50721798087595E-2</v>
      </c>
      <c r="V105" s="81">
        <f>(VLOOKUP($A104,'ADR Raw Data'!$B$6:$BE$52,'ADR Raw Data'!BE$1,FALSE))/100</f>
        <v>-2.2321993531207399E-2</v>
      </c>
      <c r="X105" s="78">
        <f>(VLOOKUP($A104,'RevPAR Raw Data'!$B$6:$BE$52,'RevPAR Raw Data'!AT$1,FALSE))/100</f>
        <v>-1.93325389283566E-2</v>
      </c>
      <c r="Y105" s="79">
        <f>(VLOOKUP($A104,'RevPAR Raw Data'!$B$6:$BE$52,'RevPAR Raw Data'!AU$1,FALSE))/100</f>
        <v>-3.1008593817294598E-2</v>
      </c>
      <c r="Z105" s="79">
        <f>(VLOOKUP($A104,'RevPAR Raw Data'!$B$6:$BE$52,'RevPAR Raw Data'!AV$1,FALSE))/100</f>
        <v>-1.6495504136140999E-2</v>
      </c>
      <c r="AA105" s="79">
        <f>(VLOOKUP($A104,'RevPAR Raw Data'!$B$6:$BE$52,'RevPAR Raw Data'!AW$1,FALSE))/100</f>
        <v>-3.53859364517649E-3</v>
      </c>
      <c r="AB105" s="79">
        <f>(VLOOKUP($A104,'RevPAR Raw Data'!$B$6:$BE$52,'RevPAR Raw Data'!AX$1,FALSE))/100</f>
        <v>3.7839379903842202E-2</v>
      </c>
      <c r="AC105" s="79">
        <f>(VLOOKUP($A104,'RevPAR Raw Data'!$B$6:$BE$52,'RevPAR Raw Data'!AY$1,FALSE))/100</f>
        <v>-5.7469964224581005E-3</v>
      </c>
      <c r="AD105" s="80">
        <f>(VLOOKUP($A104,'RevPAR Raw Data'!$B$6:$BE$52,'RevPAR Raw Data'!BA$1,FALSE))/100</f>
        <v>2.0669413924828399E-2</v>
      </c>
      <c r="AE105" s="80">
        <f>(VLOOKUP($A104,'RevPAR Raw Data'!$B$6:$BE$52,'RevPAR Raw Data'!BB$1,FALSE))/100</f>
        <v>-1.27328352726815E-2</v>
      </c>
      <c r="AF105" s="79">
        <f>(VLOOKUP($A104,'RevPAR Raw Data'!$B$6:$BE$52,'RevPAR Raw Data'!BC$1,FALSE))/100</f>
        <v>3.53235720983173E-3</v>
      </c>
      <c r="AG105" s="81">
        <f>(VLOOKUP($A104,'RevPAR Raw Data'!$B$6:$BE$52,'RevPAR Raw Data'!BE$1,FALSE))/100</f>
        <v>-2.6012764325489403E-3</v>
      </c>
    </row>
    <row r="106" spans="1:33" x14ac:dyDescent="0.25">
      <c r="A106" s="128"/>
      <c r="B106" s="106"/>
      <c r="C106" s="107"/>
      <c r="D106" s="107"/>
      <c r="E106" s="107"/>
      <c r="F106" s="107"/>
      <c r="G106" s="108"/>
      <c r="H106" s="88"/>
      <c r="I106" s="88"/>
      <c r="J106" s="108"/>
      <c r="K106" s="109"/>
      <c r="M106" s="110"/>
      <c r="N106" s="111"/>
      <c r="O106" s="111"/>
      <c r="P106" s="111"/>
      <c r="Q106" s="111"/>
      <c r="R106" s="112"/>
      <c r="S106" s="111"/>
      <c r="T106" s="111"/>
      <c r="U106" s="112"/>
      <c r="V106" s="113"/>
      <c r="X106" s="110"/>
      <c r="Y106" s="111"/>
      <c r="Z106" s="111"/>
      <c r="AA106" s="111"/>
      <c r="AB106" s="111"/>
      <c r="AC106" s="112"/>
      <c r="AD106" s="111"/>
      <c r="AE106" s="111"/>
      <c r="AF106" s="112"/>
      <c r="AG106" s="113"/>
    </row>
    <row r="107" spans="1:33" x14ac:dyDescent="0.25">
      <c r="A107" s="105" t="s">
        <v>52</v>
      </c>
      <c r="B107" s="106">
        <f>(VLOOKUP($A107,'Occupancy Raw Data'!$B$8:$BE$45,'Occupancy Raw Data'!AG$3,FALSE))/100</f>
        <v>0.53859862644527501</v>
      </c>
      <c r="C107" s="107">
        <f>(VLOOKUP($A107,'Occupancy Raw Data'!$B$8:$BE$45,'Occupancy Raw Data'!AH$3,FALSE))/100</f>
        <v>0.635529861775189</v>
      </c>
      <c r="D107" s="107">
        <f>(VLOOKUP($A107,'Occupancy Raw Data'!$B$8:$BE$45,'Occupancy Raw Data'!AI$3,FALSE))/100</f>
        <v>0.66699991306615602</v>
      </c>
      <c r="E107" s="107">
        <f>(VLOOKUP($A107,'Occupancy Raw Data'!$B$8:$BE$45,'Occupancy Raw Data'!AJ$3,FALSE))/100</f>
        <v>0.65226462661914197</v>
      </c>
      <c r="F107" s="107">
        <f>(VLOOKUP($A107,'Occupancy Raw Data'!$B$8:$BE$45,'Occupancy Raw Data'!AK$3,FALSE))/100</f>
        <v>0.66139268017038999</v>
      </c>
      <c r="G107" s="108">
        <f>(VLOOKUP($A107,'Occupancy Raw Data'!$B$8:$BE$45,'Occupancy Raw Data'!AL$3,FALSE))/100</f>
        <v>0.63095714161522998</v>
      </c>
      <c r="H107" s="88">
        <f>(VLOOKUP($A107,'Occupancy Raw Data'!$B$8:$BE$45,'Occupancy Raw Data'!AN$3,FALSE))/100</f>
        <v>0.73540620128182899</v>
      </c>
      <c r="I107" s="88">
        <f>(VLOOKUP($A107,'Occupancy Raw Data'!$B$8:$BE$45,'Occupancy Raw Data'!AO$3,FALSE))/100</f>
        <v>0.73038281655984705</v>
      </c>
      <c r="J107" s="108">
        <f>(VLOOKUP($A107,'Occupancy Raw Data'!$B$8:$BE$45,'Occupancy Raw Data'!AP$3,FALSE))/100</f>
        <v>0.73289450892083807</v>
      </c>
      <c r="K107" s="109">
        <f>(VLOOKUP($A107,'Occupancy Raw Data'!$B$8:$BE$45,'Occupancy Raw Data'!AR$3,FALSE))/100</f>
        <v>0.66015978761149696</v>
      </c>
      <c r="M107" s="110">
        <f>VLOOKUP($A107,'ADR Raw Data'!$B$6:$BE$43,'ADR Raw Data'!AG$1,FALSE)</f>
        <v>94.232557501412302</v>
      </c>
      <c r="N107" s="111">
        <f>VLOOKUP($A107,'ADR Raw Data'!$B$6:$BE$43,'ADR Raw Data'!AH$1,FALSE)</f>
        <v>96.736134327337297</v>
      </c>
      <c r="O107" s="111">
        <f>VLOOKUP($A107,'ADR Raw Data'!$B$6:$BE$43,'ADR Raw Data'!AI$1,FALSE)</f>
        <v>98.464559791463003</v>
      </c>
      <c r="P107" s="111">
        <f>VLOOKUP($A107,'ADR Raw Data'!$B$6:$BE$43,'ADR Raw Data'!AJ$1,FALSE)</f>
        <v>96.355707050513104</v>
      </c>
      <c r="Q107" s="111">
        <f>VLOOKUP($A107,'ADR Raw Data'!$B$6:$BE$43,'ADR Raw Data'!AK$1,FALSE)</f>
        <v>98.696592402733899</v>
      </c>
      <c r="R107" s="112">
        <f>VLOOKUP($A107,'ADR Raw Data'!$B$6:$BE$43,'ADR Raw Data'!AL$1,FALSE)</f>
        <v>97.006494991664198</v>
      </c>
      <c r="S107" s="111">
        <f>VLOOKUP($A107,'ADR Raw Data'!$B$6:$BE$43,'ADR Raw Data'!AN$1,FALSE)</f>
        <v>112.337834177364</v>
      </c>
      <c r="T107" s="111">
        <f>VLOOKUP($A107,'ADR Raw Data'!$B$6:$BE$43,'ADR Raw Data'!AO$1,FALSE)</f>
        <v>111.458896596703</v>
      </c>
      <c r="U107" s="112">
        <f>VLOOKUP($A107,'ADR Raw Data'!$B$6:$BE$43,'ADR Raw Data'!AP$1,FALSE)</f>
        <v>111.899871484282</v>
      </c>
      <c r="V107" s="113">
        <f>VLOOKUP($A107,'ADR Raw Data'!$B$6:$BE$43,'ADR Raw Data'!AR$1,FALSE)</f>
        <v>101.743178422768</v>
      </c>
      <c r="X107" s="110">
        <f>VLOOKUP($A107,'RevPAR Raw Data'!$B$6:$BE$43,'RevPAR Raw Data'!AG$1,FALSE)</f>
        <v>50.753526036685997</v>
      </c>
      <c r="Y107" s="111">
        <f>VLOOKUP($A107,'RevPAR Raw Data'!$B$6:$BE$43,'RevPAR Raw Data'!AH$1,FALSE)</f>
        <v>61.4787020777188</v>
      </c>
      <c r="Z107" s="111">
        <f>VLOOKUP($A107,'RevPAR Raw Data'!$B$6:$BE$43,'RevPAR Raw Data'!AI$1,FALSE)</f>
        <v>65.675852821003204</v>
      </c>
      <c r="AA107" s="111">
        <f>VLOOKUP($A107,'RevPAR Raw Data'!$B$6:$BE$43,'RevPAR Raw Data'!AJ$1,FALSE)</f>
        <v>62.849419281926401</v>
      </c>
      <c r="AB107" s="111">
        <f>VLOOKUP($A107,'RevPAR Raw Data'!$B$6:$BE$43,'RevPAR Raw Data'!AK$1,FALSE)</f>
        <v>65.2772037729288</v>
      </c>
      <c r="AC107" s="112">
        <f>VLOOKUP($A107,'RevPAR Raw Data'!$B$6:$BE$43,'RevPAR Raw Data'!AL$1,FALSE)</f>
        <v>61.206940798052599</v>
      </c>
      <c r="AD107" s="111">
        <f>VLOOKUP($A107,'RevPAR Raw Data'!$B$6:$BE$43,'RevPAR Raw Data'!AN$1,FALSE)</f>
        <v>82.613939892603398</v>
      </c>
      <c r="AE107" s="111">
        <f>VLOOKUP($A107,'RevPAR Raw Data'!$B$6:$BE$43,'RevPAR Raw Data'!AO$1,FALSE)</f>
        <v>81.407662826953</v>
      </c>
      <c r="AF107" s="112">
        <f>VLOOKUP($A107,'RevPAR Raw Data'!$B$6:$BE$43,'RevPAR Raw Data'!AP$1,FALSE)</f>
        <v>82.010801359778199</v>
      </c>
      <c r="AG107" s="113">
        <f>VLOOKUP($A107,'RevPAR Raw Data'!$B$6:$BE$43,'RevPAR Raw Data'!AR$1,FALSE)</f>
        <v>67.166755058493607</v>
      </c>
    </row>
    <row r="108" spans="1:33" x14ac:dyDescent="0.25">
      <c r="A108" s="90" t="s">
        <v>14</v>
      </c>
      <c r="B108" s="78">
        <f>(VLOOKUP($A107,'Occupancy Raw Data'!$B$8:$BE$51,'Occupancy Raw Data'!AT$3,FALSE))/100</f>
        <v>7.6614353944180896E-2</v>
      </c>
      <c r="C108" s="79">
        <f>(VLOOKUP($A107,'Occupancy Raw Data'!$B$8:$BE$51,'Occupancy Raw Data'!AU$3,FALSE))/100</f>
        <v>5.7578185778608806E-2</v>
      </c>
      <c r="D108" s="79">
        <f>(VLOOKUP($A107,'Occupancy Raw Data'!$B$8:$BE$51,'Occupancy Raw Data'!AV$3,FALSE))/100</f>
        <v>9.7341602820538609E-2</v>
      </c>
      <c r="E108" s="79">
        <f>(VLOOKUP($A107,'Occupancy Raw Data'!$B$8:$BE$51,'Occupancy Raw Data'!AW$3,FALSE))/100</f>
        <v>5.6860383389624999E-2</v>
      </c>
      <c r="F108" s="79">
        <f>(VLOOKUP($A107,'Occupancy Raw Data'!$B$8:$BE$51,'Occupancy Raw Data'!AX$3,FALSE))/100</f>
        <v>0.10410707244766</v>
      </c>
      <c r="G108" s="79">
        <f>(VLOOKUP($A107,'Occupancy Raw Data'!$B$8:$BE$51,'Occupancy Raw Data'!AY$3,FALSE))/100</f>
        <v>7.8451510106772607E-2</v>
      </c>
      <c r="H108" s="80">
        <f>(VLOOKUP($A107,'Occupancy Raw Data'!$B$8:$BE$51,'Occupancy Raw Data'!BA$3,FALSE))/100</f>
        <v>8.1771342744771297E-2</v>
      </c>
      <c r="I108" s="80">
        <f>(VLOOKUP($A107,'Occupancy Raw Data'!$B$8:$BE$51,'Occupancy Raw Data'!BB$3,FALSE))/100</f>
        <v>6.1889205993987895E-2</v>
      </c>
      <c r="J108" s="79">
        <f>(VLOOKUP($A107,'Occupancy Raw Data'!$B$8:$BE$51,'Occupancy Raw Data'!BC$3,FALSE))/100</f>
        <v>7.1772139466599494E-2</v>
      </c>
      <c r="K108" s="81">
        <f>(VLOOKUP($A107,'Occupancy Raw Data'!$B$8:$BE$51,'Occupancy Raw Data'!BE$3,FALSE))/100</f>
        <v>7.6333027334355291E-2</v>
      </c>
      <c r="M108" s="78">
        <f>(VLOOKUP($A107,'ADR Raw Data'!$B$6:$BE$49,'ADR Raw Data'!AT$1,FALSE))/100</f>
        <v>-5.0652490323449696E-3</v>
      </c>
      <c r="N108" s="79">
        <f>(VLOOKUP($A107,'ADR Raw Data'!$B$6:$BE$49,'ADR Raw Data'!AU$1,FALSE))/100</f>
        <v>7.2449380210659695E-3</v>
      </c>
      <c r="O108" s="79">
        <f>(VLOOKUP($A107,'ADR Raw Data'!$B$6:$BE$49,'ADR Raw Data'!AV$1,FALSE))/100</f>
        <v>2.7356009936603601E-2</v>
      </c>
      <c r="P108" s="79">
        <f>(VLOOKUP($A107,'ADR Raw Data'!$B$6:$BE$49,'ADR Raw Data'!AW$1,FALSE))/100</f>
        <v>-1.7810290672527302E-3</v>
      </c>
      <c r="Q108" s="79">
        <f>(VLOOKUP($A107,'ADR Raw Data'!$B$6:$BE$49,'ADR Raw Data'!AX$1,FALSE))/100</f>
        <v>9.6059822577692008E-3</v>
      </c>
      <c r="R108" s="79">
        <f>(VLOOKUP($A107,'ADR Raw Data'!$B$6:$BE$49,'ADR Raw Data'!AY$1,FALSE))/100</f>
        <v>8.0911259154206813E-3</v>
      </c>
      <c r="S108" s="80">
        <f>(VLOOKUP($A107,'ADR Raw Data'!$B$6:$BE$49,'ADR Raw Data'!BA$1,FALSE))/100</f>
        <v>-6.7849038004404901E-5</v>
      </c>
      <c r="T108" s="80">
        <f>(VLOOKUP($A107,'ADR Raw Data'!$B$6:$BE$49,'ADR Raw Data'!BB$1,FALSE))/100</f>
        <v>-1.5352116808663401E-2</v>
      </c>
      <c r="U108" s="79">
        <f>(VLOOKUP($A107,'ADR Raw Data'!$B$6:$BE$49,'ADR Raw Data'!BC$1,FALSE))/100</f>
        <v>-7.7473713246452407E-3</v>
      </c>
      <c r="V108" s="81">
        <f>(VLOOKUP($A107,'ADR Raw Data'!$B$6:$BE$49,'ADR Raw Data'!BE$1,FALSE))/100</f>
        <v>2.2882660362065197E-3</v>
      </c>
      <c r="X108" s="78">
        <f>(VLOOKUP($A107,'RevPAR Raw Data'!$B$6:$BE$49,'RevPAR Raw Data'!AT$1,FALSE))/100</f>
        <v>7.1161034129656409E-2</v>
      </c>
      <c r="Y108" s="79">
        <f>(VLOOKUP($A107,'RevPAR Raw Data'!$B$6:$BE$49,'RevPAR Raw Data'!AU$1,FALSE))/100</f>
        <v>6.5240274187006203E-2</v>
      </c>
      <c r="Z108" s="79">
        <f>(VLOOKUP($A107,'RevPAR Raw Data'!$B$6:$BE$49,'RevPAR Raw Data'!AV$1,FALSE))/100</f>
        <v>0.12736049061114499</v>
      </c>
      <c r="AA108" s="79">
        <f>(VLOOKUP($A107,'RevPAR Raw Data'!$B$6:$BE$49,'RevPAR Raw Data'!AW$1,FALSE))/100</f>
        <v>5.4978084326780301E-2</v>
      </c>
      <c r="AB108" s="79">
        <f>(VLOOKUP($A107,'RevPAR Raw Data'!$B$6:$BE$49,'RevPAR Raw Data'!AX$1,FALSE))/100</f>
        <v>0.11471310539627</v>
      </c>
      <c r="AC108" s="79">
        <f>(VLOOKUP($A107,'RevPAR Raw Data'!$B$6:$BE$49,'RevPAR Raw Data'!AY$1,FALSE))/100</f>
        <v>8.7177397068722101E-2</v>
      </c>
      <c r="AD108" s="80">
        <f>(VLOOKUP($A107,'RevPAR Raw Data'!$B$6:$BE$49,'RevPAR Raw Data'!BA$1,FALSE))/100</f>
        <v>8.1697945599825406E-2</v>
      </c>
      <c r="AE108" s="80">
        <f>(VLOOKUP($A107,'RevPAR Raw Data'!$B$6:$BE$49,'RevPAR Raw Data'!BB$1,FALSE))/100</f>
        <v>4.5586958865709404E-2</v>
      </c>
      <c r="AF108" s="79">
        <f>(VLOOKUP($A107,'RevPAR Raw Data'!$B$6:$BE$49,'RevPAR Raw Data'!BC$1,FALSE))/100</f>
        <v>6.3468722726742297E-2</v>
      </c>
      <c r="AG108" s="81">
        <f>(VLOOKUP($A107,'RevPAR Raw Data'!$B$6:$BE$49,'RevPAR Raw Data'!BE$1,FALSE))/100</f>
        <v>7.8795963644451905E-2</v>
      </c>
    </row>
    <row r="109" spans="1:33" x14ac:dyDescent="0.25">
      <c r="A109" s="123"/>
      <c r="B109" s="106"/>
      <c r="C109" s="107"/>
      <c r="D109" s="107"/>
      <c r="E109" s="107"/>
      <c r="F109" s="107"/>
      <c r="G109" s="108"/>
      <c r="H109" s="88"/>
      <c r="I109" s="88"/>
      <c r="J109" s="108"/>
      <c r="K109" s="109"/>
      <c r="M109" s="110"/>
      <c r="N109" s="111"/>
      <c r="O109" s="111"/>
      <c r="P109" s="111"/>
      <c r="Q109" s="111"/>
      <c r="R109" s="112"/>
      <c r="S109" s="111"/>
      <c r="T109" s="111"/>
      <c r="U109" s="112"/>
      <c r="V109" s="113"/>
      <c r="X109" s="110"/>
      <c r="Y109" s="111"/>
      <c r="Z109" s="111"/>
      <c r="AA109" s="111"/>
      <c r="AB109" s="111"/>
      <c r="AC109" s="112"/>
      <c r="AD109" s="111"/>
      <c r="AE109" s="111"/>
      <c r="AF109" s="112"/>
      <c r="AG109" s="113"/>
    </row>
    <row r="110" spans="1:33" x14ac:dyDescent="0.25">
      <c r="A110" s="105" t="s">
        <v>55</v>
      </c>
      <c r="B110" s="106">
        <f>(VLOOKUP($A110,'Occupancy Raw Data'!$B$8:$BE$45,'Occupancy Raw Data'!AG$3,FALSE))/100</f>
        <v>0.55608068602611505</v>
      </c>
      <c r="C110" s="107">
        <f>(VLOOKUP($A110,'Occupancy Raw Data'!$B$8:$BE$45,'Occupancy Raw Data'!AH$3,FALSE))/100</f>
        <v>0.714821672188657</v>
      </c>
      <c r="D110" s="107">
        <f>(VLOOKUP($A110,'Occupancy Raw Data'!$B$8:$BE$45,'Occupancy Raw Data'!AI$3,FALSE))/100</f>
        <v>0.72563827713895901</v>
      </c>
      <c r="E110" s="107">
        <f>(VLOOKUP($A110,'Occupancy Raw Data'!$B$8:$BE$45,'Occupancy Raw Data'!AJ$3,FALSE))/100</f>
        <v>0.72456636133307295</v>
      </c>
      <c r="F110" s="107">
        <f>(VLOOKUP($A110,'Occupancy Raw Data'!$B$8:$BE$45,'Occupancy Raw Data'!AK$3,FALSE))/100</f>
        <v>0.72232508282985708</v>
      </c>
      <c r="G110" s="108">
        <f>(VLOOKUP($A110,'Occupancy Raw Data'!$B$8:$BE$45,'Occupancy Raw Data'!AL$3,FALSE))/100</f>
        <v>0.68868641590333202</v>
      </c>
      <c r="H110" s="88">
        <f>(VLOOKUP($A110,'Occupancy Raw Data'!$B$8:$BE$45,'Occupancy Raw Data'!AN$3,FALSE))/100</f>
        <v>0.72139933736113804</v>
      </c>
      <c r="I110" s="88">
        <f>(VLOOKUP($A110,'Occupancy Raw Data'!$B$8:$BE$45,'Occupancy Raw Data'!AO$3,FALSE))/100</f>
        <v>0.71472422529721302</v>
      </c>
      <c r="J110" s="108">
        <f>(VLOOKUP($A110,'Occupancy Raw Data'!$B$8:$BE$45,'Occupancy Raw Data'!AP$3,FALSE))/100</f>
        <v>0.71806178132917498</v>
      </c>
      <c r="K110" s="109">
        <f>(VLOOKUP($A110,'Occupancy Raw Data'!$B$8:$BE$45,'Occupancy Raw Data'!AR$3,FALSE))/100</f>
        <v>0.69707937745357296</v>
      </c>
      <c r="M110" s="110">
        <f>VLOOKUP($A110,'ADR Raw Data'!$B$6:$BE$43,'ADR Raw Data'!AG$1,FALSE)</f>
        <v>145.112358713747</v>
      </c>
      <c r="N110" s="111">
        <f>VLOOKUP($A110,'ADR Raw Data'!$B$6:$BE$43,'ADR Raw Data'!AH$1,FALSE)</f>
        <v>144.75308295276301</v>
      </c>
      <c r="O110" s="111">
        <f>VLOOKUP($A110,'ADR Raw Data'!$B$6:$BE$43,'ADR Raw Data'!AI$1,FALSE)</f>
        <v>145.16693211575901</v>
      </c>
      <c r="P110" s="111">
        <f>VLOOKUP($A110,'ADR Raw Data'!$B$6:$BE$43,'ADR Raw Data'!AJ$1,FALSE)</f>
        <v>143.98033353506801</v>
      </c>
      <c r="Q110" s="111">
        <f>VLOOKUP($A110,'ADR Raw Data'!$B$6:$BE$43,'ADR Raw Data'!AK$1,FALSE)</f>
        <v>151.26452209106199</v>
      </c>
      <c r="R110" s="112">
        <f>VLOOKUP($A110,'ADR Raw Data'!$B$6:$BE$43,'ADR Raw Data'!AL$1,FALSE)</f>
        <v>146.10160924256701</v>
      </c>
      <c r="S110" s="111">
        <f>VLOOKUP($A110,'ADR Raw Data'!$B$6:$BE$43,'ADR Raw Data'!AN$1,FALSE)</f>
        <v>188.769760232338</v>
      </c>
      <c r="T110" s="111">
        <f>VLOOKUP($A110,'ADR Raw Data'!$B$6:$BE$43,'ADR Raw Data'!AO$1,FALSE)</f>
        <v>188.68551571340899</v>
      </c>
      <c r="U110" s="112">
        <f>VLOOKUP($A110,'ADR Raw Data'!$B$6:$BE$43,'ADR Raw Data'!AP$1,FALSE)</f>
        <v>188.727833757421</v>
      </c>
      <c r="V110" s="113">
        <f>VLOOKUP($A110,'ADR Raw Data'!$B$6:$BE$43,'ADR Raw Data'!AR$1,FALSE)</f>
        <v>158.64712156009099</v>
      </c>
      <c r="X110" s="110">
        <f>VLOOKUP($A110,'RevPAR Raw Data'!$B$6:$BE$43,'RevPAR Raw Data'!AG$1,FALSE)</f>
        <v>80.694179984408393</v>
      </c>
      <c r="Y110" s="111">
        <f>VLOOKUP($A110,'RevPAR Raw Data'!$B$6:$BE$43,'RevPAR Raw Data'!AH$1,FALSE)</f>
        <v>103.47264081075799</v>
      </c>
      <c r="Z110" s="111">
        <f>VLOOKUP($A110,'RevPAR Raw Data'!$B$6:$BE$43,'RevPAR Raw Data'!AI$1,FALSE)</f>
        <v>105.338682518027</v>
      </c>
      <c r="AA110" s="111">
        <f>VLOOKUP($A110,'RevPAR Raw Data'!$B$6:$BE$43,'RevPAR Raw Data'!AJ$1,FALSE)</f>
        <v>104.323306373026</v>
      </c>
      <c r="AB110" s="111">
        <f>VLOOKUP($A110,'RevPAR Raw Data'!$B$6:$BE$43,'RevPAR Raw Data'!AK$1,FALSE)</f>
        <v>109.262158448645</v>
      </c>
      <c r="AC110" s="112">
        <f>VLOOKUP($A110,'RevPAR Raw Data'!$B$6:$BE$43,'RevPAR Raw Data'!AL$1,FALSE)</f>
        <v>100.618193626973</v>
      </c>
      <c r="AD110" s="111">
        <f>VLOOKUP($A110,'RevPAR Raw Data'!$B$6:$BE$43,'RevPAR Raw Data'!AN$1,FALSE)</f>
        <v>136.17837994542899</v>
      </c>
      <c r="AE110" s="111">
        <f>VLOOKUP($A110,'RevPAR Raw Data'!$B$6:$BE$43,'RevPAR Raw Data'!AO$1,FALSE)</f>
        <v>134.85810904307101</v>
      </c>
      <c r="AF110" s="112">
        <f>VLOOKUP($A110,'RevPAR Raw Data'!$B$6:$BE$43,'RevPAR Raw Data'!AP$1,FALSE)</f>
        <v>135.51824449425001</v>
      </c>
      <c r="AG110" s="113">
        <f>VLOOKUP($A110,'RevPAR Raw Data'!$B$6:$BE$43,'RevPAR Raw Data'!AR$1,FALSE)</f>
        <v>110.589636731909</v>
      </c>
    </row>
    <row r="111" spans="1:33" x14ac:dyDescent="0.25">
      <c r="A111" s="90" t="s">
        <v>14</v>
      </c>
      <c r="B111" s="78">
        <f>(VLOOKUP($A110,'Occupancy Raw Data'!$B$8:$BE$51,'Occupancy Raw Data'!AT$3,FALSE))/100</f>
        <v>1.93177400088703E-2</v>
      </c>
      <c r="C111" s="79">
        <f>(VLOOKUP($A110,'Occupancy Raw Data'!$B$8:$BE$51,'Occupancy Raw Data'!AU$3,FALSE))/100</f>
        <v>2.6597294216376303E-2</v>
      </c>
      <c r="D111" s="79">
        <f>(VLOOKUP($A110,'Occupancy Raw Data'!$B$8:$BE$51,'Occupancy Raw Data'!AV$3,FALSE))/100</f>
        <v>3.16240252591325E-2</v>
      </c>
      <c r="E111" s="79">
        <f>(VLOOKUP($A110,'Occupancy Raw Data'!$B$8:$BE$51,'Occupancy Raw Data'!AW$3,FALSE))/100</f>
        <v>4.27889149802488E-3</v>
      </c>
      <c r="F111" s="79">
        <f>(VLOOKUP($A110,'Occupancy Raw Data'!$B$8:$BE$51,'Occupancy Raw Data'!AX$3,FALSE))/100</f>
        <v>6.2575239217631001E-2</v>
      </c>
      <c r="G111" s="79">
        <f>(VLOOKUP($A110,'Occupancy Raw Data'!$B$8:$BE$51,'Occupancy Raw Data'!AY$3,FALSE))/100</f>
        <v>2.8963809410519698E-2</v>
      </c>
      <c r="H111" s="80">
        <f>(VLOOKUP($A110,'Occupancy Raw Data'!$B$8:$BE$51,'Occupancy Raw Data'!BA$3,FALSE))/100</f>
        <v>5.6411195809263105E-2</v>
      </c>
      <c r="I111" s="80">
        <f>(VLOOKUP($A110,'Occupancy Raw Data'!$B$8:$BE$51,'Occupancy Raw Data'!BB$3,FALSE))/100</f>
        <v>3.55737087028027E-2</v>
      </c>
      <c r="J111" s="79">
        <f>(VLOOKUP($A110,'Occupancy Raw Data'!$B$8:$BE$51,'Occupancy Raw Data'!BC$3,FALSE))/100</f>
        <v>4.5937098836918995E-2</v>
      </c>
      <c r="K111" s="81">
        <f>(VLOOKUP($A110,'Occupancy Raw Data'!$B$8:$BE$51,'Occupancy Raw Data'!BE$3,FALSE))/100</f>
        <v>3.3901811606787902E-2</v>
      </c>
      <c r="M111" s="78">
        <f>(VLOOKUP($A110,'ADR Raw Data'!$B$6:$BE$49,'ADR Raw Data'!AT$1,FALSE))/100</f>
        <v>-6.5864358835372297E-2</v>
      </c>
      <c r="N111" s="79">
        <f>(VLOOKUP($A110,'ADR Raw Data'!$B$6:$BE$49,'ADR Raw Data'!AU$1,FALSE))/100</f>
        <v>-4.5424670210566197E-2</v>
      </c>
      <c r="O111" s="79">
        <f>(VLOOKUP($A110,'ADR Raw Data'!$B$6:$BE$49,'ADR Raw Data'!AV$1,FALSE))/100</f>
        <v>-5.1032646510144601E-2</v>
      </c>
      <c r="P111" s="79">
        <f>(VLOOKUP($A110,'ADR Raw Data'!$B$6:$BE$49,'ADR Raw Data'!AW$1,FALSE))/100</f>
        <v>-3.8965618840609402E-2</v>
      </c>
      <c r="Q111" s="79">
        <f>(VLOOKUP($A110,'ADR Raw Data'!$B$6:$BE$49,'ADR Raw Data'!AX$1,FALSE))/100</f>
        <v>-3.9543933035502098E-2</v>
      </c>
      <c r="R111" s="79">
        <f>(VLOOKUP($A110,'ADR Raw Data'!$B$6:$BE$49,'ADR Raw Data'!AY$1,FALSE))/100</f>
        <v>-4.7083209543654997E-2</v>
      </c>
      <c r="S111" s="80">
        <f>(VLOOKUP($A110,'ADR Raw Data'!$B$6:$BE$49,'ADR Raw Data'!BA$1,FALSE))/100</f>
        <v>-5.1095307222915401E-2</v>
      </c>
      <c r="T111" s="80">
        <f>(VLOOKUP($A110,'ADR Raw Data'!$B$6:$BE$49,'ADR Raw Data'!BB$1,FALSE))/100</f>
        <v>-6.3026896552911396E-2</v>
      </c>
      <c r="U111" s="79">
        <f>(VLOOKUP($A110,'ADR Raw Data'!$B$6:$BE$49,'ADR Raw Data'!BC$1,FALSE))/100</f>
        <v>-5.7127111982215803E-2</v>
      </c>
      <c r="V111" s="81">
        <f>(VLOOKUP($A110,'ADR Raw Data'!$B$6:$BE$49,'ADR Raw Data'!BE$1,FALSE))/100</f>
        <v>-4.9721919484184099E-2</v>
      </c>
      <c r="X111" s="78">
        <f>(VLOOKUP($A110,'RevPAR Raw Data'!$B$6:$BE$49,'RevPAR Raw Data'!AT$1,FALSE))/100</f>
        <v>-4.7818969386334495E-2</v>
      </c>
      <c r="Y111" s="79">
        <f>(VLOOKUP($A110,'RevPAR Raw Data'!$B$6:$BE$49,'RevPAR Raw Data'!AU$1,FALSE))/100</f>
        <v>-2.0035549312462101E-2</v>
      </c>
      <c r="Z111" s="79">
        <f>(VLOOKUP($A110,'RevPAR Raw Data'!$B$6:$BE$49,'RevPAR Raw Data'!AV$1,FALSE))/100</f>
        <v>-2.1022478953289202E-2</v>
      </c>
      <c r="AA111" s="79">
        <f>(VLOOKUP($A110,'RevPAR Raw Data'!$B$6:$BE$49,'RevPAR Raw Data'!AW$1,FALSE))/100</f>
        <v>-3.4853456997756903E-2</v>
      </c>
      <c r="AB111" s="79">
        <f>(VLOOKUP($A110,'RevPAR Raw Data'!$B$6:$BE$49,'RevPAR Raw Data'!AX$1,FALSE))/100</f>
        <v>2.05568351128264E-2</v>
      </c>
      <c r="AC111" s="79">
        <f>(VLOOKUP($A110,'RevPAR Raw Data'!$B$6:$BE$49,'RevPAR Raw Data'!AY$1,FALSE))/100</f>
        <v>-1.94831092407932E-2</v>
      </c>
      <c r="AD111" s="80">
        <f>(VLOOKUP($A110,'RevPAR Raw Data'!$B$6:$BE$49,'RevPAR Raw Data'!BA$1,FALSE))/100</f>
        <v>2.43354120566134E-3</v>
      </c>
      <c r="AE111" s="80">
        <f>(VLOOKUP($A110,'RevPAR Raw Data'!$B$6:$BE$49,'RevPAR Raw Data'!BB$1,FALSE))/100</f>
        <v>-2.9695288308523603E-2</v>
      </c>
      <c r="AF111" s="79">
        <f>(VLOOKUP($A110,'RevPAR Raw Data'!$B$6:$BE$49,'RevPAR Raw Data'!BC$1,FALSE))/100</f>
        <v>-1.38142669346915E-2</v>
      </c>
      <c r="AG111" s="81">
        <f>(VLOOKUP($A110,'RevPAR Raw Data'!$B$6:$BE$49,'RevPAR Raw Data'!BE$1,FALSE))/100</f>
        <v>-1.75057710244769E-2</v>
      </c>
    </row>
    <row r="112" spans="1:33" x14ac:dyDescent="0.25">
      <c r="A112" s="128"/>
      <c r="B112" s="106"/>
      <c r="C112" s="107"/>
      <c r="D112" s="107"/>
      <c r="E112" s="107"/>
      <c r="F112" s="107"/>
      <c r="G112" s="108"/>
      <c r="H112" s="88"/>
      <c r="I112" s="88"/>
      <c r="J112" s="108"/>
      <c r="K112" s="109"/>
      <c r="M112" s="110"/>
      <c r="N112" s="111"/>
      <c r="O112" s="111"/>
      <c r="P112" s="111"/>
      <c r="Q112" s="111"/>
      <c r="R112" s="112"/>
      <c r="S112" s="111"/>
      <c r="T112" s="111"/>
      <c r="U112" s="112"/>
      <c r="V112" s="113"/>
      <c r="X112" s="110"/>
      <c r="Y112" s="111"/>
      <c r="Z112" s="111"/>
      <c r="AA112" s="111"/>
      <c r="AB112" s="111"/>
      <c r="AC112" s="112"/>
      <c r="AD112" s="111"/>
      <c r="AE112" s="111"/>
      <c r="AF112" s="112"/>
      <c r="AG112" s="113"/>
    </row>
    <row r="113" spans="1:33" x14ac:dyDescent="0.25">
      <c r="A113" s="105" t="s">
        <v>54</v>
      </c>
      <c r="B113" s="106">
        <f>(VLOOKUP($A113,'Occupancy Raw Data'!$B$8:$BE$45,'Occupancy Raw Data'!AG$3,FALSE))/100</f>
        <v>0.53072870939420502</v>
      </c>
      <c r="C113" s="107">
        <f>(VLOOKUP($A113,'Occupancy Raw Data'!$B$8:$BE$45,'Occupancy Raw Data'!AH$3,FALSE))/100</f>
        <v>0.64648814749780503</v>
      </c>
      <c r="D113" s="107">
        <f>(VLOOKUP($A113,'Occupancy Raw Data'!$B$8:$BE$45,'Occupancy Raw Data'!AI$3,FALSE))/100</f>
        <v>0.69297629499560998</v>
      </c>
      <c r="E113" s="107">
        <f>(VLOOKUP($A113,'Occupancy Raw Data'!$B$8:$BE$45,'Occupancy Raw Data'!AJ$3,FALSE))/100</f>
        <v>0.70109745390693501</v>
      </c>
      <c r="F113" s="107">
        <f>(VLOOKUP($A113,'Occupancy Raw Data'!$B$8:$BE$45,'Occupancy Raw Data'!AK$3,FALSE))/100</f>
        <v>0.68854258121158907</v>
      </c>
      <c r="G113" s="108">
        <f>(VLOOKUP($A113,'Occupancy Raw Data'!$B$8:$BE$45,'Occupancy Raw Data'!AL$3,FALSE))/100</f>
        <v>0.65196663740122895</v>
      </c>
      <c r="H113" s="88">
        <f>(VLOOKUP($A113,'Occupancy Raw Data'!$B$8:$BE$45,'Occupancy Raw Data'!AN$3,FALSE))/100</f>
        <v>0.68437225636523191</v>
      </c>
      <c r="I113" s="88">
        <f>(VLOOKUP($A113,'Occupancy Raw Data'!$B$8:$BE$45,'Occupancy Raw Data'!AO$3,FALSE))/100</f>
        <v>0.68533801580333598</v>
      </c>
      <c r="J113" s="108">
        <f>(VLOOKUP($A113,'Occupancy Raw Data'!$B$8:$BE$45,'Occupancy Raw Data'!AP$3,FALSE))/100</f>
        <v>0.68485513608428406</v>
      </c>
      <c r="K113" s="109">
        <f>(VLOOKUP($A113,'Occupancy Raw Data'!$B$8:$BE$45,'Occupancy Raw Data'!AR$3,FALSE))/100</f>
        <v>0.66136335131067303</v>
      </c>
      <c r="M113" s="110">
        <f>VLOOKUP($A113,'ADR Raw Data'!$B$6:$BE$43,'ADR Raw Data'!AG$1,FALSE)</f>
        <v>98.837927212572296</v>
      </c>
      <c r="N113" s="111">
        <f>VLOOKUP($A113,'ADR Raw Data'!$B$6:$BE$43,'ADR Raw Data'!AH$1,FALSE)</f>
        <v>107.91973857540501</v>
      </c>
      <c r="O113" s="111">
        <f>VLOOKUP($A113,'ADR Raw Data'!$B$6:$BE$43,'ADR Raw Data'!AI$1,FALSE)</f>
        <v>111.773152160141</v>
      </c>
      <c r="P113" s="111">
        <f>VLOOKUP($A113,'ADR Raw Data'!$B$6:$BE$43,'ADR Raw Data'!AJ$1,FALSE)</f>
        <v>112.562586563145</v>
      </c>
      <c r="Q113" s="111">
        <f>VLOOKUP($A113,'ADR Raw Data'!$B$6:$BE$43,'ADR Raw Data'!AK$1,FALSE)</f>
        <v>108.792178514504</v>
      </c>
      <c r="R113" s="112">
        <f>VLOOKUP($A113,'ADR Raw Data'!$B$6:$BE$43,'ADR Raw Data'!AL$1,FALSE)</f>
        <v>108.44312339245</v>
      </c>
      <c r="S113" s="111">
        <f>VLOOKUP($A113,'ADR Raw Data'!$B$6:$BE$43,'ADR Raw Data'!AN$1,FALSE)</f>
        <v>114.19525721616399</v>
      </c>
      <c r="T113" s="111">
        <f>VLOOKUP($A113,'ADR Raw Data'!$B$6:$BE$43,'ADR Raw Data'!AO$1,FALSE)</f>
        <v>114.82693440942801</v>
      </c>
      <c r="U113" s="112">
        <f>VLOOKUP($A113,'ADR Raw Data'!$B$6:$BE$43,'ADR Raw Data'!AP$1,FALSE)</f>
        <v>114.511318505224</v>
      </c>
      <c r="V113" s="113">
        <f>VLOOKUP($A113,'ADR Raw Data'!$B$6:$BE$43,'ADR Raw Data'!AR$1,FALSE)</f>
        <v>110.238477351817</v>
      </c>
      <c r="X113" s="110">
        <f>VLOOKUP($A113,'RevPAR Raw Data'!$B$6:$BE$43,'RevPAR Raw Data'!AG$1,FALSE)</f>
        <v>52.456125548726902</v>
      </c>
      <c r="Y113" s="111">
        <f>VLOOKUP($A113,'RevPAR Raw Data'!$B$6:$BE$43,'RevPAR Raw Data'!AH$1,FALSE)</f>
        <v>69.768831870061405</v>
      </c>
      <c r="Z113" s="111">
        <f>VLOOKUP($A113,'RevPAR Raw Data'!$B$6:$BE$43,'RevPAR Raw Data'!AI$1,FALSE)</f>
        <v>77.456144863915696</v>
      </c>
      <c r="AA113" s="111">
        <f>VLOOKUP($A113,'RevPAR Raw Data'!$B$6:$BE$43,'RevPAR Raw Data'!AJ$1,FALSE)</f>
        <v>78.917342844600498</v>
      </c>
      <c r="AB113" s="111">
        <f>VLOOKUP($A113,'RevPAR Raw Data'!$B$6:$BE$43,'RevPAR Raw Data'!AK$1,FALSE)</f>
        <v>74.908047410008706</v>
      </c>
      <c r="AC113" s="112">
        <f>VLOOKUP($A113,'RevPAR Raw Data'!$B$6:$BE$43,'RevPAR Raw Data'!AL$1,FALSE)</f>
        <v>70.701298507462596</v>
      </c>
      <c r="AD113" s="111">
        <f>VLOOKUP($A113,'RevPAR Raw Data'!$B$6:$BE$43,'RevPAR Raw Data'!AN$1,FALSE)</f>
        <v>78.152065847234397</v>
      </c>
      <c r="AE113" s="111">
        <f>VLOOKUP($A113,'RevPAR Raw Data'!$B$6:$BE$43,'RevPAR Raw Data'!AO$1,FALSE)</f>
        <v>78.695263388937605</v>
      </c>
      <c r="AF113" s="112">
        <f>VLOOKUP($A113,'RevPAR Raw Data'!$B$6:$BE$43,'RevPAR Raw Data'!AP$1,FALSE)</f>
        <v>78.423664618085994</v>
      </c>
      <c r="AG113" s="113">
        <f>VLOOKUP($A113,'RevPAR Raw Data'!$B$6:$BE$43,'RevPAR Raw Data'!AR$1,FALSE)</f>
        <v>72.907688824783605</v>
      </c>
    </row>
    <row r="114" spans="1:33" x14ac:dyDescent="0.25">
      <c r="A114" s="90" t="s">
        <v>14</v>
      </c>
      <c r="B114" s="78">
        <f>(VLOOKUP($A113,'Occupancy Raw Data'!$B$8:$BE$51,'Occupancy Raw Data'!AT$3,FALSE))/100</f>
        <v>2.6222317749791401E-2</v>
      </c>
      <c r="C114" s="79">
        <f>(VLOOKUP($A113,'Occupancy Raw Data'!$B$8:$BE$51,'Occupancy Raw Data'!AU$3,FALSE))/100</f>
        <v>-4.1795803850786503E-2</v>
      </c>
      <c r="D114" s="79">
        <f>(VLOOKUP($A113,'Occupancy Raw Data'!$B$8:$BE$51,'Occupancy Raw Data'!AV$3,FALSE))/100</f>
        <v>-2.7515421734231098E-2</v>
      </c>
      <c r="E114" s="79">
        <f>(VLOOKUP($A113,'Occupancy Raw Data'!$B$8:$BE$51,'Occupancy Raw Data'!AW$3,FALSE))/100</f>
        <v>-4.6388516581506202E-3</v>
      </c>
      <c r="F114" s="79">
        <f>(VLOOKUP($A113,'Occupancy Raw Data'!$B$8:$BE$51,'Occupancy Raw Data'!AX$3,FALSE))/100</f>
        <v>4.38963328856906E-2</v>
      </c>
      <c r="G114" s="79">
        <f>(VLOOKUP($A113,'Occupancy Raw Data'!$B$8:$BE$51,'Occupancy Raw Data'!AY$3,FALSE))/100</f>
        <v>-2.6184634824776599E-3</v>
      </c>
      <c r="H114" s="80">
        <f>(VLOOKUP($A113,'Occupancy Raw Data'!$B$8:$BE$51,'Occupancy Raw Data'!BA$3,FALSE))/100</f>
        <v>-6.6441931071980799E-3</v>
      </c>
      <c r="I114" s="80">
        <f>(VLOOKUP($A113,'Occupancy Raw Data'!$B$8:$BE$51,'Occupancy Raw Data'!BB$3,FALSE))/100</f>
        <v>1.32250419289181E-2</v>
      </c>
      <c r="J114" s="79">
        <f>(VLOOKUP($A113,'Occupancy Raw Data'!$B$8:$BE$51,'Occupancy Raw Data'!BC$3,FALSE))/100</f>
        <v>3.1990555664245103E-3</v>
      </c>
      <c r="K114" s="81">
        <f>(VLOOKUP($A113,'Occupancy Raw Data'!$B$8:$BE$51,'Occupancy Raw Data'!BE$3,FALSE))/100</f>
        <v>-9.0366301351211501E-4</v>
      </c>
      <c r="M114" s="78">
        <f>(VLOOKUP($A113,'ADR Raw Data'!$B$6:$BE$49,'ADR Raw Data'!AT$1,FALSE))/100</f>
        <v>1.9631160740605998E-2</v>
      </c>
      <c r="N114" s="79">
        <f>(VLOOKUP($A113,'ADR Raw Data'!$B$6:$BE$49,'ADR Raw Data'!AU$1,FALSE))/100</f>
        <v>-3.6541800655571E-3</v>
      </c>
      <c r="O114" s="79">
        <f>(VLOOKUP($A113,'ADR Raw Data'!$B$6:$BE$49,'ADR Raw Data'!AV$1,FALSE))/100</f>
        <v>-5.8918097536829091E-3</v>
      </c>
      <c r="P114" s="79">
        <f>(VLOOKUP($A113,'ADR Raw Data'!$B$6:$BE$49,'ADR Raw Data'!AW$1,FALSE))/100</f>
        <v>1.4395667755643399E-2</v>
      </c>
      <c r="Q114" s="79">
        <f>(VLOOKUP($A113,'ADR Raw Data'!$B$6:$BE$49,'ADR Raw Data'!AX$1,FALSE))/100</f>
        <v>3.1640506949609799E-2</v>
      </c>
      <c r="R114" s="79">
        <f>(VLOOKUP($A113,'ADR Raw Data'!$B$6:$BE$49,'ADR Raw Data'!AY$1,FALSE))/100</f>
        <v>9.6476220224349894E-3</v>
      </c>
      <c r="S114" s="80">
        <f>(VLOOKUP($A113,'ADR Raw Data'!$B$6:$BE$49,'ADR Raw Data'!BA$1,FALSE))/100</f>
        <v>3.9716613254232203E-2</v>
      </c>
      <c r="T114" s="80">
        <f>(VLOOKUP($A113,'ADR Raw Data'!$B$6:$BE$49,'ADR Raw Data'!BB$1,FALSE))/100</f>
        <v>4.6729418241344502E-2</v>
      </c>
      <c r="U114" s="79">
        <f>(VLOOKUP($A113,'ADR Raw Data'!$B$6:$BE$49,'ADR Raw Data'!BC$1,FALSE))/100</f>
        <v>4.3217144927807094E-2</v>
      </c>
      <c r="V114" s="81">
        <f>(VLOOKUP($A113,'ADR Raw Data'!$B$6:$BE$49,'ADR Raw Data'!BE$1,FALSE))/100</f>
        <v>1.97595935113982E-2</v>
      </c>
      <c r="X114" s="78">
        <f>(VLOOKUP($A113,'RevPAR Raw Data'!$B$6:$BE$49,'RevPAR Raw Data'!AT$1,FALSE))/100</f>
        <v>4.6368253025134802E-2</v>
      </c>
      <c r="Y114" s="79">
        <f>(VLOOKUP($A113,'RevPAR Raw Data'!$B$6:$BE$49,'RevPAR Raw Data'!AU$1,FALSE))/100</f>
        <v>-4.5297254523088103E-2</v>
      </c>
      <c r="Z114" s="79">
        <f>(VLOOKUP($A113,'RevPAR Raw Data'!$B$6:$BE$49,'RevPAR Raw Data'!AV$1,FALSE))/100</f>
        <v>-3.3245115857763602E-2</v>
      </c>
      <c r="AA114" s="79">
        <f>(VLOOKUP($A113,'RevPAR Raw Data'!$B$6:$BE$49,'RevPAR Raw Data'!AW$1,FALSE))/100</f>
        <v>9.6900367302543491E-3</v>
      </c>
      <c r="AB114" s="79">
        <f>(VLOOKUP($A113,'RevPAR Raw Data'!$B$6:$BE$49,'RevPAR Raw Data'!AX$1,FALSE))/100</f>
        <v>7.6925742061032601E-2</v>
      </c>
      <c r="AC114" s="79">
        <f>(VLOOKUP($A113,'RevPAR Raw Data'!$B$6:$BE$49,'RevPAR Raw Data'!AY$1,FALSE))/100</f>
        <v>7.0038965939988396E-3</v>
      </c>
      <c r="AD114" s="80">
        <f>(VLOOKUP($A113,'RevPAR Raw Data'!$B$6:$BE$49,'RevPAR Raw Data'!BA$1,FALSE))/100</f>
        <v>3.2808535299009095E-2</v>
      </c>
      <c r="AE114" s="80">
        <f>(VLOOKUP($A113,'RevPAR Raw Data'!$B$6:$BE$49,'RevPAR Raw Data'!BB$1,FALSE))/100</f>
        <v>6.0572458685818405E-2</v>
      </c>
      <c r="AF114" s="79">
        <f>(VLOOKUP($A113,'RevPAR Raw Data'!$B$6:$BE$49,'RevPAR Raw Data'!BC$1,FALSE))/100</f>
        <v>4.6554454542277898E-2</v>
      </c>
      <c r="AG114" s="81">
        <f>(VLOOKUP($A113,'RevPAR Raw Data'!$B$6:$BE$49,'RevPAR Raw Data'!BE$1,FALSE))/100</f>
        <v>1.88380744840678E-2</v>
      </c>
    </row>
    <row r="115" spans="1:33" x14ac:dyDescent="0.25">
      <c r="A115" s="128"/>
      <c r="B115" s="106"/>
      <c r="C115" s="107"/>
      <c r="D115" s="107"/>
      <c r="E115" s="107"/>
      <c r="F115" s="107"/>
      <c r="G115" s="108"/>
      <c r="H115" s="88"/>
      <c r="I115" s="88"/>
      <c r="J115" s="108"/>
      <c r="K115" s="109"/>
      <c r="M115" s="110"/>
      <c r="N115" s="111"/>
      <c r="O115" s="111"/>
      <c r="P115" s="111"/>
      <c r="Q115" s="111"/>
      <c r="R115" s="112"/>
      <c r="S115" s="111"/>
      <c r="T115" s="111"/>
      <c r="U115" s="112"/>
      <c r="V115" s="113"/>
      <c r="X115" s="110"/>
      <c r="Y115" s="111"/>
      <c r="Z115" s="111"/>
      <c r="AA115" s="111"/>
      <c r="AB115" s="111"/>
      <c r="AC115" s="112"/>
      <c r="AD115" s="111"/>
      <c r="AE115" s="111"/>
      <c r="AF115" s="112"/>
      <c r="AG115" s="113"/>
    </row>
    <row r="116" spans="1:33" x14ac:dyDescent="0.25">
      <c r="A116" s="105" t="s">
        <v>50</v>
      </c>
      <c r="B116" s="106">
        <f>(VLOOKUP($A116,'Occupancy Raw Data'!$B$8:$BE$45,'Occupancy Raw Data'!AG$3,FALSE))/100</f>
        <v>0.44998488969477102</v>
      </c>
      <c r="C116" s="107">
        <f>(VLOOKUP($A116,'Occupancy Raw Data'!$B$8:$BE$45,'Occupancy Raw Data'!AH$3,FALSE))/100</f>
        <v>0.62246902387428205</v>
      </c>
      <c r="D116" s="107">
        <f>(VLOOKUP($A116,'Occupancy Raw Data'!$B$8:$BE$45,'Occupancy Raw Data'!AI$3,FALSE))/100</f>
        <v>0.66545784224841298</v>
      </c>
      <c r="E116" s="107">
        <f>(VLOOKUP($A116,'Occupancy Raw Data'!$B$8:$BE$45,'Occupancy Raw Data'!AJ$3,FALSE))/100</f>
        <v>0.65465397401027503</v>
      </c>
      <c r="F116" s="107">
        <f>(VLOOKUP($A116,'Occupancy Raw Data'!$B$8:$BE$45,'Occupancy Raw Data'!AK$3,FALSE))/100</f>
        <v>0.62345119371411295</v>
      </c>
      <c r="G116" s="108">
        <f>(VLOOKUP($A116,'Occupancy Raw Data'!$B$8:$BE$45,'Occupancy Raw Data'!AL$3,FALSE))/100</f>
        <v>0.60320338470837098</v>
      </c>
      <c r="H116" s="88">
        <f>(VLOOKUP($A116,'Occupancy Raw Data'!$B$8:$BE$45,'Occupancy Raw Data'!AN$3,FALSE))/100</f>
        <v>0.68124811121184603</v>
      </c>
      <c r="I116" s="88">
        <f>(VLOOKUP($A116,'Occupancy Raw Data'!$B$8:$BE$45,'Occupancy Raw Data'!AO$3,FALSE))/100</f>
        <v>0.66991538229072201</v>
      </c>
      <c r="J116" s="108">
        <f>(VLOOKUP($A116,'Occupancy Raw Data'!$B$8:$BE$45,'Occupancy Raw Data'!AP$3,FALSE))/100</f>
        <v>0.67558174675128402</v>
      </c>
      <c r="K116" s="109">
        <f>(VLOOKUP($A116,'Occupancy Raw Data'!$B$8:$BE$45,'Occupancy Raw Data'!AR$3,FALSE))/100</f>
        <v>0.62388291672063201</v>
      </c>
      <c r="M116" s="110">
        <f>VLOOKUP($A116,'ADR Raw Data'!$B$6:$BE$43,'ADR Raw Data'!AG$1,FALSE)</f>
        <v>101.674123572867</v>
      </c>
      <c r="N116" s="111">
        <f>VLOOKUP($A116,'ADR Raw Data'!$B$6:$BE$43,'ADR Raw Data'!AH$1,FALSE)</f>
        <v>109.03786867338199</v>
      </c>
      <c r="O116" s="111">
        <f>VLOOKUP($A116,'ADR Raw Data'!$B$6:$BE$43,'ADR Raw Data'!AI$1,FALSE)</f>
        <v>112.12547229790999</v>
      </c>
      <c r="P116" s="111">
        <f>VLOOKUP($A116,'ADR Raw Data'!$B$6:$BE$43,'ADR Raw Data'!AJ$1,FALSE)</f>
        <v>112.234799769186</v>
      </c>
      <c r="Q116" s="111">
        <f>VLOOKUP($A116,'ADR Raw Data'!$B$6:$BE$43,'ADR Raw Data'!AK$1,FALSE)</f>
        <v>113.330133301017</v>
      </c>
      <c r="R116" s="112">
        <f>VLOOKUP($A116,'ADR Raw Data'!$B$6:$BE$43,'ADR Raw Data'!AL$1,FALSE)</f>
        <v>110.20165430861699</v>
      </c>
      <c r="S116" s="111">
        <f>VLOOKUP($A116,'ADR Raw Data'!$B$6:$BE$43,'ADR Raw Data'!AN$1,FALSE)</f>
        <v>129.77316069646201</v>
      </c>
      <c r="T116" s="111">
        <f>VLOOKUP($A116,'ADR Raw Data'!$B$6:$BE$43,'ADR Raw Data'!AO$1,FALSE)</f>
        <v>128.99507725273401</v>
      </c>
      <c r="U116" s="112">
        <f>VLOOKUP($A116,'ADR Raw Data'!$B$6:$BE$43,'ADR Raw Data'!AP$1,FALSE)</f>
        <v>129.38738201744499</v>
      </c>
      <c r="V116" s="113">
        <f>VLOOKUP($A116,'ADR Raw Data'!$B$6:$BE$43,'ADR Raw Data'!AR$1,FALSE)</f>
        <v>116.13753338869201</v>
      </c>
      <c r="X116" s="110">
        <f>VLOOKUP($A116,'RevPAR Raw Data'!$B$6:$BE$43,'RevPAR Raw Data'!AG$1,FALSE)</f>
        <v>45.751819280749402</v>
      </c>
      <c r="Y116" s="111">
        <f>VLOOKUP($A116,'RevPAR Raw Data'!$B$6:$BE$43,'RevPAR Raw Data'!AH$1,FALSE)</f>
        <v>67.8726956784527</v>
      </c>
      <c r="Z116" s="111">
        <f>VLOOKUP($A116,'RevPAR Raw Data'!$B$6:$BE$43,'RevPAR Raw Data'!AI$1,FALSE)</f>
        <v>74.614774856452101</v>
      </c>
      <c r="AA116" s="111">
        <f>VLOOKUP($A116,'RevPAR Raw Data'!$B$6:$BE$43,'RevPAR Raw Data'!AJ$1,FALSE)</f>
        <v>73.474957691145306</v>
      </c>
      <c r="AB116" s="111">
        <f>VLOOKUP($A116,'RevPAR Raw Data'!$B$6:$BE$43,'RevPAR Raw Data'!AK$1,FALSE)</f>
        <v>70.655806890299104</v>
      </c>
      <c r="AC116" s="112">
        <f>VLOOKUP($A116,'RevPAR Raw Data'!$B$6:$BE$43,'RevPAR Raw Data'!AL$1,FALSE)</f>
        <v>66.474010879419694</v>
      </c>
      <c r="AD116" s="111">
        <f>VLOOKUP($A116,'RevPAR Raw Data'!$B$6:$BE$43,'RevPAR Raw Data'!AN$1,FALSE)</f>
        <v>88.407720610456295</v>
      </c>
      <c r="AE116" s="111">
        <f>VLOOKUP($A116,'RevPAR Raw Data'!$B$6:$BE$43,'RevPAR Raw Data'!AO$1,FALSE)</f>
        <v>86.415786491387095</v>
      </c>
      <c r="AF116" s="112">
        <f>VLOOKUP($A116,'RevPAR Raw Data'!$B$6:$BE$43,'RevPAR Raw Data'!AP$1,FALSE)</f>
        <v>87.411753550921702</v>
      </c>
      <c r="AG116" s="113">
        <f>VLOOKUP($A116,'RevPAR Raw Data'!$B$6:$BE$43,'RevPAR Raw Data'!AR$1,FALSE)</f>
        <v>72.456223071277407</v>
      </c>
    </row>
    <row r="117" spans="1:33" x14ac:dyDescent="0.25">
      <c r="A117" s="90" t="s">
        <v>14</v>
      </c>
      <c r="B117" s="78">
        <f>(VLOOKUP($A116,'Occupancy Raw Data'!$B$8:$BE$51,'Occupancy Raw Data'!AT$3,FALSE))/100</f>
        <v>6.8864482240584307E-2</v>
      </c>
      <c r="C117" s="79">
        <f>(VLOOKUP($A116,'Occupancy Raw Data'!$B$8:$BE$51,'Occupancy Raw Data'!AU$3,FALSE))/100</f>
        <v>6.9520065772390602E-2</v>
      </c>
      <c r="D117" s="79">
        <f>(VLOOKUP($A116,'Occupancy Raw Data'!$B$8:$BE$51,'Occupancy Raw Data'!AV$3,FALSE))/100</f>
        <v>4.8495344779152801E-2</v>
      </c>
      <c r="E117" s="79">
        <f>(VLOOKUP($A116,'Occupancy Raw Data'!$B$8:$BE$51,'Occupancy Raw Data'!AW$3,FALSE))/100</f>
        <v>4.6943624383122697E-2</v>
      </c>
      <c r="F117" s="79">
        <f>(VLOOKUP($A116,'Occupancy Raw Data'!$B$8:$BE$51,'Occupancy Raw Data'!AX$3,FALSE))/100</f>
        <v>0.11535000131834799</v>
      </c>
      <c r="G117" s="79">
        <f>(VLOOKUP($A116,'Occupancy Raw Data'!$B$8:$BE$51,'Occupancy Raw Data'!AY$3,FALSE))/100</f>
        <v>6.8769071733425002E-2</v>
      </c>
      <c r="H117" s="80">
        <f>(VLOOKUP($A116,'Occupancy Raw Data'!$B$8:$BE$51,'Occupancy Raw Data'!BA$3,FALSE))/100</f>
        <v>9.0782655722187591E-2</v>
      </c>
      <c r="I117" s="80">
        <f>(VLOOKUP($A116,'Occupancy Raw Data'!$B$8:$BE$51,'Occupancy Raw Data'!BB$3,FALSE))/100</f>
        <v>4.3308274733669799E-2</v>
      </c>
      <c r="J117" s="79">
        <f>(VLOOKUP($A116,'Occupancy Raw Data'!$B$8:$BE$51,'Occupancy Raw Data'!BC$3,FALSE))/100</f>
        <v>6.6716446001790997E-2</v>
      </c>
      <c r="K117" s="81">
        <f>(VLOOKUP($A116,'Occupancy Raw Data'!$B$8:$BE$51,'Occupancy Raw Data'!BE$3,FALSE))/100</f>
        <v>6.81331656977609E-2</v>
      </c>
      <c r="M117" s="78">
        <f>(VLOOKUP($A116,'ADR Raw Data'!$B$6:$BE$49,'ADR Raw Data'!AT$1,FALSE))/100</f>
        <v>1.41467118969289E-2</v>
      </c>
      <c r="N117" s="79">
        <f>(VLOOKUP($A116,'ADR Raw Data'!$B$6:$BE$49,'ADR Raw Data'!AU$1,FALSE))/100</f>
        <v>3.0746701294949597E-2</v>
      </c>
      <c r="O117" s="79">
        <f>(VLOOKUP($A116,'ADR Raw Data'!$B$6:$BE$49,'ADR Raw Data'!AV$1,FALSE))/100</f>
        <v>3.8395000224468095E-2</v>
      </c>
      <c r="P117" s="79">
        <f>(VLOOKUP($A116,'ADR Raw Data'!$B$6:$BE$49,'ADR Raw Data'!AW$1,FALSE))/100</f>
        <v>3.6705442626086798E-2</v>
      </c>
      <c r="Q117" s="79">
        <f>(VLOOKUP($A116,'ADR Raw Data'!$B$6:$BE$49,'ADR Raw Data'!AX$1,FALSE))/100</f>
        <v>6.4755329079703106E-2</v>
      </c>
      <c r="R117" s="79">
        <f>(VLOOKUP($A116,'ADR Raw Data'!$B$6:$BE$49,'ADR Raw Data'!AY$1,FALSE))/100</f>
        <v>3.83479671713058E-2</v>
      </c>
      <c r="S117" s="80">
        <f>(VLOOKUP($A116,'ADR Raw Data'!$B$6:$BE$49,'ADR Raw Data'!BA$1,FALSE))/100</f>
        <v>4.6901604202392103E-2</v>
      </c>
      <c r="T117" s="80">
        <f>(VLOOKUP($A116,'ADR Raw Data'!$B$6:$BE$49,'ADR Raw Data'!BB$1,FALSE))/100</f>
        <v>9.9420313195004092E-3</v>
      </c>
      <c r="U117" s="79">
        <f>(VLOOKUP($A116,'ADR Raw Data'!$B$6:$BE$49,'ADR Raw Data'!BC$1,FALSE))/100</f>
        <v>2.7958034682465098E-2</v>
      </c>
      <c r="V117" s="81">
        <f>(VLOOKUP($A116,'ADR Raw Data'!$B$6:$BE$49,'ADR Raw Data'!BE$1,FALSE))/100</f>
        <v>3.4668283385472495E-2</v>
      </c>
      <c r="X117" s="78">
        <f>(VLOOKUP($A116,'RevPAR Raw Data'!$B$6:$BE$49,'RevPAR Raw Data'!AT$1,FALSE))/100</f>
        <v>8.3985400127702003E-2</v>
      </c>
      <c r="Y117" s="79">
        <f>(VLOOKUP($A116,'RevPAR Raw Data'!$B$6:$BE$49,'RevPAR Raw Data'!AU$1,FALSE))/100</f>
        <v>0.10240427976364901</v>
      </c>
      <c r="Z117" s="79">
        <f>(VLOOKUP($A116,'RevPAR Raw Data'!$B$6:$BE$49,'RevPAR Raw Data'!AV$1,FALSE))/100</f>
        <v>8.8752323777302203E-2</v>
      </c>
      <c r="AA117" s="79">
        <f>(VLOOKUP($A116,'RevPAR Raw Data'!$B$6:$BE$49,'RevPAR Raw Data'!AW$1,FALSE))/100</f>
        <v>8.5372153520664892E-2</v>
      </c>
      <c r="AB117" s="79">
        <f>(VLOOKUP($A116,'RevPAR Raw Data'!$B$6:$BE$49,'RevPAR Raw Data'!AX$1,FALSE))/100</f>
        <v>0.187574857692765</v>
      </c>
      <c r="AC117" s="79">
        <f>(VLOOKUP($A116,'RevPAR Raw Data'!$B$6:$BE$49,'RevPAR Raw Data'!AY$1,FALSE))/100</f>
        <v>0.10975419300996499</v>
      </c>
      <c r="AD117" s="80">
        <f>(VLOOKUP($A116,'RevPAR Raw Data'!$B$6:$BE$49,'RevPAR Raw Data'!BA$1,FALSE))/100</f>
        <v>0.14194211211170299</v>
      </c>
      <c r="AE117" s="80">
        <f>(VLOOKUP($A116,'RevPAR Raw Data'!$B$6:$BE$49,'RevPAR Raw Data'!BB$1,FALSE))/100</f>
        <v>5.3680878276965903E-2</v>
      </c>
      <c r="AF117" s="79">
        <f>(VLOOKUP($A116,'RevPAR Raw Data'!$B$6:$BE$49,'RevPAR Raw Data'!BC$1,FALSE))/100</f>
        <v>9.6539741395465006E-2</v>
      </c>
      <c r="AG117" s="81">
        <f>(VLOOKUP($A116,'RevPAR Raw Data'!$B$6:$BE$49,'RevPAR Raw Data'!BE$1,FALSE))/100</f>
        <v>0.10516350897959199</v>
      </c>
    </row>
    <row r="118" spans="1:33" x14ac:dyDescent="0.25">
      <c r="A118" s="128"/>
      <c r="B118" s="106"/>
      <c r="C118" s="107"/>
      <c r="D118" s="107"/>
      <c r="E118" s="107"/>
      <c r="F118" s="107"/>
      <c r="G118" s="108"/>
      <c r="H118" s="88"/>
      <c r="I118" s="88"/>
      <c r="J118" s="108"/>
      <c r="K118" s="109"/>
      <c r="M118" s="110"/>
      <c r="N118" s="111"/>
      <c r="O118" s="111"/>
      <c r="P118" s="111"/>
      <c r="Q118" s="111"/>
      <c r="R118" s="112"/>
      <c r="S118" s="111"/>
      <c r="T118" s="111"/>
      <c r="U118" s="112"/>
      <c r="V118" s="113"/>
      <c r="X118" s="110"/>
      <c r="Y118" s="111"/>
      <c r="Z118" s="111"/>
      <c r="AA118" s="111"/>
      <c r="AB118" s="111"/>
      <c r="AC118" s="112"/>
      <c r="AD118" s="111"/>
      <c r="AE118" s="111"/>
      <c r="AF118" s="112"/>
      <c r="AG118" s="113"/>
    </row>
    <row r="119" spans="1:33" x14ac:dyDescent="0.25">
      <c r="A119" s="105" t="s">
        <v>51</v>
      </c>
      <c r="B119" s="106">
        <f>(VLOOKUP($A119,'Occupancy Raw Data'!$B$8:$BE$45,'Occupancy Raw Data'!AG$3,FALSE))/100</f>
        <v>0.47592592592592503</v>
      </c>
      <c r="C119" s="107">
        <f>(VLOOKUP($A119,'Occupancy Raw Data'!$B$8:$BE$45,'Occupancy Raw Data'!AH$3,FALSE))/100</f>
        <v>0.571101364522417</v>
      </c>
      <c r="D119" s="107">
        <f>(VLOOKUP($A119,'Occupancy Raw Data'!$B$8:$BE$45,'Occupancy Raw Data'!AI$3,FALSE))/100</f>
        <v>0.60175438596491193</v>
      </c>
      <c r="E119" s="107">
        <f>(VLOOKUP($A119,'Occupancy Raw Data'!$B$8:$BE$45,'Occupancy Raw Data'!AJ$3,FALSE))/100</f>
        <v>0.60321637426900498</v>
      </c>
      <c r="F119" s="107">
        <f>(VLOOKUP($A119,'Occupancy Raw Data'!$B$8:$BE$45,'Occupancy Raw Data'!AK$3,FALSE))/100</f>
        <v>0.60097465886939505</v>
      </c>
      <c r="G119" s="108">
        <f>(VLOOKUP($A119,'Occupancy Raw Data'!$B$8:$BE$45,'Occupancy Raw Data'!AL$3,FALSE))/100</f>
        <v>0.57059454191033099</v>
      </c>
      <c r="H119" s="88">
        <f>(VLOOKUP($A119,'Occupancy Raw Data'!$B$8:$BE$45,'Occupancy Raw Data'!AN$3,FALSE))/100</f>
        <v>0.71773879142300101</v>
      </c>
      <c r="I119" s="88">
        <f>(VLOOKUP($A119,'Occupancy Raw Data'!$B$8:$BE$45,'Occupancy Raw Data'!AO$3,FALSE))/100</f>
        <v>0.68445419103313798</v>
      </c>
      <c r="J119" s="108">
        <f>(VLOOKUP($A119,'Occupancy Raw Data'!$B$8:$BE$45,'Occupancy Raw Data'!AP$3,FALSE))/100</f>
        <v>0.70109649122806994</v>
      </c>
      <c r="K119" s="109">
        <f>(VLOOKUP($A119,'Occupancy Raw Data'!$B$8:$BE$45,'Occupancy Raw Data'!AR$3,FALSE))/100</f>
        <v>0.60788081314397102</v>
      </c>
      <c r="M119" s="110">
        <f>VLOOKUP($A119,'ADR Raw Data'!$B$6:$BE$43,'ADR Raw Data'!AG$1,FALSE)</f>
        <v>94.725070653286906</v>
      </c>
      <c r="N119" s="111">
        <f>VLOOKUP($A119,'ADR Raw Data'!$B$6:$BE$43,'ADR Raw Data'!AH$1,FALSE)</f>
        <v>96.527682396108801</v>
      </c>
      <c r="O119" s="111">
        <f>VLOOKUP($A119,'ADR Raw Data'!$B$6:$BE$43,'ADR Raw Data'!AI$1,FALSE)</f>
        <v>97.764038710722303</v>
      </c>
      <c r="P119" s="111">
        <f>VLOOKUP($A119,'ADR Raw Data'!$B$6:$BE$43,'ADR Raw Data'!AJ$1,FALSE)</f>
        <v>96.772442236225501</v>
      </c>
      <c r="Q119" s="111">
        <f>VLOOKUP($A119,'ADR Raw Data'!$B$6:$BE$43,'ADR Raw Data'!AK$1,FALSE)</f>
        <v>96.598880960103699</v>
      </c>
      <c r="R119" s="112">
        <f>VLOOKUP($A119,'ADR Raw Data'!$B$6:$BE$43,'ADR Raw Data'!AL$1,FALSE)</f>
        <v>96.554498232068696</v>
      </c>
      <c r="S119" s="111">
        <f>VLOOKUP($A119,'ADR Raw Data'!$B$6:$BE$43,'ADR Raw Data'!AN$1,FALSE)</f>
        <v>121.27032387289501</v>
      </c>
      <c r="T119" s="111">
        <f>VLOOKUP($A119,'ADR Raw Data'!$B$6:$BE$43,'ADR Raw Data'!AO$1,FALSE)</f>
        <v>117.00765610537501</v>
      </c>
      <c r="U119" s="112">
        <f>VLOOKUP($A119,'ADR Raw Data'!$B$6:$BE$43,'ADR Raw Data'!AP$1,FALSE)</f>
        <v>119.18958259479299</v>
      </c>
      <c r="V119" s="113">
        <f>VLOOKUP($A119,'ADR Raw Data'!$B$6:$BE$43,'ADR Raw Data'!AR$1,FALSE)</f>
        <v>104.01337498282101</v>
      </c>
      <c r="X119" s="110">
        <f>VLOOKUP($A119,'RevPAR Raw Data'!$B$6:$BE$43,'RevPAR Raw Data'!AG$1,FALSE)</f>
        <v>45.082116959064301</v>
      </c>
      <c r="Y119" s="111">
        <f>VLOOKUP($A119,'RevPAR Raw Data'!$B$6:$BE$43,'RevPAR Raw Data'!AH$1,FALSE)</f>
        <v>55.1270911306042</v>
      </c>
      <c r="Z119" s="111">
        <f>VLOOKUP($A119,'RevPAR Raw Data'!$B$6:$BE$43,'RevPAR Raw Data'!AI$1,FALSE)</f>
        <v>58.829939083820598</v>
      </c>
      <c r="AA119" s="111">
        <f>VLOOKUP($A119,'RevPAR Raw Data'!$B$6:$BE$43,'RevPAR Raw Data'!AJ$1,FALSE)</f>
        <v>58.374721734892702</v>
      </c>
      <c r="AB119" s="111">
        <f>VLOOKUP($A119,'RevPAR Raw Data'!$B$6:$BE$43,'RevPAR Raw Data'!AK$1,FALSE)</f>
        <v>58.053479532163699</v>
      </c>
      <c r="AC119" s="112">
        <f>VLOOKUP($A119,'RevPAR Raw Data'!$B$6:$BE$43,'RevPAR Raw Data'!AL$1,FALSE)</f>
        <v>55.093469688109103</v>
      </c>
      <c r="AD119" s="111">
        <f>VLOOKUP($A119,'RevPAR Raw Data'!$B$6:$BE$43,'RevPAR Raw Data'!AN$1,FALSE)</f>
        <v>87.040415692007699</v>
      </c>
      <c r="AE119" s="111">
        <f>VLOOKUP($A119,'RevPAR Raw Data'!$B$6:$BE$43,'RevPAR Raw Data'!AO$1,FALSE)</f>
        <v>80.086380604288394</v>
      </c>
      <c r="AF119" s="112">
        <f>VLOOKUP($A119,'RevPAR Raw Data'!$B$6:$BE$43,'RevPAR Raw Data'!AP$1,FALSE)</f>
        <v>83.563398148148096</v>
      </c>
      <c r="AG119" s="113">
        <f>VLOOKUP($A119,'RevPAR Raw Data'!$B$6:$BE$43,'RevPAR Raw Data'!AR$1,FALSE)</f>
        <v>63.227734962405997</v>
      </c>
    </row>
    <row r="120" spans="1:33" x14ac:dyDescent="0.25">
      <c r="A120" s="90" t="s">
        <v>14</v>
      </c>
      <c r="B120" s="78">
        <f>(VLOOKUP($A119,'Occupancy Raw Data'!$B$8:$BE$51,'Occupancy Raw Data'!AT$3,FALSE))/100</f>
        <v>-2.0160709698660198E-2</v>
      </c>
      <c r="C120" s="79">
        <f>(VLOOKUP($A119,'Occupancy Raw Data'!$B$8:$BE$51,'Occupancy Raw Data'!AU$3,FALSE))/100</f>
        <v>1.1473307451635599E-2</v>
      </c>
      <c r="D120" s="79">
        <f>(VLOOKUP($A119,'Occupancy Raw Data'!$B$8:$BE$51,'Occupancy Raw Data'!AV$3,FALSE))/100</f>
        <v>3.1439121551438701E-2</v>
      </c>
      <c r="E120" s="79">
        <f>(VLOOKUP($A119,'Occupancy Raw Data'!$B$8:$BE$51,'Occupancy Raw Data'!AW$3,FALSE))/100</f>
        <v>1.88642654346503E-2</v>
      </c>
      <c r="F120" s="79">
        <f>(VLOOKUP($A119,'Occupancy Raw Data'!$B$8:$BE$51,'Occupancy Raw Data'!AX$3,FALSE))/100</f>
        <v>-6.9164908839554496E-3</v>
      </c>
      <c r="G120" s="79">
        <f>(VLOOKUP($A119,'Occupancy Raw Data'!$B$8:$BE$51,'Occupancy Raw Data'!AY$3,FALSE))/100</f>
        <v>7.8461177178591503E-3</v>
      </c>
      <c r="H120" s="80">
        <f>(VLOOKUP($A119,'Occupancy Raw Data'!$B$8:$BE$51,'Occupancy Raw Data'!BA$3,FALSE))/100</f>
        <v>1.5146507828499401E-2</v>
      </c>
      <c r="I120" s="80">
        <f>(VLOOKUP($A119,'Occupancy Raw Data'!$B$8:$BE$51,'Occupancy Raw Data'!BB$3,FALSE))/100</f>
        <v>6.30841094505811E-2</v>
      </c>
      <c r="J120" s="79">
        <f>(VLOOKUP($A119,'Occupancy Raw Data'!$B$8:$BE$51,'Occupancy Raw Data'!BC$3,FALSE))/100</f>
        <v>3.7994084947585202E-2</v>
      </c>
      <c r="K120" s="81">
        <f>(VLOOKUP($A119,'Occupancy Raw Data'!$B$8:$BE$51,'Occupancy Raw Data'!BE$3,FALSE))/100</f>
        <v>1.7741469903869E-2</v>
      </c>
      <c r="M120" s="78">
        <f>(VLOOKUP($A119,'ADR Raw Data'!$B$6:$BE$49,'ADR Raw Data'!AT$1,FALSE))/100</f>
        <v>7.1909971838533208E-3</v>
      </c>
      <c r="N120" s="79">
        <f>(VLOOKUP($A119,'ADR Raw Data'!$B$6:$BE$49,'ADR Raw Data'!AU$1,FALSE))/100</f>
        <v>-1.4487312767191E-2</v>
      </c>
      <c r="O120" s="79">
        <f>(VLOOKUP($A119,'ADR Raw Data'!$B$6:$BE$49,'ADR Raw Data'!AV$1,FALSE))/100</f>
        <v>-2.2453033034979802E-4</v>
      </c>
      <c r="P120" s="79">
        <f>(VLOOKUP($A119,'ADR Raw Data'!$B$6:$BE$49,'ADR Raw Data'!AW$1,FALSE))/100</f>
        <v>-1.31975578932236E-2</v>
      </c>
      <c r="Q120" s="79">
        <f>(VLOOKUP($A119,'ADR Raw Data'!$B$6:$BE$49,'ADR Raw Data'!AX$1,FALSE))/100</f>
        <v>-3.38517976456474E-2</v>
      </c>
      <c r="R120" s="79">
        <f>(VLOOKUP($A119,'ADR Raw Data'!$B$6:$BE$49,'ADR Raw Data'!AY$1,FALSE))/100</f>
        <v>-1.1752836364871099E-2</v>
      </c>
      <c r="S120" s="80">
        <f>(VLOOKUP($A119,'ADR Raw Data'!$B$6:$BE$49,'ADR Raw Data'!BA$1,FALSE))/100</f>
        <v>9.6923860066746301E-4</v>
      </c>
      <c r="T120" s="80">
        <f>(VLOOKUP($A119,'ADR Raw Data'!$B$6:$BE$49,'ADR Raw Data'!BB$1,FALSE))/100</f>
        <v>-9.9536128994883702E-4</v>
      </c>
      <c r="U120" s="79">
        <f>(VLOOKUP($A119,'ADR Raw Data'!$B$6:$BE$49,'ADR Raw Data'!BC$1,FALSE))/100</f>
        <v>-3.6241798775436899E-4</v>
      </c>
      <c r="V120" s="81">
        <f>(VLOOKUP($A119,'ADR Raw Data'!$B$6:$BE$49,'ADR Raw Data'!BE$1,FALSE))/100</f>
        <v>-5.9757244095604298E-3</v>
      </c>
      <c r="X120" s="78">
        <f>(VLOOKUP($A119,'RevPAR Raw Data'!$B$6:$BE$49,'RevPAR Raw Data'!AT$1,FALSE))/100</f>
        <v>-1.3114688121474401E-2</v>
      </c>
      <c r="Y120" s="79">
        <f>(VLOOKUP($A119,'RevPAR Raw Data'!$B$6:$BE$49,'RevPAR Raw Data'!AU$1,FALSE))/100</f>
        <v>-3.1802227090814502E-3</v>
      </c>
      <c r="Z120" s="79">
        <f>(VLOOKUP($A119,'RevPAR Raw Data'!$B$6:$BE$49,'RevPAR Raw Data'!AV$1,FALSE))/100</f>
        <v>3.1207532184741101E-2</v>
      </c>
      <c r="AA120" s="79">
        <f>(VLOOKUP($A119,'RevPAR Raw Data'!$B$6:$BE$49,'RevPAR Raw Data'!AW$1,FALSE))/100</f>
        <v>5.4177453062397296E-3</v>
      </c>
      <c r="AB120" s="79">
        <f>(VLOOKUP($A119,'RevPAR Raw Data'!$B$6:$BE$49,'RevPAR Raw Data'!AX$1,FALSE))/100</f>
        <v>-4.0534152879781307E-2</v>
      </c>
      <c r="AC120" s="79">
        <f>(VLOOKUP($A119,'RevPAR Raw Data'!$B$6:$BE$49,'RevPAR Raw Data'!AY$1,FALSE))/100</f>
        <v>-3.9989327846495096E-3</v>
      </c>
      <c r="AD120" s="80">
        <f>(VLOOKUP($A119,'RevPAR Raw Data'!$B$6:$BE$49,'RevPAR Raw Data'!BA$1,FALSE))/100</f>
        <v>1.61304270092196E-2</v>
      </c>
      <c r="AE120" s="80">
        <f>(VLOOKUP($A119,'RevPAR Raw Data'!$B$6:$BE$49,'RevPAR Raw Data'!BB$1,FALSE))/100</f>
        <v>6.2025956680074303E-2</v>
      </c>
      <c r="AF120" s="79">
        <f>(VLOOKUP($A119,'RevPAR Raw Data'!$B$6:$BE$49,'RevPAR Raw Data'!BC$1,FALSE))/100</f>
        <v>3.7617897220017502E-2</v>
      </c>
      <c r="AG120" s="81">
        <f>(VLOOKUP($A119,'RevPAR Raw Data'!$B$6:$BE$49,'RevPAR Raw Data'!BE$1,FALSE))/100</f>
        <v>1.16597273595426E-2</v>
      </c>
    </row>
    <row r="121" spans="1:33" x14ac:dyDescent="0.25">
      <c r="A121" s="128"/>
      <c r="B121" s="106"/>
      <c r="C121" s="107"/>
      <c r="D121" s="107"/>
      <c r="E121" s="107"/>
      <c r="F121" s="107"/>
      <c r="G121" s="108"/>
      <c r="H121" s="88"/>
      <c r="I121" s="88"/>
      <c r="J121" s="108"/>
      <c r="K121" s="109"/>
      <c r="M121" s="110"/>
      <c r="N121" s="111"/>
      <c r="O121" s="111"/>
      <c r="P121" s="111"/>
      <c r="Q121" s="111"/>
      <c r="R121" s="112"/>
      <c r="S121" s="111"/>
      <c r="T121" s="111"/>
      <c r="U121" s="112"/>
      <c r="V121" s="113"/>
      <c r="X121" s="110"/>
      <c r="Y121" s="111"/>
      <c r="Z121" s="111"/>
      <c r="AA121" s="111"/>
      <c r="AB121" s="111"/>
      <c r="AC121" s="112"/>
      <c r="AD121" s="111"/>
      <c r="AE121" s="111"/>
      <c r="AF121" s="112"/>
      <c r="AG121" s="113"/>
    </row>
    <row r="122" spans="1:33" x14ac:dyDescent="0.25">
      <c r="A122" s="105" t="s">
        <v>48</v>
      </c>
      <c r="B122" s="106">
        <f>(VLOOKUP($A122,'Occupancy Raw Data'!$B$8:$BE$54,'Occupancy Raw Data'!AG$3,FALSE))/100</f>
        <v>0.51601573475695406</v>
      </c>
      <c r="C122" s="107">
        <f>(VLOOKUP($A122,'Occupancy Raw Data'!$B$8:$BE$54,'Occupancy Raw Data'!AH$3,FALSE))/100</f>
        <v>0.66556617027254805</v>
      </c>
      <c r="D122" s="107">
        <f>(VLOOKUP($A122,'Occupancy Raw Data'!$B$8:$BE$54,'Occupancy Raw Data'!AI$3,FALSE))/100</f>
        <v>0.70174206237707193</v>
      </c>
      <c r="E122" s="107">
        <f>(VLOOKUP($A122,'Occupancy Raw Data'!$B$8:$BE$54,'Occupancy Raw Data'!AJ$3,FALSE))/100</f>
        <v>0.70792357403765094</v>
      </c>
      <c r="F122" s="107">
        <f>(VLOOKUP($A122,'Occupancy Raw Data'!$B$8:$BE$54,'Occupancy Raw Data'!AK$3,FALSE))/100</f>
        <v>0.67167743748243791</v>
      </c>
      <c r="G122" s="108">
        <f>(VLOOKUP($A122,'Occupancy Raw Data'!$B$8:$BE$54,'Occupancy Raw Data'!AL$3,FALSE))/100</f>
        <v>0.65258499578533202</v>
      </c>
      <c r="H122" s="88">
        <f>(VLOOKUP($A122,'Occupancy Raw Data'!$B$8:$BE$54,'Occupancy Raw Data'!AN$3,FALSE))/100</f>
        <v>0.71965439730261294</v>
      </c>
      <c r="I122" s="88">
        <f>(VLOOKUP($A122,'Occupancy Raw Data'!$B$8:$BE$54,'Occupancy Raw Data'!AO$3,FALSE))/100</f>
        <v>0.73897162124192106</v>
      </c>
      <c r="J122" s="108">
        <f>(VLOOKUP($A122,'Occupancy Raw Data'!$B$8:$BE$54,'Occupancy Raw Data'!AP$3,FALSE))/100</f>
        <v>0.72931300927226705</v>
      </c>
      <c r="K122" s="109">
        <f>(VLOOKUP($A122,'Occupancy Raw Data'!$B$8:$BE$54,'Occupancy Raw Data'!AR$3,FALSE))/100</f>
        <v>0.67450728535302806</v>
      </c>
      <c r="M122" s="110">
        <f>VLOOKUP($A122,'ADR Raw Data'!$B$6:$BE$54,'ADR Raw Data'!AG$1,FALSE)</f>
        <v>119.59654097468</v>
      </c>
      <c r="N122" s="111">
        <f>VLOOKUP($A122,'ADR Raw Data'!$B$6:$BE$54,'ADR Raw Data'!AH$1,FALSE)</f>
        <v>126.935758311345</v>
      </c>
      <c r="O122" s="111">
        <f>VLOOKUP($A122,'ADR Raw Data'!$B$6:$BE$54,'ADR Raw Data'!AI$1,FALSE)</f>
        <v>130.35803503503499</v>
      </c>
      <c r="P122" s="111">
        <f>VLOOKUP($A122,'ADR Raw Data'!$B$6:$BE$54,'ADR Raw Data'!AJ$1,FALSE)</f>
        <v>131.81039789640801</v>
      </c>
      <c r="Q122" s="111">
        <f>VLOOKUP($A122,'ADR Raw Data'!$B$6:$BE$54,'ADR Raw Data'!AK$1,FALSE)</f>
        <v>133.59898347626</v>
      </c>
      <c r="R122" s="112">
        <f>VLOOKUP($A122,'ADR Raw Data'!$B$6:$BE$54,'ADR Raw Data'!AL$1,FALSE)</f>
        <v>128.94034444898901</v>
      </c>
      <c r="S122" s="111">
        <f>VLOOKUP($A122,'ADR Raw Data'!$B$6:$BE$54,'ADR Raw Data'!AN$1,FALSE)</f>
        <v>150.435120546608</v>
      </c>
      <c r="T122" s="111">
        <f>VLOOKUP($A122,'ADR Raw Data'!$B$6:$BE$54,'ADR Raw Data'!AO$1,FALSE)</f>
        <v>153.42797338403</v>
      </c>
      <c r="U122" s="112">
        <f>VLOOKUP($A122,'ADR Raw Data'!$B$6:$BE$54,'ADR Raw Data'!AP$1,FALSE)</f>
        <v>151.951364796532</v>
      </c>
      <c r="V122" s="113">
        <f>VLOOKUP($A122,'ADR Raw Data'!$B$6:$BE$54,'ADR Raw Data'!AR$1,FALSE)</f>
        <v>136.049125654606</v>
      </c>
      <c r="X122" s="110">
        <f>VLOOKUP($A122,'RevPAR Raw Data'!$B$6:$BE$54,'RevPAR Raw Data'!AG$1,FALSE)</f>
        <v>61.713696965439702</v>
      </c>
      <c r="Y122" s="111">
        <f>VLOOKUP($A122,'RevPAR Raw Data'!$B$6:$BE$54,'RevPAR Raw Data'!AH$1,FALSE)</f>
        <v>84.484146529924104</v>
      </c>
      <c r="Z122" s="111">
        <f>VLOOKUP($A122,'RevPAR Raw Data'!$B$6:$BE$54,'RevPAR Raw Data'!AI$1,FALSE)</f>
        <v>91.477716352908104</v>
      </c>
      <c r="AA122" s="111">
        <f>VLOOKUP($A122,'RevPAR Raw Data'!$B$6:$BE$54,'RevPAR Raw Data'!AJ$1,FALSE)</f>
        <v>93.311687974150004</v>
      </c>
      <c r="AB122" s="111">
        <f>VLOOKUP($A122,'RevPAR Raw Data'!$B$6:$BE$54,'RevPAR Raw Data'!AK$1,FALSE)</f>
        <v>89.735422871593101</v>
      </c>
      <c r="AC122" s="112">
        <f>VLOOKUP($A122,'RevPAR Raw Data'!$B$6:$BE$54,'RevPAR Raw Data'!AL$1,FALSE)</f>
        <v>84.144534138802996</v>
      </c>
      <c r="AD122" s="111">
        <f>VLOOKUP($A122,'RevPAR Raw Data'!$B$6:$BE$54,'RevPAR Raw Data'!AN$1,FALSE)</f>
        <v>108.261296010115</v>
      </c>
      <c r="AE122" s="111">
        <f>VLOOKUP($A122,'RevPAR Raw Data'!$B$6:$BE$54,'RevPAR Raw Data'!AO$1,FALSE)</f>
        <v>113.378918235459</v>
      </c>
      <c r="AF122" s="112">
        <f>VLOOKUP($A122,'RevPAR Raw Data'!$B$6:$BE$54,'RevPAR Raw Data'!AP$1,FALSE)</f>
        <v>110.82010712278699</v>
      </c>
      <c r="AG122" s="113">
        <f>VLOOKUP($A122,'RevPAR Raw Data'!$B$6:$BE$54,'RevPAR Raw Data'!AR$1,FALSE)</f>
        <v>91.766126419941301</v>
      </c>
    </row>
    <row r="123" spans="1:33" x14ac:dyDescent="0.25">
      <c r="A123" s="90" t="s">
        <v>14</v>
      </c>
      <c r="B123" s="78">
        <f>(VLOOKUP($A122,'Occupancy Raw Data'!$B$8:$BE$54,'Occupancy Raw Data'!AT$3,FALSE))/100</f>
        <v>-3.2752562639242797E-2</v>
      </c>
      <c r="C123" s="79">
        <f>(VLOOKUP($A122,'Occupancy Raw Data'!$B$8:$BE$54,'Occupancy Raw Data'!AU$3,FALSE))/100</f>
        <v>-5.9744496004505203E-2</v>
      </c>
      <c r="D123" s="79">
        <f>(VLOOKUP($A122,'Occupancy Raw Data'!$B$8:$BE$54,'Occupancy Raw Data'!AV$3,FALSE))/100</f>
        <v>-5.7153839750603001E-2</v>
      </c>
      <c r="E123" s="79">
        <f>(VLOOKUP($A122,'Occupancy Raw Data'!$B$8:$BE$54,'Occupancy Raw Data'!AW$3,FALSE))/100</f>
        <v>-3.9721472865219799E-2</v>
      </c>
      <c r="F123" s="79">
        <f>(VLOOKUP($A122,'Occupancy Raw Data'!$B$8:$BE$54,'Occupancy Raw Data'!AX$3,FALSE))/100</f>
        <v>-1.89877127647122E-2</v>
      </c>
      <c r="G123" s="79">
        <f>(VLOOKUP($A122,'Occupancy Raw Data'!$B$8:$BE$54,'Occupancy Raw Data'!AY$3,FALSE))/100</f>
        <v>-4.2431433556891197E-2</v>
      </c>
      <c r="H123" s="80">
        <f>(VLOOKUP($A122,'Occupancy Raw Data'!$B$8:$BE$54,'Occupancy Raw Data'!BA$3,FALSE))/100</f>
        <v>1.5048044937599201E-2</v>
      </c>
      <c r="I123" s="80">
        <f>(VLOOKUP($A122,'Occupancy Raw Data'!$B$8:$BE$54,'Occupancy Raw Data'!BB$3,FALSE))/100</f>
        <v>3.7668276768747504E-2</v>
      </c>
      <c r="J123" s="79">
        <f>(VLOOKUP($A122,'Occupancy Raw Data'!$B$8:$BE$54,'Occupancy Raw Data'!BC$3,FALSE))/100</f>
        <v>2.6383315739238501E-2</v>
      </c>
      <c r="K123" s="81">
        <f>(VLOOKUP($A122,'Occupancy Raw Data'!$B$8:$BE$54,'Occupancy Raw Data'!BE$3,FALSE))/100</f>
        <v>-2.2178363630171498E-2</v>
      </c>
      <c r="M123" s="78">
        <f>(VLOOKUP($A122,'ADR Raw Data'!$B$6:$BE$52,'ADR Raw Data'!AT$1,FALSE))/100</f>
        <v>1.7330949484711599E-2</v>
      </c>
      <c r="N123" s="79">
        <f>(VLOOKUP($A122,'ADR Raw Data'!$B$6:$BE$52,'ADR Raw Data'!AU$1,FALSE))/100</f>
        <v>1.5679388957662702E-2</v>
      </c>
      <c r="O123" s="79">
        <f>(VLOOKUP($A122,'ADR Raw Data'!$B$6:$BE$52,'ADR Raw Data'!AV$1,FALSE))/100</f>
        <v>1.23141341294779E-2</v>
      </c>
      <c r="P123" s="79">
        <f>(VLOOKUP($A122,'ADR Raw Data'!$B$6:$BE$52,'ADR Raw Data'!AW$1,FALSE))/100</f>
        <v>-2.2529742227556603E-3</v>
      </c>
      <c r="Q123" s="79">
        <f>(VLOOKUP($A122,'ADR Raw Data'!$B$6:$BE$52,'ADR Raw Data'!AX$1,FALSE))/100</f>
        <v>3.1596634085070303E-2</v>
      </c>
      <c r="R123" s="79">
        <f>(VLOOKUP($A122,'ADR Raw Data'!$B$6:$BE$52,'ADR Raw Data'!AY$1,FALSE))/100</f>
        <v>1.4499746054159698E-2</v>
      </c>
      <c r="S123" s="80">
        <f>(VLOOKUP($A122,'ADR Raw Data'!$B$6:$BE$52,'ADR Raw Data'!BA$1,FALSE))/100</f>
        <v>3.2579843886520798E-2</v>
      </c>
      <c r="T123" s="80">
        <f>(VLOOKUP($A122,'ADR Raw Data'!$B$6:$BE$52,'ADR Raw Data'!BB$1,FALSE))/100</f>
        <v>4.2823072637817899E-2</v>
      </c>
      <c r="U123" s="79">
        <f>(VLOOKUP($A122,'ADR Raw Data'!$B$6:$BE$52,'ADR Raw Data'!BC$1,FALSE))/100</f>
        <v>3.7850643321090602E-2</v>
      </c>
      <c r="V123" s="81">
        <f>(VLOOKUP($A122,'ADR Raw Data'!$B$6:$BE$52,'ADR Raw Data'!BE$1,FALSE))/100</f>
        <v>2.4610633521485001E-2</v>
      </c>
      <c r="X123" s="78">
        <f>(VLOOKUP($A122,'RevPAR Raw Data'!$B$6:$BE$52,'RevPAR Raw Data'!AT$1,FALSE))/100</f>
        <v>-1.5989246163126702E-2</v>
      </c>
      <c r="Y123" s="79">
        <f>(VLOOKUP($A122,'RevPAR Raw Data'!$B$6:$BE$52,'RevPAR Raw Data'!AU$1,FALSE))/100</f>
        <v>-4.5001864237776606E-2</v>
      </c>
      <c r="Z123" s="79">
        <f>(VLOOKUP($A122,'RevPAR Raw Data'!$B$6:$BE$52,'RevPAR Raw Data'!AV$1,FALSE))/100</f>
        <v>-4.5543505669828697E-2</v>
      </c>
      <c r="AA123" s="79">
        <f>(VLOOKUP($A122,'RevPAR Raw Data'!$B$6:$BE$52,'RevPAR Raw Data'!AW$1,FALSE))/100</f>
        <v>-4.1884955633520196E-2</v>
      </c>
      <c r="AB123" s="79">
        <f>(VLOOKUP($A122,'RevPAR Raw Data'!$B$6:$BE$52,'RevPAR Raw Data'!AX$1,FALSE))/100</f>
        <v>1.2008973508019001E-2</v>
      </c>
      <c r="AC123" s="79">
        <f>(VLOOKUP($A122,'RevPAR Raw Data'!$B$6:$BE$52,'RevPAR Raw Data'!AY$1,FALSE))/100</f>
        <v>-2.8546932514020299E-2</v>
      </c>
      <c r="AD123" s="80">
        <f>(VLOOKUP($A122,'RevPAR Raw Data'!$B$6:$BE$52,'RevPAR Raw Data'!BA$1,FALSE))/100</f>
        <v>4.8118151778984403E-2</v>
      </c>
      <c r="AE123" s="80">
        <f>(VLOOKUP($A122,'RevPAR Raw Data'!$B$6:$BE$52,'RevPAR Raw Data'!BB$1,FALSE))/100</f>
        <v>8.2104420758774901E-2</v>
      </c>
      <c r="AF123" s="79">
        <f>(VLOOKUP($A122,'RevPAR Raw Data'!$B$6:$BE$52,'RevPAR Raw Data'!BC$1,FALSE))/100</f>
        <v>6.5232584534002797E-2</v>
      </c>
      <c r="AG123" s="81">
        <f>(VLOOKUP($A122,'RevPAR Raw Data'!$B$6:$BE$52,'RevPAR Raw Data'!BE$1,FALSE))/100</f>
        <v>1.8864463119051501E-3</v>
      </c>
    </row>
    <row r="124" spans="1:33" x14ac:dyDescent="0.25">
      <c r="A124" s="118"/>
      <c r="B124" s="119"/>
      <c r="C124" s="120"/>
      <c r="D124" s="120"/>
      <c r="E124" s="120"/>
      <c r="F124" s="120"/>
      <c r="G124" s="121"/>
      <c r="H124" s="120"/>
      <c r="I124" s="120"/>
      <c r="J124" s="121"/>
      <c r="K124" s="122"/>
      <c r="M124" s="119"/>
      <c r="N124" s="120"/>
      <c r="O124" s="120"/>
      <c r="P124" s="120"/>
      <c r="Q124" s="120"/>
      <c r="R124" s="121"/>
      <c r="S124" s="120"/>
      <c r="T124" s="120"/>
      <c r="U124" s="121"/>
      <c r="V124" s="122"/>
      <c r="X124" s="119"/>
      <c r="Y124" s="120"/>
      <c r="Z124" s="120"/>
      <c r="AA124" s="120"/>
      <c r="AB124" s="120"/>
      <c r="AC124" s="121"/>
      <c r="AD124" s="120"/>
      <c r="AE124" s="120"/>
      <c r="AF124" s="121"/>
      <c r="AG124" s="122"/>
    </row>
    <row r="125" spans="1:33" x14ac:dyDescent="0.25">
      <c r="A125" s="105" t="s">
        <v>56</v>
      </c>
      <c r="B125" s="106">
        <f>(VLOOKUP($A125,'Occupancy Raw Data'!$B$8:$BE$45,'Occupancy Raw Data'!AG$3,FALSE))/100</f>
        <v>0.51596771968547306</v>
      </c>
      <c r="C125" s="107">
        <f>(VLOOKUP($A125,'Occupancy Raw Data'!$B$8:$BE$45,'Occupancy Raw Data'!AH$3,FALSE))/100</f>
        <v>0.62263760518692202</v>
      </c>
      <c r="D125" s="107">
        <f>(VLOOKUP($A125,'Occupancy Raw Data'!$B$8:$BE$45,'Occupancy Raw Data'!AI$3,FALSE))/100</f>
        <v>0.67388605324872297</v>
      </c>
      <c r="E125" s="107">
        <f>(VLOOKUP($A125,'Occupancy Raw Data'!$B$8:$BE$45,'Occupancy Raw Data'!AJ$3,FALSE))/100</f>
        <v>0.70206235342805901</v>
      </c>
      <c r="F125" s="107">
        <f>(VLOOKUP($A125,'Occupancy Raw Data'!$B$8:$BE$45,'Occupancy Raw Data'!AK$3,FALSE))/100</f>
        <v>0.68726720927024398</v>
      </c>
      <c r="G125" s="108">
        <f>(VLOOKUP($A125,'Occupancy Raw Data'!$B$8:$BE$45,'Occupancy Raw Data'!AL$3,FALSE))/100</f>
        <v>0.64036418816388407</v>
      </c>
      <c r="H125" s="88">
        <f>(VLOOKUP($A125,'Occupancy Raw Data'!$B$8:$BE$45,'Occupancy Raw Data'!AN$3,FALSE))/100</f>
        <v>0.74527521037384403</v>
      </c>
      <c r="I125" s="88">
        <f>(VLOOKUP($A125,'Occupancy Raw Data'!$B$8:$BE$45,'Occupancy Raw Data'!AO$3,FALSE))/100</f>
        <v>0.74351634708235592</v>
      </c>
      <c r="J125" s="108">
        <f>(VLOOKUP($A125,'Occupancy Raw Data'!$B$8:$BE$45,'Occupancy Raw Data'!AP$3,FALSE))/100</f>
        <v>0.74439577872810003</v>
      </c>
      <c r="K125" s="109">
        <f>(VLOOKUP($A125,'Occupancy Raw Data'!$B$8:$BE$45,'Occupancy Raw Data'!AR$3,FALSE))/100</f>
        <v>0.67008749975366</v>
      </c>
      <c r="M125" s="110">
        <f>VLOOKUP($A125,'ADR Raw Data'!$B$6:$BE$43,'ADR Raw Data'!AG$1,FALSE)</f>
        <v>112.932851413675</v>
      </c>
      <c r="N125" s="111">
        <f>VLOOKUP($A125,'ADR Raw Data'!$B$6:$BE$43,'ADR Raw Data'!AH$1,FALSE)</f>
        <v>111.52284479893601</v>
      </c>
      <c r="O125" s="111">
        <f>VLOOKUP($A125,'ADR Raw Data'!$B$6:$BE$43,'ADR Raw Data'!AI$1,FALSE)</f>
        <v>115.824742579324</v>
      </c>
      <c r="P125" s="111">
        <f>VLOOKUP($A125,'ADR Raw Data'!$B$6:$BE$43,'ADR Raw Data'!AJ$1,FALSE)</f>
        <v>118.25950287370399</v>
      </c>
      <c r="Q125" s="111">
        <f>VLOOKUP($A125,'ADR Raw Data'!$B$6:$BE$43,'ADR Raw Data'!AK$1,FALSE)</f>
        <v>117.528283319951</v>
      </c>
      <c r="R125" s="112">
        <f>VLOOKUP($A125,'ADR Raw Data'!$B$6:$BE$43,'ADR Raw Data'!AL$1,FALSE)</f>
        <v>115.421689250323</v>
      </c>
      <c r="S125" s="111">
        <f>VLOOKUP($A125,'ADR Raw Data'!$B$6:$BE$43,'ADR Raw Data'!AN$1,FALSE)</f>
        <v>148.64493660342399</v>
      </c>
      <c r="T125" s="111">
        <f>VLOOKUP($A125,'ADR Raw Data'!$B$6:$BE$43,'ADR Raw Data'!AO$1,FALSE)</f>
        <v>158.266998005473</v>
      </c>
      <c r="U125" s="112">
        <f>VLOOKUP($A125,'ADR Raw Data'!$B$6:$BE$43,'ADR Raw Data'!AP$1,FALSE)</f>
        <v>153.450283536797</v>
      </c>
      <c r="V125" s="113">
        <f>VLOOKUP($A125,'ADR Raw Data'!$B$6:$BE$43,'ADR Raw Data'!AR$1,FALSE)</f>
        <v>127.491893330588</v>
      </c>
      <c r="X125" s="110">
        <f>VLOOKUP($A125,'RevPAR Raw Data'!$B$6:$BE$43,'RevPAR Raw Data'!AG$1,FALSE)</f>
        <v>58.2697058214926</v>
      </c>
      <c r="Y125" s="111">
        <f>VLOOKUP($A125,'RevPAR Raw Data'!$B$6:$BE$43,'RevPAR Raw Data'!AH$1,FALSE)</f>
        <v>69.438317009242596</v>
      </c>
      <c r="Z125" s="111">
        <f>VLOOKUP($A125,'RevPAR Raw Data'!$B$6:$BE$43,'RevPAR Raw Data'!AI$1,FALSE)</f>
        <v>78.052678645330303</v>
      </c>
      <c r="AA125" s="111">
        <f>VLOOKUP($A125,'RevPAR Raw Data'!$B$6:$BE$43,'RevPAR Raw Data'!AJ$1,FALSE)</f>
        <v>83.025544902745196</v>
      </c>
      <c r="AB125" s="111">
        <f>VLOOKUP($A125,'RevPAR Raw Data'!$B$6:$BE$43,'RevPAR Raw Data'!AK$1,FALSE)</f>
        <v>80.773335287625798</v>
      </c>
      <c r="AC125" s="112">
        <f>VLOOKUP($A125,'RevPAR Raw Data'!$B$6:$BE$43,'RevPAR Raw Data'!AL$1,FALSE)</f>
        <v>73.911916333287294</v>
      </c>
      <c r="AD125" s="111">
        <f>VLOOKUP($A125,'RevPAR Raw Data'!$B$6:$BE$43,'RevPAR Raw Data'!AN$1,FALSE)</f>
        <v>110.781386398123</v>
      </c>
      <c r="AE125" s="111">
        <f>VLOOKUP($A125,'RevPAR Raw Data'!$B$6:$BE$43,'RevPAR Raw Data'!AO$1,FALSE)</f>
        <v>117.67410022072001</v>
      </c>
      <c r="AF125" s="112">
        <f>VLOOKUP($A125,'RevPAR Raw Data'!$B$6:$BE$43,'RevPAR Raw Data'!AP$1,FALSE)</f>
        <v>114.227743309421</v>
      </c>
      <c r="AG125" s="113">
        <f>VLOOKUP($A125,'RevPAR Raw Data'!$B$6:$BE$43,'RevPAR Raw Data'!AR$1,FALSE)</f>
        <v>85.430724040754299</v>
      </c>
    </row>
    <row r="126" spans="1:33" x14ac:dyDescent="0.25">
      <c r="A126" s="90" t="s">
        <v>14</v>
      </c>
      <c r="B126" s="78">
        <f>(VLOOKUP($A125,'Occupancy Raw Data'!$B$8:$BE$51,'Occupancy Raw Data'!AT$3,FALSE))/100</f>
        <v>7.6342989099634606E-2</v>
      </c>
      <c r="C126" s="79">
        <f>(VLOOKUP($A125,'Occupancy Raw Data'!$B$8:$BE$51,'Occupancy Raw Data'!AU$3,FALSE))/100</f>
        <v>7.9693200522870395E-3</v>
      </c>
      <c r="D126" s="79">
        <f>(VLOOKUP($A125,'Occupancy Raw Data'!$B$8:$BE$51,'Occupancy Raw Data'!AV$3,FALSE))/100</f>
        <v>1.72949375268583E-2</v>
      </c>
      <c r="E126" s="79">
        <f>(VLOOKUP($A125,'Occupancy Raw Data'!$B$8:$BE$51,'Occupancy Raw Data'!AW$3,FALSE))/100</f>
        <v>5.2565369552995199E-2</v>
      </c>
      <c r="F126" s="79">
        <f>(VLOOKUP($A125,'Occupancy Raw Data'!$B$8:$BE$51,'Occupancy Raw Data'!AX$3,FALSE))/100</f>
        <v>9.7278321654895805E-2</v>
      </c>
      <c r="G126" s="79">
        <f>(VLOOKUP($A125,'Occupancy Raw Data'!$B$8:$BE$51,'Occupancy Raw Data'!AY$3,FALSE))/100</f>
        <v>4.8795755616501797E-2</v>
      </c>
      <c r="H126" s="80">
        <f>(VLOOKUP($A125,'Occupancy Raw Data'!$B$8:$BE$51,'Occupancy Raw Data'!BA$3,FALSE))/100</f>
        <v>0.123298838089519</v>
      </c>
      <c r="I126" s="80">
        <f>(VLOOKUP($A125,'Occupancy Raw Data'!$B$8:$BE$51,'Occupancy Raw Data'!BB$3,FALSE))/100</f>
        <v>0.15354153750670099</v>
      </c>
      <c r="J126" s="79">
        <f>(VLOOKUP($A125,'Occupancy Raw Data'!$B$8:$BE$51,'Occupancy Raw Data'!BC$3,FALSE))/100</f>
        <v>0.13820147372344102</v>
      </c>
      <c r="K126" s="81">
        <f>(VLOOKUP($A125,'Occupancy Raw Data'!$B$8:$BE$51,'Occupancy Raw Data'!BE$3,FALSE))/100</f>
        <v>7.5612517823203801E-2</v>
      </c>
      <c r="M126" s="78">
        <f>(VLOOKUP($A125,'ADR Raw Data'!$B$6:$BE$49,'ADR Raw Data'!AT$1,FALSE))/100</f>
        <v>0.194059951183294</v>
      </c>
      <c r="N126" s="79">
        <f>(VLOOKUP($A125,'ADR Raw Data'!$B$6:$BE$49,'ADR Raw Data'!AU$1,FALSE))/100</f>
        <v>7.3437856758388292E-2</v>
      </c>
      <c r="O126" s="79">
        <f>(VLOOKUP($A125,'ADR Raw Data'!$B$6:$BE$49,'ADR Raw Data'!AV$1,FALSE))/100</f>
        <v>7.1641844127079801E-2</v>
      </c>
      <c r="P126" s="79">
        <f>(VLOOKUP($A125,'ADR Raw Data'!$B$6:$BE$49,'ADR Raw Data'!AW$1,FALSE))/100</f>
        <v>0.10976421793720799</v>
      </c>
      <c r="Q126" s="79">
        <f>(VLOOKUP($A125,'ADR Raw Data'!$B$6:$BE$49,'ADR Raw Data'!AX$1,FALSE))/100</f>
        <v>0.126470219988083</v>
      </c>
      <c r="R126" s="79">
        <f>(VLOOKUP($A125,'ADR Raw Data'!$B$6:$BE$49,'ADR Raw Data'!AY$1,FALSE))/100</f>
        <v>0.10968550917400201</v>
      </c>
      <c r="S126" s="80">
        <f>(VLOOKUP($A125,'ADR Raw Data'!$B$6:$BE$49,'ADR Raw Data'!BA$1,FALSE))/100</f>
        <v>0.34725431118452099</v>
      </c>
      <c r="T126" s="80">
        <f>(VLOOKUP($A125,'ADR Raw Data'!$B$6:$BE$49,'ADR Raw Data'!BB$1,FALSE))/100</f>
        <v>0.433270959505763</v>
      </c>
      <c r="U126" s="79">
        <f>(VLOOKUP($A125,'ADR Raw Data'!$B$6:$BE$49,'ADR Raw Data'!BC$1,FALSE))/100</f>
        <v>0.39023741202005902</v>
      </c>
      <c r="V126" s="81">
        <f>(VLOOKUP($A125,'ADR Raw Data'!$B$6:$BE$49,'ADR Raw Data'!BE$1,FALSE))/100</f>
        <v>0.20364123426654399</v>
      </c>
      <c r="X126" s="78">
        <f>(VLOOKUP($A125,'RevPAR Raw Data'!$B$6:$BE$49,'RevPAR Raw Data'!AT$1,FALSE))/100</f>
        <v>0.285218057020791</v>
      </c>
      <c r="Y126" s="79">
        <f>(VLOOKUP($A125,'RevPAR Raw Data'!$B$6:$BE$49,'RevPAR Raw Data'!AU$1,FALSE))/100</f>
        <v>8.1992426595137002E-2</v>
      </c>
      <c r="Z126" s="79">
        <f>(VLOOKUP($A125,'RevPAR Raw Data'!$B$6:$BE$49,'RevPAR Raw Data'!AV$1,FALSE))/100</f>
        <v>9.0175822872424899E-2</v>
      </c>
      <c r="AA126" s="79">
        <f>(VLOOKUP($A125,'RevPAR Raw Data'!$B$6:$BE$49,'RevPAR Raw Data'!AW$1,FALSE))/100</f>
        <v>0.168099384169768</v>
      </c>
      <c r="AB126" s="79">
        <f>(VLOOKUP($A125,'RevPAR Raw Data'!$B$6:$BE$49,'RevPAR Raw Data'!AX$1,FALSE))/100</f>
        <v>0.23605135238274499</v>
      </c>
      <c r="AC126" s="79">
        <f>(VLOOKUP($A125,'RevPAR Raw Data'!$B$6:$BE$49,'RevPAR Raw Data'!AY$1,FALSE))/100</f>
        <v>0.16383345209083</v>
      </c>
      <c r="AD126" s="80">
        <f>(VLOOKUP($A125,'RevPAR Raw Data'!$B$6:$BE$49,'RevPAR Raw Data'!BA$1,FALSE))/100</f>
        <v>0.51336920236466699</v>
      </c>
      <c r="AE126" s="80">
        <f>(VLOOKUP($A125,'RevPAR Raw Data'!$B$6:$BE$49,'RevPAR Raw Data'!BB$1,FALSE))/100</f>
        <v>0.65333758629198302</v>
      </c>
      <c r="AF126" s="79">
        <f>(VLOOKUP($A125,'RevPAR Raw Data'!$B$6:$BE$49,'RevPAR Raw Data'!BC$1,FALSE))/100</f>
        <v>0.58237027118669504</v>
      </c>
      <c r="AG126" s="81">
        <f>(VLOOKUP($A125,'RevPAR Raw Data'!$B$6:$BE$49,'RevPAR Raw Data'!BE$1,FALSE))/100</f>
        <v>0.29465157854526597</v>
      </c>
    </row>
    <row r="127" spans="1:33" x14ac:dyDescent="0.25">
      <c r="A127" s="118"/>
      <c r="B127" s="119"/>
      <c r="C127" s="120"/>
      <c r="D127" s="120"/>
      <c r="E127" s="120"/>
      <c r="F127" s="120"/>
      <c r="G127" s="121"/>
      <c r="H127" s="120"/>
      <c r="I127" s="120"/>
      <c r="J127" s="121"/>
      <c r="K127" s="122"/>
      <c r="M127" s="119"/>
      <c r="N127" s="120"/>
      <c r="O127" s="120"/>
      <c r="P127" s="120"/>
      <c r="Q127" s="120"/>
      <c r="R127" s="121"/>
      <c r="S127" s="120"/>
      <c r="T127" s="120"/>
      <c r="U127" s="121"/>
      <c r="V127" s="122"/>
      <c r="X127" s="119"/>
      <c r="Y127" s="120"/>
      <c r="Z127" s="120"/>
      <c r="AA127" s="120"/>
      <c r="AB127" s="120"/>
      <c r="AC127" s="121"/>
      <c r="AD127" s="120"/>
      <c r="AE127" s="120"/>
      <c r="AF127" s="121"/>
      <c r="AG127" s="122"/>
    </row>
    <row r="128" spans="1:33" x14ac:dyDescent="0.25">
      <c r="A128" s="123" t="s">
        <v>57</v>
      </c>
      <c r="B128" s="106">
        <f>(VLOOKUP($A128,'Occupancy Raw Data'!$B$8:$BE$45,'Occupancy Raw Data'!AG$3,FALSE))/100</f>
        <v>0.55092494152668503</v>
      </c>
      <c r="C128" s="107">
        <f>(VLOOKUP($A128,'Occupancy Raw Data'!$B$8:$BE$45,'Occupancy Raw Data'!AH$3,FALSE))/100</f>
        <v>0.69551350201998696</v>
      </c>
      <c r="D128" s="107">
        <f>(VLOOKUP($A128,'Occupancy Raw Data'!$B$8:$BE$45,'Occupancy Raw Data'!AI$3,FALSE))/100</f>
        <v>0.75645305324034595</v>
      </c>
      <c r="E128" s="107">
        <f>(VLOOKUP($A128,'Occupancy Raw Data'!$B$8:$BE$45,'Occupancy Raw Data'!AJ$3,FALSE))/100</f>
        <v>0.75451820037421302</v>
      </c>
      <c r="F128" s="107">
        <f>(VLOOKUP($A128,'Occupancy Raw Data'!$B$8:$BE$45,'Occupancy Raw Data'!AK$3,FALSE))/100</f>
        <v>0.70625318931791103</v>
      </c>
      <c r="G128" s="108">
        <f>(VLOOKUP($A128,'Occupancy Raw Data'!$B$8:$BE$45,'Occupancy Raw Data'!AL$3,FALSE))/100</f>
        <v>0.69273375971695306</v>
      </c>
      <c r="H128" s="88">
        <f>(VLOOKUP($A128,'Occupancy Raw Data'!$B$8:$BE$45,'Occupancy Raw Data'!AN$3,FALSE))/100</f>
        <v>0.75426305494131596</v>
      </c>
      <c r="I128" s="88">
        <f>(VLOOKUP($A128,'Occupancy Raw Data'!$B$8:$BE$45,'Occupancy Raw Data'!AO$3,FALSE))/100</f>
        <v>0.75845169246470401</v>
      </c>
      <c r="J128" s="108">
        <f>(VLOOKUP($A128,'Occupancy Raw Data'!$B$8:$BE$45,'Occupancy Raw Data'!AP$3,FALSE))/100</f>
        <v>0.75635737370301004</v>
      </c>
      <c r="K128" s="109">
        <f>(VLOOKUP($A128,'Occupancy Raw Data'!$B$8:$BE$45,'Occupancy Raw Data'!AR$3,FALSE))/100</f>
        <v>0.71091215600510194</v>
      </c>
      <c r="M128" s="110">
        <f>VLOOKUP($A128,'ADR Raw Data'!$B$6:$BE$43,'ADR Raw Data'!AG$1,FALSE)</f>
        <v>102.04943554226099</v>
      </c>
      <c r="N128" s="111">
        <f>VLOOKUP($A128,'ADR Raw Data'!$B$6:$BE$43,'ADR Raw Data'!AH$1,FALSE)</f>
        <v>110.973764044634</v>
      </c>
      <c r="O128" s="111">
        <f>VLOOKUP($A128,'ADR Raw Data'!$B$6:$BE$43,'ADR Raw Data'!AI$1,FALSE)</f>
        <v>117.903954866137</v>
      </c>
      <c r="P128" s="111">
        <f>VLOOKUP($A128,'ADR Raw Data'!$B$6:$BE$43,'ADR Raw Data'!AJ$1,FALSE)</f>
        <v>116.689227106082</v>
      </c>
      <c r="Q128" s="111">
        <f>VLOOKUP($A128,'ADR Raw Data'!$B$6:$BE$43,'ADR Raw Data'!AK$1,FALSE)</f>
        <v>109.65951216865101</v>
      </c>
      <c r="R128" s="112">
        <f>VLOOKUP($A128,'ADR Raw Data'!$B$6:$BE$43,'ADR Raw Data'!AL$1,FALSE)</f>
        <v>112.044948264124</v>
      </c>
      <c r="S128" s="111">
        <f>VLOOKUP($A128,'ADR Raw Data'!$B$6:$BE$43,'ADR Raw Data'!AN$1,FALSE)</f>
        <v>117.098922775514</v>
      </c>
      <c r="T128" s="111">
        <f>VLOOKUP($A128,'ADR Raw Data'!$B$6:$BE$43,'ADR Raw Data'!AO$1,FALSE)</f>
        <v>117.881413401454</v>
      </c>
      <c r="U128" s="112">
        <f>VLOOKUP($A128,'ADR Raw Data'!$B$6:$BE$43,'ADR Raw Data'!AP$1,FALSE)</f>
        <v>117.49125142875199</v>
      </c>
      <c r="V128" s="113">
        <f>VLOOKUP($A128,'ADR Raw Data'!$B$6:$BE$43,'ADR Raw Data'!AR$1,FALSE)</f>
        <v>113.70052818072401</v>
      </c>
      <c r="X128" s="110">
        <f>VLOOKUP($A128,'RevPAR Raw Data'!$B$6:$BE$43,'RevPAR Raw Data'!AG$1,FALSE)</f>
        <v>56.221579308951704</v>
      </c>
      <c r="Y128" s="111">
        <f>VLOOKUP($A128,'RevPAR Raw Data'!$B$6:$BE$43,'RevPAR Raw Data'!AH$1,FALSE)</f>
        <v>77.183751263023595</v>
      </c>
      <c r="Z128" s="111">
        <f>VLOOKUP($A128,'RevPAR Raw Data'!$B$6:$BE$43,'RevPAR Raw Data'!AI$1,FALSE)</f>
        <v>89.188806647601595</v>
      </c>
      <c r="AA128" s="111">
        <f>VLOOKUP($A128,'RevPAR Raw Data'!$B$6:$BE$43,'RevPAR Raw Data'!AJ$1,FALSE)</f>
        <v>88.044145639139302</v>
      </c>
      <c r="AB128" s="111">
        <f>VLOOKUP($A128,'RevPAR Raw Data'!$B$6:$BE$43,'RevPAR Raw Data'!AK$1,FALSE)</f>
        <v>77.447380208156105</v>
      </c>
      <c r="AC128" s="112">
        <f>VLOOKUP($A128,'RevPAR Raw Data'!$B$6:$BE$43,'RevPAR Raw Data'!AL$1,FALSE)</f>
        <v>77.617318268298405</v>
      </c>
      <c r="AD128" s="111">
        <f>VLOOKUP($A128,'RevPAR Raw Data'!$B$6:$BE$43,'RevPAR Raw Data'!AN$1,FALSE)</f>
        <v>88.323391222997103</v>
      </c>
      <c r="AE128" s="111">
        <f>VLOOKUP($A128,'RevPAR Raw Data'!$B$6:$BE$43,'RevPAR Raw Data'!AO$1,FALSE)</f>
        <v>89.407357504464997</v>
      </c>
      <c r="AF128" s="112">
        <f>VLOOKUP($A128,'RevPAR Raw Data'!$B$6:$BE$43,'RevPAR Raw Data'!AP$1,FALSE)</f>
        <v>88.865374363730993</v>
      </c>
      <c r="AG128" s="113">
        <f>VLOOKUP($A128,'RevPAR Raw Data'!$B$6:$BE$43,'RevPAR Raw Data'!AR$1,FALSE)</f>
        <v>80.831087627878006</v>
      </c>
    </row>
    <row r="129" spans="1:33" x14ac:dyDescent="0.25">
      <c r="A129" s="90" t="s">
        <v>14</v>
      </c>
      <c r="B129" s="78">
        <f>(VLOOKUP($A128,'Occupancy Raw Data'!$B$8:$BE$51,'Occupancy Raw Data'!AT$3,FALSE))/100</f>
        <v>6.7661757960870997E-2</v>
      </c>
      <c r="C129" s="79">
        <f>(VLOOKUP($A128,'Occupancy Raw Data'!$B$8:$BE$51,'Occupancy Raw Data'!AU$3,FALSE))/100</f>
        <v>8.38114412375702E-2</v>
      </c>
      <c r="D129" s="79">
        <f>(VLOOKUP($A128,'Occupancy Raw Data'!$B$8:$BE$51,'Occupancy Raw Data'!AV$3,FALSE))/100</f>
        <v>9.5446214810302299E-2</v>
      </c>
      <c r="E129" s="79">
        <f>(VLOOKUP($A128,'Occupancy Raw Data'!$B$8:$BE$51,'Occupancy Raw Data'!AW$3,FALSE))/100</f>
        <v>0.11188160595826099</v>
      </c>
      <c r="F129" s="79">
        <f>(VLOOKUP($A128,'Occupancy Raw Data'!$B$8:$BE$51,'Occupancy Raw Data'!AX$3,FALSE))/100</f>
        <v>0.107264457807801</v>
      </c>
      <c r="G129" s="79">
        <f>(VLOOKUP($A128,'Occupancy Raw Data'!$B$8:$BE$51,'Occupancy Raw Data'!AY$3,FALSE))/100</f>
        <v>9.4465631465283001E-2</v>
      </c>
      <c r="H129" s="80">
        <f>(VLOOKUP($A128,'Occupancy Raw Data'!$B$8:$BE$51,'Occupancy Raw Data'!BA$3,FALSE))/100</f>
        <v>7.5216982887382808E-2</v>
      </c>
      <c r="I129" s="80">
        <f>(VLOOKUP($A128,'Occupancy Raw Data'!$B$8:$BE$51,'Occupancy Raw Data'!BB$3,FALSE))/100</f>
        <v>3.2705876473537801E-2</v>
      </c>
      <c r="J129" s="79">
        <f>(VLOOKUP($A128,'Occupancy Raw Data'!$B$8:$BE$51,'Occupancy Raw Data'!BC$3,FALSE))/100</f>
        <v>5.3473934199658499E-2</v>
      </c>
      <c r="K129" s="81">
        <f>(VLOOKUP($A128,'Occupancy Raw Data'!$B$8:$BE$51,'Occupancy Raw Data'!BE$3,FALSE))/100</f>
        <v>8.1685427693819396E-2</v>
      </c>
      <c r="M129" s="78">
        <f>(VLOOKUP($A128,'ADR Raw Data'!$B$6:$BE$49,'ADR Raw Data'!AT$1,FALSE))/100</f>
        <v>1.5692247311612999E-2</v>
      </c>
      <c r="N129" s="79">
        <f>(VLOOKUP($A128,'ADR Raw Data'!$B$6:$BE$49,'ADR Raw Data'!AU$1,FALSE))/100</f>
        <v>1.86100576144567E-2</v>
      </c>
      <c r="O129" s="79">
        <f>(VLOOKUP($A128,'ADR Raw Data'!$B$6:$BE$49,'ADR Raw Data'!AV$1,FALSE))/100</f>
        <v>4.5122924088344105E-2</v>
      </c>
      <c r="P129" s="79">
        <f>(VLOOKUP($A128,'ADR Raw Data'!$B$6:$BE$49,'ADR Raw Data'!AW$1,FALSE))/100</f>
        <v>4.4818920244958399E-2</v>
      </c>
      <c r="Q129" s="79">
        <f>(VLOOKUP($A128,'ADR Raw Data'!$B$6:$BE$49,'ADR Raw Data'!AX$1,FALSE))/100</f>
        <v>2.1258083379554302E-2</v>
      </c>
      <c r="R129" s="79">
        <f>(VLOOKUP($A128,'ADR Raw Data'!$B$6:$BE$49,'ADR Raw Data'!AY$1,FALSE))/100</f>
        <v>3.0968516993074801E-2</v>
      </c>
      <c r="S129" s="80">
        <f>(VLOOKUP($A128,'ADR Raw Data'!$B$6:$BE$49,'ADR Raw Data'!BA$1,FALSE))/100</f>
        <v>-1.90061094249044E-2</v>
      </c>
      <c r="T129" s="80">
        <f>(VLOOKUP($A128,'ADR Raw Data'!$B$6:$BE$49,'ADR Raw Data'!BB$1,FALSE))/100</f>
        <v>-3.3623226833146301E-2</v>
      </c>
      <c r="U129" s="79">
        <f>(VLOOKUP($A128,'ADR Raw Data'!$B$6:$BE$49,'ADR Raw Data'!BC$1,FALSE))/100</f>
        <v>-2.6626787387188097E-2</v>
      </c>
      <c r="V129" s="81">
        <f>(VLOOKUP($A128,'ADR Raw Data'!$B$6:$BE$49,'ADR Raw Data'!BE$1,FALSE))/100</f>
        <v>1.1286601298950401E-2</v>
      </c>
      <c r="X129" s="78">
        <f>(VLOOKUP($A128,'RevPAR Raw Data'!$B$6:$BE$49,'RevPAR Raw Data'!AT$1,FALSE))/100</f>
        <v>8.4415770311944499E-2</v>
      </c>
      <c r="Y129" s="79">
        <f>(VLOOKUP($A128,'RevPAR Raw Data'!$B$6:$BE$49,'RevPAR Raw Data'!AU$1,FALSE))/100</f>
        <v>0.103981234602208</v>
      </c>
      <c r="Z129" s="79">
        <f>(VLOOKUP($A128,'RevPAR Raw Data'!$B$6:$BE$49,'RevPAR Raw Data'!AV$1,FALSE))/100</f>
        <v>0.144875951204051</v>
      </c>
      <c r="AA129" s="79">
        <f>(VLOOKUP($A128,'RevPAR Raw Data'!$B$6:$BE$49,'RevPAR Raw Data'!AW$1,FALSE))/100</f>
        <v>0.16171493897754</v>
      </c>
      <c r="AB129" s="79">
        <f>(VLOOKUP($A128,'RevPAR Raw Data'!$B$6:$BE$49,'RevPAR Raw Data'!AX$1,FALSE))/100</f>
        <v>0.13080277797509601</v>
      </c>
      <c r="AC129" s="79">
        <f>(VLOOKUP($A128,'RevPAR Raw Data'!$B$6:$BE$49,'RevPAR Raw Data'!AY$1,FALSE))/100</f>
        <v>0.128359608971651</v>
      </c>
      <c r="AD129" s="80">
        <f>(VLOOKUP($A128,'RevPAR Raw Data'!$B$6:$BE$49,'RevPAR Raw Data'!BA$1,FALSE))/100</f>
        <v>5.4781291255109596E-2</v>
      </c>
      <c r="AE129" s="80">
        <f>(VLOOKUP($A128,'RevPAR Raw Data'!$B$6:$BE$49,'RevPAR Raw Data'!BB$1,FALSE))/100</f>
        <v>-2.0170274630550399E-3</v>
      </c>
      <c r="AF129" s="79">
        <f>(VLOOKUP($A128,'RevPAR Raw Data'!$B$6:$BE$49,'RevPAR Raw Data'!BC$1,FALSE))/100</f>
        <v>2.54233077357796E-2</v>
      </c>
      <c r="AG129" s="81">
        <f>(VLOOKUP($A128,'RevPAR Raw Data'!$B$6:$BE$49,'RevPAR Raw Data'!BE$1,FALSE))/100</f>
        <v>9.3893979847084197E-2</v>
      </c>
    </row>
    <row r="130" spans="1:33" x14ac:dyDescent="0.25">
      <c r="A130" s="123"/>
      <c r="B130" s="106"/>
      <c r="C130" s="107"/>
      <c r="D130" s="107"/>
      <c r="E130" s="107"/>
      <c r="F130" s="107"/>
      <c r="G130" s="108"/>
      <c r="H130" s="88"/>
      <c r="I130" s="88"/>
      <c r="J130" s="108"/>
      <c r="K130" s="109"/>
      <c r="M130" s="110"/>
      <c r="N130" s="111"/>
      <c r="O130" s="111"/>
      <c r="P130" s="111"/>
      <c r="Q130" s="111"/>
      <c r="R130" s="112"/>
      <c r="S130" s="111"/>
      <c r="T130" s="111"/>
      <c r="U130" s="112"/>
      <c r="V130" s="113"/>
      <c r="X130" s="110"/>
      <c r="Y130" s="111"/>
      <c r="Z130" s="111"/>
      <c r="AA130" s="111"/>
      <c r="AB130" s="111"/>
      <c r="AC130" s="112"/>
      <c r="AD130" s="111"/>
      <c r="AE130" s="111"/>
      <c r="AF130" s="112"/>
      <c r="AG130" s="113"/>
    </row>
    <row r="131" spans="1:33" x14ac:dyDescent="0.25">
      <c r="A131" s="105" t="s">
        <v>59</v>
      </c>
      <c r="B131" s="106">
        <f>(VLOOKUP($A131,'Occupancy Raw Data'!$B$8:$BE$45,'Occupancy Raw Data'!AG$3,FALSE))/100</f>
        <v>0.451184913217623</v>
      </c>
      <c r="C131" s="107">
        <f>(VLOOKUP($A131,'Occupancy Raw Data'!$B$8:$BE$45,'Occupancy Raw Data'!AH$3,FALSE))/100</f>
        <v>0.65679238985313704</v>
      </c>
      <c r="D131" s="107">
        <f>(VLOOKUP($A131,'Occupancy Raw Data'!$B$8:$BE$45,'Occupancy Raw Data'!AI$3,FALSE))/100</f>
        <v>0.783210947930574</v>
      </c>
      <c r="E131" s="107">
        <f>(VLOOKUP($A131,'Occupancy Raw Data'!$B$8:$BE$45,'Occupancy Raw Data'!AJ$3,FALSE))/100</f>
        <v>0.75742656875834402</v>
      </c>
      <c r="F131" s="107">
        <f>(VLOOKUP($A131,'Occupancy Raw Data'!$B$8:$BE$45,'Occupancy Raw Data'!AK$3,FALSE))/100</f>
        <v>0.65153538050734294</v>
      </c>
      <c r="G131" s="108">
        <f>(VLOOKUP($A131,'Occupancy Raw Data'!$B$8:$BE$45,'Occupancy Raw Data'!AL$3,FALSE))/100</f>
        <v>0.66003004005340404</v>
      </c>
      <c r="H131" s="88">
        <f>(VLOOKUP($A131,'Occupancy Raw Data'!$B$8:$BE$45,'Occupancy Raw Data'!AN$3,FALSE))/100</f>
        <v>0.7063584779706269</v>
      </c>
      <c r="I131" s="88">
        <f>(VLOOKUP($A131,'Occupancy Raw Data'!$B$8:$BE$45,'Occupancy Raw Data'!AO$3,FALSE))/100</f>
        <v>0.77753671562082705</v>
      </c>
      <c r="J131" s="108">
        <f>(VLOOKUP($A131,'Occupancy Raw Data'!$B$8:$BE$45,'Occupancy Raw Data'!AP$3,FALSE))/100</f>
        <v>0.74194759679572697</v>
      </c>
      <c r="K131" s="109">
        <f>(VLOOKUP($A131,'Occupancy Raw Data'!$B$8:$BE$45,'Occupancy Raw Data'!AR$3,FALSE))/100</f>
        <v>0.68343505626549605</v>
      </c>
      <c r="M131" s="110">
        <f>VLOOKUP($A131,'ADR Raw Data'!$B$6:$BE$43,'ADR Raw Data'!AG$1,FALSE)</f>
        <v>156.63264471980699</v>
      </c>
      <c r="N131" s="111">
        <f>VLOOKUP($A131,'ADR Raw Data'!$B$6:$BE$43,'ADR Raw Data'!AH$1,FALSE)</f>
        <v>169.154596620505</v>
      </c>
      <c r="O131" s="111">
        <f>VLOOKUP($A131,'ADR Raw Data'!$B$6:$BE$43,'ADR Raw Data'!AI$1,FALSE)</f>
        <v>186.86737055188499</v>
      </c>
      <c r="P131" s="111">
        <f>VLOOKUP($A131,'ADR Raw Data'!$B$6:$BE$43,'ADR Raw Data'!AJ$1,FALSE)</f>
        <v>183.30029525173501</v>
      </c>
      <c r="Q131" s="111">
        <f>VLOOKUP($A131,'ADR Raw Data'!$B$6:$BE$43,'ADR Raw Data'!AK$1,FALSE)</f>
        <v>162.13691342213099</v>
      </c>
      <c r="R131" s="112">
        <f>VLOOKUP($A131,'ADR Raw Data'!$B$6:$BE$43,'ADR Raw Data'!AL$1,FALSE)</f>
        <v>173.50748388075499</v>
      </c>
      <c r="S131" s="111">
        <f>VLOOKUP($A131,'ADR Raw Data'!$B$6:$BE$43,'ADR Raw Data'!AN$1,FALSE)</f>
        <v>166.05497105729401</v>
      </c>
      <c r="T131" s="111">
        <f>VLOOKUP($A131,'ADR Raw Data'!$B$6:$BE$43,'ADR Raw Data'!AO$1,FALSE)</f>
        <v>171.53123202403901</v>
      </c>
      <c r="U131" s="112">
        <f>VLOOKUP($A131,'ADR Raw Data'!$B$6:$BE$43,'ADR Raw Data'!AP$1,FALSE)</f>
        <v>168.92444188269599</v>
      </c>
      <c r="V131" s="113">
        <f>VLOOKUP($A131,'ADR Raw Data'!$B$6:$BE$43,'ADR Raw Data'!AR$1,FALSE)</f>
        <v>172.08593507988499</v>
      </c>
      <c r="X131" s="110">
        <f>VLOOKUP($A131,'RevPAR Raw Data'!$B$6:$BE$43,'RevPAR Raw Data'!AG$1,FALSE)</f>
        <v>70.670286214953194</v>
      </c>
      <c r="Y131" s="111">
        <f>VLOOKUP($A131,'RevPAR Raw Data'!$B$6:$BE$43,'RevPAR Raw Data'!AH$1,FALSE)</f>
        <v>111.09945176902499</v>
      </c>
      <c r="Z131" s="111">
        <f>VLOOKUP($A131,'RevPAR Raw Data'!$B$6:$BE$43,'RevPAR Raw Data'!AI$1,FALSE)</f>
        <v>146.35657042723599</v>
      </c>
      <c r="AA131" s="111">
        <f>VLOOKUP($A131,'RevPAR Raw Data'!$B$6:$BE$43,'RevPAR Raw Data'!AJ$1,FALSE)</f>
        <v>138.836513684913</v>
      </c>
      <c r="AB131" s="111">
        <f>VLOOKUP($A131,'RevPAR Raw Data'!$B$6:$BE$43,'RevPAR Raw Data'!AK$1,FALSE)</f>
        <v>105.637935580774</v>
      </c>
      <c r="AC131" s="112">
        <f>VLOOKUP($A131,'RevPAR Raw Data'!$B$6:$BE$43,'RevPAR Raw Data'!AL$1,FALSE)</f>
        <v>114.52015153537999</v>
      </c>
      <c r="AD131" s="111">
        <f>VLOOKUP($A131,'RevPAR Raw Data'!$B$6:$BE$43,'RevPAR Raw Data'!AN$1,FALSE)</f>
        <v>117.294336615487</v>
      </c>
      <c r="AE131" s="111">
        <f>VLOOKUP($A131,'RevPAR Raw Data'!$B$6:$BE$43,'RevPAR Raw Data'!AO$1,FALSE)</f>
        <v>133.37183077436501</v>
      </c>
      <c r="AF131" s="112">
        <f>VLOOKUP($A131,'RevPAR Raw Data'!$B$6:$BE$43,'RevPAR Raw Data'!AP$1,FALSE)</f>
        <v>125.333083694926</v>
      </c>
      <c r="AG131" s="113">
        <f>VLOOKUP($A131,'RevPAR Raw Data'!$B$6:$BE$43,'RevPAR Raw Data'!AR$1,FALSE)</f>
        <v>117.609560723822</v>
      </c>
    </row>
    <row r="132" spans="1:33" x14ac:dyDescent="0.25">
      <c r="A132" s="90" t="s">
        <v>14</v>
      </c>
      <c r="B132" s="78">
        <f>(VLOOKUP($A131,'Occupancy Raw Data'!$B$8:$BE$51,'Occupancy Raw Data'!AT$3,FALSE))/100</f>
        <v>5.4201598752193395E-2</v>
      </c>
      <c r="C132" s="79">
        <f>(VLOOKUP($A131,'Occupancy Raw Data'!$B$8:$BE$51,'Occupancy Raw Data'!AU$3,FALSE))/100</f>
        <v>0.17320017886421202</v>
      </c>
      <c r="D132" s="79">
        <f>(VLOOKUP($A131,'Occupancy Raw Data'!$B$8:$BE$51,'Occupancy Raw Data'!AV$3,FALSE))/100</f>
        <v>0.22966068387265801</v>
      </c>
      <c r="E132" s="79">
        <f>(VLOOKUP($A131,'Occupancy Raw Data'!$B$8:$BE$51,'Occupancy Raw Data'!AW$3,FALSE))/100</f>
        <v>0.18793351655542398</v>
      </c>
      <c r="F132" s="79">
        <f>(VLOOKUP($A131,'Occupancy Raw Data'!$B$8:$BE$51,'Occupancy Raw Data'!AX$3,FALSE))/100</f>
        <v>0.126695526695526</v>
      </c>
      <c r="G132" s="79">
        <f>(VLOOKUP($A131,'Occupancy Raw Data'!$B$8:$BE$51,'Occupancy Raw Data'!AY$3,FALSE))/100</f>
        <v>0.16177075377474801</v>
      </c>
      <c r="H132" s="80">
        <f>(VLOOKUP($A131,'Occupancy Raw Data'!$B$8:$BE$51,'Occupancy Raw Data'!BA$3,FALSE))/100</f>
        <v>0.107984293193717</v>
      </c>
      <c r="I132" s="80">
        <f>(VLOOKUP($A131,'Occupancy Raw Data'!$B$8:$BE$51,'Occupancy Raw Data'!BB$3,FALSE))/100</f>
        <v>9.0717546529322207E-2</v>
      </c>
      <c r="J132" s="79">
        <f>(VLOOKUP($A131,'Occupancy Raw Data'!$B$8:$BE$51,'Occupancy Raw Data'!BC$3,FALSE))/100</f>
        <v>9.8869183711301892E-2</v>
      </c>
      <c r="K132" s="81">
        <f>(VLOOKUP($A131,'Occupancy Raw Data'!$B$8:$BE$51,'Occupancy Raw Data'!BE$3,FALSE))/100</f>
        <v>0.14150323544051699</v>
      </c>
      <c r="M132" s="78">
        <f>(VLOOKUP($A131,'ADR Raw Data'!$B$6:$BE$49,'ADR Raw Data'!AT$1,FALSE))/100</f>
        <v>2.2962157180442699E-2</v>
      </c>
      <c r="N132" s="79">
        <f>(VLOOKUP($A131,'ADR Raw Data'!$B$6:$BE$49,'ADR Raw Data'!AU$1,FALSE))/100</f>
        <v>2.4852693763195603E-2</v>
      </c>
      <c r="O132" s="79">
        <f>(VLOOKUP($A131,'ADR Raw Data'!$B$6:$BE$49,'ADR Raw Data'!AV$1,FALSE))/100</f>
        <v>9.8924916422421502E-2</v>
      </c>
      <c r="P132" s="79">
        <f>(VLOOKUP($A131,'ADR Raw Data'!$B$6:$BE$49,'ADR Raw Data'!AW$1,FALSE))/100</f>
        <v>8.7652957011360708E-2</v>
      </c>
      <c r="Q132" s="79">
        <f>(VLOOKUP($A131,'ADR Raw Data'!$B$6:$BE$49,'ADR Raw Data'!AX$1,FALSE))/100</f>
        <v>1.6887218430964201E-2</v>
      </c>
      <c r="R132" s="79">
        <f>(VLOOKUP($A131,'ADR Raw Data'!$B$6:$BE$49,'ADR Raw Data'!AY$1,FALSE))/100</f>
        <v>5.7893277322958799E-2</v>
      </c>
      <c r="S132" s="80">
        <f>(VLOOKUP($A131,'ADR Raw Data'!$B$6:$BE$49,'ADR Raw Data'!BA$1,FALSE))/100</f>
        <v>-4.1857700030423405E-2</v>
      </c>
      <c r="T132" s="80">
        <f>(VLOOKUP($A131,'ADR Raw Data'!$B$6:$BE$49,'ADR Raw Data'!BB$1,FALSE))/100</f>
        <v>-6.7317805505466205E-2</v>
      </c>
      <c r="U132" s="79">
        <f>(VLOOKUP($A131,'ADR Raw Data'!$B$6:$BE$49,'ADR Raw Data'!BC$1,FALSE))/100</f>
        <v>-5.5793984276977106E-2</v>
      </c>
      <c r="V132" s="81">
        <f>(VLOOKUP($A131,'ADR Raw Data'!$B$6:$BE$49,'ADR Raw Data'!BE$1,FALSE))/100</f>
        <v>1.9398241927015201E-2</v>
      </c>
      <c r="X132" s="78">
        <f>(VLOOKUP($A131,'RevPAR Raw Data'!$B$6:$BE$49,'RevPAR Raw Data'!AT$1,FALSE))/100</f>
        <v>7.8408341562615294E-2</v>
      </c>
      <c r="Y132" s="79">
        <f>(VLOOKUP($A131,'RevPAR Raw Data'!$B$6:$BE$49,'RevPAR Raw Data'!AU$1,FALSE))/100</f>
        <v>0.20235736363244999</v>
      </c>
      <c r="Z132" s="79">
        <f>(VLOOKUP($A131,'RevPAR Raw Data'!$B$6:$BE$49,'RevPAR Raw Data'!AV$1,FALSE))/100</f>
        <v>0.35130476425269797</v>
      </c>
      <c r="AA132" s="79">
        <f>(VLOOKUP($A131,'RevPAR Raw Data'!$B$6:$BE$49,'RevPAR Raw Data'!AW$1,FALSE))/100</f>
        <v>0.292059402014411</v>
      </c>
      <c r="AB132" s="79">
        <f>(VLOOKUP($A131,'RevPAR Raw Data'!$B$6:$BE$49,'RevPAR Raw Data'!AX$1,FALSE))/100</f>
        <v>0.145722280160024</v>
      </c>
      <c r="AC132" s="79">
        <f>(VLOOKUP($A131,'RevPAR Raw Data'!$B$6:$BE$49,'RevPAR Raw Data'!AY$1,FALSE))/100</f>
        <v>0.22902947020873299</v>
      </c>
      <c r="AD132" s="80">
        <f>(VLOOKUP($A131,'RevPAR Raw Data'!$B$6:$BE$49,'RevPAR Raw Data'!BA$1,FALSE))/100</f>
        <v>6.1606619010793902E-2</v>
      </c>
      <c r="AE132" s="80">
        <f>(VLOOKUP($A131,'RevPAR Raw Data'!$B$6:$BE$49,'RevPAR Raw Data'!BB$1,FALSE))/100</f>
        <v>1.7292834870662001E-2</v>
      </c>
      <c r="AF132" s="79">
        <f>(VLOOKUP($A131,'RevPAR Raw Data'!$B$6:$BE$49,'RevPAR Raw Data'!BC$1,FALSE))/100</f>
        <v>3.7558893752858799E-2</v>
      </c>
      <c r="AG132" s="81">
        <f>(VLOOKUP($A131,'RevPAR Raw Data'!$B$6:$BE$49,'RevPAR Raw Data'!BE$1,FALSE))/100</f>
        <v>0.16364639136206299</v>
      </c>
    </row>
    <row r="133" spans="1:33" x14ac:dyDescent="0.25">
      <c r="A133" s="128"/>
      <c r="B133" s="106"/>
      <c r="C133" s="107"/>
      <c r="D133" s="107"/>
      <c r="E133" s="107"/>
      <c r="F133" s="107"/>
      <c r="G133" s="108"/>
      <c r="H133" s="88"/>
      <c r="I133" s="88"/>
      <c r="J133" s="108"/>
      <c r="K133" s="109"/>
      <c r="M133" s="110"/>
      <c r="N133" s="111"/>
      <c r="O133" s="111"/>
      <c r="P133" s="111"/>
      <c r="Q133" s="111"/>
      <c r="R133" s="112"/>
      <c r="S133" s="111"/>
      <c r="T133" s="111"/>
      <c r="U133" s="112"/>
      <c r="V133" s="113"/>
      <c r="X133" s="110"/>
      <c r="Y133" s="111"/>
      <c r="Z133" s="111"/>
      <c r="AA133" s="111"/>
      <c r="AB133" s="111"/>
      <c r="AC133" s="112"/>
      <c r="AD133" s="111"/>
      <c r="AE133" s="111"/>
      <c r="AF133" s="112"/>
      <c r="AG133" s="113"/>
    </row>
    <row r="134" spans="1:33" x14ac:dyDescent="0.25">
      <c r="A134" s="105" t="s">
        <v>61</v>
      </c>
      <c r="B134" s="106">
        <f>(VLOOKUP($A134,'Occupancy Raw Data'!$B$8:$BE$45,'Occupancy Raw Data'!AG$3,FALSE))/100</f>
        <v>0.54239430147058798</v>
      </c>
      <c r="C134" s="107">
        <f>(VLOOKUP($A134,'Occupancy Raw Data'!$B$8:$BE$45,'Occupancy Raw Data'!AH$3,FALSE))/100</f>
        <v>0.68683938419117596</v>
      </c>
      <c r="D134" s="107">
        <f>(VLOOKUP($A134,'Occupancy Raw Data'!$B$8:$BE$45,'Occupancy Raw Data'!AI$3,FALSE))/100</f>
        <v>0.76102814474439895</v>
      </c>
      <c r="E134" s="107">
        <f>(VLOOKUP($A134,'Occupancy Raw Data'!$B$8:$BE$45,'Occupancy Raw Data'!AJ$3,FALSE))/100</f>
        <v>0.76731763354394</v>
      </c>
      <c r="F134" s="107">
        <f>(VLOOKUP($A134,'Occupancy Raw Data'!$B$8:$BE$45,'Occupancy Raw Data'!AK$3,FALSE))/100</f>
        <v>0.70485353245261295</v>
      </c>
      <c r="G134" s="108">
        <f>(VLOOKUP($A134,'Occupancy Raw Data'!$B$8:$BE$45,'Occupancy Raw Data'!AL$3,FALSE))/100</f>
        <v>0.69249017760724196</v>
      </c>
      <c r="H134" s="88">
        <f>(VLOOKUP($A134,'Occupancy Raw Data'!$B$8:$BE$45,'Occupancy Raw Data'!AN$3,FALSE))/100</f>
        <v>0.762205628948879</v>
      </c>
      <c r="I134" s="88">
        <f>(VLOOKUP($A134,'Occupancy Raw Data'!$B$8:$BE$45,'Occupancy Raw Data'!AO$3,FALSE))/100</f>
        <v>0.77527283170591599</v>
      </c>
      <c r="J134" s="108">
        <f>(VLOOKUP($A134,'Occupancy Raw Data'!$B$8:$BE$45,'Occupancy Raw Data'!AP$3,FALSE))/100</f>
        <v>0.76873923032739799</v>
      </c>
      <c r="K134" s="109">
        <f>(VLOOKUP($A134,'Occupancy Raw Data'!$B$8:$BE$45,'Occupancy Raw Data'!AR$3,FALSE))/100</f>
        <v>0.71427633630380893</v>
      </c>
      <c r="M134" s="110">
        <f>VLOOKUP($A134,'ADR Raw Data'!$B$6:$BE$43,'ADR Raw Data'!AG$1,FALSE)</f>
        <v>100.50277483583901</v>
      </c>
      <c r="N134" s="111">
        <f>VLOOKUP($A134,'ADR Raw Data'!$B$6:$BE$43,'ADR Raw Data'!AH$1,FALSE)</f>
        <v>109.03421988039899</v>
      </c>
      <c r="O134" s="111">
        <f>VLOOKUP($A134,'ADR Raw Data'!$B$6:$BE$43,'ADR Raw Data'!AI$1,FALSE)</f>
        <v>115.895713423148</v>
      </c>
      <c r="P134" s="111">
        <f>VLOOKUP($A134,'ADR Raw Data'!$B$6:$BE$43,'ADR Raw Data'!AJ$1,FALSE)</f>
        <v>114.960653866307</v>
      </c>
      <c r="Q134" s="111">
        <f>VLOOKUP($A134,'ADR Raw Data'!$B$6:$BE$43,'ADR Raw Data'!AK$1,FALSE)</f>
        <v>108.837836450311</v>
      </c>
      <c r="R134" s="112">
        <f>VLOOKUP($A134,'ADR Raw Data'!$B$6:$BE$43,'ADR Raw Data'!AL$1,FALSE)</f>
        <v>110.479490863243</v>
      </c>
      <c r="S134" s="111">
        <f>VLOOKUP($A134,'ADR Raw Data'!$B$6:$BE$43,'ADR Raw Data'!AN$1,FALSE)</f>
        <v>119.76454672192899</v>
      </c>
      <c r="T134" s="111">
        <f>VLOOKUP($A134,'ADR Raw Data'!$B$6:$BE$43,'ADR Raw Data'!AO$1,FALSE)</f>
        <v>119.69816002963501</v>
      </c>
      <c r="U134" s="112">
        <f>VLOOKUP($A134,'ADR Raw Data'!$B$6:$BE$43,'ADR Raw Data'!AP$1,FALSE)</f>
        <v>119.731071261791</v>
      </c>
      <c r="V134" s="113">
        <f>VLOOKUP($A134,'ADR Raw Data'!$B$6:$BE$43,'ADR Raw Data'!AR$1,FALSE)</f>
        <v>113.32444270845301</v>
      </c>
      <c r="X134" s="110">
        <f>VLOOKUP($A134,'RevPAR Raw Data'!$B$6:$BE$43,'RevPAR Raw Data'!AG$1,FALSE)</f>
        <v>54.512132352941101</v>
      </c>
      <c r="Y134" s="111">
        <f>VLOOKUP($A134,'RevPAR Raw Data'!$B$6:$BE$43,'RevPAR Raw Data'!AH$1,FALSE)</f>
        <v>74.888996438419099</v>
      </c>
      <c r="Z134" s="111">
        <f>VLOOKUP($A134,'RevPAR Raw Data'!$B$6:$BE$43,'RevPAR Raw Data'!AI$1,FALSE)</f>
        <v>88.199899770246901</v>
      </c>
      <c r="AA134" s="111">
        <f>VLOOKUP($A134,'RevPAR Raw Data'!$B$6:$BE$43,'RevPAR Raw Data'!AJ$1,FALSE)</f>
        <v>88.211336875358896</v>
      </c>
      <c r="AB134" s="111">
        <f>VLOOKUP($A134,'RevPAR Raw Data'!$B$6:$BE$43,'RevPAR Raw Data'!AK$1,FALSE)</f>
        <v>76.714733486501999</v>
      </c>
      <c r="AC134" s="112">
        <f>VLOOKUP($A134,'RevPAR Raw Data'!$B$6:$BE$43,'RevPAR Raw Data'!AL$1,FALSE)</f>
        <v>76.505962249844899</v>
      </c>
      <c r="AD134" s="111">
        <f>VLOOKUP($A134,'RevPAR Raw Data'!$B$6:$BE$43,'RevPAR Raw Data'!AN$1,FALSE)</f>
        <v>91.285211659965498</v>
      </c>
      <c r="AE134" s="111">
        <f>VLOOKUP($A134,'RevPAR Raw Data'!$B$6:$BE$43,'RevPAR Raw Data'!AO$1,FALSE)</f>
        <v>92.798731476163098</v>
      </c>
      <c r="AF134" s="112">
        <f>VLOOKUP($A134,'RevPAR Raw Data'!$B$6:$BE$43,'RevPAR Raw Data'!AP$1,FALSE)</f>
        <v>92.041971568064298</v>
      </c>
      <c r="AG134" s="113">
        <f>VLOOKUP($A134,'RevPAR Raw Data'!$B$6:$BE$43,'RevPAR Raw Data'!AR$1,FALSE)</f>
        <v>80.944967751464702</v>
      </c>
    </row>
    <row r="135" spans="1:33" x14ac:dyDescent="0.25">
      <c r="A135" s="90" t="s">
        <v>14</v>
      </c>
      <c r="B135" s="78">
        <f>(VLOOKUP($A134,'Occupancy Raw Data'!$B$8:$BE$51,'Occupancy Raw Data'!AT$3,FALSE))/100</f>
        <v>7.9479477754307096E-2</v>
      </c>
      <c r="C135" s="79">
        <f>(VLOOKUP($A134,'Occupancy Raw Data'!$B$8:$BE$51,'Occupancy Raw Data'!AU$3,FALSE))/100</f>
        <v>6.0824733227501399E-2</v>
      </c>
      <c r="D135" s="79">
        <f>(VLOOKUP($A134,'Occupancy Raw Data'!$B$8:$BE$51,'Occupancy Raw Data'!AV$3,FALSE))/100</f>
        <v>7.4872240926182401E-2</v>
      </c>
      <c r="E135" s="79">
        <f>(VLOOKUP($A134,'Occupancy Raw Data'!$B$8:$BE$51,'Occupancy Raw Data'!AW$3,FALSE))/100</f>
        <v>0.11872590787797201</v>
      </c>
      <c r="F135" s="79">
        <f>(VLOOKUP($A134,'Occupancy Raw Data'!$B$8:$BE$51,'Occupancy Raw Data'!AX$3,FALSE))/100</f>
        <v>0.137906750243488</v>
      </c>
      <c r="G135" s="79">
        <f>(VLOOKUP($A134,'Occupancy Raw Data'!$B$8:$BE$51,'Occupancy Raw Data'!AY$3,FALSE))/100</f>
        <v>9.4586688393291693E-2</v>
      </c>
      <c r="H135" s="80">
        <f>(VLOOKUP($A134,'Occupancy Raw Data'!$B$8:$BE$51,'Occupancy Raw Data'!BA$3,FALSE))/100</f>
        <v>6.6228630150969595E-2</v>
      </c>
      <c r="I135" s="80">
        <f>(VLOOKUP($A134,'Occupancy Raw Data'!$B$8:$BE$51,'Occupancy Raw Data'!BB$3,FALSE))/100</f>
        <v>2.9629677175496999E-2</v>
      </c>
      <c r="J135" s="79">
        <f>(VLOOKUP($A134,'Occupancy Raw Data'!$B$8:$BE$51,'Occupancy Raw Data'!BC$3,FALSE))/100</f>
        <v>4.7454140002839498E-2</v>
      </c>
      <c r="K135" s="81">
        <f>(VLOOKUP($A134,'Occupancy Raw Data'!$B$8:$BE$51,'Occupancy Raw Data'!BE$3,FALSE))/100</f>
        <v>7.9649053922276197E-2</v>
      </c>
      <c r="M135" s="78">
        <f>(VLOOKUP($A134,'ADR Raw Data'!$B$6:$BE$49,'ADR Raw Data'!AT$1,FALSE))/100</f>
        <v>4.0920572805810795E-2</v>
      </c>
      <c r="N135" s="79">
        <f>(VLOOKUP($A134,'ADR Raw Data'!$B$6:$BE$49,'ADR Raw Data'!AU$1,FALSE))/100</f>
        <v>2.2832975756778298E-2</v>
      </c>
      <c r="O135" s="79">
        <f>(VLOOKUP($A134,'ADR Raw Data'!$B$6:$BE$49,'ADR Raw Data'!AV$1,FALSE))/100</f>
        <v>4.3211266143201803E-2</v>
      </c>
      <c r="P135" s="79">
        <f>(VLOOKUP($A134,'ADR Raw Data'!$B$6:$BE$49,'ADR Raw Data'!AW$1,FALSE))/100</f>
        <v>4.8980350362016194E-2</v>
      </c>
      <c r="Q135" s="79">
        <f>(VLOOKUP($A134,'ADR Raw Data'!$B$6:$BE$49,'ADR Raw Data'!AX$1,FALSE))/100</f>
        <v>5.6167292870080703E-2</v>
      </c>
      <c r="R135" s="79">
        <f>(VLOOKUP($A134,'ADR Raw Data'!$B$6:$BE$49,'ADR Raw Data'!AY$1,FALSE))/100</f>
        <v>4.2615279052835603E-2</v>
      </c>
      <c r="S135" s="80">
        <f>(VLOOKUP($A134,'ADR Raw Data'!$B$6:$BE$49,'ADR Raw Data'!BA$1,FALSE))/100</f>
        <v>1.20381630598371E-2</v>
      </c>
      <c r="T135" s="80">
        <f>(VLOOKUP($A134,'ADR Raw Data'!$B$6:$BE$49,'ADR Raw Data'!BB$1,FALSE))/100</f>
        <v>-6.7574481589097899E-3</v>
      </c>
      <c r="U135" s="79">
        <f>(VLOOKUP($A134,'ADR Raw Data'!$B$6:$BE$49,'ADR Raw Data'!BC$1,FALSE))/100</f>
        <v>2.3158594009930699E-3</v>
      </c>
      <c r="V135" s="81">
        <f>(VLOOKUP($A134,'ADR Raw Data'!$B$6:$BE$49,'ADR Raw Data'!BE$1,FALSE))/100</f>
        <v>2.7982323507208001E-2</v>
      </c>
      <c r="X135" s="78">
        <f>(VLOOKUP($A134,'RevPAR Raw Data'!$B$6:$BE$49,'RevPAR Raw Data'!AT$1,FALSE))/100</f>
        <v>0.12365239631613001</v>
      </c>
      <c r="Y135" s="79">
        <f>(VLOOKUP($A134,'RevPAR Raw Data'!$B$6:$BE$49,'RevPAR Raw Data'!AU$1,FALSE))/100</f>
        <v>8.5046518643475788E-2</v>
      </c>
      <c r="Z135" s="79">
        <f>(VLOOKUP($A134,'RevPAR Raw Data'!$B$6:$BE$49,'RevPAR Raw Data'!AV$1,FALSE))/100</f>
        <v>0.12131883139878299</v>
      </c>
      <c r="AA135" s="79">
        <f>(VLOOKUP($A134,'RevPAR Raw Data'!$B$6:$BE$49,'RevPAR Raw Data'!AW$1,FALSE))/100</f>
        <v>0.17352149480489998</v>
      </c>
      <c r="AB135" s="79">
        <f>(VLOOKUP($A134,'RevPAR Raw Data'!$B$6:$BE$49,'RevPAR Raw Data'!AX$1,FALSE))/100</f>
        <v>0.201819891943256</v>
      </c>
      <c r="AC135" s="79">
        <f>(VLOOKUP($A134,'RevPAR Raw Data'!$B$6:$BE$49,'RevPAR Raw Data'!AY$1,FALSE))/100</f>
        <v>0.14123280556669099</v>
      </c>
      <c r="AD135" s="80">
        <f>(VLOOKUP($A134,'RevPAR Raw Data'!$B$6:$BE$49,'RevPAR Raw Data'!BA$1,FALSE))/100</f>
        <v>7.9064064259793801E-2</v>
      </c>
      <c r="AE135" s="80">
        <f>(VLOOKUP($A134,'RevPAR Raw Data'!$B$6:$BE$49,'RevPAR Raw Data'!BB$1,FALSE))/100</f>
        <v>2.2672008009108499E-2</v>
      </c>
      <c r="AF135" s="79">
        <f>(VLOOKUP($A134,'RevPAR Raw Data'!$B$6:$BE$49,'RevPAR Raw Data'!BC$1,FALSE))/100</f>
        <v>4.9879896520074206E-2</v>
      </c>
      <c r="AG135" s="81">
        <f>(VLOOKUP($A134,'RevPAR Raw Data'!$B$6:$BE$49,'RevPAR Raw Data'!BE$1,FALSE))/100</f>
        <v>0.10986014302338001</v>
      </c>
    </row>
    <row r="136" spans="1:33" x14ac:dyDescent="0.25">
      <c r="A136" s="128"/>
      <c r="B136" s="106"/>
      <c r="C136" s="107"/>
      <c r="D136" s="107"/>
      <c r="E136" s="107"/>
      <c r="F136" s="107"/>
      <c r="G136" s="108"/>
      <c r="H136" s="88"/>
      <c r="I136" s="88"/>
      <c r="J136" s="108"/>
      <c r="K136" s="109"/>
      <c r="M136" s="110"/>
      <c r="N136" s="111"/>
      <c r="O136" s="111"/>
      <c r="P136" s="111"/>
      <c r="Q136" s="111"/>
      <c r="R136" s="112"/>
      <c r="S136" s="111"/>
      <c r="T136" s="111"/>
      <c r="U136" s="112"/>
      <c r="V136" s="113"/>
      <c r="X136" s="110"/>
      <c r="Y136" s="111"/>
      <c r="Z136" s="111"/>
      <c r="AA136" s="111"/>
      <c r="AB136" s="111"/>
      <c r="AC136" s="112"/>
      <c r="AD136" s="111"/>
      <c r="AE136" s="111"/>
      <c r="AF136" s="112"/>
      <c r="AG136" s="113"/>
    </row>
    <row r="137" spans="1:33" x14ac:dyDescent="0.25">
      <c r="A137" s="105" t="s">
        <v>60</v>
      </c>
      <c r="B137" s="106">
        <f>(VLOOKUP($A137,'Occupancy Raw Data'!$B$8:$BE$54,'Occupancy Raw Data'!AG$3,FALSE))/100</f>
        <v>0.61979166666666596</v>
      </c>
      <c r="C137" s="107">
        <f>(VLOOKUP($A137,'Occupancy Raw Data'!$B$8:$BE$54,'Occupancy Raw Data'!AH$3,FALSE))/100</f>
        <v>0.80049435028248495</v>
      </c>
      <c r="D137" s="107">
        <f>(VLOOKUP($A137,'Occupancy Raw Data'!$B$8:$BE$54,'Occupancy Raw Data'!AI$3,FALSE))/100</f>
        <v>0.82459392655367192</v>
      </c>
      <c r="E137" s="107">
        <f>(VLOOKUP($A137,'Occupancy Raw Data'!$B$8:$BE$54,'Occupancy Raw Data'!AJ$3,FALSE))/100</f>
        <v>0.81982697740112898</v>
      </c>
      <c r="F137" s="107">
        <f>(VLOOKUP($A137,'Occupancy Raw Data'!$B$8:$BE$54,'Occupancy Raw Data'!AK$3,FALSE))/100</f>
        <v>0.78398658192090298</v>
      </c>
      <c r="G137" s="108">
        <f>(VLOOKUP($A137,'Occupancy Raw Data'!$B$8:$BE$54,'Occupancy Raw Data'!AL$3,FALSE))/100</f>
        <v>0.76973870056497107</v>
      </c>
      <c r="H137" s="88">
        <f>(VLOOKUP($A137,'Occupancy Raw Data'!$B$8:$BE$54,'Occupancy Raw Data'!AN$3,FALSE))/100</f>
        <v>0.80270127118643997</v>
      </c>
      <c r="I137" s="88">
        <f>(VLOOKUP($A137,'Occupancy Raw Data'!$B$8:$BE$54,'Occupancy Raw Data'!AO$3,FALSE))/100</f>
        <v>0.75512005649717495</v>
      </c>
      <c r="J137" s="108">
        <f>(VLOOKUP($A137,'Occupancy Raw Data'!$B$8:$BE$54,'Occupancy Raw Data'!AP$3,FALSE))/100</f>
        <v>0.77891066384180707</v>
      </c>
      <c r="K137" s="109">
        <f>(VLOOKUP($A137,'Occupancy Raw Data'!$B$8:$BE$54,'Occupancy Raw Data'!AR$3,FALSE))/100</f>
        <v>0.77235926150121004</v>
      </c>
      <c r="M137" s="110">
        <f>VLOOKUP($A137,'ADR Raw Data'!$B$6:$BE$54,'ADR Raw Data'!AG$1,FALSE)</f>
        <v>100.42938755163</v>
      </c>
      <c r="N137" s="111">
        <f>VLOOKUP($A137,'ADR Raw Data'!$B$6:$BE$54,'ADR Raw Data'!AH$1,FALSE)</f>
        <v>108.547029113365</v>
      </c>
      <c r="O137" s="111">
        <f>VLOOKUP($A137,'ADR Raw Data'!$B$6:$BE$54,'ADR Raw Data'!AI$1,FALSE)</f>
        <v>110.518962637833</v>
      </c>
      <c r="P137" s="111">
        <f>VLOOKUP($A137,'ADR Raw Data'!$B$6:$BE$54,'ADR Raw Data'!AJ$1,FALSE)</f>
        <v>109.72281253364901</v>
      </c>
      <c r="Q137" s="111">
        <f>VLOOKUP($A137,'ADR Raw Data'!$B$6:$BE$54,'ADR Raw Data'!AK$1,FALSE)</f>
        <v>106.176244792253</v>
      </c>
      <c r="R137" s="112">
        <f>VLOOKUP($A137,'ADR Raw Data'!$B$6:$BE$54,'ADR Raw Data'!AL$1,FALSE)</f>
        <v>107.42978599935699</v>
      </c>
      <c r="S137" s="111">
        <f>VLOOKUP($A137,'ADR Raw Data'!$B$6:$BE$54,'ADR Raw Data'!AN$1,FALSE)</f>
        <v>108.579910920488</v>
      </c>
      <c r="T137" s="111">
        <f>VLOOKUP($A137,'ADR Raw Data'!$B$6:$BE$54,'ADR Raw Data'!AO$1,FALSE)</f>
        <v>106.013857844283</v>
      </c>
      <c r="U137" s="112">
        <f>VLOOKUP($A137,'ADR Raw Data'!$B$6:$BE$54,'ADR Raw Data'!AP$1,FALSE)</f>
        <v>107.336072420241</v>
      </c>
      <c r="V137" s="113">
        <f>VLOOKUP($A137,'ADR Raw Data'!$B$6:$BE$54,'ADR Raw Data'!AR$1,FALSE)</f>
        <v>107.40278357416901</v>
      </c>
      <c r="X137" s="110">
        <f>VLOOKUP($A137,'RevPAR Raw Data'!$B$6:$BE$54,'RevPAR Raw Data'!AG$1,FALSE)</f>
        <v>62.245297492937802</v>
      </c>
      <c r="Y137" s="111">
        <f>VLOOKUP($A137,'RevPAR Raw Data'!$B$6:$BE$54,'RevPAR Raw Data'!AH$1,FALSE)</f>
        <v>86.891283545197695</v>
      </c>
      <c r="Z137" s="111">
        <f>VLOOKUP($A137,'RevPAR Raw Data'!$B$6:$BE$54,'RevPAR Raw Data'!AI$1,FALSE)</f>
        <v>91.133265360169403</v>
      </c>
      <c r="AA137" s="111">
        <f>VLOOKUP($A137,'RevPAR Raw Data'!$B$6:$BE$54,'RevPAR Raw Data'!AJ$1,FALSE)</f>
        <v>89.953721751412402</v>
      </c>
      <c r="AB137" s="111">
        <f>VLOOKUP($A137,'RevPAR Raw Data'!$B$6:$BE$54,'RevPAR Raw Data'!AK$1,FALSE)</f>
        <v>83.240751235875706</v>
      </c>
      <c r="AC137" s="112">
        <f>VLOOKUP($A137,'RevPAR Raw Data'!$B$6:$BE$54,'RevPAR Raw Data'!AL$1,FALSE)</f>
        <v>82.692863877118597</v>
      </c>
      <c r="AD137" s="111">
        <f>VLOOKUP($A137,'RevPAR Raw Data'!$B$6:$BE$54,'RevPAR Raw Data'!AN$1,FALSE)</f>
        <v>87.157232521186401</v>
      </c>
      <c r="AE137" s="111">
        <f>VLOOKUP($A137,'RevPAR Raw Data'!$B$6:$BE$54,'RevPAR Raw Data'!AO$1,FALSE)</f>
        <v>80.053190324858704</v>
      </c>
      <c r="AF137" s="112">
        <f>VLOOKUP($A137,'RevPAR Raw Data'!$B$6:$BE$54,'RevPAR Raw Data'!AP$1,FALSE)</f>
        <v>83.605211423022496</v>
      </c>
      <c r="AG137" s="113">
        <f>VLOOKUP($A137,'RevPAR Raw Data'!$B$6:$BE$54,'RevPAR Raw Data'!AR$1,FALSE)</f>
        <v>82.953534604519703</v>
      </c>
    </row>
    <row r="138" spans="1:33" x14ac:dyDescent="0.25">
      <c r="A138" s="90" t="s">
        <v>14</v>
      </c>
      <c r="B138" s="78">
        <f>(VLOOKUP($A137,'Occupancy Raw Data'!$B$8:$BE$54,'Occupancy Raw Data'!AT$3,FALSE))/100</f>
        <v>0.231882563256325</v>
      </c>
      <c r="C138" s="79">
        <f>(VLOOKUP($A137,'Occupancy Raw Data'!$B$8:$BE$54,'Occupancy Raw Data'!AU$3,FALSE))/100</f>
        <v>0.243243500939334</v>
      </c>
      <c r="D138" s="79">
        <f>(VLOOKUP($A137,'Occupancy Raw Data'!$B$8:$BE$54,'Occupancy Raw Data'!AV$3,FALSE))/100</f>
        <v>0.13455081575816299</v>
      </c>
      <c r="E138" s="79">
        <f>(VLOOKUP($A137,'Occupancy Raw Data'!$B$8:$BE$54,'Occupancy Raw Data'!AW$3,FALSE))/100</f>
        <v>0.18350092986925598</v>
      </c>
      <c r="F138" s="79">
        <f>(VLOOKUP($A137,'Occupancy Raw Data'!$B$8:$BE$54,'Occupancy Raw Data'!AX$3,FALSE))/100</f>
        <v>0.150781111311975</v>
      </c>
      <c r="G138" s="79">
        <f>(VLOOKUP($A137,'Occupancy Raw Data'!$B$8:$BE$54,'Occupancy Raw Data'!AY$3,FALSE))/100</f>
        <v>0.185083344134714</v>
      </c>
      <c r="H138" s="80">
        <f>(VLOOKUP($A137,'Occupancy Raw Data'!$B$8:$BE$54,'Occupancy Raw Data'!BA$3,FALSE))/100</f>
        <v>0.103497535875096</v>
      </c>
      <c r="I138" s="80">
        <f>(VLOOKUP($A137,'Occupancy Raw Data'!$B$8:$BE$54,'Occupancy Raw Data'!BB$3,FALSE))/100</f>
        <v>5.4021745527306902E-2</v>
      </c>
      <c r="J138" s="79">
        <f>(VLOOKUP($A137,'Occupancy Raw Data'!$B$8:$BE$54,'Occupancy Raw Data'!BC$3,FALSE))/100</f>
        <v>7.8948068629620699E-2</v>
      </c>
      <c r="K138" s="81">
        <f>(VLOOKUP($A137,'Occupancy Raw Data'!$B$8:$BE$54,'Occupancy Raw Data'!BE$3,FALSE))/100</f>
        <v>0.152526746408083</v>
      </c>
      <c r="M138" s="78">
        <f>(VLOOKUP($A137,'ADR Raw Data'!$B$6:$BE$52,'ADR Raw Data'!AT$1,FALSE))/100</f>
        <v>1.7737974849538998E-2</v>
      </c>
      <c r="N138" s="79">
        <f>(VLOOKUP($A137,'ADR Raw Data'!$B$6:$BE$52,'ADR Raw Data'!AU$1,FALSE))/100</f>
        <v>1.7299843422231901E-2</v>
      </c>
      <c r="O138" s="79">
        <f>(VLOOKUP($A137,'ADR Raw Data'!$B$6:$BE$52,'ADR Raw Data'!AV$1,FALSE))/100</f>
        <v>-7.8408363117833304E-3</v>
      </c>
      <c r="P138" s="79">
        <f>(VLOOKUP($A137,'ADR Raw Data'!$B$6:$BE$52,'ADR Raw Data'!AW$1,FALSE))/100</f>
        <v>4.1756350692972099E-3</v>
      </c>
      <c r="Q138" s="79">
        <f>(VLOOKUP($A137,'ADR Raw Data'!$B$6:$BE$52,'ADR Raw Data'!AX$1,FALSE))/100</f>
        <v>-1.82411749536176E-2</v>
      </c>
      <c r="R138" s="79">
        <f>(VLOOKUP($A137,'ADR Raw Data'!$B$6:$BE$52,'ADR Raw Data'!AY$1,FALSE))/100</f>
        <v>6.6650812218272001E-4</v>
      </c>
      <c r="S138" s="80">
        <f>(VLOOKUP($A137,'ADR Raw Data'!$B$6:$BE$52,'ADR Raw Data'!BA$1,FALSE))/100</f>
        <v>-7.0954870520624103E-2</v>
      </c>
      <c r="T138" s="80">
        <f>(VLOOKUP($A137,'ADR Raw Data'!$B$6:$BE$52,'ADR Raw Data'!BB$1,FALSE))/100</f>
        <v>-8.584998815010049E-2</v>
      </c>
      <c r="U138" s="79">
        <f>(VLOOKUP($A137,'ADR Raw Data'!$B$6:$BE$52,'ADR Raw Data'!BC$1,FALSE))/100</f>
        <v>-7.80641752665647E-2</v>
      </c>
      <c r="V138" s="81">
        <f>(VLOOKUP($A137,'ADR Raw Data'!$B$6:$BE$52,'ADR Raw Data'!BE$1,FALSE))/100</f>
        <v>-2.4855126733116899E-2</v>
      </c>
      <c r="X138" s="78">
        <f>(VLOOKUP($A137,'RevPAR Raw Data'!$B$6:$BE$52,'RevPAR Raw Data'!AT$1,FALSE))/100</f>
        <v>0.25373366518095197</v>
      </c>
      <c r="Y138" s="79">
        <f>(VLOOKUP($A137,'RevPAR Raw Data'!$B$6:$BE$52,'RevPAR Raw Data'!AU$1,FALSE))/100</f>
        <v>0.264751418841292</v>
      </c>
      <c r="Z138" s="79">
        <f>(VLOOKUP($A137,'RevPAR Raw Data'!$B$6:$BE$52,'RevPAR Raw Data'!AV$1,FALSE))/100</f>
        <v>0.12565498852440299</v>
      </c>
      <c r="AA138" s="79">
        <f>(VLOOKUP($A137,'RevPAR Raw Data'!$B$6:$BE$52,'RevPAR Raw Data'!AW$1,FALSE))/100</f>
        <v>0.18844279785656401</v>
      </c>
      <c r="AB138" s="79">
        <f>(VLOOKUP($A137,'RevPAR Raw Data'!$B$6:$BE$52,'RevPAR Raw Data'!AX$1,FALSE))/100</f>
        <v>0.12978951172721501</v>
      </c>
      <c r="AC138" s="79">
        <f>(VLOOKUP($A137,'RevPAR Raw Data'!$B$6:$BE$52,'RevPAR Raw Data'!AY$1,FALSE))/100</f>
        <v>0.18587321180904301</v>
      </c>
      <c r="AD138" s="80">
        <f>(VLOOKUP($A137,'RevPAR Raw Data'!$B$6:$BE$52,'RevPAR Raw Data'!BA$1,FALSE))/100</f>
        <v>2.5199011097250801E-2</v>
      </c>
      <c r="AE138" s="80">
        <f>(VLOOKUP($A137,'RevPAR Raw Data'!$B$6:$BE$52,'RevPAR Raw Data'!BB$1,FALSE))/100</f>
        <v>-3.64660088361606E-2</v>
      </c>
      <c r="AF138" s="79">
        <f>(VLOOKUP($A137,'RevPAR Raw Data'!$B$6:$BE$52,'RevPAR Raw Data'!BC$1,FALSE))/100</f>
        <v>-5.2791225034035105E-3</v>
      </c>
      <c r="AG138" s="81">
        <f>(VLOOKUP($A137,'RevPAR Raw Data'!$B$6:$BE$52,'RevPAR Raw Data'!BE$1,FALSE))/100</f>
        <v>0.12388054806280399</v>
      </c>
    </row>
    <row r="139" spans="1:33" x14ac:dyDescent="0.25">
      <c r="A139" s="128"/>
      <c r="B139" s="106"/>
      <c r="C139" s="107"/>
      <c r="D139" s="107"/>
      <c r="E139" s="107"/>
      <c r="F139" s="107"/>
      <c r="G139" s="108"/>
      <c r="H139" s="88"/>
      <c r="I139" s="88"/>
      <c r="J139" s="108"/>
      <c r="K139" s="109"/>
      <c r="M139" s="110"/>
      <c r="N139" s="111"/>
      <c r="O139" s="111"/>
      <c r="P139" s="111"/>
      <c r="Q139" s="111"/>
      <c r="R139" s="112"/>
      <c r="S139" s="111"/>
      <c r="T139" s="111"/>
      <c r="U139" s="112"/>
      <c r="V139" s="113"/>
      <c r="X139" s="110"/>
      <c r="Y139" s="111"/>
      <c r="Z139" s="111"/>
      <c r="AA139" s="111"/>
      <c r="AB139" s="111"/>
      <c r="AC139" s="112"/>
      <c r="AD139" s="111"/>
      <c r="AE139" s="111"/>
      <c r="AF139" s="112"/>
      <c r="AG139" s="113"/>
    </row>
    <row r="140" spans="1:33" x14ac:dyDescent="0.25">
      <c r="A140" s="105" t="s">
        <v>62</v>
      </c>
      <c r="B140" s="106">
        <f>(VLOOKUP($A140,'Occupancy Raw Data'!$B$8:$BE$45,'Occupancy Raw Data'!AG$3,FALSE))/100</f>
        <v>0.53655929304446903</v>
      </c>
      <c r="C140" s="107">
        <f>(VLOOKUP($A140,'Occupancy Raw Data'!$B$8:$BE$45,'Occupancy Raw Data'!AH$3,FALSE))/100</f>
        <v>0.64637970353477703</v>
      </c>
      <c r="D140" s="107">
        <f>(VLOOKUP($A140,'Occupancy Raw Data'!$B$8:$BE$45,'Occupancy Raw Data'!AI$3,FALSE))/100</f>
        <v>0.69697833523375097</v>
      </c>
      <c r="E140" s="107">
        <f>(VLOOKUP($A140,'Occupancy Raw Data'!$B$8:$BE$45,'Occupancy Raw Data'!AJ$3,FALSE))/100</f>
        <v>0.69476909920182395</v>
      </c>
      <c r="F140" s="107">
        <f>(VLOOKUP($A140,'Occupancy Raw Data'!$B$8:$BE$45,'Occupancy Raw Data'!AK$3,FALSE))/100</f>
        <v>0.68664481185860793</v>
      </c>
      <c r="G140" s="108">
        <f>(VLOOKUP($A140,'Occupancy Raw Data'!$B$8:$BE$45,'Occupancy Raw Data'!AL$3,FALSE))/100</f>
        <v>0.65226624857468596</v>
      </c>
      <c r="H140" s="88">
        <f>(VLOOKUP($A140,'Occupancy Raw Data'!$B$8:$BE$45,'Occupancy Raw Data'!AN$3,FALSE))/100</f>
        <v>0.72548460661345404</v>
      </c>
      <c r="I140" s="88">
        <f>(VLOOKUP($A140,'Occupancy Raw Data'!$B$8:$BE$45,'Occupancy Raw Data'!AO$3,FALSE))/100</f>
        <v>0.72847776510832307</v>
      </c>
      <c r="J140" s="108">
        <f>(VLOOKUP($A140,'Occupancy Raw Data'!$B$8:$BE$45,'Occupancy Raw Data'!AP$3,FALSE))/100</f>
        <v>0.726981185860889</v>
      </c>
      <c r="K140" s="109">
        <f>(VLOOKUP($A140,'Occupancy Raw Data'!$B$8:$BE$45,'Occupancy Raw Data'!AR$3,FALSE))/100</f>
        <v>0.67361337351360107</v>
      </c>
      <c r="M140" s="110">
        <f>VLOOKUP($A140,'ADR Raw Data'!$B$6:$BE$43,'ADR Raw Data'!AG$1,FALSE)</f>
        <v>87.279331650949601</v>
      </c>
      <c r="N140" s="111">
        <f>VLOOKUP($A140,'ADR Raw Data'!$B$6:$BE$43,'ADR Raw Data'!AH$1,FALSE)</f>
        <v>92.669803836824599</v>
      </c>
      <c r="O140" s="111">
        <f>VLOOKUP($A140,'ADR Raw Data'!$B$6:$BE$43,'ADR Raw Data'!AI$1,FALSE)</f>
        <v>96.202427822085795</v>
      </c>
      <c r="P140" s="111">
        <f>VLOOKUP($A140,'ADR Raw Data'!$B$6:$BE$43,'ADR Raw Data'!AJ$1,FALSE)</f>
        <v>96.628806451943703</v>
      </c>
      <c r="Q140" s="111">
        <f>VLOOKUP($A140,'ADR Raw Data'!$B$6:$BE$43,'ADR Raw Data'!AK$1,FALSE)</f>
        <v>94.231682636222104</v>
      </c>
      <c r="R140" s="112">
        <f>VLOOKUP($A140,'ADR Raw Data'!$B$6:$BE$43,'ADR Raw Data'!AL$1,FALSE)</f>
        <v>93.710146826038496</v>
      </c>
      <c r="S140" s="111">
        <f>VLOOKUP($A140,'ADR Raw Data'!$B$6:$BE$43,'ADR Raw Data'!AN$1,FALSE)</f>
        <v>103.149204793713</v>
      </c>
      <c r="T140" s="111">
        <f>VLOOKUP($A140,'ADR Raw Data'!$B$6:$BE$43,'ADR Raw Data'!AO$1,FALSE)</f>
        <v>101.425383828996</v>
      </c>
      <c r="U140" s="112">
        <f>VLOOKUP($A140,'ADR Raw Data'!$B$6:$BE$43,'ADR Raw Data'!AP$1,FALSE)</f>
        <v>102.285519963729</v>
      </c>
      <c r="V140" s="113">
        <f>VLOOKUP($A140,'ADR Raw Data'!$B$6:$BE$43,'ADR Raw Data'!AR$1,FALSE)</f>
        <v>96.354366016776197</v>
      </c>
      <c r="X140" s="110">
        <f>VLOOKUP($A140,'RevPAR Raw Data'!$B$6:$BE$43,'RevPAR Raw Data'!AG$1,FALSE)</f>
        <v>46.830536488027299</v>
      </c>
      <c r="Y140" s="111">
        <f>VLOOKUP($A140,'RevPAR Raw Data'!$B$6:$BE$43,'RevPAR Raw Data'!AH$1,FALSE)</f>
        <v>59.899880330672701</v>
      </c>
      <c r="Z140" s="111">
        <f>VLOOKUP($A140,'RevPAR Raw Data'!$B$6:$BE$43,'RevPAR Raw Data'!AI$1,FALSE)</f>
        <v>67.051007988882503</v>
      </c>
      <c r="AA140" s="111">
        <f>VLOOKUP($A140,'RevPAR Raw Data'!$B$6:$BE$43,'RevPAR Raw Data'!AJ$1,FALSE)</f>
        <v>67.134708815564395</v>
      </c>
      <c r="AB140" s="111">
        <f>VLOOKUP($A140,'RevPAR Raw Data'!$B$6:$BE$43,'RevPAR Raw Data'!AK$1,FALSE)</f>
        <v>64.703695994868795</v>
      </c>
      <c r="AC140" s="112">
        <f>VLOOKUP($A140,'RevPAR Raw Data'!$B$6:$BE$43,'RevPAR Raw Data'!AL$1,FALSE)</f>
        <v>61.123965923603102</v>
      </c>
      <c r="AD140" s="111">
        <f>VLOOKUP($A140,'RevPAR Raw Data'!$B$6:$BE$43,'RevPAR Raw Data'!AN$1,FALSE)</f>
        <v>74.833160262257607</v>
      </c>
      <c r="AE140" s="111">
        <f>VLOOKUP($A140,'RevPAR Raw Data'!$B$6:$BE$43,'RevPAR Raw Data'!AO$1,FALSE)</f>
        <v>73.886136937001098</v>
      </c>
      <c r="AF140" s="112">
        <f>VLOOKUP($A140,'RevPAR Raw Data'!$B$6:$BE$43,'RevPAR Raw Data'!AP$1,FALSE)</f>
        <v>74.359648599629395</v>
      </c>
      <c r="AG140" s="113">
        <f>VLOOKUP($A140,'RevPAR Raw Data'!$B$6:$BE$43,'RevPAR Raw Data'!AR$1,FALSE)</f>
        <v>64.905589545324901</v>
      </c>
    </row>
    <row r="141" spans="1:33" x14ac:dyDescent="0.25">
      <c r="A141" s="90" t="s">
        <v>14</v>
      </c>
      <c r="B141" s="78">
        <f>(VLOOKUP($A140,'Occupancy Raw Data'!$B$8:$BE$51,'Occupancy Raw Data'!AT$3,FALSE))/100</f>
        <v>9.2878780439134612E-2</v>
      </c>
      <c r="C141" s="79">
        <f>(VLOOKUP($A140,'Occupancy Raw Data'!$B$8:$BE$51,'Occupancy Raw Data'!AU$3,FALSE))/100</f>
        <v>7.2692507413651006E-2</v>
      </c>
      <c r="D141" s="79">
        <f>(VLOOKUP($A140,'Occupancy Raw Data'!$B$8:$BE$51,'Occupancy Raw Data'!AV$3,FALSE))/100</f>
        <v>0.100253023189542</v>
      </c>
      <c r="E141" s="79">
        <f>(VLOOKUP($A140,'Occupancy Raw Data'!$B$8:$BE$51,'Occupancy Raw Data'!AW$3,FALSE))/100</f>
        <v>6.808013849717981E-2</v>
      </c>
      <c r="F141" s="79">
        <f>(VLOOKUP($A140,'Occupancy Raw Data'!$B$8:$BE$51,'Occupancy Raw Data'!AX$3,FALSE))/100</f>
        <v>8.3453478264600409E-2</v>
      </c>
      <c r="G141" s="79">
        <f>(VLOOKUP($A140,'Occupancy Raw Data'!$B$8:$BE$51,'Occupancy Raw Data'!AY$3,FALSE))/100</f>
        <v>8.3050004725213303E-2</v>
      </c>
      <c r="H141" s="80">
        <f>(VLOOKUP($A140,'Occupancy Raw Data'!$B$8:$BE$51,'Occupancy Raw Data'!BA$3,FALSE))/100</f>
        <v>9.5400661404322309E-2</v>
      </c>
      <c r="I141" s="80">
        <f>(VLOOKUP($A140,'Occupancy Raw Data'!$B$8:$BE$51,'Occupancy Raw Data'!BB$3,FALSE))/100</f>
        <v>3.5375925155982701E-2</v>
      </c>
      <c r="J141" s="79">
        <f>(VLOOKUP($A140,'Occupancy Raw Data'!$B$8:$BE$51,'Occupancy Raw Data'!BC$3,FALSE))/100</f>
        <v>6.4481102665600795E-2</v>
      </c>
      <c r="K141" s="81">
        <f>(VLOOKUP($A140,'Occupancy Raw Data'!$B$8:$BE$51,'Occupancy Raw Data'!BE$3,FALSE))/100</f>
        <v>7.7255565097308798E-2</v>
      </c>
      <c r="M141" s="78">
        <f>(VLOOKUP($A140,'ADR Raw Data'!$B$6:$BE$49,'ADR Raw Data'!AT$1,FALSE))/100</f>
        <v>-7.8175069521688699E-3</v>
      </c>
      <c r="N141" s="79">
        <f>(VLOOKUP($A140,'ADR Raw Data'!$B$6:$BE$49,'ADR Raw Data'!AU$1,FALSE))/100</f>
        <v>-1.7566689822417301E-2</v>
      </c>
      <c r="O141" s="79">
        <f>(VLOOKUP($A140,'ADR Raw Data'!$B$6:$BE$49,'ADR Raw Data'!AV$1,FALSE))/100</f>
        <v>6.9486072276171698E-3</v>
      </c>
      <c r="P141" s="79">
        <f>(VLOOKUP($A140,'ADR Raw Data'!$B$6:$BE$49,'ADR Raw Data'!AW$1,FALSE))/100</f>
        <v>1.2149656466648699E-2</v>
      </c>
      <c r="Q141" s="79">
        <f>(VLOOKUP($A140,'ADR Raw Data'!$B$6:$BE$49,'ADR Raw Data'!AX$1,FALSE))/100</f>
        <v>-1.7205131105084398E-2</v>
      </c>
      <c r="R141" s="79">
        <f>(VLOOKUP($A140,'ADR Raw Data'!$B$6:$BE$49,'ADR Raw Data'!AY$1,FALSE))/100</f>
        <v>-4.3407523367118197E-3</v>
      </c>
      <c r="S141" s="80">
        <f>(VLOOKUP($A140,'ADR Raw Data'!$B$6:$BE$49,'ADR Raw Data'!BA$1,FALSE))/100</f>
        <v>-3.9843916010536405E-2</v>
      </c>
      <c r="T141" s="80">
        <f>(VLOOKUP($A140,'ADR Raw Data'!$B$6:$BE$49,'ADR Raw Data'!BB$1,FALSE))/100</f>
        <v>-4.56849949209489E-2</v>
      </c>
      <c r="U141" s="79">
        <f>(VLOOKUP($A140,'ADR Raw Data'!$B$6:$BE$49,'ADR Raw Data'!BC$1,FALSE))/100</f>
        <v>-4.26097985582225E-2</v>
      </c>
      <c r="V141" s="81">
        <f>(VLOOKUP($A140,'ADR Raw Data'!$B$6:$BE$49,'ADR Raw Data'!BE$1,FALSE))/100</f>
        <v>-1.7671449730376699E-2</v>
      </c>
      <c r="X141" s="78">
        <f>(VLOOKUP($A140,'RevPAR Raw Data'!$B$6:$BE$49,'RevPAR Raw Data'!AT$1,FALSE))/100</f>
        <v>8.4335192975173806E-2</v>
      </c>
      <c r="Y141" s="79">
        <f>(VLOOKUP($A140,'RevPAR Raw Data'!$B$6:$BE$49,'RevPAR Raw Data'!AU$1,FALSE))/100</f>
        <v>5.3848850861084305E-2</v>
      </c>
      <c r="Z141" s="79">
        <f>(VLOOKUP($A140,'RevPAR Raw Data'!$B$6:$BE$49,'RevPAR Raw Data'!AV$1,FALSE))/100</f>
        <v>0.107898249298685</v>
      </c>
      <c r="AA141" s="79">
        <f>(VLOOKUP($A140,'RevPAR Raw Data'!$B$6:$BE$49,'RevPAR Raw Data'!AW$1,FALSE))/100</f>
        <v>8.1056945258771107E-2</v>
      </c>
      <c r="AB141" s="79">
        <f>(VLOOKUP($A140,'RevPAR Raw Data'!$B$6:$BE$49,'RevPAR Raw Data'!AX$1,FALSE))/100</f>
        <v>6.4812519124798101E-2</v>
      </c>
      <c r="AC141" s="79">
        <f>(VLOOKUP($A140,'RevPAR Raw Data'!$B$6:$BE$49,'RevPAR Raw Data'!AY$1,FALSE))/100</f>
        <v>7.8348752886426606E-2</v>
      </c>
      <c r="AD141" s="80">
        <f>(VLOOKUP($A140,'RevPAR Raw Data'!$B$6:$BE$49,'RevPAR Raw Data'!BA$1,FALSE))/100</f>
        <v>5.1755609453442403E-2</v>
      </c>
      <c r="AE141" s="80">
        <f>(VLOOKUP($A140,'RevPAR Raw Data'!$B$6:$BE$49,'RevPAR Raw Data'!BB$1,FALSE))/100</f>
        <v>-1.19252187260411E-2</v>
      </c>
      <c r="AF141" s="79">
        <f>(VLOOKUP($A140,'RevPAR Raw Data'!$B$6:$BE$49,'RevPAR Raw Data'!BC$1,FALSE))/100</f>
        <v>1.9123777311984901E-2</v>
      </c>
      <c r="AG141" s="81">
        <f>(VLOOKUP($A140,'RevPAR Raw Data'!$B$6:$BE$49,'RevPAR Raw Data'!BE$1,FALSE))/100</f>
        <v>5.8218897531923199E-2</v>
      </c>
    </row>
    <row r="142" spans="1:33" x14ac:dyDescent="0.25">
      <c r="A142" s="128"/>
      <c r="B142" s="106"/>
      <c r="C142" s="107"/>
      <c r="D142" s="107"/>
      <c r="E142" s="107"/>
      <c r="F142" s="107"/>
      <c r="G142" s="108"/>
      <c r="H142" s="88"/>
      <c r="I142" s="88"/>
      <c r="J142" s="108"/>
      <c r="K142" s="109"/>
      <c r="M142" s="110"/>
      <c r="N142" s="111"/>
      <c r="O142" s="111"/>
      <c r="P142" s="111"/>
      <c r="Q142" s="111"/>
      <c r="R142" s="112"/>
      <c r="S142" s="111"/>
      <c r="T142" s="111"/>
      <c r="U142" s="112"/>
      <c r="V142" s="113"/>
      <c r="X142" s="110"/>
      <c r="Y142" s="111"/>
      <c r="Z142" s="111"/>
      <c r="AA142" s="111"/>
      <c r="AB142" s="111"/>
      <c r="AC142" s="112"/>
      <c r="AD142" s="111"/>
      <c r="AE142" s="111"/>
      <c r="AF142" s="112"/>
      <c r="AG142" s="113"/>
    </row>
    <row r="143" spans="1:33" x14ac:dyDescent="0.25">
      <c r="A143" s="105" t="s">
        <v>58</v>
      </c>
      <c r="B143" s="106">
        <f>(VLOOKUP($A143,'Occupancy Raw Data'!$B$8:$BE$45,'Occupancy Raw Data'!AG$3,FALSE))/100</f>
        <v>0.59264840182648404</v>
      </c>
      <c r="C143" s="107">
        <f>(VLOOKUP($A143,'Occupancy Raw Data'!$B$8:$BE$45,'Occupancy Raw Data'!AH$3,FALSE))/100</f>
        <v>0.70767123287671196</v>
      </c>
      <c r="D143" s="107">
        <f>(VLOOKUP($A143,'Occupancy Raw Data'!$B$8:$BE$45,'Occupancy Raw Data'!AI$3,FALSE))/100</f>
        <v>0.73739726027397201</v>
      </c>
      <c r="E143" s="107">
        <f>(VLOOKUP($A143,'Occupancy Raw Data'!$B$8:$BE$45,'Occupancy Raw Data'!AJ$3,FALSE))/100</f>
        <v>0.73707762557077605</v>
      </c>
      <c r="F143" s="107">
        <f>(VLOOKUP($A143,'Occupancy Raw Data'!$B$8:$BE$45,'Occupancy Raw Data'!AK$3,FALSE))/100</f>
        <v>0.71077625570776204</v>
      </c>
      <c r="G143" s="108">
        <f>(VLOOKUP($A143,'Occupancy Raw Data'!$B$8:$BE$45,'Occupancy Raw Data'!AL$3,FALSE))/100</f>
        <v>0.69711415525114107</v>
      </c>
      <c r="H143" s="88">
        <f>(VLOOKUP($A143,'Occupancy Raw Data'!$B$8:$BE$45,'Occupancy Raw Data'!AN$3,FALSE))/100</f>
        <v>0.76123287671232798</v>
      </c>
      <c r="I143" s="88">
        <f>(VLOOKUP($A143,'Occupancy Raw Data'!$B$8:$BE$45,'Occupancy Raw Data'!AO$3,FALSE))/100</f>
        <v>0.74219178082191706</v>
      </c>
      <c r="J143" s="108">
        <f>(VLOOKUP($A143,'Occupancy Raw Data'!$B$8:$BE$45,'Occupancy Raw Data'!AP$3,FALSE))/100</f>
        <v>0.75171232876712291</v>
      </c>
      <c r="K143" s="109">
        <f>(VLOOKUP($A143,'Occupancy Raw Data'!$B$8:$BE$45,'Occupancy Raw Data'!AR$3,FALSE))/100</f>
        <v>0.71271363339856408</v>
      </c>
      <c r="M143" s="110">
        <f>VLOOKUP($A143,'ADR Raw Data'!$B$6:$BE$43,'ADR Raw Data'!AG$1,FALSE)</f>
        <v>91.004994360120094</v>
      </c>
      <c r="N143" s="111">
        <f>VLOOKUP($A143,'ADR Raw Data'!$B$6:$BE$43,'ADR Raw Data'!AH$1,FALSE)</f>
        <v>96.550066653761704</v>
      </c>
      <c r="O143" s="111">
        <f>VLOOKUP($A143,'ADR Raw Data'!$B$6:$BE$43,'ADR Raw Data'!AI$1,FALSE)</f>
        <v>98.531233166140296</v>
      </c>
      <c r="P143" s="111">
        <f>VLOOKUP($A143,'ADR Raw Data'!$B$6:$BE$43,'ADR Raw Data'!AJ$1,FALSE)</f>
        <v>98.217010983769001</v>
      </c>
      <c r="Q143" s="111">
        <f>VLOOKUP($A143,'ADR Raw Data'!$B$6:$BE$43,'ADR Raw Data'!AK$1,FALSE)</f>
        <v>96.168883444687097</v>
      </c>
      <c r="R143" s="112">
        <f>VLOOKUP($A143,'ADR Raw Data'!$B$6:$BE$43,'ADR Raw Data'!AL$1,FALSE)</f>
        <v>96.301143267744294</v>
      </c>
      <c r="S143" s="111">
        <f>VLOOKUP($A143,'ADR Raw Data'!$B$6:$BE$43,'ADR Raw Data'!AN$1,FALSE)</f>
        <v>101.16184015355999</v>
      </c>
      <c r="T143" s="111">
        <f>VLOOKUP($A143,'ADR Raw Data'!$B$6:$BE$43,'ADR Raw Data'!AO$1,FALSE)</f>
        <v>100.702658594807</v>
      </c>
      <c r="U143" s="112">
        <f>VLOOKUP($A143,'ADR Raw Data'!$B$6:$BE$43,'ADR Raw Data'!AP$1,FALSE)</f>
        <v>100.935157175398</v>
      </c>
      <c r="V143" s="113">
        <f>VLOOKUP($A143,'ADR Raw Data'!$B$6:$BE$43,'ADR Raw Data'!AR$1,FALSE)</f>
        <v>97.697594891038705</v>
      </c>
      <c r="X143" s="110">
        <f>VLOOKUP($A143,'RevPAR Raw Data'!$B$6:$BE$43,'RevPAR Raw Data'!AG$1,FALSE)</f>
        <v>53.933964465753398</v>
      </c>
      <c r="Y143" s="111">
        <f>VLOOKUP($A143,'RevPAR Raw Data'!$B$6:$BE$43,'RevPAR Raw Data'!AH$1,FALSE)</f>
        <v>68.325704703196294</v>
      </c>
      <c r="Z143" s="111">
        <f>VLOOKUP($A143,'RevPAR Raw Data'!$B$6:$BE$43,'RevPAR Raw Data'!AI$1,FALSE)</f>
        <v>72.656661388127802</v>
      </c>
      <c r="AA143" s="111">
        <f>VLOOKUP($A143,'RevPAR Raw Data'!$B$6:$BE$43,'RevPAR Raw Data'!AJ$1,FALSE)</f>
        <v>72.393561246575302</v>
      </c>
      <c r="AB143" s="111">
        <f>VLOOKUP($A143,'RevPAR Raw Data'!$B$6:$BE$43,'RevPAR Raw Data'!AK$1,FALSE)</f>
        <v>68.3545588904109</v>
      </c>
      <c r="AC143" s="112">
        <f>VLOOKUP($A143,'RevPAR Raw Data'!$B$6:$BE$43,'RevPAR Raw Data'!AL$1,FALSE)</f>
        <v>67.132890138812698</v>
      </c>
      <c r="AD143" s="111">
        <f>VLOOKUP($A143,'RevPAR Raw Data'!$B$6:$BE$43,'RevPAR Raw Data'!AN$1,FALSE)</f>
        <v>77.007718593607294</v>
      </c>
      <c r="AE143" s="111">
        <f>VLOOKUP($A143,'RevPAR Raw Data'!$B$6:$BE$43,'RevPAR Raw Data'!AO$1,FALSE)</f>
        <v>74.740685515981696</v>
      </c>
      <c r="AF143" s="112">
        <f>VLOOKUP($A143,'RevPAR Raw Data'!$B$6:$BE$43,'RevPAR Raw Data'!AP$1,FALSE)</f>
        <v>75.874202054794495</v>
      </c>
      <c r="AG143" s="113">
        <f>VLOOKUP($A143,'RevPAR Raw Data'!$B$6:$BE$43,'RevPAR Raw Data'!AR$1,FALSE)</f>
        <v>69.630407829093201</v>
      </c>
    </row>
    <row r="144" spans="1:33" ht="16" thickBot="1" x14ac:dyDescent="0.3">
      <c r="A144" s="94" t="s">
        <v>14</v>
      </c>
      <c r="B144" s="84">
        <f>(VLOOKUP($A143,'Occupancy Raw Data'!$B$8:$BE$51,'Occupancy Raw Data'!AT$3,FALSE))/100</f>
        <v>-3.1642784221905196E-2</v>
      </c>
      <c r="C144" s="85">
        <f>(VLOOKUP($A143,'Occupancy Raw Data'!$B$8:$BE$51,'Occupancy Raw Data'!AU$3,FALSE))/100</f>
        <v>3.7451581944609202E-3</v>
      </c>
      <c r="D144" s="85">
        <f>(VLOOKUP($A143,'Occupancy Raw Data'!$B$8:$BE$51,'Occupancy Raw Data'!AV$3,FALSE))/100</f>
        <v>3.3081587198735801E-2</v>
      </c>
      <c r="E144" s="85">
        <f>(VLOOKUP($A143,'Occupancy Raw Data'!$B$8:$BE$51,'Occupancy Raw Data'!AW$3,FALSE))/100</f>
        <v>4.9319958292884596E-2</v>
      </c>
      <c r="F144" s="85">
        <f>(VLOOKUP($A143,'Occupancy Raw Data'!$B$8:$BE$51,'Occupancy Raw Data'!AX$3,FALSE))/100</f>
        <v>3.9857860165761198E-2</v>
      </c>
      <c r="G144" s="85">
        <f>(VLOOKUP($A143,'Occupancy Raw Data'!$B$8:$BE$51,'Occupancy Raw Data'!AY$3,FALSE))/100</f>
        <v>2.01287629839908E-2</v>
      </c>
      <c r="H144" s="86">
        <f>(VLOOKUP($A143,'Occupancy Raw Data'!$B$8:$BE$51,'Occupancy Raw Data'!BA$3,FALSE))/100</f>
        <v>4.2109163326490603E-2</v>
      </c>
      <c r="I144" s="86">
        <f>(VLOOKUP($A143,'Occupancy Raw Data'!$B$8:$BE$51,'Occupancy Raw Data'!BB$3,FALSE))/100</f>
        <v>-5.6925575483688694E-3</v>
      </c>
      <c r="J144" s="85">
        <f>(VLOOKUP($A143,'Occupancy Raw Data'!$B$8:$BE$51,'Occupancy Raw Data'!BC$3,FALSE))/100</f>
        <v>1.79498983799679E-2</v>
      </c>
      <c r="K144" s="87">
        <f>(VLOOKUP($A143,'Occupancy Raw Data'!$B$8:$BE$51,'Occupancy Raw Data'!BE$3,FALSE))/100</f>
        <v>1.94711848585821E-2</v>
      </c>
      <c r="M144" s="84">
        <f>(VLOOKUP($A143,'ADR Raw Data'!$B$6:$BE$49,'ADR Raw Data'!AT$1,FALSE))/100</f>
        <v>-1.0640529686934802E-2</v>
      </c>
      <c r="N144" s="85">
        <f>(VLOOKUP($A143,'ADR Raw Data'!$B$6:$BE$49,'ADR Raw Data'!AU$1,FALSE))/100</f>
        <v>3.4595639468756999E-3</v>
      </c>
      <c r="O144" s="85">
        <f>(VLOOKUP($A143,'ADR Raw Data'!$B$6:$BE$49,'ADR Raw Data'!AV$1,FALSE))/100</f>
        <v>1.35317044799718E-2</v>
      </c>
      <c r="P144" s="85">
        <f>(VLOOKUP($A143,'ADR Raw Data'!$B$6:$BE$49,'ADR Raw Data'!AW$1,FALSE))/100</f>
        <v>1.6980361622043801E-2</v>
      </c>
      <c r="Q144" s="85">
        <f>(VLOOKUP($A143,'ADR Raw Data'!$B$6:$BE$49,'ADR Raw Data'!AX$1,FALSE))/100</f>
        <v>1.0412939636886401E-2</v>
      </c>
      <c r="R144" s="85">
        <f>(VLOOKUP($A143,'ADR Raw Data'!$B$6:$BE$49,'ADR Raw Data'!AY$1,FALSE))/100</f>
        <v>8.0346749341961097E-3</v>
      </c>
      <c r="S144" s="86">
        <f>(VLOOKUP($A143,'ADR Raw Data'!$B$6:$BE$49,'ADR Raw Data'!BA$1,FALSE))/100</f>
        <v>-1.2053787865852398E-2</v>
      </c>
      <c r="T144" s="86">
        <f>(VLOOKUP($A143,'ADR Raw Data'!$B$6:$BE$49,'ADR Raw Data'!BB$1,FALSE))/100</f>
        <v>-2.3521750134640099E-2</v>
      </c>
      <c r="U144" s="85">
        <f>(VLOOKUP($A143,'ADR Raw Data'!$B$6:$BE$49,'ADR Raw Data'!BC$1,FALSE))/100</f>
        <v>-1.7817740599501201E-2</v>
      </c>
      <c r="V144" s="87">
        <f>(VLOOKUP($A143,'ADR Raw Data'!$B$6:$BE$49,'ADR Raw Data'!BE$1,FALSE))/100</f>
        <v>-1.9211148796020999E-4</v>
      </c>
      <c r="X144" s="84">
        <f>(VLOOKUP($A143,'RevPAR Raw Data'!$B$6:$BE$49,'RevPAR Raw Data'!AT$1,FALSE))/100</f>
        <v>-4.1946617923949603E-2</v>
      </c>
      <c r="Y144" s="85">
        <f>(VLOOKUP($A143,'RevPAR Raw Data'!$B$6:$BE$49,'RevPAR Raw Data'!AU$1,FALSE))/100</f>
        <v>7.2176787556015396E-3</v>
      </c>
      <c r="Z144" s="85">
        <f>(VLOOKUP($A143,'RevPAR Raw Data'!$B$6:$BE$49,'RevPAR Raw Data'!AV$1,FALSE))/100</f>
        <v>4.7060941940409301E-2</v>
      </c>
      <c r="AA144" s="85">
        <f>(VLOOKUP($A143,'RevPAR Raw Data'!$B$6:$BE$49,'RevPAR Raw Data'!AW$1,FALSE))/100</f>
        <v>6.7137790641925696E-2</v>
      </c>
      <c r="AB144" s="85">
        <f>(VLOOKUP($A143,'RevPAR Raw Data'!$B$6:$BE$49,'RevPAR Raw Data'!AX$1,FALSE))/100</f>
        <v>5.0685837294609203E-2</v>
      </c>
      <c r="AC144" s="85">
        <f>(VLOOKUP($A143,'RevPAR Raw Data'!$B$6:$BE$49,'RevPAR Raw Data'!AY$1,FALSE))/100</f>
        <v>2.8325165985590699E-2</v>
      </c>
      <c r="AD144" s="86">
        <f>(VLOOKUP($A143,'RevPAR Raw Data'!$B$6:$BE$49,'RevPAR Raw Data'!BA$1,FALSE))/100</f>
        <v>2.9547800538692003E-2</v>
      </c>
      <c r="AE144" s="86">
        <f>(VLOOKUP($A143,'RevPAR Raw Data'!$B$6:$BE$49,'RevPAR Raw Data'!BB$1,FALSE))/100</f>
        <v>-2.9080408766729203E-2</v>
      </c>
      <c r="AF144" s="85">
        <f>(VLOOKUP($A143,'RevPAR Raw Data'!$B$6:$BE$49,'RevPAR Raw Data'!BC$1,FALSE))/100</f>
        <v>-1.8766885265504899E-4</v>
      </c>
      <c r="AG144" s="87">
        <f>(VLOOKUP($A143,'RevPAR Raw Data'!$B$6:$BE$49,'RevPAR Raw Data'!BE$1,FALSE))/100</f>
        <v>1.9275332732326299E-2</v>
      </c>
    </row>
    <row r="145" spans="1:33" ht="14.25" customHeight="1" x14ac:dyDescent="0.25">
      <c r="A145" s="202" t="s">
        <v>63</v>
      </c>
      <c r="B145" s="203"/>
      <c r="C145" s="203"/>
      <c r="D145" s="203"/>
      <c r="E145" s="203"/>
      <c r="F145" s="203"/>
      <c r="G145" s="203"/>
      <c r="H145" s="203"/>
      <c r="I145" s="203"/>
      <c r="J145" s="203"/>
      <c r="K145" s="203"/>
      <c r="M145" s="138"/>
      <c r="N145" s="138"/>
      <c r="O145" s="138"/>
      <c r="P145" s="138"/>
      <c r="Q145" s="138"/>
      <c r="R145" s="137"/>
      <c r="S145" s="138"/>
      <c r="T145" s="138"/>
      <c r="U145" s="138"/>
      <c r="V145" s="138"/>
      <c r="W145" s="138"/>
      <c r="X145" s="138"/>
      <c r="Y145" s="138"/>
      <c r="Z145" s="138"/>
      <c r="AA145" s="138"/>
      <c r="AB145" s="137"/>
      <c r="AC145" s="138"/>
      <c r="AD145" s="138"/>
      <c r="AE145" s="138"/>
      <c r="AF145" s="138"/>
      <c r="AG145" s="141"/>
    </row>
    <row r="146" spans="1:33" ht="16.5" customHeight="1" x14ac:dyDescent="0.25">
      <c r="A146" s="202"/>
      <c r="B146" s="203"/>
      <c r="C146" s="203"/>
      <c r="D146" s="203"/>
      <c r="E146" s="203"/>
      <c r="F146" s="203"/>
      <c r="G146" s="203"/>
      <c r="H146" s="203"/>
      <c r="I146" s="203"/>
      <c r="J146" s="203"/>
      <c r="K146" s="203"/>
      <c r="M146" s="138"/>
      <c r="N146" s="138"/>
      <c r="O146" s="138"/>
      <c r="P146" s="138"/>
      <c r="Q146" s="138"/>
      <c r="R146" s="137"/>
      <c r="S146" s="138"/>
      <c r="T146" s="138"/>
      <c r="U146" s="138"/>
      <c r="V146" s="138"/>
      <c r="W146" s="138"/>
      <c r="X146" s="138"/>
      <c r="Y146" s="138"/>
      <c r="Z146" s="138"/>
      <c r="AA146" s="138"/>
      <c r="AB146" s="137"/>
      <c r="AC146" s="138"/>
      <c r="AD146" s="138"/>
      <c r="AE146" s="138"/>
      <c r="AF146" s="138"/>
      <c r="AG146" s="141"/>
    </row>
    <row r="147" spans="1:33" ht="16" thickBot="1" x14ac:dyDescent="0.3">
      <c r="A147" s="204"/>
      <c r="B147" s="205"/>
      <c r="C147" s="205"/>
      <c r="D147" s="205"/>
      <c r="E147" s="205"/>
      <c r="F147" s="205"/>
      <c r="G147" s="205"/>
      <c r="H147" s="205"/>
      <c r="I147" s="205"/>
      <c r="J147" s="205"/>
      <c r="K147" s="205"/>
      <c r="L147" s="134"/>
      <c r="M147" s="139"/>
      <c r="N147" s="139"/>
      <c r="O147" s="139"/>
      <c r="P147" s="139"/>
      <c r="Q147" s="139"/>
      <c r="R147" s="140"/>
      <c r="S147" s="139"/>
      <c r="T147" s="139"/>
      <c r="U147" s="139"/>
      <c r="V147" s="139"/>
      <c r="W147" s="139"/>
      <c r="X147" s="139"/>
      <c r="Y147" s="139"/>
      <c r="Z147" s="139"/>
      <c r="AA147" s="139"/>
      <c r="AB147" s="140"/>
      <c r="AC147" s="139"/>
      <c r="AD147" s="139"/>
      <c r="AE147" s="139"/>
      <c r="AF147" s="139"/>
      <c r="AG147" s="142"/>
    </row>
  </sheetData>
  <sheetProtection algorithmName="SHA-512" hashValue="TtEjiOPf+sGcSZ7j1OfOtKYH1Xi0t+2L/TAxDmApg0JQJIPKDx7f4XNRWcBnJdo05B0YceVryP+nZuW5xAck9g==" saltValue="AMKKK2PfiFmM1AuYry13kQ==" spinCount="100000" sheet="1" formatColumns="0" formatRows="0"/>
  <mergeCells count="14">
    <mergeCell ref="A145:K147"/>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topLeftCell="B1" zoomScale="89" zoomScaleNormal="100" zoomScaleSheetLayoutView="100" workbookViewId="0">
      <selection activeCell="AD12" sqref="AD12"/>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42"/>
      <c r="B1" s="43" t="s">
        <v>64</v>
      </c>
      <c r="D1" s="146"/>
      <c r="E1" s="146"/>
      <c r="F1" s="146"/>
      <c r="G1" s="146"/>
      <c r="H1" s="146"/>
      <c r="I1" s="146"/>
      <c r="J1" s="146"/>
      <c r="K1" s="146"/>
      <c r="L1" s="146"/>
      <c r="M1" s="146"/>
      <c r="N1" s="146"/>
      <c r="O1" s="146"/>
      <c r="P1" s="146"/>
      <c r="Q1" s="146"/>
      <c r="R1" s="146"/>
      <c r="S1" s="146"/>
      <c r="T1" s="146"/>
      <c r="U1" s="146"/>
      <c r="V1" s="146"/>
      <c r="W1" s="146"/>
      <c r="X1" s="146"/>
      <c r="Y1" s="192"/>
      <c r="Z1" s="192"/>
      <c r="AA1" s="192"/>
      <c r="AB1" s="192"/>
      <c r="AC1" s="192"/>
      <c r="AD1" s="192"/>
      <c r="AE1" s="192"/>
      <c r="AF1" s="192"/>
      <c r="AG1" s="192"/>
      <c r="AH1" s="192"/>
      <c r="AI1" s="192"/>
      <c r="AJ1" s="192"/>
      <c r="AK1" s="192"/>
      <c r="AL1" s="192"/>
    </row>
    <row r="2" spans="1:50" ht="15" customHeight="1" x14ac:dyDescent="0.25">
      <c r="A2" s="146"/>
      <c r="B2" t="s">
        <v>129</v>
      </c>
      <c r="C2" s="146"/>
      <c r="D2" s="146"/>
      <c r="E2" s="146"/>
      <c r="F2" s="146"/>
      <c r="G2" s="146"/>
      <c r="H2" s="146"/>
      <c r="I2" s="146"/>
      <c r="J2" s="146"/>
      <c r="K2" s="146"/>
      <c r="L2" s="146"/>
      <c r="M2" s="146"/>
      <c r="N2" s="146"/>
      <c r="O2" s="146"/>
      <c r="P2" s="146"/>
      <c r="Q2" s="146"/>
      <c r="R2" s="146"/>
      <c r="S2" s="146"/>
      <c r="T2" s="146"/>
      <c r="U2" s="146"/>
      <c r="V2" s="146"/>
      <c r="W2" s="146"/>
      <c r="X2" s="146"/>
      <c r="Y2" s="192"/>
      <c r="Z2" s="192"/>
      <c r="AA2" s="192"/>
      <c r="AB2" s="192"/>
      <c r="AC2" s="192"/>
      <c r="AD2" s="192"/>
      <c r="AE2" s="192"/>
      <c r="AF2" s="192"/>
      <c r="AG2" s="192"/>
      <c r="AH2" s="192"/>
      <c r="AI2" s="192"/>
      <c r="AJ2" s="192"/>
      <c r="AK2" s="192"/>
      <c r="AL2" s="192"/>
    </row>
    <row r="3" spans="1:50" x14ac:dyDescent="0.25">
      <c r="A3" s="146"/>
      <c r="B3" s="146"/>
      <c r="C3" s="146"/>
      <c r="D3" s="146"/>
      <c r="E3" s="146"/>
      <c r="F3" s="146"/>
      <c r="G3" s="146"/>
      <c r="H3" s="146"/>
      <c r="I3" s="146"/>
      <c r="J3" s="146"/>
      <c r="K3" s="146"/>
      <c r="L3" s="146"/>
      <c r="M3" s="146"/>
      <c r="N3" s="146"/>
      <c r="O3" s="146"/>
      <c r="P3" s="146"/>
      <c r="Q3" s="146"/>
      <c r="R3" s="146"/>
      <c r="S3" s="146"/>
      <c r="T3" s="146"/>
      <c r="U3" s="146"/>
      <c r="V3" s="146"/>
      <c r="W3" s="146"/>
      <c r="X3" s="146"/>
      <c r="Y3" s="192"/>
      <c r="Z3" s="192"/>
      <c r="AA3" s="192"/>
      <c r="AB3" s="192"/>
      <c r="AC3" s="192"/>
      <c r="AD3" s="192"/>
      <c r="AE3" s="192"/>
      <c r="AF3" s="192"/>
      <c r="AG3" s="192"/>
      <c r="AH3" s="192"/>
      <c r="AI3" s="192"/>
      <c r="AJ3" s="192"/>
      <c r="AK3" s="192"/>
      <c r="AL3" s="192"/>
    </row>
    <row r="4" spans="1:50" x14ac:dyDescent="0.25">
      <c r="A4" s="146"/>
      <c r="B4" s="146"/>
      <c r="C4" s="146"/>
      <c r="D4" s="146"/>
      <c r="E4" s="146"/>
      <c r="F4" s="146"/>
      <c r="G4" s="146"/>
      <c r="H4" s="146"/>
      <c r="I4" s="146"/>
      <c r="J4" s="146"/>
      <c r="K4" s="146"/>
      <c r="L4" s="146"/>
      <c r="M4" s="146"/>
      <c r="N4" s="146"/>
      <c r="O4" s="146"/>
      <c r="P4" s="146"/>
      <c r="Q4" s="146"/>
      <c r="R4" s="146"/>
      <c r="S4" s="146"/>
      <c r="T4" s="146"/>
      <c r="U4" s="146"/>
      <c r="V4" s="146"/>
      <c r="W4" s="146"/>
      <c r="X4" s="146"/>
      <c r="Y4" s="192"/>
      <c r="Z4" s="192"/>
      <c r="AA4" s="192"/>
      <c r="AB4" s="192"/>
      <c r="AC4" s="192"/>
      <c r="AD4" s="192"/>
      <c r="AE4" s="192"/>
      <c r="AF4" s="192"/>
      <c r="AG4" s="192"/>
      <c r="AH4" s="192"/>
      <c r="AI4" s="192"/>
      <c r="AJ4" s="192"/>
      <c r="AK4" s="192"/>
      <c r="AL4" s="192"/>
    </row>
    <row r="5" spans="1:50" x14ac:dyDescent="0.25">
      <c r="A5" s="146"/>
      <c r="B5" s="146"/>
      <c r="C5" s="146"/>
      <c r="D5" s="146"/>
      <c r="E5" s="146"/>
      <c r="F5" s="146"/>
      <c r="G5" s="146"/>
      <c r="H5" s="146"/>
      <c r="I5" s="146"/>
      <c r="J5" s="146"/>
      <c r="K5" s="146"/>
      <c r="L5" s="146"/>
      <c r="M5" s="146"/>
      <c r="N5" s="146"/>
      <c r="O5" s="146"/>
      <c r="P5" s="146"/>
      <c r="Q5" s="146"/>
      <c r="R5" s="146"/>
      <c r="S5" s="146"/>
      <c r="T5" s="146"/>
      <c r="U5" s="146"/>
      <c r="V5" s="146"/>
      <c r="W5" s="146"/>
      <c r="X5" s="146"/>
      <c r="Y5" s="192"/>
      <c r="Z5" s="192"/>
      <c r="AA5" s="192"/>
      <c r="AB5" s="192"/>
      <c r="AC5" s="192"/>
      <c r="AD5" s="192"/>
      <c r="AE5" s="192"/>
      <c r="AF5" s="192"/>
      <c r="AG5" s="192"/>
      <c r="AH5" s="192"/>
      <c r="AI5" s="192"/>
      <c r="AJ5" s="192"/>
      <c r="AK5" s="192"/>
      <c r="AL5" s="192"/>
    </row>
    <row r="6" spans="1:50" x14ac:dyDescent="0.25">
      <c r="A6" s="146"/>
      <c r="B6" s="146"/>
      <c r="C6" s="146"/>
      <c r="D6" s="146"/>
      <c r="E6" s="146"/>
      <c r="F6" s="146"/>
      <c r="G6" s="146"/>
      <c r="H6" s="146"/>
      <c r="I6" s="146"/>
      <c r="J6" s="146"/>
      <c r="K6" s="146"/>
      <c r="L6" s="146"/>
      <c r="M6" s="146"/>
      <c r="N6" s="146"/>
      <c r="O6" s="146"/>
      <c r="P6" s="146"/>
      <c r="Q6" s="146"/>
      <c r="R6" s="146"/>
      <c r="S6" s="146"/>
      <c r="T6" s="146"/>
      <c r="U6" s="146"/>
      <c r="V6" s="146"/>
      <c r="W6" s="146"/>
      <c r="X6" s="146"/>
      <c r="Y6" s="192"/>
      <c r="Z6" s="192"/>
      <c r="AA6" s="192"/>
      <c r="AB6" s="192"/>
      <c r="AC6" s="192"/>
      <c r="AD6" s="192"/>
      <c r="AE6" s="192"/>
      <c r="AF6" s="192"/>
      <c r="AG6" s="192"/>
      <c r="AH6" s="192"/>
      <c r="AI6" s="192"/>
      <c r="AJ6" s="192"/>
      <c r="AK6" s="192"/>
      <c r="AL6" s="192"/>
    </row>
    <row r="7" spans="1:50" x14ac:dyDescent="0.25">
      <c r="A7" s="146"/>
      <c r="B7" s="146"/>
      <c r="C7" s="146"/>
      <c r="D7" s="146"/>
      <c r="E7" s="146"/>
      <c r="F7" s="146"/>
      <c r="G7" s="146"/>
      <c r="H7" s="146"/>
      <c r="I7" s="146"/>
      <c r="J7" s="146"/>
      <c r="K7" s="146"/>
      <c r="L7" s="146"/>
      <c r="M7" s="146"/>
      <c r="N7" s="146"/>
      <c r="O7" s="146"/>
      <c r="P7" s="146"/>
      <c r="Q7" s="146"/>
      <c r="R7" s="146"/>
      <c r="S7" s="146"/>
      <c r="T7" s="146"/>
      <c r="U7" s="146"/>
      <c r="V7" s="146"/>
      <c r="W7" s="146"/>
      <c r="X7" s="146"/>
      <c r="Y7" s="192"/>
      <c r="Z7" s="192"/>
      <c r="AA7" s="192"/>
      <c r="AB7" s="192"/>
      <c r="AC7" s="192"/>
      <c r="AD7" s="192"/>
      <c r="AE7" s="192"/>
      <c r="AF7" s="192"/>
      <c r="AG7" s="192"/>
      <c r="AH7" s="192"/>
      <c r="AI7" s="192"/>
      <c r="AJ7" s="192"/>
      <c r="AK7" s="192"/>
      <c r="AL7" s="192"/>
    </row>
    <row r="8" spans="1:50" ht="18" customHeight="1" x14ac:dyDescent="0.35">
      <c r="A8" s="44"/>
      <c r="B8" s="146"/>
      <c r="C8" s="146"/>
      <c r="D8" s="214">
        <v>2025</v>
      </c>
      <c r="E8" s="214"/>
      <c r="F8" s="214"/>
      <c r="G8" s="214"/>
      <c r="H8" s="214"/>
      <c r="I8" s="214"/>
      <c r="J8" s="214"/>
      <c r="K8" s="44"/>
      <c r="L8" s="44"/>
      <c r="M8" s="44"/>
      <c r="N8" s="44"/>
      <c r="O8" s="146"/>
      <c r="P8" s="214">
        <v>2024</v>
      </c>
      <c r="Q8" s="214"/>
      <c r="R8" s="214"/>
      <c r="S8" s="214"/>
      <c r="T8" s="214"/>
      <c r="U8" s="214"/>
      <c r="V8" s="214"/>
      <c r="W8" s="44"/>
      <c r="X8" s="44"/>
      <c r="Y8" s="192"/>
      <c r="Z8" s="192"/>
      <c r="AA8" s="192"/>
      <c r="AB8" s="192"/>
      <c r="AC8" s="192"/>
      <c r="AD8" s="192"/>
      <c r="AE8" s="192"/>
      <c r="AF8" s="192"/>
      <c r="AG8" s="192"/>
      <c r="AH8" s="192"/>
      <c r="AI8" s="192"/>
      <c r="AJ8" s="192"/>
      <c r="AK8" s="192"/>
      <c r="AL8" s="192"/>
    </row>
    <row r="9" spans="1:50" ht="15.75" customHeight="1" x14ac:dyDescent="0.35">
      <c r="A9" s="45"/>
      <c r="B9" s="46"/>
      <c r="C9" s="46"/>
      <c r="D9" s="47" t="s">
        <v>65</v>
      </c>
      <c r="E9" s="47" t="s">
        <v>66</v>
      </c>
      <c r="F9" s="47" t="s">
        <v>67</v>
      </c>
      <c r="G9" s="47" t="s">
        <v>68</v>
      </c>
      <c r="H9" s="47" t="s">
        <v>69</v>
      </c>
      <c r="I9" s="47" t="s">
        <v>70</v>
      </c>
      <c r="J9" s="47" t="s">
        <v>71</v>
      </c>
      <c r="K9" s="45"/>
      <c r="L9" s="45"/>
      <c r="M9" s="46"/>
      <c r="N9" s="46"/>
      <c r="O9" s="46"/>
      <c r="P9" s="47" t="s">
        <v>65</v>
      </c>
      <c r="Q9" s="47" t="s">
        <v>66</v>
      </c>
      <c r="R9" s="47" t="s">
        <v>67</v>
      </c>
      <c r="S9" s="47" t="s">
        <v>68</v>
      </c>
      <c r="T9" s="47" t="s">
        <v>69</v>
      </c>
      <c r="U9" s="47" t="s">
        <v>70</v>
      </c>
      <c r="V9" s="47" t="s">
        <v>71</v>
      </c>
      <c r="W9" s="45"/>
      <c r="X9" s="45"/>
      <c r="Y9" s="48"/>
      <c r="Z9" s="48"/>
      <c r="AA9" s="48"/>
      <c r="AB9" s="48"/>
      <c r="AC9" s="48"/>
      <c r="AD9" s="48"/>
      <c r="AE9" s="48"/>
      <c r="AF9" s="48"/>
      <c r="AG9" s="48"/>
      <c r="AH9" s="48"/>
      <c r="AI9" s="48"/>
      <c r="AJ9" s="48"/>
      <c r="AK9" s="48"/>
      <c r="AL9" s="48"/>
      <c r="AM9" s="49"/>
      <c r="AN9" s="49"/>
      <c r="AO9" s="49"/>
      <c r="AP9" s="49"/>
      <c r="AQ9" s="49"/>
      <c r="AR9" s="49"/>
      <c r="AS9" s="49"/>
      <c r="AT9" s="49"/>
      <c r="AU9" s="49"/>
      <c r="AV9" s="49"/>
      <c r="AW9" s="49"/>
      <c r="AX9" s="49"/>
    </row>
    <row r="10" spans="1:50" ht="20.149999999999999" customHeight="1" x14ac:dyDescent="0.25">
      <c r="A10" s="147"/>
      <c r="B10" s="146"/>
      <c r="C10" s="50" t="s">
        <v>126</v>
      </c>
      <c r="D10" s="51">
        <v>13</v>
      </c>
      <c r="E10" s="52">
        <v>14</v>
      </c>
      <c r="F10" s="52">
        <v>15</v>
      </c>
      <c r="G10" s="52">
        <v>16</v>
      </c>
      <c r="H10" s="52">
        <v>17</v>
      </c>
      <c r="I10" s="52">
        <v>18</v>
      </c>
      <c r="J10" s="53">
        <v>19</v>
      </c>
      <c r="K10" s="147"/>
      <c r="L10" s="147"/>
      <c r="M10" s="209" t="s">
        <v>72</v>
      </c>
      <c r="N10" s="210"/>
      <c r="O10" s="50" t="s">
        <v>126</v>
      </c>
      <c r="P10" s="51">
        <v>14</v>
      </c>
      <c r="Q10" s="52">
        <v>15</v>
      </c>
      <c r="R10" s="52">
        <v>16</v>
      </c>
      <c r="S10" s="52">
        <v>17</v>
      </c>
      <c r="T10" s="52">
        <v>18</v>
      </c>
      <c r="U10" s="52">
        <v>19</v>
      </c>
      <c r="V10" s="53">
        <v>20</v>
      </c>
      <c r="W10" s="147"/>
      <c r="X10" s="147"/>
      <c r="Y10" s="192"/>
      <c r="Z10" s="192"/>
      <c r="AA10" s="192"/>
      <c r="AB10" s="192"/>
      <c r="AC10" s="192"/>
      <c r="AD10" s="192"/>
      <c r="AE10" s="192"/>
      <c r="AF10" s="192"/>
      <c r="AG10" s="192"/>
      <c r="AH10" s="192"/>
      <c r="AI10" s="192"/>
      <c r="AJ10" s="192"/>
      <c r="AK10" s="192"/>
      <c r="AL10" s="192"/>
    </row>
    <row r="11" spans="1:50" ht="20.149999999999999" customHeight="1" x14ac:dyDescent="0.25">
      <c r="A11" s="147"/>
      <c r="B11" s="146"/>
      <c r="C11" s="50" t="s">
        <v>126</v>
      </c>
      <c r="D11" s="54">
        <v>20</v>
      </c>
      <c r="E11" s="55">
        <v>21</v>
      </c>
      <c r="F11" s="55">
        <v>22</v>
      </c>
      <c r="G11" s="55">
        <v>23</v>
      </c>
      <c r="H11" s="55">
        <v>24</v>
      </c>
      <c r="I11" s="55">
        <v>25</v>
      </c>
      <c r="J11" s="56">
        <v>26</v>
      </c>
      <c r="K11" s="147"/>
      <c r="L11" s="147"/>
      <c r="M11" s="209" t="s">
        <v>72</v>
      </c>
      <c r="N11" s="210"/>
      <c r="O11" s="50" t="s">
        <v>126</v>
      </c>
      <c r="P11" s="54">
        <v>21</v>
      </c>
      <c r="Q11" s="55">
        <v>22</v>
      </c>
      <c r="R11" s="55">
        <v>23</v>
      </c>
      <c r="S11" s="55">
        <v>24</v>
      </c>
      <c r="T11" s="55">
        <v>25</v>
      </c>
      <c r="U11" s="55">
        <v>26</v>
      </c>
      <c r="V11" s="56">
        <v>27</v>
      </c>
      <c r="W11" s="147"/>
      <c r="X11" s="147"/>
      <c r="Y11" s="192"/>
      <c r="Z11" s="192"/>
      <c r="AA11" s="192"/>
      <c r="AB11" s="192"/>
      <c r="AC11" s="192"/>
      <c r="AD11" s="192"/>
      <c r="AE11" s="192"/>
      <c r="AF11" s="192"/>
      <c r="AG11" s="192"/>
      <c r="AH11" s="192"/>
      <c r="AI11" s="192"/>
      <c r="AJ11" s="192"/>
      <c r="AK11" s="192"/>
      <c r="AL11" s="192"/>
    </row>
    <row r="12" spans="1:50" ht="20.149999999999999" customHeight="1" x14ac:dyDescent="0.25">
      <c r="A12" s="147"/>
      <c r="B12" s="146"/>
      <c r="C12" s="50" t="s">
        <v>127</v>
      </c>
      <c r="D12" s="57">
        <v>27</v>
      </c>
      <c r="E12" s="58">
        <v>28</v>
      </c>
      <c r="F12" s="58">
        <v>29</v>
      </c>
      <c r="G12" s="58">
        <v>30</v>
      </c>
      <c r="H12" s="58">
        <v>31</v>
      </c>
      <c r="I12" s="58">
        <v>1</v>
      </c>
      <c r="J12" s="59">
        <v>2</v>
      </c>
      <c r="K12" s="147"/>
      <c r="L12" s="147"/>
      <c r="M12" s="209" t="s">
        <v>72</v>
      </c>
      <c r="N12" s="210"/>
      <c r="O12" s="50" t="s">
        <v>127</v>
      </c>
      <c r="P12" s="57">
        <v>28</v>
      </c>
      <c r="Q12" s="58">
        <v>29</v>
      </c>
      <c r="R12" s="58">
        <v>30</v>
      </c>
      <c r="S12" s="58">
        <v>31</v>
      </c>
      <c r="T12" s="58">
        <v>1</v>
      </c>
      <c r="U12" s="58">
        <v>2</v>
      </c>
      <c r="V12" s="59">
        <v>3</v>
      </c>
      <c r="W12" s="147"/>
      <c r="X12" s="147"/>
      <c r="Y12" s="192"/>
      <c r="Z12" s="192"/>
      <c r="AA12" s="192"/>
      <c r="AB12" s="192"/>
      <c r="AC12" s="192"/>
      <c r="AD12" s="192"/>
      <c r="AE12" s="192"/>
      <c r="AF12" s="192"/>
      <c r="AG12" s="192"/>
      <c r="AH12" s="192"/>
      <c r="AI12" s="192"/>
      <c r="AJ12" s="192"/>
      <c r="AK12" s="192"/>
      <c r="AL12" s="192"/>
    </row>
    <row r="13" spans="1:50" ht="20.149999999999999" customHeight="1" x14ac:dyDescent="0.25">
      <c r="A13" s="147"/>
      <c r="B13" s="146"/>
      <c r="C13" s="50" t="s">
        <v>128</v>
      </c>
      <c r="D13" s="71">
        <v>3</v>
      </c>
      <c r="E13" s="72">
        <v>4</v>
      </c>
      <c r="F13" s="72">
        <v>5</v>
      </c>
      <c r="G13" s="72">
        <v>6</v>
      </c>
      <c r="H13" s="72">
        <v>7</v>
      </c>
      <c r="I13" s="72">
        <v>8</v>
      </c>
      <c r="J13" s="73">
        <v>9</v>
      </c>
      <c r="K13" s="147"/>
      <c r="L13" s="147"/>
      <c r="M13" s="209" t="s">
        <v>72</v>
      </c>
      <c r="N13" s="210"/>
      <c r="O13" s="50" t="s">
        <v>128</v>
      </c>
      <c r="P13" s="71">
        <v>4</v>
      </c>
      <c r="Q13" s="72">
        <v>5</v>
      </c>
      <c r="R13" s="72">
        <v>6</v>
      </c>
      <c r="S13" s="72">
        <v>7</v>
      </c>
      <c r="T13" s="72">
        <v>8</v>
      </c>
      <c r="U13" s="72">
        <v>9</v>
      </c>
      <c r="V13" s="73">
        <v>10</v>
      </c>
      <c r="W13" s="147"/>
      <c r="X13" s="147"/>
      <c r="Y13" s="192"/>
      <c r="Z13" s="192"/>
      <c r="AA13" s="192"/>
      <c r="AB13" s="192"/>
      <c r="AC13" s="192"/>
      <c r="AD13" s="192"/>
      <c r="AE13" s="192"/>
      <c r="AF13" s="192"/>
      <c r="AG13" s="192"/>
      <c r="AH13" s="192"/>
      <c r="AI13" s="192"/>
      <c r="AJ13" s="192"/>
      <c r="AK13" s="192"/>
      <c r="AL13" s="192"/>
    </row>
    <row r="14" spans="1:50" ht="20.149999999999999" customHeight="1" x14ac:dyDescent="0.25">
      <c r="A14" s="147"/>
      <c r="B14" s="146"/>
      <c r="C14" s="50" t="s">
        <v>128</v>
      </c>
      <c r="D14" s="60">
        <v>10</v>
      </c>
      <c r="E14" s="61">
        <v>11</v>
      </c>
      <c r="F14" s="61">
        <v>12</v>
      </c>
      <c r="G14" s="61">
        <v>13</v>
      </c>
      <c r="H14" s="61">
        <v>14</v>
      </c>
      <c r="I14" s="61">
        <v>15</v>
      </c>
      <c r="J14" s="62">
        <v>16</v>
      </c>
      <c r="K14" s="147"/>
      <c r="L14" s="147"/>
      <c r="M14" s="209" t="s">
        <v>72</v>
      </c>
      <c r="N14" s="210"/>
      <c r="O14" s="50" t="s">
        <v>128</v>
      </c>
      <c r="P14" s="60">
        <v>11</v>
      </c>
      <c r="Q14" s="61">
        <v>12</v>
      </c>
      <c r="R14" s="61">
        <v>13</v>
      </c>
      <c r="S14" s="61">
        <v>14</v>
      </c>
      <c r="T14" s="61">
        <v>15</v>
      </c>
      <c r="U14" s="61">
        <v>16</v>
      </c>
      <c r="V14" s="62">
        <v>17</v>
      </c>
      <c r="W14" s="147"/>
      <c r="X14" s="147"/>
      <c r="Y14" s="192"/>
      <c r="Z14" s="192"/>
      <c r="AA14" s="192"/>
      <c r="AB14" s="192"/>
      <c r="AC14" s="192"/>
      <c r="AD14" s="192"/>
      <c r="AE14" s="192"/>
      <c r="AF14" s="192"/>
      <c r="AG14" s="192"/>
      <c r="AH14" s="192"/>
      <c r="AI14" s="192"/>
      <c r="AJ14" s="192"/>
      <c r="AK14" s="192"/>
      <c r="AL14" s="192"/>
    </row>
    <row r="15" spans="1:50" ht="20.149999999999999" customHeight="1" x14ac:dyDescent="0.25">
      <c r="A15" s="147"/>
      <c r="B15" s="146"/>
      <c r="C15" s="50" t="s">
        <v>128</v>
      </c>
      <c r="D15" s="74">
        <v>17</v>
      </c>
      <c r="E15" s="75">
        <v>18</v>
      </c>
      <c r="F15" s="75">
        <v>19</v>
      </c>
      <c r="G15" s="75">
        <v>20</v>
      </c>
      <c r="H15" s="75">
        <v>21</v>
      </c>
      <c r="I15" s="75">
        <v>22</v>
      </c>
      <c r="J15" s="76">
        <v>23</v>
      </c>
      <c r="K15" s="147"/>
      <c r="L15" s="147"/>
      <c r="M15" s="209" t="s">
        <v>72</v>
      </c>
      <c r="N15" s="210"/>
      <c r="O15" s="50" t="s">
        <v>128</v>
      </c>
      <c r="P15" s="74">
        <v>18</v>
      </c>
      <c r="Q15" s="75">
        <v>19</v>
      </c>
      <c r="R15" s="75">
        <v>20</v>
      </c>
      <c r="S15" s="75">
        <v>21</v>
      </c>
      <c r="T15" s="75">
        <v>22</v>
      </c>
      <c r="U15" s="75">
        <v>23</v>
      </c>
      <c r="V15" s="76">
        <v>24</v>
      </c>
      <c r="W15" s="147"/>
      <c r="X15" s="147"/>
      <c r="Y15" s="192"/>
      <c r="Z15" s="192"/>
      <c r="AA15" s="192"/>
      <c r="AB15" s="192"/>
      <c r="AC15" s="192"/>
      <c r="AD15" s="192"/>
      <c r="AE15" s="192"/>
      <c r="AF15" s="192"/>
      <c r="AG15" s="192"/>
      <c r="AH15" s="192"/>
      <c r="AI15" s="192"/>
      <c r="AJ15" s="192"/>
      <c r="AK15" s="192"/>
      <c r="AL15" s="192"/>
    </row>
    <row r="16" spans="1:50" x14ac:dyDescent="0.25">
      <c r="A16" s="146"/>
      <c r="B16" s="146"/>
      <c r="C16" s="146"/>
      <c r="D16" s="146"/>
      <c r="E16" s="146"/>
      <c r="F16" s="146"/>
      <c r="G16" s="146"/>
      <c r="H16" s="146"/>
      <c r="I16" s="146"/>
      <c r="J16" s="146"/>
      <c r="K16" s="146"/>
      <c r="L16" s="146"/>
      <c r="M16" s="146"/>
      <c r="N16" s="146"/>
      <c r="O16" s="146"/>
      <c r="P16" s="146"/>
      <c r="Q16" s="146"/>
      <c r="R16" s="146"/>
      <c r="S16" s="146"/>
      <c r="T16" s="146"/>
      <c r="U16" s="146"/>
      <c r="V16" s="146"/>
      <c r="W16" s="146"/>
      <c r="X16" s="146"/>
      <c r="Y16" s="192"/>
      <c r="Z16" s="192"/>
      <c r="AA16" s="192"/>
      <c r="AB16" s="192"/>
      <c r="AC16" s="192"/>
      <c r="AD16" s="192"/>
      <c r="AE16" s="192"/>
      <c r="AF16" s="192"/>
      <c r="AG16" s="192"/>
      <c r="AH16" s="192"/>
      <c r="AI16" s="192"/>
      <c r="AJ16" s="192"/>
      <c r="AK16" s="192"/>
      <c r="AL16" s="192"/>
    </row>
    <row r="17" spans="1:50" x14ac:dyDescent="0.25">
      <c r="A17" s="146"/>
      <c r="B17" s="146"/>
      <c r="C17" s="146"/>
      <c r="D17" s="146"/>
      <c r="E17" s="146"/>
      <c r="F17" s="146"/>
      <c r="G17" s="146"/>
      <c r="H17" s="146"/>
      <c r="I17" s="146"/>
      <c r="J17" s="146"/>
      <c r="K17" s="146"/>
      <c r="L17" s="146"/>
      <c r="M17" s="146"/>
      <c r="N17" s="146"/>
      <c r="O17" s="146"/>
      <c r="P17" s="146"/>
      <c r="Q17" s="146"/>
      <c r="R17" s="146"/>
      <c r="S17" s="146"/>
      <c r="T17" s="146"/>
      <c r="U17" s="146"/>
      <c r="V17" s="146"/>
      <c r="W17" s="146"/>
      <c r="X17" s="146"/>
      <c r="Y17" s="192"/>
      <c r="Z17" s="192"/>
      <c r="AA17" s="192"/>
      <c r="AB17" s="192"/>
      <c r="AC17" s="192"/>
      <c r="AD17" s="192"/>
      <c r="AE17" s="192"/>
      <c r="AF17" s="192"/>
      <c r="AG17" s="192"/>
      <c r="AH17" s="192"/>
      <c r="AI17" s="192"/>
      <c r="AJ17" s="192"/>
      <c r="AK17" s="192"/>
      <c r="AL17" s="192"/>
    </row>
    <row r="18" spans="1:50" ht="13" x14ac:dyDescent="0.3">
      <c r="A18" s="146"/>
      <c r="B18" s="146"/>
      <c r="C18" s="146"/>
      <c r="D18" s="215" t="s">
        <v>73</v>
      </c>
      <c r="E18" s="215"/>
      <c r="F18" s="215"/>
      <c r="G18" s="215"/>
      <c r="H18" s="215"/>
      <c r="I18" s="215"/>
      <c r="J18" s="215"/>
      <c r="K18" s="146"/>
      <c r="L18" s="146"/>
      <c r="M18" s="146"/>
      <c r="N18" s="146"/>
      <c r="O18" s="146"/>
      <c r="P18" s="215" t="s">
        <v>74</v>
      </c>
      <c r="Q18" s="215"/>
      <c r="R18" s="215"/>
      <c r="S18" s="215"/>
      <c r="T18" s="215"/>
      <c r="U18" s="215"/>
      <c r="V18" s="215"/>
      <c r="W18" s="146"/>
      <c r="X18" s="146"/>
      <c r="Y18" s="192"/>
      <c r="Z18" s="192"/>
      <c r="AA18" s="192"/>
      <c r="AB18" s="192"/>
      <c r="AC18" s="192"/>
      <c r="AD18" s="192"/>
      <c r="AE18" s="192"/>
      <c r="AF18" s="192"/>
      <c r="AG18" s="192"/>
      <c r="AH18" s="192"/>
      <c r="AI18" s="192"/>
      <c r="AJ18" s="192"/>
      <c r="AK18" s="192"/>
      <c r="AL18" s="192"/>
    </row>
    <row r="19" spans="1:50" ht="13.15" customHeight="1" x14ac:dyDescent="0.25">
      <c r="A19" s="146"/>
      <c r="B19" s="146"/>
      <c r="C19" s="211"/>
      <c r="D19" s="211"/>
      <c r="E19" s="211"/>
      <c r="F19" s="211"/>
      <c r="G19" s="146"/>
      <c r="H19" s="146"/>
      <c r="I19" s="146"/>
      <c r="J19" s="146"/>
      <c r="K19" s="146"/>
      <c r="L19" s="146"/>
      <c r="M19" s="146"/>
      <c r="N19" s="146"/>
      <c r="O19" s="211"/>
      <c r="P19" s="211"/>
      <c r="Q19" s="211"/>
      <c r="R19" s="211"/>
      <c r="S19" s="146"/>
      <c r="T19" s="146"/>
      <c r="U19" s="146"/>
      <c r="V19" s="146"/>
      <c r="W19" s="146"/>
      <c r="X19" s="146"/>
      <c r="Y19" s="192"/>
      <c r="Z19" s="192"/>
      <c r="AA19" s="192"/>
      <c r="AB19" s="192"/>
      <c r="AC19" s="192"/>
      <c r="AD19" s="192"/>
      <c r="AE19" s="192"/>
      <c r="AF19" s="192"/>
      <c r="AG19" s="192"/>
      <c r="AH19" s="192"/>
      <c r="AI19" s="192"/>
      <c r="AJ19" s="192"/>
      <c r="AK19" s="192"/>
      <c r="AL19" s="192"/>
    </row>
    <row r="20" spans="1:50" x14ac:dyDescent="0.25">
      <c r="A20" s="63"/>
      <c r="B20" s="63"/>
      <c r="C20" s="211"/>
      <c r="D20" s="211"/>
      <c r="E20" s="211"/>
      <c r="F20" s="211"/>
      <c r="G20" s="6"/>
      <c r="H20" s="6"/>
      <c r="I20" s="6"/>
      <c r="J20" s="6"/>
      <c r="K20" s="63"/>
      <c r="L20" s="63"/>
      <c r="M20" s="63"/>
      <c r="N20" s="63"/>
      <c r="O20" s="211"/>
      <c r="P20" s="211"/>
      <c r="Q20" s="211"/>
      <c r="R20" s="211"/>
      <c r="S20" s="6"/>
      <c r="T20" s="6"/>
      <c r="U20" s="6"/>
      <c r="V20" s="6"/>
      <c r="W20" s="6"/>
      <c r="X20" s="6"/>
      <c r="Y20" s="64"/>
      <c r="Z20" s="64"/>
      <c r="AA20" s="64"/>
      <c r="AB20" s="64"/>
      <c r="AC20" s="64"/>
      <c r="AD20" s="64"/>
      <c r="AE20" s="64"/>
      <c r="AF20" s="64"/>
      <c r="AG20" s="64"/>
      <c r="AH20" s="64"/>
      <c r="AI20" s="64"/>
      <c r="AJ20" s="64"/>
      <c r="AK20" s="64"/>
      <c r="AL20" s="64"/>
      <c r="AM20" s="1"/>
      <c r="AN20" s="1"/>
      <c r="AO20" s="1"/>
      <c r="AP20" s="1"/>
      <c r="AQ20" s="1"/>
      <c r="AR20" s="1"/>
      <c r="AS20" s="1"/>
      <c r="AT20" s="1"/>
      <c r="AU20" s="1"/>
      <c r="AV20" s="1"/>
      <c r="AW20" s="1"/>
      <c r="AX20" s="1"/>
    </row>
    <row r="21" spans="1:50" x14ac:dyDescent="0.25">
      <c r="A21" s="65"/>
      <c r="B21" s="65"/>
      <c r="C21" s="211"/>
      <c r="D21" s="211"/>
      <c r="E21" s="211"/>
      <c r="F21" s="211"/>
      <c r="G21" s="6"/>
      <c r="H21" s="6"/>
      <c r="I21" s="6"/>
      <c r="J21" s="6"/>
      <c r="K21" s="63"/>
      <c r="L21" s="63"/>
      <c r="M21" s="63"/>
      <c r="N21" s="63"/>
      <c r="O21" s="211"/>
      <c r="P21" s="211"/>
      <c r="Q21" s="211"/>
      <c r="R21" s="211"/>
      <c r="S21" s="66"/>
      <c r="T21" s="66"/>
      <c r="U21" s="66"/>
      <c r="V21" s="66"/>
      <c r="W21" s="66"/>
      <c r="X21" s="66"/>
      <c r="Y21" s="64"/>
      <c r="Z21" s="64"/>
      <c r="AA21" s="64"/>
      <c r="AB21" s="64"/>
      <c r="AC21" s="64"/>
      <c r="AD21" s="64"/>
      <c r="AE21" s="64"/>
      <c r="AF21" s="64"/>
      <c r="AG21" s="64"/>
      <c r="AH21" s="64"/>
      <c r="AI21" s="64"/>
      <c r="AJ21" s="64"/>
      <c r="AK21" s="64"/>
      <c r="AL21" s="64"/>
      <c r="AM21" s="1"/>
      <c r="AN21" s="1"/>
      <c r="AO21" s="1"/>
      <c r="AP21" s="1"/>
      <c r="AQ21" s="1"/>
      <c r="AR21" s="1"/>
      <c r="AS21" s="1"/>
      <c r="AT21" s="1"/>
      <c r="AU21" s="1"/>
      <c r="AV21" s="1"/>
      <c r="AW21" s="1"/>
      <c r="AX21" s="1"/>
    </row>
    <row r="22" spans="1:50" x14ac:dyDescent="0.25">
      <c r="A22" s="63"/>
      <c r="B22" s="63"/>
      <c r="C22" s="211"/>
      <c r="D22" s="211"/>
      <c r="E22" s="211"/>
      <c r="F22" s="211"/>
      <c r="G22" s="6"/>
      <c r="H22" s="6"/>
      <c r="I22" s="6"/>
      <c r="J22" s="6"/>
      <c r="K22" s="63"/>
      <c r="L22" s="63"/>
      <c r="M22" s="63"/>
      <c r="N22" s="63"/>
      <c r="O22" s="211"/>
      <c r="P22" s="211"/>
      <c r="Q22" s="211"/>
      <c r="R22" s="211"/>
      <c r="S22" s="6"/>
      <c r="T22" s="6"/>
      <c r="U22" s="6"/>
      <c r="V22" s="6"/>
      <c r="W22" s="6"/>
      <c r="X22" s="6"/>
      <c r="Y22" s="64"/>
      <c r="Z22" s="64"/>
      <c r="AA22" s="64"/>
      <c r="AB22" s="64"/>
      <c r="AC22" s="64"/>
      <c r="AD22" s="64"/>
      <c r="AE22" s="64"/>
      <c r="AF22" s="64"/>
      <c r="AG22" s="64"/>
      <c r="AH22" s="64"/>
      <c r="AI22" s="64"/>
      <c r="AJ22" s="64"/>
      <c r="AK22" s="64"/>
      <c r="AL22" s="64"/>
      <c r="AM22" s="1"/>
      <c r="AN22" s="1"/>
      <c r="AO22" s="1"/>
      <c r="AP22" s="1"/>
      <c r="AQ22" s="1"/>
      <c r="AR22" s="1"/>
      <c r="AS22" s="1"/>
      <c r="AT22" s="1"/>
      <c r="AU22" s="1"/>
      <c r="AV22" s="1"/>
      <c r="AW22" s="1"/>
      <c r="AX22" s="1"/>
    </row>
    <row r="23" spans="1:50" x14ac:dyDescent="0.25">
      <c r="A23" s="63"/>
      <c r="B23" s="63"/>
      <c r="C23" s="211"/>
      <c r="D23" s="211"/>
      <c r="E23" s="211"/>
      <c r="F23" s="211"/>
      <c r="G23" s="6"/>
      <c r="H23" s="6"/>
      <c r="I23" s="6"/>
      <c r="J23" s="63"/>
      <c r="K23" s="63"/>
      <c r="L23" s="63"/>
      <c r="M23" s="63"/>
      <c r="N23" s="63"/>
      <c r="O23" s="211"/>
      <c r="P23" s="211"/>
      <c r="Q23" s="211"/>
      <c r="R23" s="211"/>
      <c r="S23" s="6"/>
      <c r="T23" s="6"/>
      <c r="U23" s="6"/>
      <c r="V23" s="6"/>
      <c r="W23" s="6"/>
      <c r="X23" s="63"/>
      <c r="Y23" s="64"/>
      <c r="Z23" s="64"/>
      <c r="AA23" s="64"/>
      <c r="AB23" s="64"/>
      <c r="AC23" s="64"/>
      <c r="AD23" s="64"/>
      <c r="AE23" s="64"/>
      <c r="AF23" s="64"/>
      <c r="AG23" s="64"/>
      <c r="AH23" s="64"/>
      <c r="AI23" s="64"/>
      <c r="AJ23" s="64"/>
      <c r="AK23" s="64"/>
      <c r="AL23" s="64"/>
      <c r="AM23" s="1"/>
      <c r="AN23" s="1"/>
      <c r="AO23" s="1"/>
      <c r="AP23" s="1"/>
      <c r="AQ23" s="1"/>
      <c r="AR23" s="1"/>
      <c r="AS23" s="1"/>
      <c r="AT23" s="1"/>
      <c r="AU23" s="1"/>
      <c r="AV23" s="1"/>
      <c r="AW23" s="1"/>
      <c r="AX23" s="1"/>
    </row>
    <row r="24" spans="1:50" x14ac:dyDescent="0.25">
      <c r="A24" s="146"/>
      <c r="B24" s="146"/>
      <c r="C24" s="211"/>
      <c r="D24" s="211"/>
      <c r="E24" s="211"/>
      <c r="F24" s="211"/>
      <c r="G24" s="6"/>
      <c r="H24" s="6"/>
      <c r="I24" s="6"/>
      <c r="J24" s="146"/>
      <c r="K24" s="146"/>
      <c r="L24" s="146"/>
      <c r="M24" s="146"/>
      <c r="N24" s="146"/>
      <c r="O24" s="211"/>
      <c r="P24" s="211"/>
      <c r="Q24" s="211"/>
      <c r="R24" s="211"/>
      <c r="S24" s="6"/>
      <c r="T24" s="6"/>
      <c r="U24" s="6"/>
      <c r="V24" s="6"/>
      <c r="W24" s="6"/>
      <c r="X24" s="146"/>
      <c r="Y24" s="192"/>
      <c r="Z24" s="192"/>
      <c r="AA24" s="192"/>
      <c r="AB24" s="192"/>
      <c r="AC24" s="192"/>
      <c r="AD24" s="192"/>
      <c r="AE24" s="192"/>
      <c r="AF24" s="192"/>
      <c r="AG24" s="192"/>
      <c r="AH24" s="192"/>
      <c r="AI24" s="192"/>
      <c r="AJ24" s="192"/>
      <c r="AK24" s="192"/>
      <c r="AL24" s="192"/>
    </row>
    <row r="25" spans="1:50" ht="12.75" customHeight="1" x14ac:dyDescent="0.25">
      <c r="Y25" s="192"/>
      <c r="Z25" s="192"/>
      <c r="AA25" s="192"/>
      <c r="AB25" s="192"/>
      <c r="AC25" s="192"/>
      <c r="AD25" s="192"/>
      <c r="AE25" s="192"/>
      <c r="AF25" s="192"/>
      <c r="AG25" s="192"/>
      <c r="AH25" s="192"/>
      <c r="AI25" s="192"/>
      <c r="AJ25" s="192"/>
      <c r="AK25" s="192"/>
      <c r="AL25" s="192"/>
    </row>
    <row r="26" spans="1:50" x14ac:dyDescent="0.25">
      <c r="A26" s="146"/>
      <c r="B26" s="146"/>
      <c r="C26" s="211"/>
      <c r="D26" s="211"/>
      <c r="E26" s="211"/>
      <c r="F26" s="211"/>
      <c r="G26" s="6"/>
      <c r="H26" s="6"/>
      <c r="I26" s="6"/>
      <c r="J26" s="146"/>
      <c r="K26" s="146"/>
      <c r="L26" s="146"/>
      <c r="M26" s="146"/>
      <c r="N26" s="146"/>
      <c r="O26" s="211"/>
      <c r="P26" s="211"/>
      <c r="Q26" s="211"/>
      <c r="R26" s="211"/>
      <c r="S26" s="6"/>
      <c r="T26" s="6"/>
      <c r="U26" s="6"/>
      <c r="V26" s="6"/>
      <c r="W26" s="6"/>
      <c r="X26" s="146"/>
      <c r="Y26" s="192"/>
      <c r="Z26" s="192"/>
      <c r="AA26" s="192"/>
      <c r="AB26" s="192"/>
      <c r="AC26" s="192"/>
      <c r="AD26" s="192"/>
      <c r="AE26" s="192"/>
      <c r="AF26" s="192"/>
      <c r="AG26" s="192"/>
      <c r="AH26" s="192"/>
      <c r="AI26" s="192"/>
      <c r="AJ26" s="192"/>
      <c r="AK26" s="192"/>
      <c r="AL26" s="192"/>
    </row>
    <row r="27" spans="1:50" x14ac:dyDescent="0.25">
      <c r="A27" s="146"/>
      <c r="B27" s="146"/>
      <c r="C27" s="211"/>
      <c r="D27" s="212"/>
      <c r="E27" s="212"/>
      <c r="F27" s="6"/>
      <c r="G27" s="6"/>
      <c r="H27" s="6"/>
      <c r="I27" s="6"/>
      <c r="J27" s="146"/>
      <c r="K27" s="146"/>
      <c r="L27" s="146"/>
      <c r="M27" s="146"/>
      <c r="N27" s="146"/>
      <c r="O27" s="211"/>
      <c r="P27" s="212"/>
      <c r="Q27" s="212"/>
      <c r="R27" s="6"/>
      <c r="S27" s="6"/>
      <c r="T27" s="6"/>
      <c r="U27" s="6"/>
      <c r="V27" s="6"/>
      <c r="W27" s="6"/>
      <c r="X27" s="146"/>
      <c r="Y27" s="192"/>
      <c r="Z27" s="192"/>
      <c r="AA27" s="192"/>
      <c r="AB27" s="192"/>
      <c r="AC27" s="192"/>
      <c r="AD27" s="192"/>
      <c r="AE27" s="192"/>
      <c r="AF27" s="192"/>
      <c r="AG27" s="192"/>
      <c r="AH27" s="192"/>
      <c r="AI27" s="192"/>
      <c r="AJ27" s="192"/>
      <c r="AK27" s="192"/>
      <c r="AL27" s="192"/>
    </row>
    <row r="28" spans="1:50" x14ac:dyDescent="0.25">
      <c r="A28" s="146"/>
      <c r="B28" s="146"/>
      <c r="C28" s="211"/>
      <c r="D28" s="212"/>
      <c r="E28" s="212"/>
      <c r="F28" s="146"/>
      <c r="G28" s="146"/>
      <c r="H28" s="146"/>
      <c r="I28" s="146"/>
      <c r="J28" s="146"/>
      <c r="K28" s="146"/>
      <c r="L28" s="146"/>
      <c r="M28" s="146"/>
      <c r="N28" s="146"/>
      <c r="O28" s="211"/>
      <c r="P28" s="212"/>
      <c r="Q28" s="212"/>
      <c r="R28" s="146"/>
      <c r="S28" s="146"/>
      <c r="T28" s="146"/>
      <c r="U28" s="146"/>
      <c r="V28" s="146"/>
      <c r="W28" s="146"/>
      <c r="X28" s="146"/>
      <c r="Y28" s="192"/>
      <c r="Z28" s="192"/>
      <c r="AA28" s="192"/>
      <c r="AB28" s="192"/>
      <c r="AC28" s="192"/>
      <c r="AD28" s="192"/>
      <c r="AE28" s="192"/>
      <c r="AF28" s="192"/>
      <c r="AG28" s="192"/>
      <c r="AH28" s="192"/>
      <c r="AI28" s="192"/>
      <c r="AJ28" s="192"/>
      <c r="AK28" s="192"/>
      <c r="AL28" s="192"/>
    </row>
    <row r="29" spans="1:50" x14ac:dyDescent="0.25">
      <c r="A29" s="146"/>
      <c r="B29" s="146"/>
      <c r="C29" s="211"/>
      <c r="D29" s="212"/>
      <c r="E29" s="212"/>
      <c r="F29" s="146"/>
      <c r="G29" s="146"/>
      <c r="H29" s="146"/>
      <c r="I29" s="146"/>
      <c r="J29" s="146"/>
      <c r="K29" s="146"/>
      <c r="L29" s="146"/>
      <c r="M29" s="146"/>
      <c r="N29" s="146"/>
      <c r="O29" s="211"/>
      <c r="P29" s="212"/>
      <c r="Q29" s="212"/>
      <c r="R29" s="146"/>
      <c r="T29" s="146"/>
      <c r="U29" s="146"/>
      <c r="V29" s="146"/>
      <c r="W29" s="146"/>
      <c r="X29" s="146"/>
      <c r="Y29" s="192"/>
      <c r="Z29" s="192"/>
      <c r="AA29" s="192"/>
      <c r="AB29" s="192"/>
      <c r="AC29" s="192"/>
      <c r="AD29" s="192"/>
      <c r="AE29" s="192"/>
      <c r="AF29" s="192"/>
      <c r="AG29" s="192"/>
      <c r="AH29" s="192"/>
      <c r="AI29" s="192"/>
      <c r="AJ29" s="192"/>
      <c r="AK29" s="192"/>
      <c r="AL29" s="192"/>
    </row>
    <row r="30" spans="1:50" ht="13" x14ac:dyDescent="0.3">
      <c r="A30" s="146"/>
      <c r="B30" s="146"/>
      <c r="C30" s="148"/>
      <c r="D30" s="146"/>
      <c r="E30" s="146"/>
      <c r="F30" s="146"/>
      <c r="G30" s="67" t="s">
        <v>75</v>
      </c>
      <c r="H30" s="146">
        <v>30</v>
      </c>
      <c r="I30" s="146"/>
      <c r="J30" s="146"/>
      <c r="K30" s="146"/>
      <c r="L30" s="146"/>
      <c r="M30" s="146"/>
      <c r="N30" s="146"/>
      <c r="O30" s="148"/>
      <c r="P30" s="146"/>
      <c r="Q30" s="146"/>
      <c r="R30" s="146"/>
      <c r="S30" s="67" t="s">
        <v>75</v>
      </c>
      <c r="T30" s="146">
        <v>30</v>
      </c>
      <c r="U30" s="146"/>
      <c r="V30" s="146"/>
      <c r="W30" s="146"/>
      <c r="X30" s="146"/>
      <c r="Y30" s="192"/>
      <c r="Z30" s="192"/>
      <c r="AA30" s="192"/>
      <c r="AB30" s="192"/>
      <c r="AC30" s="192"/>
      <c r="AD30" s="192"/>
      <c r="AE30" s="192"/>
      <c r="AF30" s="192"/>
      <c r="AG30" s="192"/>
      <c r="AH30" s="192"/>
      <c r="AI30" s="192"/>
      <c r="AJ30" s="192"/>
      <c r="AK30" s="192"/>
      <c r="AL30" s="192"/>
    </row>
    <row r="31" spans="1:50" ht="13" x14ac:dyDescent="0.3">
      <c r="A31" s="146"/>
      <c r="B31" s="146"/>
      <c r="C31" s="148"/>
      <c r="D31" s="146"/>
      <c r="E31" s="146"/>
      <c r="F31" s="146"/>
      <c r="G31" s="67" t="s">
        <v>76</v>
      </c>
      <c r="H31" s="146">
        <v>12</v>
      </c>
      <c r="I31" s="146"/>
      <c r="J31" s="146"/>
      <c r="K31" s="146"/>
      <c r="L31" s="146"/>
      <c r="M31" s="146"/>
      <c r="N31" s="146"/>
      <c r="O31" s="148"/>
      <c r="P31" s="146"/>
      <c r="Q31" s="146"/>
      <c r="R31" s="146"/>
      <c r="S31" s="67" t="s">
        <v>76</v>
      </c>
      <c r="T31" s="146">
        <v>12</v>
      </c>
      <c r="U31" s="146"/>
      <c r="V31" s="146"/>
      <c r="W31" s="146"/>
      <c r="X31" s="146"/>
      <c r="Y31" s="192"/>
      <c r="Z31" s="192"/>
      <c r="AA31" s="192"/>
      <c r="AB31" s="192"/>
      <c r="AC31" s="192"/>
      <c r="AD31" s="192"/>
      <c r="AE31" s="192"/>
      <c r="AF31" s="192"/>
      <c r="AG31" s="192"/>
      <c r="AH31" s="192"/>
      <c r="AI31" s="192"/>
      <c r="AJ31" s="192"/>
      <c r="AK31" s="192"/>
      <c r="AL31" s="192"/>
    </row>
    <row r="32" spans="1:50" x14ac:dyDescent="0.25">
      <c r="A32" s="146"/>
      <c r="B32" s="146"/>
      <c r="C32" s="148"/>
      <c r="D32" s="146"/>
      <c r="E32" s="146"/>
      <c r="F32" s="146"/>
      <c r="G32" s="146"/>
      <c r="H32" s="146"/>
      <c r="I32" s="146"/>
      <c r="J32" s="146"/>
      <c r="K32" s="146"/>
      <c r="L32" s="146"/>
      <c r="M32" s="146"/>
      <c r="N32" s="146"/>
      <c r="O32" s="148"/>
      <c r="P32" s="146"/>
      <c r="Q32" s="146"/>
      <c r="R32" s="146"/>
      <c r="S32" s="146"/>
      <c r="T32" s="146"/>
      <c r="U32" s="146"/>
      <c r="V32" s="146"/>
      <c r="W32" s="146"/>
      <c r="X32" s="146"/>
      <c r="Y32" s="192"/>
      <c r="Z32" s="192"/>
      <c r="AA32" s="192"/>
      <c r="AB32" s="192"/>
      <c r="AC32" s="192"/>
      <c r="AD32" s="192"/>
      <c r="AE32" s="192"/>
      <c r="AF32" s="192"/>
      <c r="AG32" s="192"/>
      <c r="AH32" s="192"/>
      <c r="AI32" s="192"/>
      <c r="AJ32" s="192"/>
      <c r="AK32" s="192"/>
      <c r="AL32" s="192"/>
    </row>
    <row r="33" spans="1:38" x14ac:dyDescent="0.25">
      <c r="A33" s="146"/>
      <c r="B33" s="146"/>
      <c r="C33" s="148"/>
      <c r="D33" s="146"/>
      <c r="E33" s="146"/>
      <c r="F33" s="146"/>
      <c r="G33" s="146"/>
      <c r="H33" s="146"/>
      <c r="I33" s="146"/>
      <c r="J33" s="146"/>
      <c r="K33" s="146"/>
      <c r="L33" s="146"/>
      <c r="M33" s="146"/>
      <c r="N33" s="146"/>
      <c r="O33" s="148"/>
      <c r="P33" s="146"/>
      <c r="Q33" s="146"/>
      <c r="R33" s="146"/>
      <c r="S33" s="146"/>
      <c r="T33" s="146"/>
      <c r="U33" s="146"/>
      <c r="V33" s="146"/>
      <c r="W33" s="146"/>
      <c r="X33" s="146"/>
      <c r="Y33" s="192"/>
      <c r="Z33" s="192"/>
      <c r="AA33" s="192"/>
      <c r="AB33" s="192"/>
      <c r="AC33" s="192"/>
      <c r="AD33" s="192"/>
      <c r="AE33" s="192"/>
      <c r="AF33" s="192"/>
      <c r="AG33" s="192"/>
      <c r="AH33" s="192"/>
      <c r="AI33" s="192"/>
      <c r="AJ33" s="192"/>
      <c r="AK33" s="192"/>
      <c r="AL33" s="192"/>
    </row>
    <row r="34" spans="1:38" ht="13" x14ac:dyDescent="0.3">
      <c r="A34" s="146"/>
      <c r="B34" s="68"/>
      <c r="C34" s="69"/>
      <c r="D34" s="146"/>
      <c r="E34" s="146"/>
      <c r="F34" s="146"/>
      <c r="G34" s="146"/>
      <c r="H34" s="146"/>
      <c r="I34" s="146"/>
      <c r="J34" s="146"/>
      <c r="K34" s="146"/>
      <c r="L34" s="146"/>
      <c r="M34" s="146"/>
      <c r="N34" s="146"/>
      <c r="O34" s="148"/>
      <c r="P34" s="146"/>
      <c r="Q34" s="146"/>
      <c r="R34" s="146"/>
      <c r="S34" s="146"/>
      <c r="T34" s="146"/>
      <c r="U34" s="146"/>
      <c r="V34" s="146"/>
      <c r="W34" s="146"/>
      <c r="X34" s="146"/>
      <c r="Y34" s="192"/>
      <c r="Z34" s="192"/>
      <c r="AA34" s="192"/>
      <c r="AB34" s="192"/>
      <c r="AC34" s="192"/>
      <c r="AD34" s="192"/>
      <c r="AE34" s="192"/>
      <c r="AF34" s="192"/>
      <c r="AG34" s="192"/>
      <c r="AH34" s="192"/>
      <c r="AI34" s="192"/>
      <c r="AJ34" s="192"/>
      <c r="AK34" s="192"/>
      <c r="AL34" s="192"/>
    </row>
    <row r="35" spans="1:38" ht="13" x14ac:dyDescent="0.3">
      <c r="A35" s="146"/>
      <c r="B35" s="68"/>
      <c r="C35" s="69"/>
      <c r="D35" s="146"/>
      <c r="E35" s="146"/>
      <c r="F35" s="146"/>
      <c r="G35" s="146"/>
      <c r="H35" s="146"/>
      <c r="I35" s="146"/>
      <c r="J35" s="146"/>
      <c r="K35" s="146"/>
      <c r="L35" s="146"/>
      <c r="M35" s="146"/>
      <c r="N35" s="146"/>
      <c r="O35" s="146"/>
      <c r="P35" s="146"/>
      <c r="Q35" s="146"/>
      <c r="R35" s="146"/>
      <c r="S35" s="146"/>
      <c r="T35" s="146"/>
      <c r="U35" s="146"/>
      <c r="V35" s="146"/>
      <c r="W35" s="146"/>
      <c r="X35" s="146"/>
      <c r="Y35" s="192"/>
      <c r="Z35" s="192"/>
      <c r="AA35" s="192"/>
      <c r="AB35" s="192"/>
      <c r="AC35" s="192"/>
      <c r="AD35" s="192"/>
      <c r="AE35" s="192"/>
      <c r="AF35" s="192"/>
      <c r="AG35" s="192"/>
      <c r="AH35" s="192"/>
      <c r="AI35" s="192"/>
      <c r="AJ35" s="192"/>
      <c r="AK35" s="192"/>
      <c r="AL35" s="192"/>
    </row>
    <row r="36" spans="1:38" ht="13" x14ac:dyDescent="0.3">
      <c r="A36" s="146"/>
      <c r="B36" s="146"/>
      <c r="C36" s="69"/>
      <c r="D36" s="146"/>
      <c r="E36" s="146"/>
      <c r="F36" s="146"/>
      <c r="G36" s="146"/>
      <c r="H36" s="146"/>
      <c r="I36" s="146"/>
      <c r="J36" s="146"/>
      <c r="K36" s="146"/>
      <c r="L36" s="146"/>
      <c r="M36" s="146"/>
      <c r="N36" s="146"/>
      <c r="O36" s="146"/>
      <c r="P36" s="146"/>
      <c r="Q36" s="146"/>
      <c r="R36" s="146"/>
      <c r="S36" s="146"/>
      <c r="T36" s="146"/>
      <c r="U36" s="146"/>
      <c r="V36" s="146"/>
      <c r="W36" s="146"/>
      <c r="X36" s="146"/>
      <c r="Y36" s="192"/>
      <c r="Z36" s="192"/>
      <c r="AA36" s="192"/>
      <c r="AB36" s="192"/>
      <c r="AC36" s="192"/>
      <c r="AD36" s="192"/>
      <c r="AE36" s="192"/>
      <c r="AF36" s="192"/>
      <c r="AG36" s="192"/>
      <c r="AH36" s="192"/>
      <c r="AI36" s="192"/>
      <c r="AJ36" s="192"/>
      <c r="AK36" s="192"/>
      <c r="AL36" s="192"/>
    </row>
    <row r="37" spans="1:38" ht="13" x14ac:dyDescent="0.3">
      <c r="A37" s="146"/>
      <c r="C37" s="70" t="s">
        <v>130</v>
      </c>
      <c r="D37" s="146"/>
      <c r="E37" s="146"/>
      <c r="F37" s="146"/>
      <c r="G37" s="146"/>
      <c r="H37" s="146"/>
      <c r="I37" s="146"/>
      <c r="J37" s="146"/>
      <c r="K37" s="146"/>
      <c r="L37" s="146"/>
      <c r="M37" s="146"/>
      <c r="N37" s="146"/>
      <c r="O37" s="146"/>
      <c r="P37" s="146"/>
      <c r="Q37" s="146"/>
      <c r="R37" s="146"/>
      <c r="S37" s="146"/>
      <c r="T37" s="146"/>
      <c r="U37" s="146"/>
      <c r="V37" s="146"/>
      <c r="W37" s="146"/>
      <c r="X37" s="146"/>
      <c r="Y37" s="192"/>
      <c r="Z37" s="192"/>
      <c r="AA37" s="192"/>
      <c r="AB37" s="192"/>
      <c r="AC37" s="192"/>
      <c r="AD37" s="192"/>
      <c r="AE37" s="192"/>
      <c r="AF37" s="192"/>
      <c r="AG37" s="192"/>
      <c r="AH37" s="192"/>
      <c r="AI37" s="192"/>
      <c r="AJ37" s="192"/>
      <c r="AK37" s="192"/>
      <c r="AL37" s="192"/>
    </row>
    <row r="38" spans="1:38" x14ac:dyDescent="0.25">
      <c r="A38" s="146"/>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92"/>
      <c r="Z38" s="192"/>
      <c r="AA38" s="192"/>
      <c r="AB38" s="192"/>
      <c r="AC38" s="192"/>
      <c r="AD38" s="192"/>
      <c r="AE38" s="192"/>
      <c r="AF38" s="192"/>
      <c r="AG38" s="192"/>
      <c r="AH38" s="192"/>
      <c r="AI38" s="192"/>
      <c r="AJ38" s="192"/>
      <c r="AK38" s="192"/>
      <c r="AL38" s="192"/>
    </row>
    <row r="39" spans="1:38" x14ac:dyDescent="0.25">
      <c r="A39" s="146"/>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92"/>
      <c r="Z39" s="192"/>
      <c r="AA39" s="192"/>
      <c r="AB39" s="192"/>
      <c r="AC39" s="192"/>
      <c r="AD39" s="192"/>
      <c r="AE39" s="192"/>
      <c r="AF39" s="192"/>
      <c r="AG39" s="192"/>
      <c r="AH39" s="192"/>
      <c r="AI39" s="192"/>
      <c r="AJ39" s="192"/>
      <c r="AK39" s="192"/>
      <c r="AL39" s="192"/>
    </row>
    <row r="40" spans="1:38" x14ac:dyDescent="0.25">
      <c r="A40" s="146"/>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92"/>
      <c r="Z40" s="192"/>
      <c r="AA40" s="192"/>
      <c r="AB40" s="192"/>
      <c r="AC40" s="192"/>
      <c r="AD40" s="192"/>
      <c r="AE40" s="192"/>
      <c r="AF40" s="192"/>
      <c r="AG40" s="192"/>
      <c r="AH40" s="192"/>
      <c r="AI40" s="192"/>
      <c r="AJ40" s="192"/>
      <c r="AK40" s="192"/>
      <c r="AL40" s="192"/>
    </row>
    <row r="41" spans="1:38" x14ac:dyDescent="0.25">
      <c r="A41" s="146"/>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92"/>
      <c r="Z41" s="192"/>
      <c r="AA41" s="192"/>
      <c r="AB41" s="192"/>
      <c r="AC41" s="192"/>
      <c r="AD41" s="192"/>
      <c r="AE41" s="192"/>
      <c r="AF41" s="192"/>
      <c r="AG41" s="192"/>
      <c r="AH41" s="192"/>
      <c r="AI41" s="192"/>
      <c r="AJ41" s="192"/>
      <c r="AK41" s="192"/>
      <c r="AL41" s="192"/>
    </row>
    <row r="42" spans="1:38" x14ac:dyDescent="0.25">
      <c r="A42" s="146"/>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92"/>
      <c r="Z42" s="192"/>
      <c r="AA42" s="192"/>
      <c r="AB42" s="192"/>
      <c r="AC42" s="192"/>
      <c r="AD42" s="192"/>
      <c r="AE42" s="192"/>
      <c r="AF42" s="192"/>
      <c r="AG42" s="192"/>
      <c r="AH42" s="192"/>
      <c r="AI42" s="192"/>
      <c r="AJ42" s="192"/>
      <c r="AK42" s="192"/>
      <c r="AL42" s="192"/>
    </row>
    <row r="43" spans="1:38" ht="12.75" customHeight="1" x14ac:dyDescent="0.25">
      <c r="A43" s="146"/>
      <c r="X43" s="146"/>
      <c r="Y43" s="192"/>
      <c r="Z43" s="192"/>
      <c r="AA43" s="192"/>
      <c r="AB43" s="192"/>
      <c r="AC43" s="192"/>
      <c r="AD43" s="192"/>
      <c r="AE43" s="192"/>
      <c r="AF43" s="192"/>
      <c r="AG43" s="192"/>
      <c r="AH43" s="192"/>
      <c r="AI43" s="192"/>
      <c r="AJ43" s="192"/>
      <c r="AK43" s="192"/>
      <c r="AL43" s="192"/>
    </row>
    <row r="44" spans="1:38" ht="41.25" customHeight="1" x14ac:dyDescent="0.25">
      <c r="A44" s="146"/>
      <c r="B44" s="213" t="s">
        <v>77</v>
      </c>
      <c r="C44" s="213"/>
      <c r="D44" s="213"/>
      <c r="E44" s="213"/>
      <c r="F44" s="213"/>
      <c r="G44" s="213"/>
      <c r="H44" s="213"/>
      <c r="I44" s="213"/>
      <c r="J44" s="213"/>
      <c r="K44" s="213"/>
      <c r="L44" s="213"/>
      <c r="M44" s="213"/>
      <c r="N44" s="213"/>
      <c r="O44" s="213"/>
      <c r="P44" s="213"/>
      <c r="Q44" s="213"/>
      <c r="R44" s="213"/>
      <c r="S44" s="213"/>
      <c r="T44" s="213"/>
      <c r="U44" s="213"/>
      <c r="V44" s="213"/>
      <c r="W44" s="213"/>
      <c r="X44" s="146"/>
      <c r="Y44" s="192"/>
      <c r="Z44" s="192"/>
      <c r="AA44" s="192"/>
      <c r="AB44" s="192"/>
      <c r="AC44" s="192"/>
      <c r="AD44" s="192"/>
      <c r="AE44" s="192"/>
      <c r="AF44" s="192"/>
      <c r="AG44" s="192"/>
      <c r="AH44" s="192"/>
      <c r="AI44" s="192"/>
      <c r="AJ44" s="192"/>
      <c r="AK44" s="192"/>
      <c r="AL44" s="192"/>
    </row>
    <row r="45" spans="1:38" x14ac:dyDescent="0.25">
      <c r="A45" s="146"/>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92"/>
      <c r="Z45" s="192"/>
      <c r="AA45" s="192"/>
      <c r="AB45" s="192"/>
      <c r="AC45" s="192"/>
      <c r="AD45" s="192"/>
      <c r="AE45" s="192"/>
      <c r="AF45" s="192"/>
      <c r="AG45" s="192"/>
      <c r="AH45" s="192"/>
      <c r="AI45" s="192"/>
      <c r="AJ45" s="192"/>
      <c r="AK45" s="192"/>
      <c r="AL45" s="192"/>
    </row>
    <row r="46" spans="1:38" x14ac:dyDescent="0.25">
      <c r="A46" s="192"/>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c r="AE46" s="192"/>
      <c r="AF46" s="192"/>
      <c r="AG46" s="192"/>
      <c r="AH46" s="192"/>
      <c r="AI46" s="192"/>
      <c r="AJ46" s="192"/>
      <c r="AK46" s="192"/>
      <c r="AL46" s="192"/>
    </row>
    <row r="47" spans="1:38" x14ac:dyDescent="0.25">
      <c r="A47" s="192"/>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c r="AE47" s="192"/>
      <c r="AF47" s="192"/>
      <c r="AG47" s="192"/>
      <c r="AH47" s="192"/>
      <c r="AI47" s="192"/>
      <c r="AJ47" s="192"/>
      <c r="AK47" s="192"/>
      <c r="AL47" s="192"/>
    </row>
    <row r="48" spans="1:38" x14ac:dyDescent="0.25">
      <c r="A48" s="192"/>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c r="Z48" s="192"/>
      <c r="AA48" s="192"/>
      <c r="AB48" s="192"/>
      <c r="AC48" s="192"/>
      <c r="AD48" s="192"/>
      <c r="AE48" s="192"/>
      <c r="AF48" s="192"/>
      <c r="AG48" s="192"/>
      <c r="AH48" s="192"/>
      <c r="AI48" s="192"/>
      <c r="AJ48" s="192"/>
      <c r="AK48" s="192"/>
      <c r="AL48" s="192"/>
    </row>
    <row r="49" spans="1:38" x14ac:dyDescent="0.25">
      <c r="A49" s="192"/>
      <c r="B49" s="192"/>
      <c r="C49" s="192"/>
      <c r="D49" s="192"/>
      <c r="E49" s="192"/>
      <c r="F49" s="192"/>
      <c r="G49" s="192"/>
      <c r="H49" s="192"/>
      <c r="I49" s="192"/>
      <c r="J49" s="192"/>
      <c r="K49" s="192"/>
      <c r="L49" s="192"/>
      <c r="M49" s="192"/>
      <c r="N49" s="192"/>
      <c r="O49" s="192"/>
      <c r="P49" s="192"/>
      <c r="Q49" s="192"/>
      <c r="R49" s="192"/>
      <c r="S49" s="192"/>
      <c r="T49" s="192"/>
      <c r="U49" s="192"/>
      <c r="V49" s="192"/>
      <c r="W49" s="192"/>
      <c r="X49" s="192"/>
      <c r="Y49" s="192"/>
      <c r="Z49" s="192"/>
      <c r="AA49" s="192"/>
      <c r="AB49" s="192"/>
      <c r="AC49" s="192"/>
      <c r="AD49" s="192"/>
      <c r="AE49" s="192"/>
      <c r="AF49" s="192"/>
      <c r="AG49" s="192"/>
      <c r="AH49" s="192"/>
      <c r="AI49" s="192"/>
      <c r="AJ49" s="192"/>
      <c r="AK49" s="192"/>
      <c r="AL49" s="192"/>
    </row>
    <row r="50" spans="1:38" x14ac:dyDescent="0.25">
      <c r="A50" s="192"/>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c r="AA50" s="192"/>
      <c r="AB50" s="192"/>
      <c r="AC50" s="192"/>
      <c r="AD50" s="192"/>
      <c r="AE50" s="192"/>
      <c r="AF50" s="192"/>
      <c r="AG50" s="192"/>
      <c r="AH50" s="192"/>
      <c r="AI50" s="192"/>
      <c r="AJ50" s="192"/>
      <c r="AK50" s="192"/>
      <c r="AL50" s="192"/>
    </row>
    <row r="51" spans="1:38" x14ac:dyDescent="0.25">
      <c r="A51" s="192"/>
      <c r="B51" s="192"/>
      <c r="C51" s="192"/>
      <c r="D51" s="192"/>
      <c r="E51" s="192"/>
      <c r="F51" s="192"/>
      <c r="G51" s="192"/>
      <c r="H51" s="192"/>
      <c r="I51" s="192"/>
      <c r="J51" s="192"/>
      <c r="K51" s="192"/>
      <c r="L51" s="192"/>
      <c r="M51" s="192"/>
      <c r="N51" s="192"/>
      <c r="O51" s="192"/>
      <c r="P51" s="192"/>
      <c r="Q51" s="192"/>
      <c r="R51" s="192"/>
      <c r="S51" s="192"/>
      <c r="T51" s="192"/>
      <c r="U51" s="192"/>
      <c r="V51" s="192"/>
      <c r="W51" s="192"/>
      <c r="X51" s="192"/>
      <c r="Y51" s="192"/>
      <c r="Z51" s="192"/>
      <c r="AA51" s="192"/>
      <c r="AB51" s="192"/>
      <c r="AC51" s="192"/>
      <c r="AD51" s="192"/>
      <c r="AE51" s="192"/>
      <c r="AF51" s="192"/>
      <c r="AG51" s="192"/>
      <c r="AH51" s="192"/>
      <c r="AI51" s="192"/>
      <c r="AJ51" s="192"/>
      <c r="AK51" s="192"/>
      <c r="AL51" s="192"/>
    </row>
    <row r="52" spans="1:38" x14ac:dyDescent="0.25">
      <c r="A52" s="192"/>
      <c r="B52" s="192"/>
      <c r="C52" s="192"/>
      <c r="D52" s="192"/>
      <c r="E52" s="192"/>
      <c r="F52" s="192"/>
      <c r="G52" s="192"/>
      <c r="H52" s="192"/>
      <c r="I52" s="192"/>
      <c r="J52" s="192"/>
      <c r="K52" s="192"/>
      <c r="L52" s="192"/>
      <c r="M52" s="192"/>
      <c r="N52" s="192"/>
      <c r="O52" s="192"/>
      <c r="P52" s="192"/>
      <c r="Q52" s="192"/>
      <c r="R52" s="192"/>
      <c r="S52" s="192"/>
      <c r="T52" s="192"/>
      <c r="U52" s="192"/>
      <c r="V52" s="192"/>
      <c r="W52" s="192"/>
      <c r="X52" s="192"/>
      <c r="Y52" s="192"/>
      <c r="Z52" s="192"/>
      <c r="AA52" s="192"/>
      <c r="AB52" s="192"/>
      <c r="AC52" s="192"/>
      <c r="AD52" s="192"/>
      <c r="AE52" s="192"/>
      <c r="AF52" s="192"/>
      <c r="AG52" s="192"/>
      <c r="AH52" s="192"/>
      <c r="AI52" s="192"/>
      <c r="AJ52" s="192"/>
      <c r="AK52" s="192"/>
      <c r="AL52" s="192"/>
    </row>
    <row r="53" spans="1:38" x14ac:dyDescent="0.25">
      <c r="A53" s="192"/>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c r="AA53" s="192"/>
      <c r="AB53" s="192"/>
      <c r="AC53" s="192"/>
      <c r="AD53" s="192"/>
      <c r="AE53" s="192"/>
      <c r="AF53" s="192"/>
      <c r="AG53" s="192"/>
      <c r="AH53" s="192"/>
      <c r="AI53" s="192"/>
      <c r="AJ53" s="192"/>
      <c r="AK53" s="192"/>
      <c r="AL53" s="192"/>
    </row>
    <row r="54" spans="1:38" x14ac:dyDescent="0.25">
      <c r="A54" s="192"/>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92"/>
      <c r="AF54" s="192"/>
      <c r="AG54" s="192"/>
      <c r="AH54" s="192"/>
      <c r="AI54" s="192"/>
      <c r="AJ54" s="192"/>
      <c r="AK54" s="192"/>
      <c r="AL54" s="192"/>
    </row>
    <row r="55" spans="1:38" x14ac:dyDescent="0.25">
      <c r="A55" s="192"/>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row>
    <row r="56" spans="1:38" x14ac:dyDescent="0.25">
      <c r="A56" s="192"/>
      <c r="B56" s="192"/>
      <c r="C56" s="192"/>
      <c r="D56" s="192"/>
      <c r="E56" s="192"/>
      <c r="F56" s="192"/>
      <c r="G56" s="192"/>
      <c r="H56" s="192"/>
      <c r="I56" s="192"/>
      <c r="J56" s="192"/>
      <c r="K56" s="192"/>
      <c r="L56" s="192"/>
      <c r="M56" s="192"/>
      <c r="N56" s="192"/>
      <c r="O56" s="192"/>
      <c r="P56" s="192"/>
      <c r="Q56" s="192"/>
      <c r="R56" s="192"/>
      <c r="S56" s="192"/>
      <c r="T56" s="192"/>
      <c r="U56" s="192"/>
      <c r="V56" s="192"/>
      <c r="W56" s="192"/>
      <c r="X56" s="192"/>
      <c r="Y56" s="192"/>
      <c r="Z56" s="192"/>
      <c r="AA56" s="192"/>
      <c r="AB56" s="192"/>
      <c r="AC56" s="192"/>
      <c r="AD56" s="192"/>
      <c r="AE56" s="192"/>
      <c r="AF56" s="192"/>
      <c r="AG56" s="192"/>
      <c r="AH56" s="192"/>
      <c r="AI56" s="192"/>
      <c r="AJ56" s="192"/>
      <c r="AK56" s="192"/>
      <c r="AL56" s="192"/>
    </row>
    <row r="57" spans="1:38" x14ac:dyDescent="0.25">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c r="AA57" s="192"/>
      <c r="AB57" s="192"/>
      <c r="AC57" s="192"/>
      <c r="AD57" s="192"/>
      <c r="AE57" s="192"/>
      <c r="AF57" s="192"/>
      <c r="AG57" s="192"/>
      <c r="AH57" s="192"/>
      <c r="AI57" s="192"/>
      <c r="AJ57" s="192"/>
      <c r="AK57" s="192"/>
      <c r="AL57" s="192"/>
    </row>
    <row r="58" spans="1:38" x14ac:dyDescent="0.25">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4"/>
  <sheetViews>
    <sheetView topLeftCell="A20" zoomScale="80" zoomScaleNormal="80" workbookViewId="0">
      <selection activeCell="AG42" sqref="AG42:BE54"/>
    </sheetView>
  </sheetViews>
  <sheetFormatPr defaultRowHeight="12.5" x14ac:dyDescent="0.25"/>
  <cols>
    <col min="1" max="1" width="28" customWidth="1"/>
    <col min="2" max="2" width="19.54296875" customWidth="1"/>
    <col min="3" max="3" width="11.1796875" customWidth="1"/>
    <col min="4" max="4" width="10" customWidth="1"/>
    <col min="5" max="5" width="5.453125" customWidth="1"/>
    <col min="6" max="6" width="4.453125" customWidth="1"/>
  </cols>
  <sheetData>
    <row r="1" spans="1:57" ht="72" x14ac:dyDescent="0.25">
      <c r="A1" s="77" t="s">
        <v>78</v>
      </c>
      <c r="B1" s="77" t="s">
        <v>131</v>
      </c>
    </row>
    <row r="2" spans="1:57" ht="90" x14ac:dyDescent="0.25">
      <c r="A2" s="77" t="s">
        <v>79</v>
      </c>
      <c r="B2" s="77" t="s">
        <v>132</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2"/>
      <c r="D4" s="216" t="s">
        <v>80</v>
      </c>
      <c r="E4" s="217"/>
      <c r="G4" s="218" t="s">
        <v>81</v>
      </c>
      <c r="H4" s="219"/>
      <c r="I4" s="219"/>
      <c r="J4" s="219"/>
      <c r="K4" s="219"/>
      <c r="L4" s="219"/>
      <c r="M4" s="219"/>
      <c r="N4" s="219"/>
      <c r="O4" s="219"/>
      <c r="P4" s="219"/>
      <c r="Q4" s="219"/>
      <c r="R4" s="219"/>
      <c r="T4" s="218" t="s">
        <v>82</v>
      </c>
      <c r="U4" s="219"/>
      <c r="V4" s="219"/>
      <c r="W4" s="219"/>
      <c r="X4" s="219"/>
      <c r="Y4" s="219"/>
      <c r="Z4" s="219"/>
      <c r="AA4" s="219"/>
      <c r="AB4" s="219"/>
      <c r="AC4" s="219"/>
      <c r="AD4" s="219"/>
      <c r="AE4" s="219"/>
      <c r="AF4" s="3"/>
      <c r="AG4" s="218" t="s">
        <v>83</v>
      </c>
      <c r="AH4" s="219"/>
      <c r="AI4" s="219"/>
      <c r="AJ4" s="219"/>
      <c r="AK4" s="219"/>
      <c r="AL4" s="219"/>
      <c r="AM4" s="219"/>
      <c r="AN4" s="219"/>
      <c r="AO4" s="219"/>
      <c r="AP4" s="219"/>
      <c r="AQ4" s="219"/>
      <c r="AR4" s="219"/>
      <c r="AT4" s="218" t="s">
        <v>84</v>
      </c>
      <c r="AU4" s="219"/>
      <c r="AV4" s="219"/>
      <c r="AW4" s="219"/>
      <c r="AX4" s="219"/>
      <c r="AY4" s="219"/>
      <c r="AZ4" s="219"/>
      <c r="BA4" s="219"/>
      <c r="BB4" s="219"/>
      <c r="BC4" s="219"/>
      <c r="BD4" s="219"/>
      <c r="BE4" s="219"/>
    </row>
    <row r="5" spans="1:57" ht="13" x14ac:dyDescent="0.25">
      <c r="A5" s="31"/>
      <c r="B5" s="31"/>
      <c r="C5" s="2"/>
      <c r="D5" s="220" t="s">
        <v>85</v>
      </c>
      <c r="E5" s="222" t="s">
        <v>86</v>
      </c>
      <c r="F5" s="4"/>
      <c r="G5" s="224" t="s">
        <v>65</v>
      </c>
      <c r="H5" s="226" t="s">
        <v>66</v>
      </c>
      <c r="I5" s="226" t="s">
        <v>87</v>
      </c>
      <c r="J5" s="226" t="s">
        <v>68</v>
      </c>
      <c r="K5" s="226" t="s">
        <v>88</v>
      </c>
      <c r="L5" s="228" t="s">
        <v>89</v>
      </c>
      <c r="M5" s="4"/>
      <c r="N5" s="224" t="s">
        <v>70</v>
      </c>
      <c r="O5" s="226" t="s">
        <v>71</v>
      </c>
      <c r="P5" s="228" t="s">
        <v>90</v>
      </c>
      <c r="Q5" s="2"/>
      <c r="R5" s="230" t="s">
        <v>91</v>
      </c>
      <c r="S5" s="2"/>
      <c r="T5" s="224" t="s">
        <v>65</v>
      </c>
      <c r="U5" s="226" t="s">
        <v>66</v>
      </c>
      <c r="V5" s="226" t="s">
        <v>87</v>
      </c>
      <c r="W5" s="226" t="s">
        <v>68</v>
      </c>
      <c r="X5" s="226" t="s">
        <v>88</v>
      </c>
      <c r="Y5" s="228" t="s">
        <v>89</v>
      </c>
      <c r="Z5" s="2"/>
      <c r="AA5" s="224" t="s">
        <v>70</v>
      </c>
      <c r="AB5" s="226" t="s">
        <v>71</v>
      </c>
      <c r="AC5" s="228" t="s">
        <v>90</v>
      </c>
      <c r="AD5" s="1"/>
      <c r="AE5" s="232" t="s">
        <v>91</v>
      </c>
      <c r="AF5" s="36"/>
      <c r="AG5" s="224" t="s">
        <v>65</v>
      </c>
      <c r="AH5" s="226" t="s">
        <v>66</v>
      </c>
      <c r="AI5" s="226" t="s">
        <v>87</v>
      </c>
      <c r="AJ5" s="226" t="s">
        <v>68</v>
      </c>
      <c r="AK5" s="226" t="s">
        <v>88</v>
      </c>
      <c r="AL5" s="228" t="s">
        <v>89</v>
      </c>
      <c r="AM5" s="4"/>
      <c r="AN5" s="224" t="s">
        <v>70</v>
      </c>
      <c r="AO5" s="226" t="s">
        <v>71</v>
      </c>
      <c r="AP5" s="228" t="s">
        <v>90</v>
      </c>
      <c r="AQ5" s="2"/>
      <c r="AR5" s="230" t="s">
        <v>91</v>
      </c>
      <c r="AS5" s="2"/>
      <c r="AT5" s="224" t="s">
        <v>65</v>
      </c>
      <c r="AU5" s="226" t="s">
        <v>66</v>
      </c>
      <c r="AV5" s="226" t="s">
        <v>87</v>
      </c>
      <c r="AW5" s="226" t="s">
        <v>68</v>
      </c>
      <c r="AX5" s="226" t="s">
        <v>88</v>
      </c>
      <c r="AY5" s="228" t="s">
        <v>89</v>
      </c>
      <c r="AZ5" s="2"/>
      <c r="BA5" s="224" t="s">
        <v>70</v>
      </c>
      <c r="BB5" s="226" t="s">
        <v>71</v>
      </c>
      <c r="BC5" s="228" t="s">
        <v>90</v>
      </c>
      <c r="BD5" s="1"/>
      <c r="BE5" s="232" t="s">
        <v>91</v>
      </c>
    </row>
    <row r="6" spans="1:57" ht="13" x14ac:dyDescent="0.25">
      <c r="A6" s="31"/>
      <c r="B6" s="31"/>
      <c r="C6" s="2"/>
      <c r="D6" s="221"/>
      <c r="E6" s="223"/>
      <c r="F6" s="4"/>
      <c r="G6" s="225"/>
      <c r="H6" s="227"/>
      <c r="I6" s="227"/>
      <c r="J6" s="227"/>
      <c r="K6" s="227"/>
      <c r="L6" s="229"/>
      <c r="M6" s="4"/>
      <c r="N6" s="225"/>
      <c r="O6" s="227"/>
      <c r="P6" s="229"/>
      <c r="Q6" s="2"/>
      <c r="R6" s="231"/>
      <c r="S6" s="2"/>
      <c r="T6" s="225"/>
      <c r="U6" s="227"/>
      <c r="V6" s="227"/>
      <c r="W6" s="227"/>
      <c r="X6" s="227"/>
      <c r="Y6" s="229"/>
      <c r="Z6" s="2"/>
      <c r="AA6" s="225"/>
      <c r="AB6" s="227"/>
      <c r="AC6" s="229"/>
      <c r="AD6" s="1"/>
      <c r="AE6" s="233"/>
      <c r="AF6" s="37"/>
      <c r="AG6" s="225"/>
      <c r="AH6" s="227"/>
      <c r="AI6" s="227"/>
      <c r="AJ6" s="227"/>
      <c r="AK6" s="227"/>
      <c r="AL6" s="229"/>
      <c r="AM6" s="4"/>
      <c r="AN6" s="225"/>
      <c r="AO6" s="227"/>
      <c r="AP6" s="229"/>
      <c r="AQ6" s="2"/>
      <c r="AR6" s="231"/>
      <c r="AS6" s="2"/>
      <c r="AT6" s="225"/>
      <c r="AU6" s="227"/>
      <c r="AV6" s="227"/>
      <c r="AW6" s="227"/>
      <c r="AX6" s="227"/>
      <c r="AY6" s="229"/>
      <c r="AZ6" s="2"/>
      <c r="BA6" s="225"/>
      <c r="BB6" s="227"/>
      <c r="BC6" s="229"/>
      <c r="BD6" s="1"/>
      <c r="BE6" s="233"/>
    </row>
    <row r="7" spans="1:57" ht="14" x14ac:dyDescent="0.3">
      <c r="A7" s="32"/>
      <c r="B7" s="32"/>
      <c r="C7" s="2"/>
      <c r="D7" s="2"/>
      <c r="E7" s="5"/>
      <c r="F7" s="6"/>
      <c r="G7" s="7"/>
      <c r="H7" s="7"/>
      <c r="I7" s="7"/>
      <c r="J7" s="7"/>
      <c r="K7" s="7"/>
      <c r="L7" s="7"/>
      <c r="M7" s="6"/>
      <c r="N7" s="7"/>
      <c r="O7" s="7"/>
      <c r="P7" s="7"/>
      <c r="Q7" s="6"/>
      <c r="R7" s="7"/>
      <c r="S7" s="6"/>
      <c r="T7" s="7"/>
      <c r="U7" s="7"/>
      <c r="V7" s="7"/>
      <c r="W7" s="7"/>
      <c r="X7" s="7"/>
      <c r="Y7" s="7"/>
      <c r="Z7" s="6"/>
      <c r="AA7" s="7"/>
      <c r="AB7" s="7"/>
      <c r="AC7" s="7"/>
      <c r="AD7" s="6"/>
      <c r="AE7" s="7"/>
      <c r="AF7" s="7"/>
      <c r="AG7" s="7"/>
      <c r="AH7" s="7"/>
      <c r="AI7" s="7"/>
      <c r="AJ7" s="7"/>
      <c r="AK7" s="7"/>
      <c r="AL7" s="7"/>
      <c r="AM7" s="6"/>
      <c r="AN7" s="7"/>
      <c r="AO7" s="7"/>
      <c r="AP7" s="7"/>
      <c r="AQ7" s="6"/>
      <c r="AR7" s="7"/>
      <c r="AS7" s="6"/>
      <c r="AT7" s="7"/>
      <c r="AU7" s="7"/>
      <c r="AV7" s="7"/>
      <c r="AW7" s="7"/>
      <c r="AX7" s="7"/>
      <c r="AY7" s="7"/>
      <c r="AZ7" s="6"/>
      <c r="BA7" s="7"/>
      <c r="BB7" s="7"/>
      <c r="BC7" s="7"/>
      <c r="BD7" s="6"/>
      <c r="BE7" s="7"/>
    </row>
    <row r="8" spans="1:57" ht="13" x14ac:dyDescent="0.3">
      <c r="A8" s="18" t="s">
        <v>13</v>
      </c>
      <c r="B8" s="2" t="str">
        <f>TRIM(A8)</f>
        <v>United States</v>
      </c>
      <c r="C8" s="8"/>
      <c r="D8" s="22" t="s">
        <v>92</v>
      </c>
      <c r="E8" s="25" t="s">
        <v>93</v>
      </c>
      <c r="F8" s="2"/>
      <c r="G8" s="149">
        <v>57.413777904643503</v>
      </c>
      <c r="H8" s="150">
        <v>65.519809845906394</v>
      </c>
      <c r="I8" s="150">
        <v>69.423273221886902</v>
      </c>
      <c r="J8" s="150">
        <v>69.306832682255205</v>
      </c>
      <c r="K8" s="150">
        <v>67.384071216168806</v>
      </c>
      <c r="L8" s="151">
        <v>65.809567093422999</v>
      </c>
      <c r="M8" s="152"/>
      <c r="N8" s="153">
        <v>72.269601966426904</v>
      </c>
      <c r="O8" s="154">
        <v>74.410290491264206</v>
      </c>
      <c r="P8" s="155">
        <v>73.339946228845605</v>
      </c>
      <c r="Q8" s="152"/>
      <c r="R8" s="156">
        <v>67.9611072152058</v>
      </c>
      <c r="S8" s="157"/>
      <c r="T8" s="149">
        <v>-2.8861189764405402</v>
      </c>
      <c r="U8" s="150">
        <v>-1.84377700322622</v>
      </c>
      <c r="V8" s="150">
        <v>-1.7797326640184901</v>
      </c>
      <c r="W8" s="150">
        <v>-1.4293884073487499</v>
      </c>
      <c r="X8" s="150">
        <v>-0.48478010383450898</v>
      </c>
      <c r="Y8" s="151">
        <v>-1.6522733643819201</v>
      </c>
      <c r="Z8" s="152"/>
      <c r="AA8" s="153">
        <v>0.63002872122800702</v>
      </c>
      <c r="AB8" s="154">
        <v>8.8528318715077395E-2</v>
      </c>
      <c r="AC8" s="155">
        <v>0.35459686558757703</v>
      </c>
      <c r="AD8" s="152"/>
      <c r="AE8" s="156">
        <v>-1.04210412045237</v>
      </c>
      <c r="AF8" s="28"/>
      <c r="AG8" s="149">
        <v>58.312077886518601</v>
      </c>
      <c r="AH8" s="150">
        <v>67.336159808442503</v>
      </c>
      <c r="AI8" s="150">
        <v>71.348321134390005</v>
      </c>
      <c r="AJ8" s="150">
        <v>71.279362132207893</v>
      </c>
      <c r="AK8" s="150">
        <v>69.938106291970001</v>
      </c>
      <c r="AL8" s="151">
        <v>67.642815732679097</v>
      </c>
      <c r="AM8" s="152"/>
      <c r="AN8" s="153">
        <v>75.379031636292794</v>
      </c>
      <c r="AO8" s="154">
        <v>77.333964675332894</v>
      </c>
      <c r="AP8" s="155">
        <v>76.356498155812801</v>
      </c>
      <c r="AQ8" s="152"/>
      <c r="AR8" s="156">
        <v>70.132628173846896</v>
      </c>
      <c r="AS8" s="157"/>
      <c r="AT8" s="149">
        <v>-1.8201207533227</v>
      </c>
      <c r="AU8" s="150">
        <v>-1.2986868504097</v>
      </c>
      <c r="AV8" s="150">
        <v>-1.2231653217703</v>
      </c>
      <c r="AW8" s="150">
        <v>-1.5144595012053199</v>
      </c>
      <c r="AX8" s="150">
        <v>-1.1362041406154</v>
      </c>
      <c r="AY8" s="151">
        <v>-1.38509195997861</v>
      </c>
      <c r="AZ8" s="152"/>
      <c r="BA8" s="153">
        <v>-0.52920159452661397</v>
      </c>
      <c r="BB8" s="154">
        <v>-0.73760607684450297</v>
      </c>
      <c r="BC8" s="155">
        <v>-0.63484738368413396</v>
      </c>
      <c r="BD8" s="152"/>
      <c r="BE8" s="156">
        <v>-1.1527687652915399</v>
      </c>
    </row>
    <row r="9" spans="1:57" x14ac:dyDescent="0.25">
      <c r="A9" s="19" t="s">
        <v>94</v>
      </c>
      <c r="B9" s="2" t="str">
        <f>TRIM(A9)</f>
        <v>Virginia</v>
      </c>
      <c r="C9" s="9"/>
      <c r="D9" s="23" t="s">
        <v>92</v>
      </c>
      <c r="E9" s="26" t="s">
        <v>93</v>
      </c>
      <c r="F9" s="2"/>
      <c r="G9" s="158">
        <v>56.001572491231499</v>
      </c>
      <c r="H9" s="152">
        <v>66.869575365941998</v>
      </c>
      <c r="I9" s="152">
        <v>71.544665507773303</v>
      </c>
      <c r="J9" s="152">
        <v>70.912597743229298</v>
      </c>
      <c r="K9" s="152">
        <v>68.161966596846398</v>
      </c>
      <c r="L9" s="159">
        <v>66.698075541004499</v>
      </c>
      <c r="M9" s="152"/>
      <c r="N9" s="160">
        <v>74.169988759144701</v>
      </c>
      <c r="O9" s="161">
        <v>75.266432840496506</v>
      </c>
      <c r="P9" s="162">
        <v>74.718210799820596</v>
      </c>
      <c r="Q9" s="152"/>
      <c r="R9" s="163">
        <v>68.989542757809105</v>
      </c>
      <c r="S9" s="157"/>
      <c r="T9" s="158">
        <v>-2.8223675171073701</v>
      </c>
      <c r="U9" s="152">
        <v>-2.0753393129484698</v>
      </c>
      <c r="V9" s="152">
        <v>-2.0212172696722202</v>
      </c>
      <c r="W9" s="152">
        <v>2.58566440764247</v>
      </c>
      <c r="X9" s="152">
        <v>5.9383589360511797</v>
      </c>
      <c r="Y9" s="159">
        <v>0.32748547634963399</v>
      </c>
      <c r="Z9" s="152"/>
      <c r="AA9" s="160">
        <v>6.7358447611584804</v>
      </c>
      <c r="AB9" s="161">
        <v>4.2312438773583398</v>
      </c>
      <c r="AC9" s="162">
        <v>5.4594907341449597</v>
      </c>
      <c r="AD9" s="152"/>
      <c r="AE9" s="163">
        <v>1.8613597843040499</v>
      </c>
      <c r="AF9" s="29"/>
      <c r="AG9" s="158">
        <v>57.412344252496403</v>
      </c>
      <c r="AH9" s="152">
        <v>68.762455574796405</v>
      </c>
      <c r="AI9" s="152">
        <v>72.847974161707498</v>
      </c>
      <c r="AJ9" s="152">
        <v>72.819855658349397</v>
      </c>
      <c r="AK9" s="152">
        <v>70.650735921157505</v>
      </c>
      <c r="AL9" s="159">
        <v>68.498686417070004</v>
      </c>
      <c r="AM9" s="152"/>
      <c r="AN9" s="160">
        <v>76.266088222913794</v>
      </c>
      <c r="AO9" s="161">
        <v>76.764750162072801</v>
      </c>
      <c r="AP9" s="162">
        <v>76.515419192493297</v>
      </c>
      <c r="AQ9" s="152"/>
      <c r="AR9" s="163">
        <v>70.789499734523602</v>
      </c>
      <c r="AS9" s="157"/>
      <c r="AT9" s="158">
        <v>0.14174549615378901</v>
      </c>
      <c r="AU9" s="152">
        <v>-0.121103591526739</v>
      </c>
      <c r="AV9" s="152">
        <v>6.4091646108483294E-2</v>
      </c>
      <c r="AW9" s="152">
        <v>1.36815434635457</v>
      </c>
      <c r="AX9" s="152">
        <v>3.4638213127828901</v>
      </c>
      <c r="AY9" s="159">
        <v>1.0005062823058</v>
      </c>
      <c r="AZ9" s="152"/>
      <c r="BA9" s="160">
        <v>2.5960757871678402</v>
      </c>
      <c r="BB9" s="161">
        <v>1.51155815045579</v>
      </c>
      <c r="BC9" s="162">
        <v>2.0491687898794599</v>
      </c>
      <c r="BD9" s="152"/>
      <c r="BE9" s="163">
        <v>1.3224400047935401</v>
      </c>
    </row>
    <row r="10" spans="1:57" x14ac:dyDescent="0.25">
      <c r="A10" s="20" t="s">
        <v>41</v>
      </c>
      <c r="B10" s="2" t="str">
        <f t="shared" ref="B10:B45" si="0">TRIM(A10)</f>
        <v>Norfolk/Virginia Beach, VA</v>
      </c>
      <c r="C10" s="2"/>
      <c r="D10" s="23" t="s">
        <v>92</v>
      </c>
      <c r="E10" s="26" t="s">
        <v>93</v>
      </c>
      <c r="F10" s="2"/>
      <c r="G10" s="158">
        <v>66.897136688428503</v>
      </c>
      <c r="H10" s="152">
        <v>73.667300673417898</v>
      </c>
      <c r="I10" s="152">
        <v>75.127229733203094</v>
      </c>
      <c r="J10" s="152">
        <v>76.196473551637197</v>
      </c>
      <c r="K10" s="152">
        <v>74.207063177915998</v>
      </c>
      <c r="L10" s="159">
        <v>73.219040764920507</v>
      </c>
      <c r="M10" s="152"/>
      <c r="N10" s="160">
        <v>83.552665398653104</v>
      </c>
      <c r="O10" s="161">
        <v>85.8273788104662</v>
      </c>
      <c r="P10" s="162">
        <v>84.690022104559702</v>
      </c>
      <c r="Q10" s="152"/>
      <c r="R10" s="163">
        <v>76.496464004817398</v>
      </c>
      <c r="S10" s="157"/>
      <c r="T10" s="158">
        <v>3.1097658895008902</v>
      </c>
      <c r="U10" s="152">
        <v>0.78194551128537304</v>
      </c>
      <c r="V10" s="152">
        <v>-2.3383520822195401</v>
      </c>
      <c r="W10" s="152">
        <v>6.22900829935024</v>
      </c>
      <c r="X10" s="152">
        <v>8.2911846711950794</v>
      </c>
      <c r="Y10" s="159">
        <v>3.0803196223678699</v>
      </c>
      <c r="Z10" s="152"/>
      <c r="AA10" s="160">
        <v>10.9405559230051</v>
      </c>
      <c r="AB10" s="161">
        <v>7.6376692740063703</v>
      </c>
      <c r="AC10" s="162">
        <v>9.2419892776441905</v>
      </c>
      <c r="AD10" s="152"/>
      <c r="AE10" s="163">
        <v>4.9528369027760704</v>
      </c>
      <c r="AF10" s="29"/>
      <c r="AG10" s="158">
        <v>65.572790829178004</v>
      </c>
      <c r="AH10" s="152">
        <v>73.493805582686406</v>
      </c>
      <c r="AI10" s="152">
        <v>76.449647869223199</v>
      </c>
      <c r="AJ10" s="152">
        <v>76.8641083637485</v>
      </c>
      <c r="AK10" s="152">
        <v>77.132061892767098</v>
      </c>
      <c r="AL10" s="159">
        <v>73.902482907520607</v>
      </c>
      <c r="AM10" s="152"/>
      <c r="AN10" s="160">
        <v>86.547704724206994</v>
      </c>
      <c r="AO10" s="161">
        <v>88.402817046213897</v>
      </c>
      <c r="AP10" s="162">
        <v>87.475260885210503</v>
      </c>
      <c r="AQ10" s="152"/>
      <c r="AR10" s="163">
        <v>77.780419472574906</v>
      </c>
      <c r="AS10" s="157"/>
      <c r="AT10" s="158">
        <v>0.696790304405001</v>
      </c>
      <c r="AU10" s="152">
        <v>0.60253011011954605</v>
      </c>
      <c r="AV10" s="152">
        <v>1.29748533339644</v>
      </c>
      <c r="AW10" s="152">
        <v>4.9530110618489704</v>
      </c>
      <c r="AX10" s="152">
        <v>4.9063725005081604</v>
      </c>
      <c r="AY10" s="159">
        <v>2.5271563266166202</v>
      </c>
      <c r="AZ10" s="152"/>
      <c r="BA10" s="160">
        <v>3.7876269940377498</v>
      </c>
      <c r="BB10" s="161">
        <v>2.7557046121452702</v>
      </c>
      <c r="BC10" s="162">
        <v>3.2636173410484299</v>
      </c>
      <c r="BD10" s="152"/>
      <c r="BE10" s="163">
        <v>2.7627246085747199</v>
      </c>
    </row>
    <row r="11" spans="1:57" x14ac:dyDescent="0.25">
      <c r="A11" s="20" t="s">
        <v>95</v>
      </c>
      <c r="B11" s="2" t="s">
        <v>57</v>
      </c>
      <c r="C11" s="2"/>
      <c r="D11" s="23" t="s">
        <v>92</v>
      </c>
      <c r="E11" s="26" t="s">
        <v>93</v>
      </c>
      <c r="F11" s="2"/>
      <c r="G11" s="158">
        <v>50.890844920695599</v>
      </c>
      <c r="H11" s="152">
        <v>65.395245992260897</v>
      </c>
      <c r="I11" s="152">
        <v>75.911043075222096</v>
      </c>
      <c r="J11" s="152">
        <v>75.103116894161602</v>
      </c>
      <c r="K11" s="152">
        <v>69.464642598970897</v>
      </c>
      <c r="L11" s="159">
        <v>67.352978696262198</v>
      </c>
      <c r="M11" s="152"/>
      <c r="N11" s="160">
        <v>76.2129523323553</v>
      </c>
      <c r="O11" s="161">
        <v>77.701237402729902</v>
      </c>
      <c r="P11" s="162">
        <v>76.957094867542594</v>
      </c>
      <c r="Q11" s="152"/>
      <c r="R11" s="163">
        <v>70.097011888056599</v>
      </c>
      <c r="S11" s="157"/>
      <c r="T11" s="158">
        <v>2.4098045140939299</v>
      </c>
      <c r="U11" s="152">
        <v>7.8013136399919301</v>
      </c>
      <c r="V11" s="152">
        <v>14.5692574063505</v>
      </c>
      <c r="W11" s="152">
        <v>18.643659429275399</v>
      </c>
      <c r="X11" s="152">
        <v>12.810977801539099</v>
      </c>
      <c r="Y11" s="159">
        <v>11.699661641327101</v>
      </c>
      <c r="Z11" s="152"/>
      <c r="AA11" s="160">
        <v>3.7303548560548001</v>
      </c>
      <c r="AB11" s="161">
        <v>-7.6977071360693596</v>
      </c>
      <c r="AC11" s="162">
        <v>-2.3718189155521499</v>
      </c>
      <c r="AD11" s="152"/>
      <c r="AE11" s="163">
        <v>6.8680332026331703</v>
      </c>
      <c r="AF11" s="29"/>
      <c r="AG11" s="158">
        <v>55.0924941526685</v>
      </c>
      <c r="AH11" s="152">
        <v>69.551350201998702</v>
      </c>
      <c r="AI11" s="152">
        <v>75.645305324034595</v>
      </c>
      <c r="AJ11" s="152">
        <v>75.4518200374213</v>
      </c>
      <c r="AK11" s="152">
        <v>70.625318931791099</v>
      </c>
      <c r="AL11" s="159">
        <v>69.273375971695302</v>
      </c>
      <c r="AM11" s="152"/>
      <c r="AN11" s="160">
        <v>75.426305494131597</v>
      </c>
      <c r="AO11" s="161">
        <v>75.845169246470405</v>
      </c>
      <c r="AP11" s="162">
        <v>75.635737370301001</v>
      </c>
      <c r="AQ11" s="152"/>
      <c r="AR11" s="163">
        <v>71.091215600510196</v>
      </c>
      <c r="AS11" s="157"/>
      <c r="AT11" s="158">
        <v>6.7661757960870998</v>
      </c>
      <c r="AU11" s="152">
        <v>8.3811441237570197</v>
      </c>
      <c r="AV11" s="152">
        <v>9.5446214810302301</v>
      </c>
      <c r="AW11" s="152">
        <v>11.188160595826099</v>
      </c>
      <c r="AX11" s="152">
        <v>10.7264457807801</v>
      </c>
      <c r="AY11" s="159">
        <v>9.4465631465283</v>
      </c>
      <c r="AZ11" s="152"/>
      <c r="BA11" s="160">
        <v>7.5216982887382802</v>
      </c>
      <c r="BB11" s="161">
        <v>3.2705876473537798</v>
      </c>
      <c r="BC11" s="162">
        <v>5.3473934199658499</v>
      </c>
      <c r="BD11" s="152"/>
      <c r="BE11" s="163">
        <v>8.1685427693819399</v>
      </c>
    </row>
    <row r="12" spans="1:57" x14ac:dyDescent="0.25">
      <c r="A12" s="20" t="s">
        <v>96</v>
      </c>
      <c r="B12" s="2" t="str">
        <f t="shared" si="0"/>
        <v>Virginia Area</v>
      </c>
      <c r="C12" s="2"/>
      <c r="D12" s="23" t="s">
        <v>92</v>
      </c>
      <c r="E12" s="26" t="s">
        <v>93</v>
      </c>
      <c r="F12" s="2"/>
      <c r="G12" s="158">
        <v>50.447390039743297</v>
      </c>
      <c r="H12" s="152">
        <v>59.948045027642699</v>
      </c>
      <c r="I12" s="152">
        <v>63.393947467750102</v>
      </c>
      <c r="J12" s="152">
        <v>62.836652678789399</v>
      </c>
      <c r="K12" s="152">
        <v>62.674570927418401</v>
      </c>
      <c r="L12" s="159">
        <v>59.860121228268802</v>
      </c>
      <c r="M12" s="152"/>
      <c r="N12" s="160">
        <v>69.151180088367795</v>
      </c>
      <c r="O12" s="161">
        <v>69.510868358533699</v>
      </c>
      <c r="P12" s="162">
        <v>69.331024223450697</v>
      </c>
      <c r="Q12" s="152"/>
      <c r="R12" s="163">
        <v>62.5660935126065</v>
      </c>
      <c r="S12" s="157"/>
      <c r="T12" s="158">
        <v>1.19000819340613</v>
      </c>
      <c r="U12" s="152">
        <v>-3.4529463503597801</v>
      </c>
      <c r="V12" s="152">
        <v>-0.30363196562070499</v>
      </c>
      <c r="W12" s="152">
        <v>2.6044241891083999</v>
      </c>
      <c r="X12" s="152">
        <v>10.395831151135599</v>
      </c>
      <c r="Y12" s="159">
        <v>1.9598765759024599</v>
      </c>
      <c r="Z12" s="152"/>
      <c r="AA12" s="160">
        <v>8.7466007827281498</v>
      </c>
      <c r="AB12" s="161">
        <v>6.3615394681813404</v>
      </c>
      <c r="AC12" s="162">
        <v>7.5377547197038002</v>
      </c>
      <c r="AD12" s="152"/>
      <c r="AE12" s="163">
        <v>3.6622276429802598</v>
      </c>
      <c r="AF12" s="29"/>
      <c r="AG12" s="158">
        <v>50.390221125304301</v>
      </c>
      <c r="AH12" s="152">
        <v>61.680507843333402</v>
      </c>
      <c r="AI12" s="152">
        <v>64.544352911093995</v>
      </c>
      <c r="AJ12" s="152">
        <v>64.758918942956498</v>
      </c>
      <c r="AK12" s="152">
        <v>64.4092763677194</v>
      </c>
      <c r="AL12" s="159">
        <v>61.156655438081501</v>
      </c>
      <c r="AM12" s="152"/>
      <c r="AN12" s="160">
        <v>70.744066139212293</v>
      </c>
      <c r="AO12" s="161">
        <v>70.320695172904195</v>
      </c>
      <c r="AP12" s="162">
        <v>70.532380656058294</v>
      </c>
      <c r="AQ12" s="152"/>
      <c r="AR12" s="163">
        <v>63.836348651562801</v>
      </c>
      <c r="AS12" s="157"/>
      <c r="AT12" s="158">
        <v>2.0763229085913801</v>
      </c>
      <c r="AU12" s="152">
        <v>0.53067765055625904</v>
      </c>
      <c r="AV12" s="152">
        <v>1.57153001439129</v>
      </c>
      <c r="AW12" s="152">
        <v>1.5102837034369001</v>
      </c>
      <c r="AX12" s="152">
        <v>4.5574471749181802</v>
      </c>
      <c r="AY12" s="159">
        <v>2.0420769044334901</v>
      </c>
      <c r="AZ12" s="152"/>
      <c r="BA12" s="160">
        <v>3.7029490513399299</v>
      </c>
      <c r="BB12" s="161">
        <v>3.8361245274875602</v>
      </c>
      <c r="BC12" s="162">
        <v>3.7692942146677502</v>
      </c>
      <c r="BD12" s="152"/>
      <c r="BE12" s="163">
        <v>2.5815124859740601</v>
      </c>
    </row>
    <row r="13" spans="1:57" x14ac:dyDescent="0.25">
      <c r="A13" s="33" t="s">
        <v>97</v>
      </c>
      <c r="B13" s="2" t="s">
        <v>34</v>
      </c>
      <c r="C13" s="2"/>
      <c r="D13" s="23" t="s">
        <v>92</v>
      </c>
      <c r="E13" s="26" t="s">
        <v>93</v>
      </c>
      <c r="F13" s="2"/>
      <c r="G13" s="158">
        <v>53.476329416712602</v>
      </c>
      <c r="H13" s="152">
        <v>65.571414802547906</v>
      </c>
      <c r="I13" s="152">
        <v>71.124022541610202</v>
      </c>
      <c r="J13" s="152">
        <v>69.100754409483997</v>
      </c>
      <c r="K13" s="152">
        <v>66.263613980670897</v>
      </c>
      <c r="L13" s="159">
        <v>65.107227030205095</v>
      </c>
      <c r="M13" s="152"/>
      <c r="N13" s="160">
        <v>69.480149655214703</v>
      </c>
      <c r="O13" s="161">
        <v>70.705079340045003</v>
      </c>
      <c r="P13" s="162">
        <v>70.092614497629796</v>
      </c>
      <c r="Q13" s="152"/>
      <c r="R13" s="163">
        <v>66.531623449469294</v>
      </c>
      <c r="S13" s="157"/>
      <c r="T13" s="158">
        <v>-12.514560503830801</v>
      </c>
      <c r="U13" s="152">
        <v>-8.8857514177950208</v>
      </c>
      <c r="V13" s="152">
        <v>-10.5450684084707</v>
      </c>
      <c r="W13" s="152">
        <v>-6.9304617779374</v>
      </c>
      <c r="X13" s="152">
        <v>-0.67036492259247304</v>
      </c>
      <c r="Y13" s="159">
        <v>-7.9255740522043698</v>
      </c>
      <c r="Z13" s="152"/>
      <c r="AA13" s="160">
        <v>3.33739150447082</v>
      </c>
      <c r="AB13" s="161">
        <v>3.2091753250495798</v>
      </c>
      <c r="AC13" s="162">
        <v>3.27268344973105</v>
      </c>
      <c r="AD13" s="152"/>
      <c r="AE13" s="163">
        <v>-4.8189399774514499</v>
      </c>
      <c r="AF13" s="29"/>
      <c r="AG13" s="158">
        <v>57.3701958155035</v>
      </c>
      <c r="AH13" s="152">
        <v>69.197566164693598</v>
      </c>
      <c r="AI13" s="152">
        <v>74.380779906729401</v>
      </c>
      <c r="AJ13" s="152">
        <v>72.311508132138698</v>
      </c>
      <c r="AK13" s="152">
        <v>67.773154630049504</v>
      </c>
      <c r="AL13" s="159">
        <v>68.206640929822896</v>
      </c>
      <c r="AM13" s="152"/>
      <c r="AN13" s="160">
        <v>71.582339770133004</v>
      </c>
      <c r="AO13" s="161">
        <v>73.944982670154502</v>
      </c>
      <c r="AP13" s="162">
        <v>72.763661220143803</v>
      </c>
      <c r="AQ13" s="152"/>
      <c r="AR13" s="163">
        <v>69.508726195408599</v>
      </c>
      <c r="AS13" s="157"/>
      <c r="AT13" s="158">
        <v>-7.2093007836928003</v>
      </c>
      <c r="AU13" s="152">
        <v>-7.57285017272181</v>
      </c>
      <c r="AV13" s="152">
        <v>-7.7887077819986201</v>
      </c>
      <c r="AW13" s="152">
        <v>-7.2309938933122604</v>
      </c>
      <c r="AX13" s="152">
        <v>-4.5285658517305496</v>
      </c>
      <c r="AY13" s="159">
        <v>-6.8958735581993897</v>
      </c>
      <c r="AZ13" s="152"/>
      <c r="BA13" s="160">
        <v>-3.51479606704227</v>
      </c>
      <c r="BB13" s="161">
        <v>-4.0639063161162596</v>
      </c>
      <c r="BC13" s="162">
        <v>-3.7945918586176202</v>
      </c>
      <c r="BD13" s="152"/>
      <c r="BE13" s="163">
        <v>-5.9897091748790903</v>
      </c>
    </row>
    <row r="14" spans="1:57" x14ac:dyDescent="0.25">
      <c r="A14" s="20" t="s">
        <v>98</v>
      </c>
      <c r="B14" s="2" t="str">
        <f t="shared" si="0"/>
        <v>Arlington, VA</v>
      </c>
      <c r="C14" s="2"/>
      <c r="D14" s="23" t="s">
        <v>92</v>
      </c>
      <c r="E14" s="26" t="s">
        <v>93</v>
      </c>
      <c r="F14" s="2"/>
      <c r="G14" s="158">
        <v>53.463569165786602</v>
      </c>
      <c r="H14" s="152">
        <v>72.5659978880675</v>
      </c>
      <c r="I14" s="152">
        <v>77.793030623020002</v>
      </c>
      <c r="J14" s="152">
        <v>71.742344244984096</v>
      </c>
      <c r="K14" s="152">
        <v>66.240760295670498</v>
      </c>
      <c r="L14" s="159">
        <v>68.361140443505803</v>
      </c>
      <c r="M14" s="152"/>
      <c r="N14" s="160">
        <v>70.802534318901706</v>
      </c>
      <c r="O14" s="161">
        <v>70.749736008447698</v>
      </c>
      <c r="P14" s="162">
        <v>70.776135163674695</v>
      </c>
      <c r="Q14" s="152"/>
      <c r="R14" s="163">
        <v>69.051138934982603</v>
      </c>
      <c r="S14" s="157"/>
      <c r="T14" s="158">
        <v>-22.341356139666502</v>
      </c>
      <c r="U14" s="152">
        <v>-12.6100505951492</v>
      </c>
      <c r="V14" s="152">
        <v>-15.3845538287501</v>
      </c>
      <c r="W14" s="152">
        <v>-18.864222793315701</v>
      </c>
      <c r="X14" s="152">
        <v>-14.0425063581063</v>
      </c>
      <c r="Y14" s="159">
        <v>-16.490848488423602</v>
      </c>
      <c r="Z14" s="152"/>
      <c r="AA14" s="160">
        <v>-2.94123324343829</v>
      </c>
      <c r="AB14" s="161">
        <v>6.4602498282350798</v>
      </c>
      <c r="AC14" s="162">
        <v>1.5406097543214601</v>
      </c>
      <c r="AD14" s="152"/>
      <c r="AE14" s="163">
        <v>-11.9097805960748</v>
      </c>
      <c r="AF14" s="29"/>
      <c r="AG14" s="158">
        <v>61.019007391763402</v>
      </c>
      <c r="AH14" s="152">
        <v>74.010031678986195</v>
      </c>
      <c r="AI14" s="152">
        <v>76.385955649419202</v>
      </c>
      <c r="AJ14" s="152">
        <v>75.192713833157299</v>
      </c>
      <c r="AK14" s="152">
        <v>72.338965153115097</v>
      </c>
      <c r="AL14" s="159">
        <v>71.789334741288201</v>
      </c>
      <c r="AM14" s="152"/>
      <c r="AN14" s="160">
        <v>75.332629355860604</v>
      </c>
      <c r="AO14" s="161">
        <v>73.833157338965094</v>
      </c>
      <c r="AP14" s="162">
        <v>74.582893347412806</v>
      </c>
      <c r="AQ14" s="152"/>
      <c r="AR14" s="163">
        <v>72.587494343038102</v>
      </c>
      <c r="AS14" s="157"/>
      <c r="AT14" s="158">
        <v>-10.350386892259101</v>
      </c>
      <c r="AU14" s="152">
        <v>-13.6341319104326</v>
      </c>
      <c r="AV14" s="152">
        <v>-16.9243693139424</v>
      </c>
      <c r="AW14" s="152">
        <v>-17.039966513048299</v>
      </c>
      <c r="AX14" s="152">
        <v>-10.556346000608899</v>
      </c>
      <c r="AY14" s="159">
        <v>-13.9668096295102</v>
      </c>
      <c r="AZ14" s="152"/>
      <c r="BA14" s="160">
        <v>-7.8325715962317402</v>
      </c>
      <c r="BB14" s="161">
        <v>-7.71511171586305</v>
      </c>
      <c r="BC14" s="162">
        <v>-7.7744694274693096</v>
      </c>
      <c r="BD14" s="152"/>
      <c r="BE14" s="163">
        <v>-12.236893651466101</v>
      </c>
    </row>
    <row r="15" spans="1:57" x14ac:dyDescent="0.25">
      <c r="A15" s="20" t="s">
        <v>38</v>
      </c>
      <c r="B15" s="2" t="str">
        <f t="shared" si="0"/>
        <v>Suburban Virginia Area</v>
      </c>
      <c r="C15" s="2"/>
      <c r="D15" s="23" t="s">
        <v>92</v>
      </c>
      <c r="E15" s="26" t="s">
        <v>93</v>
      </c>
      <c r="F15" s="2"/>
      <c r="G15" s="158">
        <v>55.374857700439001</v>
      </c>
      <c r="H15" s="152">
        <v>68.450154496666102</v>
      </c>
      <c r="I15" s="152">
        <v>76.142462188973795</v>
      </c>
      <c r="J15" s="152">
        <v>74.532444299886095</v>
      </c>
      <c r="K15" s="152">
        <v>71.735241502683294</v>
      </c>
      <c r="L15" s="159">
        <v>69.247032037729696</v>
      </c>
      <c r="M15" s="152"/>
      <c r="N15" s="160">
        <v>71.263620100829399</v>
      </c>
      <c r="O15" s="161">
        <v>76.532769556025301</v>
      </c>
      <c r="P15" s="162">
        <v>73.898194828427293</v>
      </c>
      <c r="Q15" s="152"/>
      <c r="R15" s="163">
        <v>70.575935692214699</v>
      </c>
      <c r="S15" s="157"/>
      <c r="T15" s="158">
        <v>-5.7534392988356498</v>
      </c>
      <c r="U15" s="152">
        <v>2.4827209167498201</v>
      </c>
      <c r="V15" s="152">
        <v>4.9637814728434302</v>
      </c>
      <c r="W15" s="152">
        <v>13.4479423182255</v>
      </c>
      <c r="X15" s="152">
        <v>22.119521000395601</v>
      </c>
      <c r="Y15" s="159">
        <v>7.3497344312616999</v>
      </c>
      <c r="Z15" s="152"/>
      <c r="AA15" s="160">
        <v>17.492821933479501</v>
      </c>
      <c r="AB15" s="161">
        <v>21.562561557974298</v>
      </c>
      <c r="AC15" s="162">
        <v>19.565618598803798</v>
      </c>
      <c r="AD15" s="152"/>
      <c r="AE15" s="163">
        <v>10.7341056992207</v>
      </c>
      <c r="AF15" s="29"/>
      <c r="AG15" s="158">
        <v>56.9712815065974</v>
      </c>
      <c r="AH15" s="152">
        <v>71.3509538788349</v>
      </c>
      <c r="AI15" s="152">
        <v>76.820948568160404</v>
      </c>
      <c r="AJ15" s="152">
        <v>76.351158135544694</v>
      </c>
      <c r="AK15" s="152">
        <v>70.6278851260263</v>
      </c>
      <c r="AL15" s="159">
        <v>70.424445443032795</v>
      </c>
      <c r="AM15" s="152"/>
      <c r="AN15" s="160">
        <v>71.367974549310702</v>
      </c>
      <c r="AO15" s="161">
        <v>74.092503466840597</v>
      </c>
      <c r="AP15" s="162">
        <v>72.7302390080756</v>
      </c>
      <c r="AQ15" s="152"/>
      <c r="AR15" s="163">
        <v>71.083992976766098</v>
      </c>
      <c r="AS15" s="157"/>
      <c r="AT15" s="158">
        <v>-3.6856926797680698</v>
      </c>
      <c r="AU15" s="152">
        <v>1.34815305016876</v>
      </c>
      <c r="AV15" s="152">
        <v>3.00560633724543</v>
      </c>
      <c r="AW15" s="152">
        <v>4.4459617017607904</v>
      </c>
      <c r="AX15" s="152">
        <v>10.7024961718014</v>
      </c>
      <c r="AY15" s="159">
        <v>3.2514070140945499</v>
      </c>
      <c r="AZ15" s="152"/>
      <c r="BA15" s="160">
        <v>2.2656966768739402</v>
      </c>
      <c r="BB15" s="161">
        <v>1.7800302883063699</v>
      </c>
      <c r="BC15" s="162">
        <v>2.01773736726958</v>
      </c>
      <c r="BD15" s="152"/>
      <c r="BE15" s="163">
        <v>2.8888336498301599</v>
      </c>
    </row>
    <row r="16" spans="1:57" x14ac:dyDescent="0.25">
      <c r="A16" s="20" t="s">
        <v>99</v>
      </c>
      <c r="B16" s="2" t="str">
        <f t="shared" si="0"/>
        <v>Alexandria, VA</v>
      </c>
      <c r="C16" s="2"/>
      <c r="D16" s="23" t="s">
        <v>92</v>
      </c>
      <c r="E16" s="26" t="s">
        <v>93</v>
      </c>
      <c r="F16" s="2"/>
      <c r="G16" s="158">
        <v>50.1799187463726</v>
      </c>
      <c r="H16" s="152">
        <v>59.349970980847303</v>
      </c>
      <c r="I16" s="152">
        <v>65.8850841555426</v>
      </c>
      <c r="J16" s="152">
        <v>64.596633778293594</v>
      </c>
      <c r="K16" s="152">
        <v>60.278583865351102</v>
      </c>
      <c r="L16" s="159">
        <v>60.0580383052814</v>
      </c>
      <c r="M16" s="152"/>
      <c r="N16" s="160">
        <v>63.668020893789901</v>
      </c>
      <c r="O16" s="161">
        <v>64.306442251886196</v>
      </c>
      <c r="P16" s="162">
        <v>63.987231572837999</v>
      </c>
      <c r="Q16" s="152"/>
      <c r="R16" s="163">
        <v>61.180664953154697</v>
      </c>
      <c r="S16" s="157"/>
      <c r="T16" s="158">
        <v>-13.626692543520001</v>
      </c>
      <c r="U16" s="152">
        <v>-16.283472018218198</v>
      </c>
      <c r="V16" s="152">
        <v>-13.636175833657999</v>
      </c>
      <c r="W16" s="152">
        <v>-9.6919658885085305</v>
      </c>
      <c r="X16" s="152">
        <v>-1.6226241081602</v>
      </c>
      <c r="Y16" s="159">
        <v>-11.177873040359501</v>
      </c>
      <c r="Z16" s="152"/>
      <c r="AA16" s="160">
        <v>7.9799656999868596</v>
      </c>
      <c r="AB16" s="161">
        <v>5.3481886502991598</v>
      </c>
      <c r="AC16" s="162">
        <v>6.6412802613343596</v>
      </c>
      <c r="AD16" s="152"/>
      <c r="AE16" s="163">
        <v>-6.5097859320012201</v>
      </c>
      <c r="AF16" s="29"/>
      <c r="AG16" s="158">
        <v>51.450957632037102</v>
      </c>
      <c r="AH16" s="152">
        <v>60.6906558328496</v>
      </c>
      <c r="AI16" s="152">
        <v>67.484039466047506</v>
      </c>
      <c r="AJ16" s="152">
        <v>66.558328496807803</v>
      </c>
      <c r="AK16" s="152">
        <v>61.828206616366799</v>
      </c>
      <c r="AL16" s="159">
        <v>61.602437608821802</v>
      </c>
      <c r="AM16" s="152"/>
      <c r="AN16" s="160">
        <v>66.471271038885604</v>
      </c>
      <c r="AO16" s="161">
        <v>69.320951828206603</v>
      </c>
      <c r="AP16" s="162">
        <v>67.896111433546096</v>
      </c>
      <c r="AQ16" s="152"/>
      <c r="AR16" s="163">
        <v>63.400630130171599</v>
      </c>
      <c r="AS16" s="157"/>
      <c r="AT16" s="158">
        <v>-8.7914841977523306</v>
      </c>
      <c r="AU16" s="152">
        <v>-10.685471771416699</v>
      </c>
      <c r="AV16" s="152">
        <v>-10.0905110876294</v>
      </c>
      <c r="AW16" s="152">
        <v>-10.344300563926399</v>
      </c>
      <c r="AX16" s="152">
        <v>-7.4380991856648402</v>
      </c>
      <c r="AY16" s="159">
        <v>-9.5289629336625197</v>
      </c>
      <c r="AZ16" s="152"/>
      <c r="BA16" s="160">
        <v>-3.0232935117243001</v>
      </c>
      <c r="BB16" s="161">
        <v>-2.11916648124713</v>
      </c>
      <c r="BC16" s="162">
        <v>-2.56384000138527</v>
      </c>
      <c r="BD16" s="152"/>
      <c r="BE16" s="163">
        <v>-7.5059164434424304</v>
      </c>
    </row>
    <row r="17" spans="1:57" x14ac:dyDescent="0.25">
      <c r="A17" s="20" t="s">
        <v>37</v>
      </c>
      <c r="B17" s="2" t="str">
        <f t="shared" si="0"/>
        <v>Fairfax/Tysons Corner, VA</v>
      </c>
      <c r="C17" s="2"/>
      <c r="D17" s="23" t="s">
        <v>92</v>
      </c>
      <c r="E17" s="26" t="s">
        <v>93</v>
      </c>
      <c r="F17" s="2"/>
      <c r="G17" s="158">
        <v>55.731820287169903</v>
      </c>
      <c r="H17" s="152">
        <v>75.521074571560902</v>
      </c>
      <c r="I17" s="152">
        <v>82.3297823066234</v>
      </c>
      <c r="J17" s="152">
        <v>76.5053265400648</v>
      </c>
      <c r="K17" s="152">
        <v>65.8059286706808</v>
      </c>
      <c r="L17" s="159">
        <v>71.178786475219994</v>
      </c>
      <c r="M17" s="152"/>
      <c r="N17" s="160">
        <v>66.431218156553896</v>
      </c>
      <c r="O17" s="161">
        <v>69.326076887447798</v>
      </c>
      <c r="P17" s="162">
        <v>67.878647522000904</v>
      </c>
      <c r="Q17" s="152"/>
      <c r="R17" s="163">
        <v>70.235889631443101</v>
      </c>
      <c r="S17" s="157"/>
      <c r="T17" s="158">
        <v>-9.0921541279906606</v>
      </c>
      <c r="U17" s="152">
        <v>-1.59716701347362</v>
      </c>
      <c r="V17" s="152">
        <v>-3.3952957611797498</v>
      </c>
      <c r="W17" s="152">
        <v>-4.7230384172944202</v>
      </c>
      <c r="X17" s="152">
        <v>-2.0484642293190101</v>
      </c>
      <c r="Y17" s="159">
        <v>-4.0085880791128803</v>
      </c>
      <c r="Z17" s="152"/>
      <c r="AA17" s="160">
        <v>1.60205580005537</v>
      </c>
      <c r="AB17" s="161">
        <v>4.7087631881349603</v>
      </c>
      <c r="AC17" s="162">
        <v>3.1651449977486199</v>
      </c>
      <c r="AD17" s="152"/>
      <c r="AE17" s="163">
        <v>-2.12939880566663</v>
      </c>
      <c r="AF17" s="29"/>
      <c r="AG17" s="158">
        <v>59.040643816581699</v>
      </c>
      <c r="AH17" s="152">
        <v>76.430060213061594</v>
      </c>
      <c r="AI17" s="152">
        <v>84.029064381658102</v>
      </c>
      <c r="AJ17" s="152">
        <v>81.166049096804002</v>
      </c>
      <c r="AK17" s="152">
        <v>70.449282075034702</v>
      </c>
      <c r="AL17" s="159">
        <v>74.223019916628004</v>
      </c>
      <c r="AM17" s="152"/>
      <c r="AN17" s="160">
        <v>70.999305233904494</v>
      </c>
      <c r="AO17" s="161">
        <v>73.564150069476597</v>
      </c>
      <c r="AP17" s="162">
        <v>72.281727651690503</v>
      </c>
      <c r="AQ17" s="152"/>
      <c r="AR17" s="163">
        <v>73.668364983788706</v>
      </c>
      <c r="AS17" s="157"/>
      <c r="AT17" s="158">
        <v>-3.54623241754223</v>
      </c>
      <c r="AU17" s="152">
        <v>1.1037844776161501</v>
      </c>
      <c r="AV17" s="152">
        <v>-3.4240854171516497E-2</v>
      </c>
      <c r="AW17" s="152">
        <v>-1.7431035685918901</v>
      </c>
      <c r="AX17" s="152">
        <v>-0.89877013937266104</v>
      </c>
      <c r="AY17" s="159">
        <v>-0.91945260219532099</v>
      </c>
      <c r="AZ17" s="152"/>
      <c r="BA17" s="160">
        <v>-2.83976303246724E-2</v>
      </c>
      <c r="BB17" s="161">
        <v>4.1285163413163198E-2</v>
      </c>
      <c r="BC17" s="162">
        <v>7.0497879090163796E-3</v>
      </c>
      <c r="BD17" s="152"/>
      <c r="BE17" s="163">
        <v>-0.66145648776254595</v>
      </c>
    </row>
    <row r="18" spans="1:57" x14ac:dyDescent="0.25">
      <c r="A18" s="20" t="s">
        <v>39</v>
      </c>
      <c r="B18" s="2" t="str">
        <f t="shared" si="0"/>
        <v>I-95 Fredericksburg, VA</v>
      </c>
      <c r="C18" s="2"/>
      <c r="D18" s="23" t="s">
        <v>92</v>
      </c>
      <c r="E18" s="26" t="s">
        <v>93</v>
      </c>
      <c r="F18" s="2"/>
      <c r="G18" s="158">
        <v>54.969596462133701</v>
      </c>
      <c r="H18" s="152">
        <v>61.171918186843499</v>
      </c>
      <c r="I18" s="152">
        <v>63.217247097844101</v>
      </c>
      <c r="J18" s="152">
        <v>65.439469320066294</v>
      </c>
      <c r="K18" s="152">
        <v>64.665561083471502</v>
      </c>
      <c r="L18" s="159">
        <v>61.892758430071801</v>
      </c>
      <c r="M18" s="152"/>
      <c r="N18" s="160">
        <v>73.841901603095593</v>
      </c>
      <c r="O18" s="161">
        <v>71.719181868435498</v>
      </c>
      <c r="P18" s="162">
        <v>72.780541735765595</v>
      </c>
      <c r="Q18" s="152"/>
      <c r="R18" s="163">
        <v>65.003553660270001</v>
      </c>
      <c r="S18" s="157"/>
      <c r="T18" s="158">
        <v>2.73478971822118</v>
      </c>
      <c r="U18" s="152">
        <v>3.0289236233530499</v>
      </c>
      <c r="V18" s="152">
        <v>5.3045906243845503E-2</v>
      </c>
      <c r="W18" s="152">
        <v>6.7493040042874197</v>
      </c>
      <c r="X18" s="152">
        <v>4.1171510406816703</v>
      </c>
      <c r="Y18" s="159">
        <v>3.3357610599256202</v>
      </c>
      <c r="Z18" s="152"/>
      <c r="AA18" s="160">
        <v>7.6122142933207604</v>
      </c>
      <c r="AB18" s="161">
        <v>4.5187055129168696</v>
      </c>
      <c r="AC18" s="162">
        <v>6.0654599031188203</v>
      </c>
      <c r="AD18" s="152"/>
      <c r="AE18" s="163">
        <v>4.1935724828287304</v>
      </c>
      <c r="AF18" s="29"/>
      <c r="AG18" s="158">
        <v>55.060807075732399</v>
      </c>
      <c r="AH18" s="152">
        <v>61.992813709231598</v>
      </c>
      <c r="AI18" s="152">
        <v>65.210060807075706</v>
      </c>
      <c r="AJ18" s="152">
        <v>66.498065229408496</v>
      </c>
      <c r="AK18" s="152">
        <v>67.247097844112702</v>
      </c>
      <c r="AL18" s="159">
        <v>63.201768933112199</v>
      </c>
      <c r="AM18" s="152"/>
      <c r="AN18" s="160">
        <v>76.810392482034203</v>
      </c>
      <c r="AO18" s="161">
        <v>76.533996683250393</v>
      </c>
      <c r="AP18" s="162">
        <v>76.672194582642305</v>
      </c>
      <c r="AQ18" s="152"/>
      <c r="AR18" s="163">
        <v>67.050461975835105</v>
      </c>
      <c r="AS18" s="157"/>
      <c r="AT18" s="158">
        <v>2.91649707044605</v>
      </c>
      <c r="AU18" s="152">
        <v>2.6187209859609601</v>
      </c>
      <c r="AV18" s="152">
        <v>3.1212051132686298</v>
      </c>
      <c r="AW18" s="152">
        <v>3.0253410779210901</v>
      </c>
      <c r="AX18" s="152">
        <v>3.34372144665089</v>
      </c>
      <c r="AY18" s="159">
        <v>3.01357977496416</v>
      </c>
      <c r="AZ18" s="152"/>
      <c r="BA18" s="160">
        <v>4.4484612327217397</v>
      </c>
      <c r="BB18" s="161">
        <v>4.8264898742370903</v>
      </c>
      <c r="BC18" s="162">
        <v>4.6367934362018302</v>
      </c>
      <c r="BD18" s="152"/>
      <c r="BE18" s="163">
        <v>3.5383395510362399</v>
      </c>
    </row>
    <row r="19" spans="1:57" x14ac:dyDescent="0.25">
      <c r="A19" s="20" t="s">
        <v>100</v>
      </c>
      <c r="B19" s="2" t="str">
        <f t="shared" si="0"/>
        <v>Dulles Airport Area, VA</v>
      </c>
      <c r="C19" s="2"/>
      <c r="D19" s="23" t="s">
        <v>92</v>
      </c>
      <c r="E19" s="26" t="s">
        <v>93</v>
      </c>
      <c r="F19" s="2"/>
      <c r="G19" s="158">
        <v>59.243503190603903</v>
      </c>
      <c r="H19" s="152">
        <v>74.280958105983501</v>
      </c>
      <c r="I19" s="152">
        <v>79.728105058725603</v>
      </c>
      <c r="J19" s="152">
        <v>78.905021733099005</v>
      </c>
      <c r="K19" s="152">
        <v>77.554795153981303</v>
      </c>
      <c r="L19" s="159">
        <v>73.942476648478603</v>
      </c>
      <c r="M19" s="152"/>
      <c r="N19" s="160">
        <v>76.278553592897396</v>
      </c>
      <c r="O19" s="161">
        <v>76.065846666050106</v>
      </c>
      <c r="P19" s="162">
        <v>76.172200129473694</v>
      </c>
      <c r="Q19" s="152"/>
      <c r="R19" s="163">
        <v>74.579540500191499</v>
      </c>
      <c r="S19" s="157"/>
      <c r="T19" s="158">
        <v>-17.3147664629948</v>
      </c>
      <c r="U19" s="152">
        <v>-8.5325693399457503</v>
      </c>
      <c r="V19" s="152">
        <v>-14.7664356485353</v>
      </c>
      <c r="W19" s="152">
        <v>-8.0879854013851205</v>
      </c>
      <c r="X19" s="152">
        <v>-4.8457808322559002</v>
      </c>
      <c r="Y19" s="159">
        <v>-10.6442240950769</v>
      </c>
      <c r="Z19" s="152"/>
      <c r="AA19" s="160">
        <v>-4.6246690548010303</v>
      </c>
      <c r="AB19" s="161">
        <v>0.333069110492489</v>
      </c>
      <c r="AC19" s="162">
        <v>-2.2120540681836101</v>
      </c>
      <c r="AD19" s="152"/>
      <c r="AE19" s="163">
        <v>-8.3377243083811301</v>
      </c>
      <c r="AF19" s="29"/>
      <c r="AG19" s="158">
        <v>65.754184777582495</v>
      </c>
      <c r="AH19" s="152">
        <v>81.626283177656504</v>
      </c>
      <c r="AI19" s="152">
        <v>87.126606862110407</v>
      </c>
      <c r="AJ19" s="152">
        <v>86.948580412466399</v>
      </c>
      <c r="AK19" s="152">
        <v>82.419310089706798</v>
      </c>
      <c r="AL19" s="159">
        <v>80.774993063904503</v>
      </c>
      <c r="AM19" s="152"/>
      <c r="AN19" s="160">
        <v>78.819476555997397</v>
      </c>
      <c r="AO19" s="161">
        <v>76.306297974660097</v>
      </c>
      <c r="AP19" s="162">
        <v>77.562887265328698</v>
      </c>
      <c r="AQ19" s="152"/>
      <c r="AR19" s="163">
        <v>79.857248550025702</v>
      </c>
      <c r="AS19" s="157"/>
      <c r="AT19" s="158">
        <v>-0.27025785145797998</v>
      </c>
      <c r="AU19" s="152">
        <v>-1.3881169311295101</v>
      </c>
      <c r="AV19" s="152">
        <v>-3.4500929002280598</v>
      </c>
      <c r="AW19" s="152">
        <v>-1.1272304062304801</v>
      </c>
      <c r="AX19" s="152">
        <v>2.0999073261203902</v>
      </c>
      <c r="AY19" s="159">
        <v>-0.916735288049218</v>
      </c>
      <c r="AZ19" s="152"/>
      <c r="BA19" s="160">
        <v>-2.9156210841894099</v>
      </c>
      <c r="BB19" s="161">
        <v>-6.9353577943383904</v>
      </c>
      <c r="BC19" s="162">
        <v>-4.93541961888383</v>
      </c>
      <c r="BD19" s="152"/>
      <c r="BE19" s="163">
        <v>-2.0656081450941501</v>
      </c>
    </row>
    <row r="20" spans="1:57" x14ac:dyDescent="0.25">
      <c r="A20" s="20" t="s">
        <v>46</v>
      </c>
      <c r="B20" s="2" t="str">
        <f t="shared" si="0"/>
        <v>Williamsburg, VA</v>
      </c>
      <c r="C20" s="2"/>
      <c r="D20" s="23" t="s">
        <v>92</v>
      </c>
      <c r="E20" s="26" t="s">
        <v>93</v>
      </c>
      <c r="F20" s="2"/>
      <c r="G20" s="158">
        <v>58.801244757136999</v>
      </c>
      <c r="H20" s="152">
        <v>62.724935732647801</v>
      </c>
      <c r="I20" s="152">
        <v>60.5330807739142</v>
      </c>
      <c r="J20" s="152">
        <v>63.360844270058102</v>
      </c>
      <c r="K20" s="152">
        <v>64.510891624949195</v>
      </c>
      <c r="L20" s="159">
        <v>61.986199431741298</v>
      </c>
      <c r="M20" s="152"/>
      <c r="N20" s="160">
        <v>80.340955215803007</v>
      </c>
      <c r="O20" s="161">
        <v>84.075226626978704</v>
      </c>
      <c r="P20" s="162">
        <v>82.208090921390806</v>
      </c>
      <c r="Q20" s="152"/>
      <c r="R20" s="163">
        <v>67.763882714498294</v>
      </c>
      <c r="S20" s="157"/>
      <c r="T20" s="158">
        <v>2.2630343602383598</v>
      </c>
      <c r="U20" s="152">
        <v>1.27187425981177</v>
      </c>
      <c r="V20" s="152">
        <v>-2.65781159488431</v>
      </c>
      <c r="W20" s="152">
        <v>11.4100921112185</v>
      </c>
      <c r="X20" s="152">
        <v>13.983166515867699</v>
      </c>
      <c r="Y20" s="159">
        <v>5.0287344552014996</v>
      </c>
      <c r="Z20" s="152"/>
      <c r="AA20" s="160">
        <v>12.583436876143599</v>
      </c>
      <c r="AB20" s="161">
        <v>6.9488397319543296</v>
      </c>
      <c r="AC20" s="162">
        <v>9.6299205165694399</v>
      </c>
      <c r="AD20" s="152"/>
      <c r="AE20" s="163">
        <v>6.5791973523327503</v>
      </c>
      <c r="AF20" s="29"/>
      <c r="AG20" s="158">
        <v>57.7425246921932</v>
      </c>
      <c r="AH20" s="152">
        <v>62.034907319713099</v>
      </c>
      <c r="AI20" s="152">
        <v>61.960492490867203</v>
      </c>
      <c r="AJ20" s="152">
        <v>63.387904207820299</v>
      </c>
      <c r="AK20" s="152">
        <v>66.049925585171096</v>
      </c>
      <c r="AL20" s="159">
        <v>62.235150859153002</v>
      </c>
      <c r="AM20" s="152"/>
      <c r="AN20" s="160">
        <v>81.318495467460394</v>
      </c>
      <c r="AO20" s="161">
        <v>84.481125693410902</v>
      </c>
      <c r="AP20" s="162">
        <v>82.899810580435599</v>
      </c>
      <c r="AQ20" s="152"/>
      <c r="AR20" s="163">
        <v>68.139339350948006</v>
      </c>
      <c r="AS20" s="157"/>
      <c r="AT20" s="158">
        <v>0.244932942874761</v>
      </c>
      <c r="AU20" s="152">
        <v>0.22133472670936299</v>
      </c>
      <c r="AV20" s="152">
        <v>0.85287086662603395</v>
      </c>
      <c r="AW20" s="152">
        <v>8.0086062219676002</v>
      </c>
      <c r="AX20" s="152">
        <v>6.4040973053679702</v>
      </c>
      <c r="AY20" s="159">
        <v>3.1413686838098198</v>
      </c>
      <c r="AZ20" s="152"/>
      <c r="BA20" s="160">
        <v>4.0571652912482401</v>
      </c>
      <c r="BB20" s="161">
        <v>3.8763660252127301</v>
      </c>
      <c r="BC20" s="162">
        <v>3.9649627108549699</v>
      </c>
      <c r="BD20" s="152"/>
      <c r="BE20" s="163">
        <v>3.4261714546053801</v>
      </c>
    </row>
    <row r="21" spans="1:57" x14ac:dyDescent="0.25">
      <c r="A21" s="20" t="s">
        <v>101</v>
      </c>
      <c r="B21" s="2" t="str">
        <f t="shared" si="0"/>
        <v>Virginia Beach, VA</v>
      </c>
      <c r="C21" s="2"/>
      <c r="D21" s="23" t="s">
        <v>92</v>
      </c>
      <c r="E21" s="26" t="s">
        <v>93</v>
      </c>
      <c r="F21" s="2"/>
      <c r="G21" s="158">
        <v>73.801916932907304</v>
      </c>
      <c r="H21" s="152">
        <v>79.163095145328398</v>
      </c>
      <c r="I21" s="152">
        <v>80.121561599002504</v>
      </c>
      <c r="J21" s="152">
        <v>78.189043871269305</v>
      </c>
      <c r="K21" s="152">
        <v>76.030546247954405</v>
      </c>
      <c r="L21" s="159">
        <v>77.4612327592924</v>
      </c>
      <c r="M21" s="152"/>
      <c r="N21" s="160">
        <v>87.134730772227798</v>
      </c>
      <c r="O21" s="161">
        <v>92.2231746279124</v>
      </c>
      <c r="P21" s="162">
        <v>89.678952700070099</v>
      </c>
      <c r="Q21" s="152"/>
      <c r="R21" s="163">
        <v>80.952009885228904</v>
      </c>
      <c r="S21" s="157"/>
      <c r="T21" s="158">
        <v>3.1025473546701501</v>
      </c>
      <c r="U21" s="152">
        <v>-0.30421982335623099</v>
      </c>
      <c r="V21" s="152">
        <v>-2.0761904761904701</v>
      </c>
      <c r="W21" s="152">
        <v>5.92209437348252</v>
      </c>
      <c r="X21" s="152">
        <v>11.0896049185927</v>
      </c>
      <c r="Y21" s="159">
        <v>3.2639408293858501</v>
      </c>
      <c r="Z21" s="152"/>
      <c r="AA21" s="160">
        <v>15.0648281539411</v>
      </c>
      <c r="AB21" s="161">
        <v>8.9277496548550292</v>
      </c>
      <c r="AC21" s="162">
        <v>11.8252927172909</v>
      </c>
      <c r="AD21" s="152"/>
      <c r="AE21" s="163">
        <v>5.8284217419777304</v>
      </c>
      <c r="AF21" s="29"/>
      <c r="AG21" s="158">
        <v>70.998597366165299</v>
      </c>
      <c r="AH21" s="152">
        <v>76.998753214369202</v>
      </c>
      <c r="AI21" s="152">
        <v>80.427413699057098</v>
      </c>
      <c r="AJ21" s="152">
        <v>79.718304371542104</v>
      </c>
      <c r="AK21" s="152">
        <v>80.978726720174507</v>
      </c>
      <c r="AL21" s="159">
        <v>77.824359074261594</v>
      </c>
      <c r="AM21" s="152"/>
      <c r="AN21" s="160">
        <v>90.725083768409505</v>
      </c>
      <c r="AO21" s="161">
        <v>93.631652770201796</v>
      </c>
      <c r="AP21" s="162">
        <v>92.178368269305594</v>
      </c>
      <c r="AQ21" s="152"/>
      <c r="AR21" s="163">
        <v>81.925504558559894</v>
      </c>
      <c r="AS21" s="157"/>
      <c r="AT21" s="158">
        <v>0.894502153474102</v>
      </c>
      <c r="AU21" s="152">
        <v>2.8621223292922E-2</v>
      </c>
      <c r="AV21" s="152">
        <v>1.0460421498065799</v>
      </c>
      <c r="AW21" s="152">
        <v>3.9905256248091501</v>
      </c>
      <c r="AX21" s="152">
        <v>4.5093010220595398</v>
      </c>
      <c r="AY21" s="159">
        <v>2.10904079163641</v>
      </c>
      <c r="AZ21" s="152"/>
      <c r="BA21" s="160">
        <v>4.2527130519001801</v>
      </c>
      <c r="BB21" s="161">
        <v>2.4990353209549401</v>
      </c>
      <c r="BC21" s="162">
        <v>3.3546153973426498</v>
      </c>
      <c r="BD21" s="152"/>
      <c r="BE21" s="163">
        <v>2.5062228070894399</v>
      </c>
    </row>
    <row r="22" spans="1:57" x14ac:dyDescent="0.25">
      <c r="A22" s="33" t="s">
        <v>102</v>
      </c>
      <c r="B22" s="2" t="str">
        <f t="shared" si="0"/>
        <v>Norfolk/Portsmouth, VA</v>
      </c>
      <c r="C22" s="2"/>
      <c r="D22" s="23" t="s">
        <v>92</v>
      </c>
      <c r="E22" s="26" t="s">
        <v>93</v>
      </c>
      <c r="F22" s="2"/>
      <c r="G22" s="158">
        <v>67.269217269217194</v>
      </c>
      <c r="H22" s="152">
        <v>72.744822744822699</v>
      </c>
      <c r="I22" s="152">
        <v>74.868374868374801</v>
      </c>
      <c r="J22" s="152">
        <v>77.781677781677701</v>
      </c>
      <c r="K22" s="152">
        <v>74.289224289224194</v>
      </c>
      <c r="L22" s="159">
        <v>73.390663390663306</v>
      </c>
      <c r="M22" s="152"/>
      <c r="N22" s="160">
        <v>79.659529659529596</v>
      </c>
      <c r="O22" s="161">
        <v>81.537381537381506</v>
      </c>
      <c r="P22" s="162">
        <v>80.598455598455502</v>
      </c>
      <c r="Q22" s="152"/>
      <c r="R22" s="163">
        <v>75.450032592889698</v>
      </c>
      <c r="S22" s="157"/>
      <c r="T22" s="158">
        <v>1.4377085805657199</v>
      </c>
      <c r="U22" s="152">
        <v>-1.55615155615155</v>
      </c>
      <c r="V22" s="152">
        <v>-5.1877945457149996</v>
      </c>
      <c r="W22" s="152">
        <v>2.69992201889352</v>
      </c>
      <c r="X22" s="152">
        <v>4.2719966630333497</v>
      </c>
      <c r="Y22" s="159">
        <v>0.21723475798508099</v>
      </c>
      <c r="Z22" s="152"/>
      <c r="AA22" s="160">
        <v>4.8635840783646698</v>
      </c>
      <c r="AB22" s="161">
        <v>3.5107070741814601</v>
      </c>
      <c r="AC22" s="162">
        <v>4.1748745830378402</v>
      </c>
      <c r="AD22" s="152"/>
      <c r="AE22" s="163">
        <v>1.3928901167458301</v>
      </c>
      <c r="AF22" s="29"/>
      <c r="AG22" s="158">
        <v>65.860828360828293</v>
      </c>
      <c r="AH22" s="152">
        <v>74.741137241137196</v>
      </c>
      <c r="AI22" s="152">
        <v>78.531941031941003</v>
      </c>
      <c r="AJ22" s="152">
        <v>80.045630045630006</v>
      </c>
      <c r="AK22" s="152">
        <v>78.711828711828701</v>
      </c>
      <c r="AL22" s="159">
        <v>75.578273078273</v>
      </c>
      <c r="AM22" s="152"/>
      <c r="AN22" s="160">
        <v>84.222534222534193</v>
      </c>
      <c r="AO22" s="161">
        <v>86.416286416286397</v>
      </c>
      <c r="AP22" s="162">
        <v>85.319410319410295</v>
      </c>
      <c r="AQ22" s="152"/>
      <c r="AR22" s="163">
        <v>78.361455147169394</v>
      </c>
      <c r="AS22" s="157"/>
      <c r="AT22" s="158">
        <v>-4.7962713681390401</v>
      </c>
      <c r="AU22" s="152">
        <v>-1.81589590893858</v>
      </c>
      <c r="AV22" s="152">
        <v>0.56903278858811901</v>
      </c>
      <c r="AW22" s="152">
        <v>2.0206065998421798</v>
      </c>
      <c r="AX22" s="152">
        <v>2.95967683406742</v>
      </c>
      <c r="AY22" s="159">
        <v>-0.10781351823723501</v>
      </c>
      <c r="AZ22" s="152"/>
      <c r="BA22" s="160">
        <v>0.94487678574287703</v>
      </c>
      <c r="BB22" s="161">
        <v>1.2073038571266801</v>
      </c>
      <c r="BC22" s="162">
        <v>1.07760690602694</v>
      </c>
      <c r="BD22" s="152"/>
      <c r="BE22" s="163">
        <v>0.25820218829337299</v>
      </c>
    </row>
    <row r="23" spans="1:57" x14ac:dyDescent="0.25">
      <c r="A23" s="34" t="s">
        <v>43</v>
      </c>
      <c r="B23" s="2" t="str">
        <f t="shared" si="0"/>
        <v>Newport News/Hampton, VA</v>
      </c>
      <c r="C23" s="2"/>
      <c r="D23" s="23" t="s">
        <v>92</v>
      </c>
      <c r="E23" s="26" t="s">
        <v>93</v>
      </c>
      <c r="F23" s="2"/>
      <c r="G23" s="158">
        <v>62.963491158014797</v>
      </c>
      <c r="H23" s="152">
        <v>72.561323445521893</v>
      </c>
      <c r="I23" s="152">
        <v>76.9110096976611</v>
      </c>
      <c r="J23" s="152">
        <v>80.804335424985695</v>
      </c>
      <c r="K23" s="152">
        <v>79.634911580148298</v>
      </c>
      <c r="L23" s="159">
        <v>74.575014261266404</v>
      </c>
      <c r="M23" s="152"/>
      <c r="N23" s="160">
        <v>84.298345693097502</v>
      </c>
      <c r="O23" s="161">
        <v>81.674272675413505</v>
      </c>
      <c r="P23" s="162">
        <v>82.986309184255504</v>
      </c>
      <c r="Q23" s="152"/>
      <c r="R23" s="163">
        <v>76.978241382120402</v>
      </c>
      <c r="S23" s="157"/>
      <c r="T23" s="158">
        <v>4.1630982906638998</v>
      </c>
      <c r="U23" s="152">
        <v>3.93839826472031</v>
      </c>
      <c r="V23" s="152">
        <v>-2.8962444092218802</v>
      </c>
      <c r="W23" s="152">
        <v>5.0396923720529898</v>
      </c>
      <c r="X23" s="152">
        <v>6.0149133634780503</v>
      </c>
      <c r="Y23" s="159">
        <v>3.14435057970889</v>
      </c>
      <c r="Z23" s="152"/>
      <c r="AA23" s="160">
        <v>11.3216898383161</v>
      </c>
      <c r="AB23" s="161">
        <v>13.2958072100664</v>
      </c>
      <c r="AC23" s="162">
        <v>12.284471169203201</v>
      </c>
      <c r="AD23" s="152"/>
      <c r="AE23" s="163">
        <v>5.79697584466909</v>
      </c>
      <c r="AF23" s="29"/>
      <c r="AG23" s="158">
        <v>62.107815173987397</v>
      </c>
      <c r="AH23" s="152">
        <v>72.982030804335395</v>
      </c>
      <c r="AI23" s="152">
        <v>77.167712492869299</v>
      </c>
      <c r="AJ23" s="152">
        <v>77.631203650884103</v>
      </c>
      <c r="AK23" s="152">
        <v>77.246149458071798</v>
      </c>
      <c r="AL23" s="159">
        <v>73.426982316029594</v>
      </c>
      <c r="AM23" s="152"/>
      <c r="AN23" s="160">
        <v>85.852823730747204</v>
      </c>
      <c r="AO23" s="161">
        <v>85.585424985738698</v>
      </c>
      <c r="AP23" s="162">
        <v>85.719124358242993</v>
      </c>
      <c r="AQ23" s="152"/>
      <c r="AR23" s="163">
        <v>76.939022899519102</v>
      </c>
      <c r="AS23" s="157"/>
      <c r="AT23" s="158">
        <v>2.7354967742874101</v>
      </c>
      <c r="AU23" s="152">
        <v>2.3529363665999599</v>
      </c>
      <c r="AV23" s="152">
        <v>1.5636863921231701</v>
      </c>
      <c r="AW23" s="152">
        <v>6.1922458725945297</v>
      </c>
      <c r="AX23" s="152">
        <v>5.8344860004089698</v>
      </c>
      <c r="AY23" s="159">
        <v>3.7602250881095598</v>
      </c>
      <c r="AZ23" s="152"/>
      <c r="BA23" s="160">
        <v>5.9844769181667896</v>
      </c>
      <c r="BB23" s="161">
        <v>4.5949551323312603</v>
      </c>
      <c r="BC23" s="162">
        <v>5.2862152101854498</v>
      </c>
      <c r="BD23" s="152"/>
      <c r="BE23" s="163">
        <v>4.2411557217599398</v>
      </c>
    </row>
    <row r="24" spans="1:57" x14ac:dyDescent="0.25">
      <c r="A24" s="35" t="s">
        <v>103</v>
      </c>
      <c r="B24" s="2" t="str">
        <f t="shared" si="0"/>
        <v>Chesapeake/Suffolk, VA</v>
      </c>
      <c r="C24" s="2"/>
      <c r="D24" s="24" t="s">
        <v>92</v>
      </c>
      <c r="E24" s="27" t="s">
        <v>93</v>
      </c>
      <c r="F24" s="2"/>
      <c r="G24" s="164">
        <v>66.342933690555896</v>
      </c>
      <c r="H24" s="165">
        <v>77.5787006028131</v>
      </c>
      <c r="I24" s="165">
        <v>80.609511051574003</v>
      </c>
      <c r="J24" s="165">
        <v>80.877427997320794</v>
      </c>
      <c r="K24" s="165">
        <v>75.837240455458797</v>
      </c>
      <c r="L24" s="166">
        <v>76.249162759544504</v>
      </c>
      <c r="M24" s="152"/>
      <c r="N24" s="167">
        <v>82.669122572002607</v>
      </c>
      <c r="O24" s="168">
        <v>83.221701272605401</v>
      </c>
      <c r="P24" s="169">
        <v>82.945411922304004</v>
      </c>
      <c r="Q24" s="152"/>
      <c r="R24" s="170">
        <v>78.162376806047206</v>
      </c>
      <c r="S24" s="157"/>
      <c r="T24" s="164">
        <v>4.0410354397472199</v>
      </c>
      <c r="U24" s="165">
        <v>0.69646071548177202</v>
      </c>
      <c r="V24" s="165">
        <v>-0.13968752345486099</v>
      </c>
      <c r="W24" s="165">
        <v>5.8762367862270599</v>
      </c>
      <c r="X24" s="165">
        <v>2.8916363155606502</v>
      </c>
      <c r="Y24" s="166">
        <v>2.5888203254862301</v>
      </c>
      <c r="Z24" s="152"/>
      <c r="AA24" s="167">
        <v>5.3750433485742102</v>
      </c>
      <c r="AB24" s="168">
        <v>3.2723416346993002</v>
      </c>
      <c r="AC24" s="169">
        <v>4.3095956592124196</v>
      </c>
      <c r="AD24" s="152"/>
      <c r="AE24" s="170">
        <v>3.1045287410121798</v>
      </c>
      <c r="AF24" s="30"/>
      <c r="AG24" s="164">
        <v>67.397856664434002</v>
      </c>
      <c r="AH24" s="165">
        <v>79.554588077695897</v>
      </c>
      <c r="AI24" s="165">
        <v>83.004018754186205</v>
      </c>
      <c r="AJ24" s="165">
        <v>83.472873409243107</v>
      </c>
      <c r="AK24" s="165">
        <v>80.940221031480206</v>
      </c>
      <c r="AL24" s="166">
        <v>78.873911587407903</v>
      </c>
      <c r="AM24" s="152"/>
      <c r="AN24" s="167">
        <v>87.077193569993298</v>
      </c>
      <c r="AO24" s="168">
        <v>87.223710649698504</v>
      </c>
      <c r="AP24" s="169">
        <v>87.150452109845901</v>
      </c>
      <c r="AQ24" s="152"/>
      <c r="AR24" s="170">
        <v>81.238637450961605</v>
      </c>
      <c r="AS24" s="38"/>
      <c r="AT24" s="164">
        <v>3.5315114261481502</v>
      </c>
      <c r="AU24" s="165">
        <v>1.7731667961284201</v>
      </c>
      <c r="AV24" s="165">
        <v>1.6946787580917</v>
      </c>
      <c r="AW24" s="165">
        <v>4.5546061119545103</v>
      </c>
      <c r="AX24" s="165">
        <v>4.2856888712253003</v>
      </c>
      <c r="AY24" s="166">
        <v>3.14662795861488</v>
      </c>
      <c r="AZ24" s="152"/>
      <c r="BA24" s="167">
        <v>2.3143828267348998</v>
      </c>
      <c r="BB24" s="168">
        <v>1.15793327243664</v>
      </c>
      <c r="BC24" s="169">
        <v>1.73238563058399</v>
      </c>
      <c r="BD24" s="152"/>
      <c r="BE24" s="170">
        <v>2.70899296314427</v>
      </c>
    </row>
    <row r="25" spans="1:57" ht="13" x14ac:dyDescent="0.3">
      <c r="A25" s="34" t="s">
        <v>59</v>
      </c>
      <c r="B25" s="2" t="s">
        <v>59</v>
      </c>
      <c r="C25" s="8"/>
      <c r="D25" s="22" t="s">
        <v>92</v>
      </c>
      <c r="E25" s="25" t="s">
        <v>93</v>
      </c>
      <c r="F25" s="2"/>
      <c r="G25" s="149">
        <v>40.7877169559412</v>
      </c>
      <c r="H25" s="150">
        <v>62.082777036048</v>
      </c>
      <c r="I25" s="150">
        <v>83.978638184245597</v>
      </c>
      <c r="J25" s="150">
        <v>76.635514018691495</v>
      </c>
      <c r="K25" s="150">
        <v>65.320427236314998</v>
      </c>
      <c r="L25" s="151">
        <v>65.761014686248302</v>
      </c>
      <c r="M25" s="152"/>
      <c r="N25" s="153">
        <v>77.903871829105398</v>
      </c>
      <c r="O25" s="154">
        <v>82.610146862483305</v>
      </c>
      <c r="P25" s="155">
        <v>80.257009345794302</v>
      </c>
      <c r="Q25" s="152"/>
      <c r="R25" s="156">
        <v>69.902727446118604</v>
      </c>
      <c r="S25" s="157"/>
      <c r="T25" s="149">
        <v>-4.0816326530612201</v>
      </c>
      <c r="U25" s="150">
        <v>25.506072874493899</v>
      </c>
      <c r="V25" s="150">
        <v>48.349056603773498</v>
      </c>
      <c r="W25" s="150">
        <v>33.955659276546001</v>
      </c>
      <c r="X25" s="150">
        <v>19.6941896024464</v>
      </c>
      <c r="Y25" s="151">
        <v>26.278682220228099</v>
      </c>
      <c r="Z25" s="152"/>
      <c r="AA25" s="153">
        <v>6.7703568161024696</v>
      </c>
      <c r="AB25" s="154">
        <v>-8.4689349112426004</v>
      </c>
      <c r="AC25" s="155">
        <v>-1.6564417177914099</v>
      </c>
      <c r="AD25" s="152"/>
      <c r="AE25" s="156">
        <v>15.514931841462399</v>
      </c>
      <c r="AG25" s="149">
        <v>45.118491321762299</v>
      </c>
      <c r="AH25" s="150">
        <v>65.679238985313702</v>
      </c>
      <c r="AI25" s="150">
        <v>78.321094793057398</v>
      </c>
      <c r="AJ25" s="150">
        <v>75.742656875834399</v>
      </c>
      <c r="AK25" s="150">
        <v>65.153538050734298</v>
      </c>
      <c r="AL25" s="151">
        <v>66.003004005340401</v>
      </c>
      <c r="AM25" s="152"/>
      <c r="AN25" s="153">
        <v>70.635847797062695</v>
      </c>
      <c r="AO25" s="154">
        <v>77.753671562082701</v>
      </c>
      <c r="AP25" s="155">
        <v>74.194759679572698</v>
      </c>
      <c r="AQ25" s="152"/>
      <c r="AR25" s="156">
        <v>68.3435056265496</v>
      </c>
      <c r="AS25" s="157"/>
      <c r="AT25" s="149">
        <v>5.4201598752193396</v>
      </c>
      <c r="AU25" s="150">
        <v>17.320017886421201</v>
      </c>
      <c r="AV25" s="150">
        <v>22.9660683872658</v>
      </c>
      <c r="AW25" s="150">
        <v>18.793351655542399</v>
      </c>
      <c r="AX25" s="150">
        <v>12.6695526695526</v>
      </c>
      <c r="AY25" s="151">
        <v>16.1770753774748</v>
      </c>
      <c r="AZ25" s="152"/>
      <c r="BA25" s="153">
        <v>10.798429319371699</v>
      </c>
      <c r="BB25" s="154">
        <v>9.0717546529322206</v>
      </c>
      <c r="BC25" s="155">
        <v>9.8869183711301893</v>
      </c>
      <c r="BD25" s="152"/>
      <c r="BE25" s="156">
        <v>14.1503235440517</v>
      </c>
    </row>
    <row r="26" spans="1:57" x14ac:dyDescent="0.25">
      <c r="A26" s="34" t="s">
        <v>104</v>
      </c>
      <c r="B26" s="2" t="str">
        <f t="shared" si="0"/>
        <v>Richmond North/Glen Allen, VA</v>
      </c>
      <c r="C26" s="9"/>
      <c r="D26" s="23" t="s">
        <v>92</v>
      </c>
      <c r="E26" s="26" t="s">
        <v>93</v>
      </c>
      <c r="F26" s="2"/>
      <c r="G26" s="158">
        <v>49.6898690558235</v>
      </c>
      <c r="H26" s="152">
        <v>64.093728463128798</v>
      </c>
      <c r="I26" s="152">
        <v>76.050999310820103</v>
      </c>
      <c r="J26" s="152">
        <v>76.786124511830906</v>
      </c>
      <c r="K26" s="152">
        <v>68.056512749827704</v>
      </c>
      <c r="L26" s="159">
        <v>66.935446818286195</v>
      </c>
      <c r="M26" s="152"/>
      <c r="N26" s="160">
        <v>76.165862623478006</v>
      </c>
      <c r="O26" s="161">
        <v>78.233402251320896</v>
      </c>
      <c r="P26" s="162">
        <v>77.199632437399401</v>
      </c>
      <c r="Q26" s="152"/>
      <c r="R26" s="163">
        <v>69.868071280890007</v>
      </c>
      <c r="S26" s="157"/>
      <c r="T26" s="158">
        <v>6.4170342875734203</v>
      </c>
      <c r="U26" s="152">
        <v>6.9031193460924003</v>
      </c>
      <c r="V26" s="152">
        <v>12.681006529359101</v>
      </c>
      <c r="W26" s="152">
        <v>21.515626149817901</v>
      </c>
      <c r="X26" s="152">
        <v>13.7826143417963</v>
      </c>
      <c r="Y26" s="159">
        <v>12.6313764313602</v>
      </c>
      <c r="Z26" s="152"/>
      <c r="AA26" s="160">
        <v>1.1787702797399</v>
      </c>
      <c r="AB26" s="161">
        <v>-9.7315126218178492</v>
      </c>
      <c r="AC26" s="162">
        <v>-4.6600075365127003</v>
      </c>
      <c r="AD26" s="152"/>
      <c r="AE26" s="163">
        <v>6.5317646310354203</v>
      </c>
      <c r="AG26" s="158">
        <v>54.239430147058798</v>
      </c>
      <c r="AH26" s="152">
        <v>68.683938419117595</v>
      </c>
      <c r="AI26" s="152">
        <v>76.102814474439896</v>
      </c>
      <c r="AJ26" s="152">
        <v>76.731763354394005</v>
      </c>
      <c r="AK26" s="152">
        <v>70.485353245261294</v>
      </c>
      <c r="AL26" s="159">
        <v>69.2490177607242</v>
      </c>
      <c r="AM26" s="152"/>
      <c r="AN26" s="160">
        <v>76.220562894887905</v>
      </c>
      <c r="AO26" s="161">
        <v>77.527283170591602</v>
      </c>
      <c r="AP26" s="162">
        <v>76.873923032739796</v>
      </c>
      <c r="AQ26" s="152"/>
      <c r="AR26" s="163">
        <v>71.427633630380896</v>
      </c>
      <c r="AS26" s="157"/>
      <c r="AT26" s="158">
        <v>7.94794777543071</v>
      </c>
      <c r="AU26" s="152">
        <v>6.0824733227501397</v>
      </c>
      <c r="AV26" s="152">
        <v>7.4872240926182396</v>
      </c>
      <c r="AW26" s="152">
        <v>11.872590787797201</v>
      </c>
      <c r="AX26" s="152">
        <v>13.790675024348801</v>
      </c>
      <c r="AY26" s="159">
        <v>9.4586688393291691</v>
      </c>
      <c r="AZ26" s="152"/>
      <c r="BA26" s="160">
        <v>6.6228630150969598</v>
      </c>
      <c r="BB26" s="161">
        <v>2.9629677175497</v>
      </c>
      <c r="BC26" s="162">
        <v>4.74541400028395</v>
      </c>
      <c r="BD26" s="152"/>
      <c r="BE26" s="163">
        <v>7.9649053922276201</v>
      </c>
    </row>
    <row r="27" spans="1:57" x14ac:dyDescent="0.25">
      <c r="A27" s="20" t="s">
        <v>62</v>
      </c>
      <c r="B27" s="2" t="str">
        <f t="shared" si="0"/>
        <v>Richmond West/Midlothian, VA</v>
      </c>
      <c r="C27" s="2"/>
      <c r="D27" s="23" t="s">
        <v>92</v>
      </c>
      <c r="E27" s="26" t="s">
        <v>93</v>
      </c>
      <c r="F27" s="2"/>
      <c r="G27" s="158">
        <v>51.396807297605399</v>
      </c>
      <c r="H27" s="152">
        <v>61.630558722918998</v>
      </c>
      <c r="I27" s="152">
        <v>71.493728620296395</v>
      </c>
      <c r="J27" s="152">
        <v>70.438996579247402</v>
      </c>
      <c r="K27" s="152">
        <v>70.2964652223489</v>
      </c>
      <c r="L27" s="159">
        <v>65.051311288483404</v>
      </c>
      <c r="M27" s="152"/>
      <c r="N27" s="160">
        <v>73.460661345496007</v>
      </c>
      <c r="O27" s="161">
        <v>75.969213226909901</v>
      </c>
      <c r="P27" s="162">
        <v>74.714937286202897</v>
      </c>
      <c r="Q27" s="152"/>
      <c r="R27" s="163">
        <v>67.812347287831798</v>
      </c>
      <c r="S27" s="157"/>
      <c r="T27" s="158">
        <v>5.2510712706649603</v>
      </c>
      <c r="U27" s="152">
        <v>3.16802775733635</v>
      </c>
      <c r="V27" s="152">
        <v>17.494606885578399</v>
      </c>
      <c r="W27" s="152">
        <v>16.0327185676908</v>
      </c>
      <c r="X27" s="152">
        <v>14.935375168011801</v>
      </c>
      <c r="Y27" s="159">
        <v>11.661879396458399</v>
      </c>
      <c r="Z27" s="152"/>
      <c r="AA27" s="160">
        <v>7.0069857508842697</v>
      </c>
      <c r="AB27" s="161">
        <v>-3.6113161658570601</v>
      </c>
      <c r="AC27" s="162">
        <v>1.33186319719822</v>
      </c>
      <c r="AD27" s="152"/>
      <c r="AE27" s="163">
        <v>8.1899374212511695</v>
      </c>
      <c r="AG27" s="158">
        <v>53.6559293044469</v>
      </c>
      <c r="AH27" s="152">
        <v>64.637970353477698</v>
      </c>
      <c r="AI27" s="152">
        <v>69.697833523375095</v>
      </c>
      <c r="AJ27" s="152">
        <v>69.476909920182393</v>
      </c>
      <c r="AK27" s="152">
        <v>68.664481185860794</v>
      </c>
      <c r="AL27" s="159">
        <v>65.226624857468593</v>
      </c>
      <c r="AM27" s="152"/>
      <c r="AN27" s="160">
        <v>72.548460661345402</v>
      </c>
      <c r="AO27" s="161">
        <v>72.847776510832304</v>
      </c>
      <c r="AP27" s="162">
        <v>72.698118586088896</v>
      </c>
      <c r="AQ27" s="152"/>
      <c r="AR27" s="163">
        <v>67.361337351360106</v>
      </c>
      <c r="AS27" s="157"/>
      <c r="AT27" s="158">
        <v>9.2878780439134605</v>
      </c>
      <c r="AU27" s="152">
        <v>7.2692507413651004</v>
      </c>
      <c r="AV27" s="152">
        <v>10.0253023189542</v>
      </c>
      <c r="AW27" s="152">
        <v>6.8080138497179803</v>
      </c>
      <c r="AX27" s="152">
        <v>8.3453478264600403</v>
      </c>
      <c r="AY27" s="159">
        <v>8.3050004725213302</v>
      </c>
      <c r="AZ27" s="152"/>
      <c r="BA27" s="160">
        <v>9.5400661404322307</v>
      </c>
      <c r="BB27" s="161">
        <v>3.5375925155982699</v>
      </c>
      <c r="BC27" s="162">
        <v>6.4481102665600796</v>
      </c>
      <c r="BD27" s="152"/>
      <c r="BE27" s="163">
        <v>7.7255565097308798</v>
      </c>
    </row>
    <row r="28" spans="1:57" x14ac:dyDescent="0.25">
      <c r="A28" s="20" t="s">
        <v>58</v>
      </c>
      <c r="B28" s="2" t="str">
        <f t="shared" si="0"/>
        <v>Petersburg/Chester, VA</v>
      </c>
      <c r="C28" s="2"/>
      <c r="D28" s="23" t="s">
        <v>92</v>
      </c>
      <c r="E28" s="26" t="s">
        <v>93</v>
      </c>
      <c r="F28" s="2"/>
      <c r="G28" s="158">
        <v>55.068493150684901</v>
      </c>
      <c r="H28" s="152">
        <v>67.397260273972606</v>
      </c>
      <c r="I28" s="152">
        <v>71.214611872146094</v>
      </c>
      <c r="J28" s="152">
        <v>71.196347031963398</v>
      </c>
      <c r="K28" s="152">
        <v>67.981735159817305</v>
      </c>
      <c r="L28" s="159">
        <v>66.571689497716804</v>
      </c>
      <c r="M28" s="152"/>
      <c r="N28" s="160">
        <v>75.287671232876704</v>
      </c>
      <c r="O28" s="161">
        <v>73.936073059360695</v>
      </c>
      <c r="P28" s="162">
        <v>74.611872146118699</v>
      </c>
      <c r="Q28" s="152"/>
      <c r="R28" s="163">
        <v>68.868884540117406</v>
      </c>
      <c r="S28" s="157"/>
      <c r="T28" s="158">
        <v>-6.8815785955561797</v>
      </c>
      <c r="U28" s="152">
        <v>-1.9703509101144601E-2</v>
      </c>
      <c r="V28" s="152">
        <v>6.3411526892891397</v>
      </c>
      <c r="W28" s="152">
        <v>8.8786736899517802</v>
      </c>
      <c r="X28" s="152">
        <v>3.9320762825678202</v>
      </c>
      <c r="Y28" s="159">
        <v>2.6336582065287701</v>
      </c>
      <c r="Z28" s="152"/>
      <c r="AA28" s="160">
        <v>4.3031223530098996</v>
      </c>
      <c r="AB28" s="161">
        <v>-5.9883298036797701</v>
      </c>
      <c r="AC28" s="162">
        <v>-1.0631348429782801</v>
      </c>
      <c r="AD28" s="152"/>
      <c r="AE28" s="163">
        <v>1.4601681462755001</v>
      </c>
      <c r="AG28" s="158">
        <v>59.264840182648399</v>
      </c>
      <c r="AH28" s="152">
        <v>70.767123287671197</v>
      </c>
      <c r="AI28" s="152">
        <v>73.739726027397197</v>
      </c>
      <c r="AJ28" s="152">
        <v>73.707762557077601</v>
      </c>
      <c r="AK28" s="152">
        <v>71.077625570776206</v>
      </c>
      <c r="AL28" s="159">
        <v>69.711415525114106</v>
      </c>
      <c r="AM28" s="152"/>
      <c r="AN28" s="160">
        <v>76.123287671232802</v>
      </c>
      <c r="AO28" s="161">
        <v>74.219178082191704</v>
      </c>
      <c r="AP28" s="162">
        <v>75.171232876712295</v>
      </c>
      <c r="AQ28" s="152"/>
      <c r="AR28" s="163">
        <v>71.271363339856407</v>
      </c>
      <c r="AS28" s="157"/>
      <c r="AT28" s="158">
        <v>-3.1642784221905198</v>
      </c>
      <c r="AU28" s="152">
        <v>0.37451581944609202</v>
      </c>
      <c r="AV28" s="152">
        <v>3.30815871987358</v>
      </c>
      <c r="AW28" s="152">
        <v>4.9319958292884598</v>
      </c>
      <c r="AX28" s="152">
        <v>3.9857860165761201</v>
      </c>
      <c r="AY28" s="159">
        <v>2.01287629839908</v>
      </c>
      <c r="AZ28" s="152"/>
      <c r="BA28" s="160">
        <v>4.2109163326490604</v>
      </c>
      <c r="BB28" s="161">
        <v>-0.56925575483688695</v>
      </c>
      <c r="BC28" s="162">
        <v>1.7949898379967899</v>
      </c>
      <c r="BD28" s="152"/>
      <c r="BE28" s="163">
        <v>1.94711848585821</v>
      </c>
    </row>
    <row r="29" spans="1:57" x14ac:dyDescent="0.25">
      <c r="A29" s="20" t="s">
        <v>105</v>
      </c>
      <c r="B29" s="41" t="s">
        <v>49</v>
      </c>
      <c r="C29" s="2"/>
      <c r="D29" s="23" t="s">
        <v>92</v>
      </c>
      <c r="E29" s="26" t="s">
        <v>93</v>
      </c>
      <c r="F29" s="2"/>
      <c r="G29" s="158">
        <v>47.913273615635099</v>
      </c>
      <c r="H29" s="152">
        <v>56.1380293159609</v>
      </c>
      <c r="I29" s="152">
        <v>58.886400651465699</v>
      </c>
      <c r="J29" s="152">
        <v>59.334283387622101</v>
      </c>
      <c r="K29" s="152">
        <v>58.6522801302931</v>
      </c>
      <c r="L29" s="159">
        <v>56.184853420195402</v>
      </c>
      <c r="M29" s="152"/>
      <c r="N29" s="160">
        <v>68.118892508143304</v>
      </c>
      <c r="O29" s="161">
        <v>68.363192182410401</v>
      </c>
      <c r="P29" s="162">
        <v>68.241042345276796</v>
      </c>
      <c r="Q29" s="152"/>
      <c r="R29" s="163">
        <v>59.629478827361503</v>
      </c>
      <c r="S29" s="157"/>
      <c r="T29" s="158">
        <v>-2.0428625223558798</v>
      </c>
      <c r="U29" s="152">
        <v>-7.2917839643836002</v>
      </c>
      <c r="V29" s="152">
        <v>-4.2863864597834702</v>
      </c>
      <c r="W29" s="152">
        <v>7.0290361420121004</v>
      </c>
      <c r="X29" s="152">
        <v>6.5248107039986802</v>
      </c>
      <c r="Y29" s="159">
        <v>-0.19983502431003</v>
      </c>
      <c r="Z29" s="152"/>
      <c r="AA29" s="160">
        <v>6.7853872790535501</v>
      </c>
      <c r="AB29" s="161">
        <v>4.3780388279303502</v>
      </c>
      <c r="AC29" s="162">
        <v>5.5658364564088796</v>
      </c>
      <c r="AD29" s="152"/>
      <c r="AE29" s="163">
        <v>1.6148458272916799</v>
      </c>
      <c r="AG29" s="158">
        <v>48.447679153094398</v>
      </c>
      <c r="AH29" s="152">
        <v>58.321457654723098</v>
      </c>
      <c r="AI29" s="152">
        <v>59.937398208468998</v>
      </c>
      <c r="AJ29" s="152">
        <v>60.453990228012998</v>
      </c>
      <c r="AK29" s="152">
        <v>60.5023412052117</v>
      </c>
      <c r="AL29" s="159">
        <v>57.532573289902203</v>
      </c>
      <c r="AM29" s="152"/>
      <c r="AN29" s="160">
        <v>69.643220684038994</v>
      </c>
      <c r="AO29" s="161">
        <v>69.218241042345198</v>
      </c>
      <c r="AP29" s="162">
        <v>69.430730863192096</v>
      </c>
      <c r="AQ29" s="152"/>
      <c r="AR29" s="163">
        <v>60.932046882270797</v>
      </c>
      <c r="AS29" s="157"/>
      <c r="AT29" s="158">
        <v>1.7092281357530501</v>
      </c>
      <c r="AU29" s="152">
        <v>-8.8859474730414903E-2</v>
      </c>
      <c r="AV29" s="152">
        <v>-1.0382397208788201</v>
      </c>
      <c r="AW29" s="152">
        <v>0.99815350414664405</v>
      </c>
      <c r="AX29" s="152">
        <v>2.8377032756466898</v>
      </c>
      <c r="AY29" s="159">
        <v>0.84148272876386498</v>
      </c>
      <c r="AZ29" s="152"/>
      <c r="BA29" s="160">
        <v>2.64756144919212</v>
      </c>
      <c r="BB29" s="161">
        <v>3.7664346770282799</v>
      </c>
      <c r="BC29" s="162">
        <v>3.2022535668113901</v>
      </c>
      <c r="BD29" s="152"/>
      <c r="BE29" s="163">
        <v>1.5981209079123599</v>
      </c>
    </row>
    <row r="30" spans="1:57" x14ac:dyDescent="0.25">
      <c r="A30" s="20" t="s">
        <v>54</v>
      </c>
      <c r="B30" s="2" t="str">
        <f t="shared" si="0"/>
        <v>Roanoke, VA</v>
      </c>
      <c r="C30" s="2"/>
      <c r="D30" s="23" t="s">
        <v>92</v>
      </c>
      <c r="E30" s="26" t="s">
        <v>93</v>
      </c>
      <c r="F30" s="2"/>
      <c r="G30" s="158">
        <v>52.344161545215101</v>
      </c>
      <c r="H30" s="152">
        <v>61.387181738366898</v>
      </c>
      <c r="I30" s="152">
        <v>66.286215978928794</v>
      </c>
      <c r="J30" s="152">
        <v>65.566286215978906</v>
      </c>
      <c r="K30" s="152">
        <v>68.446005267778702</v>
      </c>
      <c r="L30" s="159">
        <v>62.805970149253703</v>
      </c>
      <c r="M30" s="152"/>
      <c r="N30" s="160">
        <v>65.057067603160604</v>
      </c>
      <c r="O30" s="161">
        <v>64.723441615452103</v>
      </c>
      <c r="P30" s="162">
        <v>64.890254609306396</v>
      </c>
      <c r="Q30" s="152"/>
      <c r="R30" s="163">
        <v>63.401479994982999</v>
      </c>
      <c r="S30" s="157"/>
      <c r="T30" s="158">
        <v>-5.1218740733418899</v>
      </c>
      <c r="U30" s="152">
        <v>-10.795478408329901</v>
      </c>
      <c r="V30" s="152">
        <v>-5.0874323126715302</v>
      </c>
      <c r="W30" s="152">
        <v>-4.2907064676616899</v>
      </c>
      <c r="X30" s="152">
        <v>3.2158217178569899</v>
      </c>
      <c r="Y30" s="159">
        <v>-4.44694813868401</v>
      </c>
      <c r="Z30" s="152"/>
      <c r="AA30" s="160">
        <v>0.344431687715269</v>
      </c>
      <c r="AB30" s="161">
        <v>-2.9857285314936801</v>
      </c>
      <c r="AC30" s="162">
        <v>-1.34446501004213</v>
      </c>
      <c r="AD30" s="152"/>
      <c r="AE30" s="163">
        <v>-3.56008453623273</v>
      </c>
      <c r="AG30" s="158">
        <v>53.072870939420497</v>
      </c>
      <c r="AH30" s="152">
        <v>64.648814749780499</v>
      </c>
      <c r="AI30" s="152">
        <v>69.297629499560998</v>
      </c>
      <c r="AJ30" s="152">
        <v>70.109745390693504</v>
      </c>
      <c r="AK30" s="152">
        <v>68.854258121158907</v>
      </c>
      <c r="AL30" s="159">
        <v>65.196663740122901</v>
      </c>
      <c r="AM30" s="152"/>
      <c r="AN30" s="160">
        <v>68.437225636523195</v>
      </c>
      <c r="AO30" s="161">
        <v>68.533801580333602</v>
      </c>
      <c r="AP30" s="162">
        <v>68.485513608428406</v>
      </c>
      <c r="AQ30" s="152"/>
      <c r="AR30" s="163">
        <v>66.136335131067298</v>
      </c>
      <c r="AS30" s="157"/>
      <c r="AT30" s="158">
        <v>2.6222317749791402</v>
      </c>
      <c r="AU30" s="152">
        <v>-4.1795803850786504</v>
      </c>
      <c r="AV30" s="152">
        <v>-2.7515421734231098</v>
      </c>
      <c r="AW30" s="152">
        <v>-0.46388516581506201</v>
      </c>
      <c r="AX30" s="152">
        <v>4.3896332885690601</v>
      </c>
      <c r="AY30" s="159">
        <v>-0.26184634824776598</v>
      </c>
      <c r="AZ30" s="152"/>
      <c r="BA30" s="160">
        <v>-0.66441931071980798</v>
      </c>
      <c r="BB30" s="161">
        <v>1.32250419289181</v>
      </c>
      <c r="BC30" s="162">
        <v>0.31990555664245102</v>
      </c>
      <c r="BD30" s="152"/>
      <c r="BE30" s="163">
        <v>-9.03663013512115E-2</v>
      </c>
    </row>
    <row r="31" spans="1:57" x14ac:dyDescent="0.25">
      <c r="A31" s="20" t="s">
        <v>55</v>
      </c>
      <c r="B31" s="2" t="str">
        <f t="shared" si="0"/>
        <v>Charlottesville, VA</v>
      </c>
      <c r="C31" s="2"/>
      <c r="D31" s="23" t="s">
        <v>92</v>
      </c>
      <c r="E31" s="26" t="s">
        <v>93</v>
      </c>
      <c r="F31" s="2"/>
      <c r="G31" s="158">
        <v>51.997661274605299</v>
      </c>
      <c r="H31" s="152">
        <v>64.100565191970304</v>
      </c>
      <c r="I31" s="152">
        <v>69.187292925355607</v>
      </c>
      <c r="J31" s="152">
        <v>72.325082829857706</v>
      </c>
      <c r="K31" s="152">
        <v>67.218865718183494</v>
      </c>
      <c r="L31" s="159">
        <v>64.965893587994501</v>
      </c>
      <c r="M31" s="152"/>
      <c r="N31" s="160">
        <v>70.181251218086103</v>
      </c>
      <c r="O31" s="161">
        <v>72.247125316702295</v>
      </c>
      <c r="P31" s="162">
        <v>71.214188267394206</v>
      </c>
      <c r="Q31" s="152"/>
      <c r="R31" s="163">
        <v>66.751120639251596</v>
      </c>
      <c r="S31" s="157"/>
      <c r="T31" s="158">
        <v>8.2279453353763596</v>
      </c>
      <c r="U31" s="152">
        <v>-0.52317948981955698</v>
      </c>
      <c r="V31" s="152">
        <v>-1.65919049924242</v>
      </c>
      <c r="W31" s="152">
        <v>8.0279309217154609</v>
      </c>
      <c r="X31" s="152">
        <v>18.8978861359268</v>
      </c>
      <c r="Y31" s="159">
        <v>6.0417691528587198</v>
      </c>
      <c r="Z31" s="152"/>
      <c r="AA31" s="160">
        <v>9.0848739405527894</v>
      </c>
      <c r="AB31" s="161">
        <v>10.7265724962504</v>
      </c>
      <c r="AC31" s="162">
        <v>9.9114993274716792</v>
      </c>
      <c r="AD31" s="152"/>
      <c r="AE31" s="163">
        <v>7.1921468242351603</v>
      </c>
      <c r="AG31" s="158">
        <v>55.608068602611503</v>
      </c>
      <c r="AH31" s="152">
        <v>71.482167218865698</v>
      </c>
      <c r="AI31" s="152">
        <v>72.563827713895904</v>
      </c>
      <c r="AJ31" s="152">
        <v>72.456636133307299</v>
      </c>
      <c r="AK31" s="152">
        <v>72.232508282985705</v>
      </c>
      <c r="AL31" s="159">
        <v>68.868641590333198</v>
      </c>
      <c r="AM31" s="152"/>
      <c r="AN31" s="160">
        <v>72.139933736113804</v>
      </c>
      <c r="AO31" s="161">
        <v>71.4724225297213</v>
      </c>
      <c r="AP31" s="162">
        <v>71.806178132917495</v>
      </c>
      <c r="AQ31" s="152"/>
      <c r="AR31" s="163">
        <v>69.707937745357299</v>
      </c>
      <c r="AS31" s="157"/>
      <c r="AT31" s="158">
        <v>1.9317740008870301</v>
      </c>
      <c r="AU31" s="152">
        <v>2.6597294216376302</v>
      </c>
      <c r="AV31" s="152">
        <v>3.16240252591325</v>
      </c>
      <c r="AW31" s="152">
        <v>0.42788914980248799</v>
      </c>
      <c r="AX31" s="152">
        <v>6.2575239217630996</v>
      </c>
      <c r="AY31" s="159">
        <v>2.8963809410519699</v>
      </c>
      <c r="AZ31" s="152"/>
      <c r="BA31" s="160">
        <v>5.6411195809263104</v>
      </c>
      <c r="BB31" s="161">
        <v>3.5573708702802702</v>
      </c>
      <c r="BC31" s="162">
        <v>4.5937098836918997</v>
      </c>
      <c r="BD31" s="152"/>
      <c r="BE31" s="163">
        <v>3.3901811606787899</v>
      </c>
    </row>
    <row r="32" spans="1:57" x14ac:dyDescent="0.25">
      <c r="A32" s="20" t="s">
        <v>106</v>
      </c>
      <c r="B32" t="s">
        <v>56</v>
      </c>
      <c r="C32" s="2"/>
      <c r="D32" s="23" t="s">
        <v>92</v>
      </c>
      <c r="E32" s="26" t="s">
        <v>93</v>
      </c>
      <c r="F32" s="2"/>
      <c r="G32" s="158">
        <v>53.455649055042002</v>
      </c>
      <c r="H32" s="152">
        <v>59.580631811284299</v>
      </c>
      <c r="I32" s="152">
        <v>64.064008828803907</v>
      </c>
      <c r="J32" s="152">
        <v>66.353979859290902</v>
      </c>
      <c r="K32" s="152">
        <v>61.994757897641001</v>
      </c>
      <c r="L32" s="159">
        <v>61.089805490412402</v>
      </c>
      <c r="M32" s="152"/>
      <c r="N32" s="160">
        <v>63.760518692233397</v>
      </c>
      <c r="O32" s="161">
        <v>63.953648779141901</v>
      </c>
      <c r="P32" s="162">
        <v>63.857083735687603</v>
      </c>
      <c r="Q32" s="152"/>
      <c r="R32" s="163">
        <v>61.880456417633901</v>
      </c>
      <c r="S32" s="157"/>
      <c r="T32" s="158">
        <v>15.1642202255647</v>
      </c>
      <c r="U32" s="152">
        <v>0.71357867873795</v>
      </c>
      <c r="V32" s="152">
        <v>2.1803470198092199</v>
      </c>
      <c r="W32" s="152">
        <v>5.0110278902566598</v>
      </c>
      <c r="X32" s="152">
        <v>6.1820070332400601</v>
      </c>
      <c r="Y32" s="159">
        <v>5.3834397867438497</v>
      </c>
      <c r="Z32" s="152"/>
      <c r="AA32" s="160">
        <v>-2.75436536871611</v>
      </c>
      <c r="AB32" s="161">
        <v>-3.4450635940496599</v>
      </c>
      <c r="AC32" s="162">
        <v>-3.1014675225639299</v>
      </c>
      <c r="AD32" s="152"/>
      <c r="AE32" s="163">
        <v>2.7311582882595902</v>
      </c>
      <c r="AG32" s="158">
        <v>51.596771968547301</v>
      </c>
      <c r="AH32" s="152">
        <v>62.263760518692202</v>
      </c>
      <c r="AI32" s="152">
        <v>67.388605324872302</v>
      </c>
      <c r="AJ32" s="152">
        <v>70.206235342805897</v>
      </c>
      <c r="AK32" s="152">
        <v>68.726720927024402</v>
      </c>
      <c r="AL32" s="159">
        <v>64.036418816388405</v>
      </c>
      <c r="AM32" s="152"/>
      <c r="AN32" s="160">
        <v>74.527521037384403</v>
      </c>
      <c r="AO32" s="161">
        <v>74.351634708235594</v>
      </c>
      <c r="AP32" s="162">
        <v>74.439577872810005</v>
      </c>
      <c r="AQ32" s="152"/>
      <c r="AR32" s="163">
        <v>67.008749975366001</v>
      </c>
      <c r="AS32" s="157"/>
      <c r="AT32" s="158">
        <v>7.6342989099634604</v>
      </c>
      <c r="AU32" s="152">
        <v>0.796932005228704</v>
      </c>
      <c r="AV32" s="152">
        <v>1.7294937526858301</v>
      </c>
      <c r="AW32" s="152">
        <v>5.25653695529952</v>
      </c>
      <c r="AX32" s="152">
        <v>9.7278321654895805</v>
      </c>
      <c r="AY32" s="159">
        <v>4.8795755616501797</v>
      </c>
      <c r="AZ32" s="152"/>
      <c r="BA32" s="160">
        <v>12.3298838089519</v>
      </c>
      <c r="BB32" s="161">
        <v>15.3541537506701</v>
      </c>
      <c r="BC32" s="162">
        <v>13.820147372344101</v>
      </c>
      <c r="BD32" s="152"/>
      <c r="BE32" s="163">
        <v>7.5612517823203804</v>
      </c>
    </row>
    <row r="33" spans="1:57" x14ac:dyDescent="0.25">
      <c r="A33" s="20" t="s">
        <v>52</v>
      </c>
      <c r="B33" s="2" t="str">
        <f t="shared" si="0"/>
        <v>Staunton &amp; Harrisonburg, VA</v>
      </c>
      <c r="C33" s="2"/>
      <c r="D33" s="23" t="s">
        <v>92</v>
      </c>
      <c r="E33" s="26" t="s">
        <v>93</v>
      </c>
      <c r="F33" s="2"/>
      <c r="G33" s="158">
        <v>55.089408528198</v>
      </c>
      <c r="H33" s="152">
        <v>64.838376891334207</v>
      </c>
      <c r="I33" s="152">
        <v>69.325997248968307</v>
      </c>
      <c r="J33" s="152">
        <v>62.121733149931202</v>
      </c>
      <c r="K33" s="152">
        <v>62.207702888583199</v>
      </c>
      <c r="L33" s="159">
        <v>62.716643741402997</v>
      </c>
      <c r="M33" s="152"/>
      <c r="N33" s="160">
        <v>72.369325997248893</v>
      </c>
      <c r="O33" s="161">
        <v>70.477991746905005</v>
      </c>
      <c r="P33" s="162">
        <v>71.423658872076999</v>
      </c>
      <c r="Q33" s="152"/>
      <c r="R33" s="163">
        <v>65.204362350167003</v>
      </c>
      <c r="S33" s="157"/>
      <c r="T33" s="158">
        <v>14.761077550386601</v>
      </c>
      <c r="U33" s="152">
        <v>10.0584854343071</v>
      </c>
      <c r="V33" s="152">
        <v>16.862633583747701</v>
      </c>
      <c r="W33" s="152">
        <v>3.65940599973651</v>
      </c>
      <c r="X33" s="152">
        <v>18.420499899881801</v>
      </c>
      <c r="Y33" s="159">
        <v>12.5169080234317</v>
      </c>
      <c r="Z33" s="152"/>
      <c r="AA33" s="160">
        <v>16.530401505329099</v>
      </c>
      <c r="AB33" s="161">
        <v>7.8215254159087904</v>
      </c>
      <c r="AC33" s="162">
        <v>12.0645297922953</v>
      </c>
      <c r="AD33" s="152"/>
      <c r="AE33" s="163">
        <v>12.3749367809645</v>
      </c>
      <c r="AG33" s="158">
        <v>53.859862644527503</v>
      </c>
      <c r="AH33" s="152">
        <v>63.552986177518903</v>
      </c>
      <c r="AI33" s="152">
        <v>66.699991306615601</v>
      </c>
      <c r="AJ33" s="152">
        <v>65.226462661914198</v>
      </c>
      <c r="AK33" s="152">
        <v>66.139268017039001</v>
      </c>
      <c r="AL33" s="159">
        <v>63.095714161522999</v>
      </c>
      <c r="AM33" s="152"/>
      <c r="AN33" s="160">
        <v>73.540620128182894</v>
      </c>
      <c r="AO33" s="161">
        <v>73.038281655984704</v>
      </c>
      <c r="AP33" s="162">
        <v>73.289450892083806</v>
      </c>
      <c r="AQ33" s="152"/>
      <c r="AR33" s="163">
        <v>66.015978761149697</v>
      </c>
      <c r="AS33" s="157"/>
      <c r="AT33" s="158">
        <v>7.6614353944180902</v>
      </c>
      <c r="AU33" s="152">
        <v>5.7578185778608804</v>
      </c>
      <c r="AV33" s="152">
        <v>9.7341602820538604</v>
      </c>
      <c r="AW33" s="152">
        <v>5.6860383389624998</v>
      </c>
      <c r="AX33" s="152">
        <v>10.410707244766</v>
      </c>
      <c r="AY33" s="159">
        <v>7.8451510106772604</v>
      </c>
      <c r="AZ33" s="152"/>
      <c r="BA33" s="160">
        <v>8.1771342744771296</v>
      </c>
      <c r="BB33" s="161">
        <v>6.1889205993987897</v>
      </c>
      <c r="BC33" s="162">
        <v>7.1772139466599496</v>
      </c>
      <c r="BD33" s="152"/>
      <c r="BE33" s="163">
        <v>7.6333027334355297</v>
      </c>
    </row>
    <row r="34" spans="1:57" x14ac:dyDescent="0.25">
      <c r="A34" s="20" t="s">
        <v>51</v>
      </c>
      <c r="B34" s="2" t="str">
        <f t="shared" si="0"/>
        <v>Blacksburg &amp; Wytheville, VA</v>
      </c>
      <c r="C34" s="2"/>
      <c r="D34" s="23" t="s">
        <v>92</v>
      </c>
      <c r="E34" s="26" t="s">
        <v>93</v>
      </c>
      <c r="F34" s="2"/>
      <c r="G34" s="158">
        <v>48.538011695906398</v>
      </c>
      <c r="H34" s="152">
        <v>56.062378167641299</v>
      </c>
      <c r="I34" s="152">
        <v>58.849902534112999</v>
      </c>
      <c r="J34" s="152">
        <v>58.128654970760202</v>
      </c>
      <c r="K34" s="152">
        <v>59.7270955165692</v>
      </c>
      <c r="L34" s="159">
        <v>56.261208576998001</v>
      </c>
      <c r="M34" s="152"/>
      <c r="N34" s="160">
        <v>65.302144249512594</v>
      </c>
      <c r="O34" s="161">
        <v>66.354775828460006</v>
      </c>
      <c r="P34" s="162">
        <v>65.828460038986293</v>
      </c>
      <c r="Q34" s="152"/>
      <c r="R34" s="163">
        <v>58.994708994708901</v>
      </c>
      <c r="S34" s="157"/>
      <c r="T34" s="158">
        <v>-5.0112392763626596</v>
      </c>
      <c r="U34" s="152">
        <v>-8.2776354671323809</v>
      </c>
      <c r="V34" s="152">
        <v>-5.6510215244194804</v>
      </c>
      <c r="W34" s="152">
        <v>-4.5055535185864102</v>
      </c>
      <c r="X34" s="152">
        <v>8.6861352297302705</v>
      </c>
      <c r="Y34" s="159">
        <v>-3.1382657139888801</v>
      </c>
      <c r="Z34" s="152"/>
      <c r="AA34" s="160">
        <v>10.6787077316144</v>
      </c>
      <c r="AB34" s="161">
        <v>15.287534158757699</v>
      </c>
      <c r="AC34" s="162">
        <v>12.954539666697899</v>
      </c>
      <c r="AD34" s="152"/>
      <c r="AE34" s="163">
        <v>1.47067594259031</v>
      </c>
      <c r="AG34" s="158">
        <v>47.592592592592503</v>
      </c>
      <c r="AH34" s="152">
        <v>57.110136452241697</v>
      </c>
      <c r="AI34" s="152">
        <v>60.175438596491198</v>
      </c>
      <c r="AJ34" s="152">
        <v>60.321637426900502</v>
      </c>
      <c r="AK34" s="152">
        <v>60.097465886939503</v>
      </c>
      <c r="AL34" s="159">
        <v>57.059454191033097</v>
      </c>
      <c r="AM34" s="152"/>
      <c r="AN34" s="160">
        <v>71.773879142300103</v>
      </c>
      <c r="AO34" s="161">
        <v>68.445419103313796</v>
      </c>
      <c r="AP34" s="162">
        <v>70.109649122806999</v>
      </c>
      <c r="AQ34" s="152"/>
      <c r="AR34" s="163">
        <v>60.788081314397097</v>
      </c>
      <c r="AS34" s="157"/>
      <c r="AT34" s="158">
        <v>-2.01607096986602</v>
      </c>
      <c r="AU34" s="152">
        <v>1.1473307451635599</v>
      </c>
      <c r="AV34" s="152">
        <v>3.14391215514387</v>
      </c>
      <c r="AW34" s="152">
        <v>1.88642654346503</v>
      </c>
      <c r="AX34" s="152">
        <v>-0.69164908839554495</v>
      </c>
      <c r="AY34" s="159">
        <v>0.78461177178591501</v>
      </c>
      <c r="AZ34" s="152"/>
      <c r="BA34" s="160">
        <v>1.51465078284994</v>
      </c>
      <c r="BB34" s="161">
        <v>6.3084109450581103</v>
      </c>
      <c r="BC34" s="162">
        <v>3.79940849475852</v>
      </c>
      <c r="BD34" s="152"/>
      <c r="BE34" s="163">
        <v>1.7741469903869</v>
      </c>
    </row>
    <row r="35" spans="1:57" x14ac:dyDescent="0.25">
      <c r="A35" s="20" t="s">
        <v>50</v>
      </c>
      <c r="B35" s="2" t="str">
        <f t="shared" si="0"/>
        <v>Lynchburg, VA</v>
      </c>
      <c r="C35" s="2"/>
      <c r="D35" s="23" t="s">
        <v>92</v>
      </c>
      <c r="E35" s="26" t="s">
        <v>93</v>
      </c>
      <c r="F35" s="2"/>
      <c r="G35" s="158">
        <v>51.707464490782698</v>
      </c>
      <c r="H35" s="152">
        <v>66.847990329404595</v>
      </c>
      <c r="I35" s="152">
        <v>69.446962828649106</v>
      </c>
      <c r="J35" s="152">
        <v>66.062254457540007</v>
      </c>
      <c r="K35" s="152">
        <v>61.650045330915603</v>
      </c>
      <c r="L35" s="159">
        <v>63.142943487458403</v>
      </c>
      <c r="M35" s="152"/>
      <c r="N35" s="160">
        <v>65.216077364762697</v>
      </c>
      <c r="O35" s="161">
        <v>65.971592626171002</v>
      </c>
      <c r="P35" s="162">
        <v>65.593834995466906</v>
      </c>
      <c r="Q35" s="152"/>
      <c r="R35" s="163">
        <v>63.843198204032198</v>
      </c>
      <c r="S35" s="157"/>
      <c r="T35" s="158">
        <v>17.925579523126601</v>
      </c>
      <c r="U35" s="152">
        <v>13.6415835599879</v>
      </c>
      <c r="V35" s="152">
        <v>13.876614244615601</v>
      </c>
      <c r="W35" s="152">
        <v>14.5858572891844</v>
      </c>
      <c r="X35" s="152">
        <v>21.549083457166301</v>
      </c>
      <c r="Y35" s="159">
        <v>16.0592937446003</v>
      </c>
      <c r="Z35" s="152"/>
      <c r="AA35" s="160">
        <v>13.2360447000466</v>
      </c>
      <c r="AB35" s="161">
        <v>8.4446702666018396</v>
      </c>
      <c r="AC35" s="162">
        <v>10.774788750580701</v>
      </c>
      <c r="AD35" s="152"/>
      <c r="AE35" s="163">
        <v>14.4564761653227</v>
      </c>
      <c r="AG35" s="158">
        <v>44.998488969477101</v>
      </c>
      <c r="AH35" s="152">
        <v>62.2469023874282</v>
      </c>
      <c r="AI35" s="152">
        <v>66.545784224841299</v>
      </c>
      <c r="AJ35" s="152">
        <v>65.465397401027502</v>
      </c>
      <c r="AK35" s="152">
        <v>62.3451193714113</v>
      </c>
      <c r="AL35" s="159">
        <v>60.3203384708371</v>
      </c>
      <c r="AM35" s="152"/>
      <c r="AN35" s="160">
        <v>68.124811121184607</v>
      </c>
      <c r="AO35" s="161">
        <v>66.991538229072205</v>
      </c>
      <c r="AP35" s="162">
        <v>67.558174675128399</v>
      </c>
      <c r="AQ35" s="152"/>
      <c r="AR35" s="163">
        <v>62.388291672063197</v>
      </c>
      <c r="AS35" s="157"/>
      <c r="AT35" s="158">
        <v>6.8864482240584302</v>
      </c>
      <c r="AU35" s="152">
        <v>6.95200657723906</v>
      </c>
      <c r="AV35" s="152">
        <v>4.84953447791528</v>
      </c>
      <c r="AW35" s="152">
        <v>4.69436243831227</v>
      </c>
      <c r="AX35" s="152">
        <v>11.535000131834799</v>
      </c>
      <c r="AY35" s="159">
        <v>6.8769071733424996</v>
      </c>
      <c r="AZ35" s="152"/>
      <c r="BA35" s="160">
        <v>9.0782655722187595</v>
      </c>
      <c r="BB35" s="161">
        <v>4.3308274733669796</v>
      </c>
      <c r="BC35" s="162">
        <v>6.6716446001790999</v>
      </c>
      <c r="BD35" s="152"/>
      <c r="BE35" s="163">
        <v>6.8133165697760898</v>
      </c>
    </row>
    <row r="36" spans="1:57" x14ac:dyDescent="0.25">
      <c r="A36" s="20" t="s">
        <v>24</v>
      </c>
      <c r="B36" s="2" t="str">
        <f t="shared" si="0"/>
        <v>Central Virginia</v>
      </c>
      <c r="C36" s="2"/>
      <c r="D36" s="23" t="s">
        <v>92</v>
      </c>
      <c r="E36" s="26" t="s">
        <v>93</v>
      </c>
      <c r="F36" s="2"/>
      <c r="G36" s="158">
        <v>51.146252175478601</v>
      </c>
      <c r="H36" s="152">
        <v>65.045309968192996</v>
      </c>
      <c r="I36" s="152">
        <v>73.852247494448704</v>
      </c>
      <c r="J36" s="152">
        <v>73.531176858908907</v>
      </c>
      <c r="K36" s="152">
        <v>67.952949648922697</v>
      </c>
      <c r="L36" s="159">
        <v>66.305587229190394</v>
      </c>
      <c r="M36" s="152"/>
      <c r="N36" s="160">
        <v>74.005281161855606</v>
      </c>
      <c r="O36" s="161">
        <v>75.523615195342899</v>
      </c>
      <c r="P36" s="162">
        <v>74.764448178599196</v>
      </c>
      <c r="Q36" s="152"/>
      <c r="R36" s="163">
        <v>68.7224046433072</v>
      </c>
      <c r="S36" s="157"/>
      <c r="T36" s="158">
        <v>3.8797574242614301</v>
      </c>
      <c r="U36" s="152">
        <v>5.88733229685909</v>
      </c>
      <c r="V36" s="152">
        <v>11.0209553840744</v>
      </c>
      <c r="W36" s="152">
        <v>15.889186271624499</v>
      </c>
      <c r="X36" s="152">
        <v>13.4541744073735</v>
      </c>
      <c r="Y36" s="159">
        <v>10.314428353744001</v>
      </c>
      <c r="Z36" s="152"/>
      <c r="AA36" s="160">
        <v>5.3277634180534204</v>
      </c>
      <c r="AB36" s="161">
        <v>-3.61642891077679</v>
      </c>
      <c r="AC36" s="162">
        <v>0.61206708719161396</v>
      </c>
      <c r="AD36" s="152"/>
      <c r="AE36" s="163">
        <v>7.1040084786855804</v>
      </c>
      <c r="AG36" s="158">
        <v>54.064638098667601</v>
      </c>
      <c r="AH36" s="152">
        <v>68.847527307646104</v>
      </c>
      <c r="AI36" s="152">
        <v>73.976744186046503</v>
      </c>
      <c r="AJ36" s="152">
        <v>73.716429107276795</v>
      </c>
      <c r="AK36" s="152">
        <v>69.786196549137202</v>
      </c>
      <c r="AL36" s="159">
        <v>68.078386537272706</v>
      </c>
      <c r="AM36" s="152"/>
      <c r="AN36" s="160">
        <v>73.859714928732103</v>
      </c>
      <c r="AO36" s="161">
        <v>74.005251312828193</v>
      </c>
      <c r="AP36" s="162">
        <v>73.932483120780105</v>
      </c>
      <c r="AQ36" s="152"/>
      <c r="AR36" s="163">
        <v>69.750999901403006</v>
      </c>
      <c r="AS36" s="157"/>
      <c r="AT36" s="158">
        <v>5.5466017703956298</v>
      </c>
      <c r="AU36" s="152">
        <v>6.52970404306694</v>
      </c>
      <c r="AV36" s="152">
        <v>7.4853304834804604</v>
      </c>
      <c r="AW36" s="152">
        <v>8.1295904706289104</v>
      </c>
      <c r="AX36" s="152">
        <v>9.1763269649241703</v>
      </c>
      <c r="AY36" s="159">
        <v>7.4569453258937601</v>
      </c>
      <c r="AZ36" s="152"/>
      <c r="BA36" s="160">
        <v>6.9337868109718803</v>
      </c>
      <c r="BB36" s="161">
        <v>3.2189860876297698</v>
      </c>
      <c r="BC36" s="162">
        <v>5.0417262534710003</v>
      </c>
      <c r="BD36" s="152"/>
      <c r="BE36" s="163">
        <v>6.7146757952222504</v>
      </c>
    </row>
    <row r="37" spans="1:57" x14ac:dyDescent="0.25">
      <c r="A37" s="20" t="s">
        <v>25</v>
      </c>
      <c r="B37" s="2" t="str">
        <f t="shared" si="0"/>
        <v>Chesapeake Bay</v>
      </c>
      <c r="C37" s="2"/>
      <c r="D37" s="23" t="s">
        <v>92</v>
      </c>
      <c r="E37" s="26" t="s">
        <v>93</v>
      </c>
      <c r="F37" s="2"/>
      <c r="G37" s="158">
        <v>52.775605942142199</v>
      </c>
      <c r="H37" s="152">
        <v>63.017982799061699</v>
      </c>
      <c r="I37" s="152">
        <v>65.5199374511336</v>
      </c>
      <c r="J37" s="152">
        <v>61.219702892885003</v>
      </c>
      <c r="K37" s="152">
        <v>60.906958561376001</v>
      </c>
      <c r="L37" s="159">
        <v>60.688037529319701</v>
      </c>
      <c r="M37" s="152"/>
      <c r="N37" s="160">
        <v>70.523846755277503</v>
      </c>
      <c r="O37" s="161">
        <v>74.745895230648898</v>
      </c>
      <c r="P37" s="162">
        <v>72.634870992963201</v>
      </c>
      <c r="Q37" s="152"/>
      <c r="R37" s="163">
        <v>64.101418518932206</v>
      </c>
      <c r="S37" s="157"/>
      <c r="T37" s="158">
        <v>8.8709677419354804</v>
      </c>
      <c r="U37" s="152">
        <v>0.12422360248447201</v>
      </c>
      <c r="V37" s="152">
        <v>1.5757575757575699</v>
      </c>
      <c r="W37" s="152">
        <v>1.29366106080206</v>
      </c>
      <c r="X37" s="152">
        <v>6.8587105624142604</v>
      </c>
      <c r="Y37" s="159">
        <v>3.43816631130063</v>
      </c>
      <c r="Z37" s="152"/>
      <c r="AA37" s="160">
        <v>12.3287671232876</v>
      </c>
      <c r="AB37" s="161">
        <v>11.682242990654199</v>
      </c>
      <c r="AC37" s="162">
        <v>11.995177817962601</v>
      </c>
      <c r="AD37" s="152"/>
      <c r="AE37" s="163">
        <v>6.0617261134725497</v>
      </c>
      <c r="AG37" s="158">
        <v>50.703674745895199</v>
      </c>
      <c r="AH37" s="152">
        <v>64.562157935887399</v>
      </c>
      <c r="AI37" s="152">
        <v>66.340891321344799</v>
      </c>
      <c r="AJ37" s="152">
        <v>65.813135261923307</v>
      </c>
      <c r="AK37" s="152">
        <v>63.526192337763803</v>
      </c>
      <c r="AL37" s="159">
        <v>62.1892103205629</v>
      </c>
      <c r="AM37" s="152"/>
      <c r="AN37" s="160">
        <v>73.4558248631743</v>
      </c>
      <c r="AO37" s="161">
        <v>76.465989053948306</v>
      </c>
      <c r="AP37" s="162">
        <v>74.960906958561296</v>
      </c>
      <c r="AQ37" s="152"/>
      <c r="AR37" s="163">
        <v>65.838266502848199</v>
      </c>
      <c r="AS37" s="157"/>
      <c r="AT37" s="158">
        <v>9.9152542372881296</v>
      </c>
      <c r="AU37" s="152">
        <v>5.7298335467349499</v>
      </c>
      <c r="AV37" s="152">
        <v>3.7603179455823899</v>
      </c>
      <c r="AW37" s="152">
        <v>2.0612306759624102</v>
      </c>
      <c r="AX37" s="152">
        <v>8.0811439973395398</v>
      </c>
      <c r="AY37" s="159">
        <v>5.6237965606533402</v>
      </c>
      <c r="AZ37" s="152"/>
      <c r="BA37" s="160">
        <v>10.4644326866549</v>
      </c>
      <c r="BB37" s="161">
        <v>12.478435882691199</v>
      </c>
      <c r="BC37" s="162">
        <v>11.482558139534801</v>
      </c>
      <c r="BD37" s="152"/>
      <c r="BE37" s="163">
        <v>7.4609179162298798</v>
      </c>
    </row>
    <row r="38" spans="1:57" x14ac:dyDescent="0.25">
      <c r="A38" s="20" t="s">
        <v>26</v>
      </c>
      <c r="B38" s="2" t="str">
        <f t="shared" si="0"/>
        <v>Coastal Virginia - Eastern Shore</v>
      </c>
      <c r="C38" s="2"/>
      <c r="D38" s="23" t="s">
        <v>92</v>
      </c>
      <c r="E38" s="26" t="s">
        <v>93</v>
      </c>
      <c r="F38" s="2"/>
      <c r="G38" s="158">
        <v>53.825136612021801</v>
      </c>
      <c r="H38" s="152">
        <v>65.642076502732195</v>
      </c>
      <c r="I38" s="152">
        <v>64.549180327868797</v>
      </c>
      <c r="J38" s="152">
        <v>64.754098360655703</v>
      </c>
      <c r="K38" s="152">
        <v>68.032786885245898</v>
      </c>
      <c r="L38" s="159">
        <v>63.360655737704903</v>
      </c>
      <c r="M38" s="152"/>
      <c r="N38" s="160">
        <v>77.800546448087402</v>
      </c>
      <c r="O38" s="161">
        <v>79.234972677595593</v>
      </c>
      <c r="P38" s="162">
        <v>78.517759562841505</v>
      </c>
      <c r="Q38" s="152"/>
      <c r="R38" s="163">
        <v>67.691256830601006</v>
      </c>
      <c r="S38" s="157"/>
      <c r="T38" s="158">
        <v>3.54796320630749</v>
      </c>
      <c r="U38" s="152">
        <v>2.45202558635394</v>
      </c>
      <c r="V38" s="152">
        <v>2.1621621621621601</v>
      </c>
      <c r="W38" s="152">
        <v>14.216867469879499</v>
      </c>
      <c r="X38" s="152">
        <v>23.267326732673201</v>
      </c>
      <c r="Y38" s="159">
        <v>8.82214922571562</v>
      </c>
      <c r="Z38" s="152"/>
      <c r="AA38" s="160">
        <v>13.4462151394422</v>
      </c>
      <c r="AB38" s="161">
        <v>12.950340798441999</v>
      </c>
      <c r="AC38" s="162">
        <v>13.1954702117183</v>
      </c>
      <c r="AD38" s="152"/>
      <c r="AE38" s="163">
        <v>10.233592880978801</v>
      </c>
      <c r="AG38" s="158">
        <v>54.388661202185702</v>
      </c>
      <c r="AH38" s="152">
        <v>65.864071038251296</v>
      </c>
      <c r="AI38" s="152">
        <v>69.176912568305994</v>
      </c>
      <c r="AJ38" s="152">
        <v>69.825819672131104</v>
      </c>
      <c r="AK38" s="152">
        <v>69.228142076502706</v>
      </c>
      <c r="AL38" s="159">
        <v>65.6967213114754</v>
      </c>
      <c r="AM38" s="152"/>
      <c r="AN38" s="160">
        <v>78.688524590163894</v>
      </c>
      <c r="AO38" s="161">
        <v>78.893442622950801</v>
      </c>
      <c r="AP38" s="162">
        <v>78.790983606557305</v>
      </c>
      <c r="AQ38" s="152"/>
      <c r="AR38" s="163">
        <v>69.437939110070204</v>
      </c>
      <c r="AS38" s="157"/>
      <c r="AT38" s="158">
        <v>4.0169823644676601</v>
      </c>
      <c r="AU38" s="152">
        <v>3.7944025834230302</v>
      </c>
      <c r="AV38" s="152">
        <v>3.7653688524590101</v>
      </c>
      <c r="AW38" s="152">
        <v>5.8777835318487801</v>
      </c>
      <c r="AX38" s="152">
        <v>8.6863270777479809</v>
      </c>
      <c r="AY38" s="159">
        <v>5.2643099485607898</v>
      </c>
      <c r="AZ38" s="152"/>
      <c r="BA38" s="160">
        <v>3.5272972365760502</v>
      </c>
      <c r="BB38" s="161">
        <v>4.5248868778280498</v>
      </c>
      <c r="BC38" s="162">
        <v>4.0243490023672601</v>
      </c>
      <c r="BD38" s="152"/>
      <c r="BE38" s="163">
        <v>4.8590900718364303</v>
      </c>
    </row>
    <row r="39" spans="1:57" x14ac:dyDescent="0.25">
      <c r="A39" s="20" t="s">
        <v>27</v>
      </c>
      <c r="B39" s="2" t="str">
        <f t="shared" si="0"/>
        <v>Coastal Virginia - Hampton Roads</v>
      </c>
      <c r="C39" s="2"/>
      <c r="D39" s="23" t="s">
        <v>92</v>
      </c>
      <c r="E39" s="26" t="s">
        <v>93</v>
      </c>
      <c r="F39" s="2"/>
      <c r="G39" s="158">
        <v>66.926449098879601</v>
      </c>
      <c r="H39" s="152">
        <v>73.681646883892597</v>
      </c>
      <c r="I39" s="152">
        <v>75.142923065090798</v>
      </c>
      <c r="J39" s="152">
        <v>76.252980234316894</v>
      </c>
      <c r="K39" s="152">
        <v>74.173866229138298</v>
      </c>
      <c r="L39" s="159">
        <v>73.235573102263601</v>
      </c>
      <c r="M39" s="152"/>
      <c r="N39" s="160">
        <v>83.4901427948829</v>
      </c>
      <c r="O39" s="161">
        <v>85.7000025636424</v>
      </c>
      <c r="P39" s="162">
        <v>84.5950726792626</v>
      </c>
      <c r="Q39" s="152"/>
      <c r="R39" s="163">
        <v>76.481144409977603</v>
      </c>
      <c r="S39" s="157"/>
      <c r="T39" s="158">
        <v>3.1489705126119101</v>
      </c>
      <c r="U39" s="152">
        <v>0.79391890583293501</v>
      </c>
      <c r="V39" s="152">
        <v>-2.3416335418908401</v>
      </c>
      <c r="W39" s="152">
        <v>6.3776479395554402</v>
      </c>
      <c r="X39" s="152">
        <v>8.45376400435382</v>
      </c>
      <c r="Y39" s="159">
        <v>3.1478782960622702</v>
      </c>
      <c r="Z39" s="152"/>
      <c r="AA39" s="160">
        <v>11.125323302584199</v>
      </c>
      <c r="AB39" s="161">
        <v>7.54176255046018</v>
      </c>
      <c r="AC39" s="162">
        <v>9.2807870012228797</v>
      </c>
      <c r="AD39" s="152"/>
      <c r="AE39" s="163">
        <v>5.0102965364203298</v>
      </c>
      <c r="AG39" s="158">
        <v>65.552336760068698</v>
      </c>
      <c r="AH39" s="152">
        <v>73.458609993078099</v>
      </c>
      <c r="AI39" s="152">
        <v>76.420257902427707</v>
      </c>
      <c r="AJ39" s="152">
        <v>76.858640756787196</v>
      </c>
      <c r="AK39" s="152">
        <v>77.061809418822193</v>
      </c>
      <c r="AL39" s="159">
        <v>73.870330966236807</v>
      </c>
      <c r="AM39" s="152"/>
      <c r="AN39" s="160">
        <v>86.433204296664698</v>
      </c>
      <c r="AO39" s="161">
        <v>88.269413182249295</v>
      </c>
      <c r="AP39" s="162">
        <v>87.351308739456996</v>
      </c>
      <c r="AQ39" s="152"/>
      <c r="AR39" s="163">
        <v>77.722038901442502</v>
      </c>
      <c r="AS39" s="157"/>
      <c r="AT39" s="158">
        <v>0.77215462127640899</v>
      </c>
      <c r="AU39" s="152">
        <v>0.67147709780085996</v>
      </c>
      <c r="AV39" s="152">
        <v>1.3870998464291899</v>
      </c>
      <c r="AW39" s="152">
        <v>5.1232017140602704</v>
      </c>
      <c r="AX39" s="152">
        <v>4.9858826318682699</v>
      </c>
      <c r="AY39" s="159">
        <v>2.6238002916997298</v>
      </c>
      <c r="AZ39" s="152"/>
      <c r="BA39" s="160">
        <v>3.8115683496876098</v>
      </c>
      <c r="BB39" s="161">
        <v>2.7169327296114298</v>
      </c>
      <c r="BC39" s="162">
        <v>3.2555975711707301</v>
      </c>
      <c r="BD39" s="152"/>
      <c r="BE39" s="163">
        <v>2.8259054284351501</v>
      </c>
    </row>
    <row r="40" spans="1:57" x14ac:dyDescent="0.25">
      <c r="A40" s="19" t="s">
        <v>28</v>
      </c>
      <c r="B40" s="2" t="str">
        <f t="shared" si="0"/>
        <v>Northern Virginia</v>
      </c>
      <c r="C40" s="2"/>
      <c r="D40" s="23" t="s">
        <v>92</v>
      </c>
      <c r="E40" s="26" t="s">
        <v>93</v>
      </c>
      <c r="F40" s="2"/>
      <c r="G40" s="158">
        <v>54.802631578947299</v>
      </c>
      <c r="H40" s="152">
        <v>68.567669172932298</v>
      </c>
      <c r="I40" s="152">
        <v>74.013157894736807</v>
      </c>
      <c r="J40" s="152">
        <v>71.810150375939799</v>
      </c>
      <c r="K40" s="152">
        <v>67.654135338345796</v>
      </c>
      <c r="L40" s="159">
        <v>67.369548872180403</v>
      </c>
      <c r="M40" s="152"/>
      <c r="N40" s="160">
        <v>70.481203007518701</v>
      </c>
      <c r="O40" s="161">
        <v>71.244360902255593</v>
      </c>
      <c r="P40" s="162">
        <v>70.862781954887197</v>
      </c>
      <c r="Q40" s="152"/>
      <c r="R40" s="163">
        <v>68.367615467239503</v>
      </c>
      <c r="S40" s="157"/>
      <c r="T40" s="158">
        <v>-12.377244159800901</v>
      </c>
      <c r="U40" s="152">
        <v>-6.8765475435576802</v>
      </c>
      <c r="V40" s="152">
        <v>-8.9590527714782109</v>
      </c>
      <c r="W40" s="152">
        <v>-5.9870835049953604</v>
      </c>
      <c r="X40" s="152">
        <v>-1.8654146088935399</v>
      </c>
      <c r="Y40" s="159">
        <v>-7.1520185658591302</v>
      </c>
      <c r="Z40" s="152"/>
      <c r="AA40" s="160">
        <v>2.88886466102994</v>
      </c>
      <c r="AB40" s="161">
        <v>5.7678215420918404</v>
      </c>
      <c r="AC40" s="162">
        <v>4.3162321292061003</v>
      </c>
      <c r="AD40" s="152"/>
      <c r="AE40" s="163">
        <v>-4.0274738573919997</v>
      </c>
      <c r="AG40" s="158">
        <v>58.432032649530001</v>
      </c>
      <c r="AH40" s="152">
        <v>71.167418176346899</v>
      </c>
      <c r="AI40" s="152">
        <v>76.215776531269498</v>
      </c>
      <c r="AJ40" s="152">
        <v>75.518964844392798</v>
      </c>
      <c r="AK40" s="152">
        <v>71.064918211610703</v>
      </c>
      <c r="AL40" s="159">
        <v>70.479822082629994</v>
      </c>
      <c r="AM40" s="152"/>
      <c r="AN40" s="160">
        <v>73.516608531322504</v>
      </c>
      <c r="AO40" s="161">
        <v>73.887045063510101</v>
      </c>
      <c r="AP40" s="162">
        <v>73.701826797416302</v>
      </c>
      <c r="AQ40" s="152"/>
      <c r="AR40" s="163">
        <v>71.400515428257407</v>
      </c>
      <c r="AS40" s="157"/>
      <c r="AT40" s="158">
        <v>-4.2267464390552503</v>
      </c>
      <c r="AU40" s="152">
        <v>-4.2870252920719896</v>
      </c>
      <c r="AV40" s="152">
        <v>-5.3275341937679901</v>
      </c>
      <c r="AW40" s="152">
        <v>-4.9628942792680499</v>
      </c>
      <c r="AX40" s="152">
        <v>-1.4570078843868099</v>
      </c>
      <c r="AY40" s="159">
        <v>-4.0957257328401999</v>
      </c>
      <c r="AZ40" s="152"/>
      <c r="BA40" s="160">
        <v>-1.6862003684384299</v>
      </c>
      <c r="BB40" s="161">
        <v>-2.3841495889021602</v>
      </c>
      <c r="BC40" s="162">
        <v>-2.0372950919969401</v>
      </c>
      <c r="BD40" s="152"/>
      <c r="BE40" s="163">
        <v>-3.49752956191687</v>
      </c>
    </row>
    <row r="41" spans="1:57" x14ac:dyDescent="0.25">
      <c r="A41" s="21" t="s">
        <v>29</v>
      </c>
      <c r="B41" s="2" t="str">
        <f t="shared" si="0"/>
        <v>Shenandoah Valley</v>
      </c>
      <c r="C41" s="2"/>
      <c r="D41" s="24" t="s">
        <v>92</v>
      </c>
      <c r="E41" s="27" t="s">
        <v>93</v>
      </c>
      <c r="F41" s="2"/>
      <c r="G41" s="164">
        <v>51.1903801145993</v>
      </c>
      <c r="H41" s="165">
        <v>59.389879751432403</v>
      </c>
      <c r="I41" s="165">
        <v>62.714873698652198</v>
      </c>
      <c r="J41" s="165">
        <v>61.020095230409098</v>
      </c>
      <c r="K41" s="165">
        <v>62.9811960293761</v>
      </c>
      <c r="L41" s="166">
        <v>59.459284964893797</v>
      </c>
      <c r="M41" s="152"/>
      <c r="N41" s="167">
        <v>74.788152691469605</v>
      </c>
      <c r="O41" s="168">
        <v>73.698652247599</v>
      </c>
      <c r="P41" s="169">
        <v>74.243402469534303</v>
      </c>
      <c r="Q41" s="152"/>
      <c r="R41" s="170">
        <v>63.683318537648198</v>
      </c>
      <c r="S41" s="157"/>
      <c r="T41" s="164">
        <v>4.3789774459353499</v>
      </c>
      <c r="U41" s="165">
        <v>1.63585861286344</v>
      </c>
      <c r="V41" s="165">
        <v>7.0400684036315297</v>
      </c>
      <c r="W41" s="165">
        <v>2.7498034102531701</v>
      </c>
      <c r="X41" s="165">
        <v>14.4608237828187</v>
      </c>
      <c r="Y41" s="166">
        <v>5.9962734434372296</v>
      </c>
      <c r="Z41" s="152"/>
      <c r="AA41" s="167">
        <v>13.0179546073847</v>
      </c>
      <c r="AB41" s="168">
        <v>6.6317518432629798</v>
      </c>
      <c r="AC41" s="169">
        <v>9.7554295465446899</v>
      </c>
      <c r="AD41" s="152"/>
      <c r="AE41" s="170">
        <v>7.2194867784918202</v>
      </c>
      <c r="AG41" s="164">
        <v>50.788950634811101</v>
      </c>
      <c r="AH41" s="165">
        <v>59.2483673386606</v>
      </c>
      <c r="AI41" s="165">
        <v>62.337240903743897</v>
      </c>
      <c r="AJ41" s="165">
        <v>62.428507686691198</v>
      </c>
      <c r="AK41" s="165">
        <v>63.765059019186303</v>
      </c>
      <c r="AL41" s="166">
        <v>59.713625116618601</v>
      </c>
      <c r="AM41" s="152"/>
      <c r="AN41" s="167">
        <v>72.025834143181001</v>
      </c>
      <c r="AO41" s="168">
        <v>72.183754454162596</v>
      </c>
      <c r="AP41" s="169">
        <v>72.104794298671806</v>
      </c>
      <c r="AQ41" s="152"/>
      <c r="AR41" s="170">
        <v>63.258367746456798</v>
      </c>
      <c r="AS41" s="38"/>
      <c r="AT41" s="164">
        <v>3.9997177167863698</v>
      </c>
      <c r="AU41" s="165">
        <v>2.1255590983127401</v>
      </c>
      <c r="AV41" s="165">
        <v>5.71460592032967</v>
      </c>
      <c r="AW41" s="165">
        <v>3.7512614270595499</v>
      </c>
      <c r="AX41" s="165">
        <v>7.3091103343513</v>
      </c>
      <c r="AY41" s="166">
        <v>4.6061987842265202</v>
      </c>
      <c r="AZ41" s="152"/>
      <c r="BA41" s="167">
        <v>5.98670188440797</v>
      </c>
      <c r="BB41" s="168">
        <v>3.83967441466848</v>
      </c>
      <c r="BC41" s="169">
        <v>4.9010280855413901</v>
      </c>
      <c r="BD41" s="152"/>
      <c r="BE41" s="170">
        <v>4.6959264396692202</v>
      </c>
    </row>
    <row r="42" spans="1:57" ht="13" x14ac:dyDescent="0.3">
      <c r="A42" s="18" t="s">
        <v>30</v>
      </c>
      <c r="B42" s="2" t="str">
        <f t="shared" si="0"/>
        <v>Southern Virginia</v>
      </c>
      <c r="C42" s="8"/>
      <c r="D42" s="22" t="s">
        <v>92</v>
      </c>
      <c r="E42" s="25" t="s">
        <v>93</v>
      </c>
      <c r="F42" s="2"/>
      <c r="G42" s="149">
        <v>49.078392182989099</v>
      </c>
      <c r="H42" s="150">
        <v>59.582500555185398</v>
      </c>
      <c r="I42" s="150">
        <v>63.157894736842103</v>
      </c>
      <c r="J42" s="150">
        <v>61.714412613813003</v>
      </c>
      <c r="K42" s="150">
        <v>58.716411281367897</v>
      </c>
      <c r="L42" s="151">
        <v>58.449922274039501</v>
      </c>
      <c r="M42" s="152"/>
      <c r="N42" s="153">
        <v>66.333555407506097</v>
      </c>
      <c r="O42" s="154">
        <v>67.954696868754098</v>
      </c>
      <c r="P42" s="155">
        <v>67.144126138130105</v>
      </c>
      <c r="Q42" s="152"/>
      <c r="R42" s="156">
        <v>60.933980520922503</v>
      </c>
      <c r="S42" s="157"/>
      <c r="T42" s="149">
        <v>-5.1165929710904496</v>
      </c>
      <c r="U42" s="150">
        <v>-9.3282018336981594</v>
      </c>
      <c r="V42" s="150">
        <v>-6.1987488763735703</v>
      </c>
      <c r="W42" s="150">
        <v>-1.4004078937168101</v>
      </c>
      <c r="X42" s="150">
        <v>0.47816404414014002</v>
      </c>
      <c r="Y42" s="151">
        <v>-4.4301155757166404</v>
      </c>
      <c r="Z42" s="152"/>
      <c r="AA42" s="153">
        <v>3.6477006202359799</v>
      </c>
      <c r="AB42" s="154">
        <v>2.7154889527355399</v>
      </c>
      <c r="AC42" s="155">
        <v>3.1738627748187902</v>
      </c>
      <c r="AD42" s="152"/>
      <c r="AE42" s="156">
        <v>-2.1598924958248702</v>
      </c>
      <c r="AF42" s="28"/>
      <c r="AG42" s="149">
        <v>48.817455029980003</v>
      </c>
      <c r="AH42" s="150">
        <v>62.297357317343902</v>
      </c>
      <c r="AI42" s="150">
        <v>66.000444148345494</v>
      </c>
      <c r="AJ42" s="150">
        <v>66.905396402398395</v>
      </c>
      <c r="AK42" s="150">
        <v>63.907395069953303</v>
      </c>
      <c r="AL42" s="151">
        <v>61.585609593604197</v>
      </c>
      <c r="AM42" s="152"/>
      <c r="AN42" s="153">
        <v>71.1303575394181</v>
      </c>
      <c r="AO42" s="154">
        <v>71.835443037974599</v>
      </c>
      <c r="AP42" s="155">
        <v>71.482900288696399</v>
      </c>
      <c r="AQ42" s="152"/>
      <c r="AR42" s="156">
        <v>64.413406935059101</v>
      </c>
      <c r="AS42" s="157"/>
      <c r="AT42" s="149">
        <v>-3.8654299790896101</v>
      </c>
      <c r="AU42" s="150">
        <v>-4.7545606282013804</v>
      </c>
      <c r="AV42" s="150">
        <v>-4.0832563041949497</v>
      </c>
      <c r="AW42" s="150">
        <v>-1.0640659133716499</v>
      </c>
      <c r="AX42" s="150">
        <v>1.1832458497245799</v>
      </c>
      <c r="AY42" s="151">
        <v>-2.4873536924128499</v>
      </c>
      <c r="AZ42" s="152"/>
      <c r="BA42" s="153">
        <v>1.9463348387019099</v>
      </c>
      <c r="BB42" s="154">
        <v>3.0608830925286599</v>
      </c>
      <c r="BC42" s="155">
        <v>2.5033276561115398</v>
      </c>
      <c r="BD42" s="152"/>
      <c r="BE42" s="156">
        <v>-0.95838912018920097</v>
      </c>
    </row>
    <row r="43" spans="1:57" x14ac:dyDescent="0.25">
      <c r="A43" s="19" t="s">
        <v>31</v>
      </c>
      <c r="B43" s="2" t="str">
        <f t="shared" si="0"/>
        <v>Southwest Virginia - Blue Ridge Highlands</v>
      </c>
      <c r="C43" s="9"/>
      <c r="D43" s="23" t="s">
        <v>92</v>
      </c>
      <c r="E43" s="26" t="s">
        <v>93</v>
      </c>
      <c r="F43" s="2"/>
      <c r="G43" s="158">
        <v>50.797036371800601</v>
      </c>
      <c r="H43" s="152">
        <v>57.139649753030902</v>
      </c>
      <c r="I43" s="152">
        <v>60.170633138751597</v>
      </c>
      <c r="J43" s="152">
        <v>62.146385271665899</v>
      </c>
      <c r="K43" s="152">
        <v>62.707678491243797</v>
      </c>
      <c r="L43" s="159">
        <v>58.592276605298601</v>
      </c>
      <c r="M43" s="152"/>
      <c r="N43" s="160">
        <v>68.679838347552703</v>
      </c>
      <c r="O43" s="161">
        <v>69.016614279299503</v>
      </c>
      <c r="P43" s="162">
        <v>68.848226313426096</v>
      </c>
      <c r="Q43" s="152"/>
      <c r="R43" s="163">
        <v>61.5225479504779</v>
      </c>
      <c r="S43" s="157"/>
      <c r="T43" s="158">
        <v>2.4564410354946098</v>
      </c>
      <c r="U43" s="152">
        <v>-2.7717907969319699</v>
      </c>
      <c r="V43" s="152">
        <v>-1.51728605163363</v>
      </c>
      <c r="W43" s="152">
        <v>1.8510203063413599</v>
      </c>
      <c r="X43" s="152">
        <v>11.814082145262599</v>
      </c>
      <c r="Y43" s="159">
        <v>2.2394203681302902</v>
      </c>
      <c r="Z43" s="152"/>
      <c r="AA43" s="160">
        <v>10.9650219799413</v>
      </c>
      <c r="AB43" s="161">
        <v>12.030899428104901</v>
      </c>
      <c r="AC43" s="162">
        <v>11.496716798869301</v>
      </c>
      <c r="AD43" s="152"/>
      <c r="AE43" s="163">
        <v>5.0275682203825198</v>
      </c>
      <c r="AF43" s="29"/>
      <c r="AG43" s="158">
        <v>49.615514144589099</v>
      </c>
      <c r="AH43" s="152">
        <v>57.877750336775897</v>
      </c>
      <c r="AI43" s="152">
        <v>60.647732375392899</v>
      </c>
      <c r="AJ43" s="152">
        <v>62.334418500224501</v>
      </c>
      <c r="AK43" s="152">
        <v>62.920969914683397</v>
      </c>
      <c r="AL43" s="159">
        <v>58.679277054333099</v>
      </c>
      <c r="AM43" s="152"/>
      <c r="AN43" s="160">
        <v>73.998091603053396</v>
      </c>
      <c r="AO43" s="161">
        <v>71.534014369106401</v>
      </c>
      <c r="AP43" s="162">
        <v>72.766052986079899</v>
      </c>
      <c r="AQ43" s="152"/>
      <c r="AR43" s="163">
        <v>62.704070177689303</v>
      </c>
      <c r="AS43" s="157"/>
      <c r="AT43" s="158">
        <v>2.7219797367074401</v>
      </c>
      <c r="AU43" s="152">
        <v>2.3507553049111598</v>
      </c>
      <c r="AV43" s="152">
        <v>2.7800308226095201</v>
      </c>
      <c r="AW43" s="152">
        <v>3.7455201389734101</v>
      </c>
      <c r="AX43" s="152">
        <v>3.9442155024262502</v>
      </c>
      <c r="AY43" s="159">
        <v>3.1405628026318002</v>
      </c>
      <c r="AZ43" s="152"/>
      <c r="BA43" s="160">
        <v>5.2789933843898398</v>
      </c>
      <c r="BB43" s="161">
        <v>8.7259708972337204</v>
      </c>
      <c r="BC43" s="162">
        <v>6.9455561812128899</v>
      </c>
      <c r="BD43" s="152"/>
      <c r="BE43" s="163">
        <v>4.3815594166313998</v>
      </c>
    </row>
    <row r="44" spans="1:57" x14ac:dyDescent="0.25">
      <c r="A44" s="20" t="s">
        <v>32</v>
      </c>
      <c r="B44" s="2" t="str">
        <f t="shared" si="0"/>
        <v>Southwest Virginia - Heart of Appalachia</v>
      </c>
      <c r="C44" s="2"/>
      <c r="D44" s="23" t="s">
        <v>92</v>
      </c>
      <c r="E44" s="26" t="s">
        <v>93</v>
      </c>
      <c r="F44" s="2"/>
      <c r="G44" s="158">
        <v>39.534883720930203</v>
      </c>
      <c r="H44" s="152">
        <v>49.547803617570999</v>
      </c>
      <c r="I44" s="152">
        <v>53.2945736434108</v>
      </c>
      <c r="J44" s="152">
        <v>53.875968992247998</v>
      </c>
      <c r="K44" s="152">
        <v>52.067183462532199</v>
      </c>
      <c r="L44" s="159">
        <v>49.6640826873385</v>
      </c>
      <c r="M44" s="152"/>
      <c r="N44" s="160">
        <v>58.397932816537399</v>
      </c>
      <c r="O44" s="161">
        <v>56.395348837209298</v>
      </c>
      <c r="P44" s="162">
        <v>57.396640826873302</v>
      </c>
      <c r="Q44" s="152"/>
      <c r="R44" s="163">
        <v>51.873385012919798</v>
      </c>
      <c r="S44" s="157"/>
      <c r="T44" s="158">
        <v>-5.2631578947368398</v>
      </c>
      <c r="U44" s="152">
        <v>-7.8125</v>
      </c>
      <c r="V44" s="152">
        <v>-5.2812858783007997</v>
      </c>
      <c r="W44" s="152">
        <v>0.60313630880578994</v>
      </c>
      <c r="X44" s="152">
        <v>-2.1844660194174699</v>
      </c>
      <c r="Y44" s="159">
        <v>-3.9480259870064902</v>
      </c>
      <c r="Z44" s="152"/>
      <c r="AA44" s="160">
        <v>0.78037904124860602</v>
      </c>
      <c r="AB44" s="161">
        <v>5.1807228915662602</v>
      </c>
      <c r="AC44" s="162">
        <v>2.8951939779965201</v>
      </c>
      <c r="AD44" s="152"/>
      <c r="AE44" s="163">
        <v>-1.8851457496945301</v>
      </c>
      <c r="AF44" s="29"/>
      <c r="AG44" s="158">
        <v>42.264211886304899</v>
      </c>
      <c r="AH44" s="152">
        <v>53.956718346253197</v>
      </c>
      <c r="AI44" s="152">
        <v>55.426356589147197</v>
      </c>
      <c r="AJ44" s="152">
        <v>55.975452196382399</v>
      </c>
      <c r="AK44" s="152">
        <v>56.847545219638199</v>
      </c>
      <c r="AL44" s="159">
        <v>52.894056847545201</v>
      </c>
      <c r="AM44" s="152"/>
      <c r="AN44" s="160">
        <v>63.259043927648499</v>
      </c>
      <c r="AO44" s="161">
        <v>63.420542635658897</v>
      </c>
      <c r="AP44" s="162">
        <v>63.339793281653698</v>
      </c>
      <c r="AQ44" s="152"/>
      <c r="AR44" s="163">
        <v>55.878552971576198</v>
      </c>
      <c r="AS44" s="157"/>
      <c r="AT44" s="158">
        <v>-5.4210336104083803</v>
      </c>
      <c r="AU44" s="152">
        <v>0.119868145040455</v>
      </c>
      <c r="AV44" s="152">
        <v>-1.40764148233266</v>
      </c>
      <c r="AW44" s="152">
        <v>-2.8587443946188298</v>
      </c>
      <c r="AX44" s="152">
        <v>-1.78571428571428</v>
      </c>
      <c r="AY44" s="159">
        <v>-2.1568978909004</v>
      </c>
      <c r="AZ44" s="152"/>
      <c r="BA44" s="160">
        <v>2.2181628392484298</v>
      </c>
      <c r="BB44" s="161">
        <v>9.1439688715953302</v>
      </c>
      <c r="BC44" s="162">
        <v>5.5720053835800796</v>
      </c>
      <c r="BD44" s="152"/>
      <c r="BE44" s="163">
        <v>0.21930731989903501</v>
      </c>
    </row>
    <row r="45" spans="1:57" x14ac:dyDescent="0.25">
      <c r="A45" s="21" t="s">
        <v>33</v>
      </c>
      <c r="B45" s="2" t="str">
        <f t="shared" si="0"/>
        <v>Virginia Mountains</v>
      </c>
      <c r="C45" s="2"/>
      <c r="D45" s="24" t="s">
        <v>92</v>
      </c>
      <c r="E45" s="27" t="s">
        <v>93</v>
      </c>
      <c r="F45" s="2"/>
      <c r="G45" s="158">
        <v>52.154471544715399</v>
      </c>
      <c r="H45" s="152">
        <v>60.487804878048699</v>
      </c>
      <c r="I45" s="152">
        <v>64.349593495934897</v>
      </c>
      <c r="J45" s="152">
        <v>63.739837398373901</v>
      </c>
      <c r="K45" s="152">
        <v>66.544715447154402</v>
      </c>
      <c r="L45" s="159">
        <v>61.455284552845498</v>
      </c>
      <c r="M45" s="152"/>
      <c r="N45" s="160">
        <v>65.596205962059599</v>
      </c>
      <c r="O45" s="161">
        <v>65.433604336043302</v>
      </c>
      <c r="P45" s="162">
        <v>65.514905149051401</v>
      </c>
      <c r="Q45" s="152"/>
      <c r="R45" s="163">
        <v>62.615176151761503</v>
      </c>
      <c r="S45" s="157"/>
      <c r="T45" s="158">
        <v>-4.2385581460328501</v>
      </c>
      <c r="U45" s="152">
        <v>-12.1103724128371</v>
      </c>
      <c r="V45" s="152">
        <v>-7.8642520325203202</v>
      </c>
      <c r="W45" s="152">
        <v>-2.01556883509569</v>
      </c>
      <c r="X45" s="152">
        <v>5.1409441373160103</v>
      </c>
      <c r="Y45" s="159">
        <v>-4.4150555935906102</v>
      </c>
      <c r="Z45" s="152"/>
      <c r="AA45" s="160">
        <v>2.4216441619159901</v>
      </c>
      <c r="AB45" s="161">
        <v>-1.3604604249874801</v>
      </c>
      <c r="AC45" s="162">
        <v>0.4973657514591</v>
      </c>
      <c r="AD45" s="152"/>
      <c r="AE45" s="163">
        <v>-2.9975787531462501</v>
      </c>
      <c r="AF45" s="30"/>
      <c r="AG45" s="158">
        <v>52.760840108400998</v>
      </c>
      <c r="AH45" s="152">
        <v>63.6111111111111</v>
      </c>
      <c r="AI45" s="152">
        <v>66.500677506775006</v>
      </c>
      <c r="AJ45" s="152">
        <v>66.863143631436301</v>
      </c>
      <c r="AK45" s="152">
        <v>66.792005420054195</v>
      </c>
      <c r="AL45" s="159">
        <v>63.3055555555555</v>
      </c>
      <c r="AM45" s="152"/>
      <c r="AN45" s="160">
        <v>68.658536585365795</v>
      </c>
      <c r="AO45" s="161">
        <v>68.336720867208598</v>
      </c>
      <c r="AP45" s="162">
        <v>68.497628726287203</v>
      </c>
      <c r="AQ45" s="152"/>
      <c r="AR45" s="163">
        <v>64.789005032907397</v>
      </c>
      <c r="AS45" s="157"/>
      <c r="AT45" s="158">
        <v>4.4856518277552198</v>
      </c>
      <c r="AU45" s="152">
        <v>-3.0671715022108699</v>
      </c>
      <c r="AV45" s="152">
        <v>-3.1173751195802901</v>
      </c>
      <c r="AW45" s="152">
        <v>-3.6843099926979997E-2</v>
      </c>
      <c r="AX45" s="152">
        <v>4.7144205841007301</v>
      </c>
      <c r="AY45" s="159">
        <v>0.34713597874813201</v>
      </c>
      <c r="AZ45" s="152"/>
      <c r="BA45" s="160">
        <v>1.20331898120834</v>
      </c>
      <c r="BB45" s="161">
        <v>1.49158295150676</v>
      </c>
      <c r="BC45" s="162">
        <v>1.34690740925077</v>
      </c>
      <c r="BD45" s="152"/>
      <c r="BE45" s="163">
        <v>0.64713070020342001</v>
      </c>
    </row>
    <row r="46" spans="1:57" x14ac:dyDescent="0.25">
      <c r="A46" s="20" t="s">
        <v>107</v>
      </c>
      <c r="B46" s="2" t="s">
        <v>17</v>
      </c>
      <c r="D46" s="24" t="s">
        <v>92</v>
      </c>
      <c r="E46" s="27" t="s">
        <v>93</v>
      </c>
      <c r="G46" s="158">
        <v>51.044162957891103</v>
      </c>
      <c r="H46" s="152">
        <v>62.684012324546302</v>
      </c>
      <c r="I46" s="152">
        <v>77.713111947963</v>
      </c>
      <c r="J46" s="152">
        <v>78.945566586785304</v>
      </c>
      <c r="K46" s="152">
        <v>68.983224922971502</v>
      </c>
      <c r="L46" s="159">
        <v>67.874015748031397</v>
      </c>
      <c r="M46" s="152"/>
      <c r="N46" s="160">
        <v>67.374186922286796</v>
      </c>
      <c r="O46" s="161">
        <v>72.783293392673698</v>
      </c>
      <c r="P46" s="162">
        <v>70.078740157480297</v>
      </c>
      <c r="Q46" s="152"/>
      <c r="R46" s="163">
        <v>68.503937007874001</v>
      </c>
      <c r="S46" s="157"/>
      <c r="T46" s="158">
        <v>-8.8271749392426599</v>
      </c>
      <c r="U46" s="152">
        <v>-10.628122536783801</v>
      </c>
      <c r="V46" s="152">
        <v>9.5565334290795807</v>
      </c>
      <c r="W46" s="152">
        <v>17.969331662776401</v>
      </c>
      <c r="X46" s="152">
        <v>9.7805727023061007</v>
      </c>
      <c r="Y46" s="159">
        <v>3.84113579238275</v>
      </c>
      <c r="Z46" s="152"/>
      <c r="AA46" s="160">
        <v>-5.7087650337001898</v>
      </c>
      <c r="AB46" s="161">
        <v>-1.61659592851865</v>
      </c>
      <c r="AC46" s="162">
        <v>-3.6271429668721802</v>
      </c>
      <c r="AD46" s="152"/>
      <c r="AE46" s="163">
        <v>1.54122550331853</v>
      </c>
      <c r="AG46" s="158">
        <v>52.736232385233798</v>
      </c>
      <c r="AH46" s="152">
        <v>69.144981412639396</v>
      </c>
      <c r="AI46" s="152">
        <v>78.231174894095204</v>
      </c>
      <c r="AJ46" s="152">
        <v>74.729834875075596</v>
      </c>
      <c r="AK46" s="152">
        <v>68.2718077288838</v>
      </c>
      <c r="AL46" s="159">
        <v>68.622806259185595</v>
      </c>
      <c r="AM46" s="152"/>
      <c r="AN46" s="160">
        <v>72.755471307944106</v>
      </c>
      <c r="AO46" s="161">
        <v>76.1330346372565</v>
      </c>
      <c r="AP46" s="162">
        <v>74.444252972600296</v>
      </c>
      <c r="AQ46" s="152"/>
      <c r="AR46" s="163">
        <v>70.290078596369995</v>
      </c>
      <c r="AS46" s="157"/>
      <c r="AT46" s="158">
        <v>-4.4130779914188699E-2</v>
      </c>
      <c r="AU46" s="152">
        <v>2.8588322133716999</v>
      </c>
      <c r="AV46" s="152">
        <v>10.448507788927801</v>
      </c>
      <c r="AW46" s="152">
        <v>8.35029363550413</v>
      </c>
      <c r="AX46" s="152">
        <v>6.7237454152667704</v>
      </c>
      <c r="AY46" s="159">
        <v>5.97975209161888</v>
      </c>
      <c r="AZ46" s="152"/>
      <c r="BA46" s="160">
        <v>4.8564079690605304</v>
      </c>
      <c r="BB46" s="161">
        <v>4.7361514229068398</v>
      </c>
      <c r="BC46" s="162">
        <v>4.7948811937725697</v>
      </c>
      <c r="BD46" s="152"/>
      <c r="BE46" s="163">
        <v>5.6243855156594398</v>
      </c>
    </row>
    <row r="47" spans="1:57" x14ac:dyDescent="0.25">
      <c r="A47" s="20" t="s">
        <v>108</v>
      </c>
      <c r="B47" s="2" t="s">
        <v>18</v>
      </c>
      <c r="D47" s="24" t="s">
        <v>92</v>
      </c>
      <c r="E47" s="27" t="s">
        <v>93</v>
      </c>
      <c r="G47" s="158">
        <v>53.794522030962398</v>
      </c>
      <c r="H47" s="152">
        <v>72.613763487423697</v>
      </c>
      <c r="I47" s="152">
        <v>79.719245065136505</v>
      </c>
      <c r="J47" s="152">
        <v>76.518350113673193</v>
      </c>
      <c r="K47" s="152">
        <v>68.745263613727403</v>
      </c>
      <c r="L47" s="159">
        <v>70.278228862184605</v>
      </c>
      <c r="M47" s="152"/>
      <c r="N47" s="160">
        <v>73.317455162209896</v>
      </c>
      <c r="O47" s="161">
        <v>75.121792789866802</v>
      </c>
      <c r="P47" s="162">
        <v>74.219623976038307</v>
      </c>
      <c r="Q47" s="152"/>
      <c r="R47" s="163">
        <v>71.404341751857103</v>
      </c>
      <c r="S47" s="157"/>
      <c r="T47" s="158">
        <v>-9.16291930561502</v>
      </c>
      <c r="U47" s="152">
        <v>-2.7651261395300599</v>
      </c>
      <c r="V47" s="152">
        <v>-5.3851414216279601</v>
      </c>
      <c r="W47" s="152">
        <v>-1.6958750397573801</v>
      </c>
      <c r="X47" s="152">
        <v>1.9071579420209701</v>
      </c>
      <c r="Y47" s="159">
        <v>-3.3187637295834298</v>
      </c>
      <c r="Z47" s="152"/>
      <c r="AA47" s="160">
        <v>4.6084549362921399</v>
      </c>
      <c r="AB47" s="161">
        <v>4.3642688946914001</v>
      </c>
      <c r="AC47" s="162">
        <v>4.4847351832351396</v>
      </c>
      <c r="AD47" s="152"/>
      <c r="AE47" s="163">
        <v>-1.1257269424194001</v>
      </c>
      <c r="AG47" s="158">
        <v>58.004943885099699</v>
      </c>
      <c r="AH47" s="152">
        <v>75.159683880047595</v>
      </c>
      <c r="AI47" s="152">
        <v>80.984987910937804</v>
      </c>
      <c r="AJ47" s="152">
        <v>78.765652628919895</v>
      </c>
      <c r="AK47" s="152">
        <v>73.976940565118497</v>
      </c>
      <c r="AL47" s="159">
        <v>73.378441774024694</v>
      </c>
      <c r="AM47" s="152"/>
      <c r="AN47" s="160">
        <v>77.048825376204306</v>
      </c>
      <c r="AO47" s="161">
        <v>77.682147883511902</v>
      </c>
      <c r="AP47" s="162">
        <v>77.365486629858097</v>
      </c>
      <c r="AQ47" s="152"/>
      <c r="AR47" s="163">
        <v>74.517597447119996</v>
      </c>
      <c r="AS47" s="157"/>
      <c r="AT47" s="158">
        <v>-1.72279007849406</v>
      </c>
      <c r="AU47" s="152">
        <v>-1.78099033135689</v>
      </c>
      <c r="AV47" s="152">
        <v>-3.1739184621510201</v>
      </c>
      <c r="AW47" s="152">
        <v>-2.7672650193709698</v>
      </c>
      <c r="AX47" s="152">
        <v>1.79632507597913</v>
      </c>
      <c r="AY47" s="159">
        <v>-1.6012965753227599</v>
      </c>
      <c r="AZ47" s="152"/>
      <c r="BA47" s="160">
        <v>1.46503302962197</v>
      </c>
      <c r="BB47" s="161">
        <v>0.222482985699577</v>
      </c>
      <c r="BC47" s="162">
        <v>0.83738772353888402</v>
      </c>
      <c r="BD47" s="152"/>
      <c r="BE47" s="163">
        <v>-0.89028654581953803</v>
      </c>
    </row>
    <row r="48" spans="1:57" x14ac:dyDescent="0.25">
      <c r="A48" s="20" t="s">
        <v>109</v>
      </c>
      <c r="B48" s="2" t="s">
        <v>19</v>
      </c>
      <c r="D48" s="24" t="s">
        <v>92</v>
      </c>
      <c r="E48" s="27" t="s">
        <v>93</v>
      </c>
      <c r="G48" s="158">
        <v>60.0573862627935</v>
      </c>
      <c r="H48" s="152">
        <v>72.856889309590002</v>
      </c>
      <c r="I48" s="152">
        <v>80.000591610956604</v>
      </c>
      <c r="J48" s="152">
        <v>77.847127728805503</v>
      </c>
      <c r="K48" s="152">
        <v>72.191326983375703</v>
      </c>
      <c r="L48" s="159">
        <v>72.590664379104297</v>
      </c>
      <c r="M48" s="152"/>
      <c r="N48" s="160">
        <v>78.693131396793405</v>
      </c>
      <c r="O48" s="161">
        <v>79.858604981364195</v>
      </c>
      <c r="P48" s="162">
        <v>79.275868189078807</v>
      </c>
      <c r="Q48" s="152"/>
      <c r="R48" s="163">
        <v>74.5007226105256</v>
      </c>
      <c r="S48" s="157"/>
      <c r="T48" s="158">
        <v>-3.7004353888048298</v>
      </c>
      <c r="U48" s="152">
        <v>-3.3413049473082599</v>
      </c>
      <c r="V48" s="152">
        <v>-3.4749159510104701</v>
      </c>
      <c r="W48" s="152">
        <v>-1.12416968146915</v>
      </c>
      <c r="X48" s="152">
        <v>0.33242416934520003</v>
      </c>
      <c r="Y48" s="159">
        <v>-2.2494235153422499</v>
      </c>
      <c r="Z48" s="152"/>
      <c r="AA48" s="160">
        <v>2.9774857599111701</v>
      </c>
      <c r="AB48" s="161">
        <v>1.8724320319218599</v>
      </c>
      <c r="AC48" s="162">
        <v>2.41791710888393</v>
      </c>
      <c r="AD48" s="152"/>
      <c r="AE48" s="163">
        <v>-0.87606293253261103</v>
      </c>
      <c r="AG48" s="158">
        <v>61.949801810329497</v>
      </c>
      <c r="AH48" s="152">
        <v>76.407294563095306</v>
      </c>
      <c r="AI48" s="152">
        <v>82.017245459385904</v>
      </c>
      <c r="AJ48" s="152">
        <v>80.754156066970296</v>
      </c>
      <c r="AK48" s="152">
        <v>75.914778441696697</v>
      </c>
      <c r="AL48" s="159">
        <v>75.408655268295504</v>
      </c>
      <c r="AM48" s="152"/>
      <c r="AN48" s="160">
        <v>80.937555463527104</v>
      </c>
      <c r="AO48" s="161">
        <v>80.917588593740703</v>
      </c>
      <c r="AP48" s="162">
        <v>80.927572028633904</v>
      </c>
      <c r="AQ48" s="152"/>
      <c r="AR48" s="163">
        <v>76.985488628392204</v>
      </c>
      <c r="AS48" s="157"/>
      <c r="AT48" s="158">
        <v>-6.3237369118691503E-2</v>
      </c>
      <c r="AU48" s="152">
        <v>-0.53482946941865395</v>
      </c>
      <c r="AV48" s="152">
        <v>-0.754080289223794</v>
      </c>
      <c r="AW48" s="152">
        <v>-0.45641753280689701</v>
      </c>
      <c r="AX48" s="152">
        <v>0.92797292915451202</v>
      </c>
      <c r="AY48" s="159">
        <v>-0.19733144796316099</v>
      </c>
      <c r="AZ48" s="152"/>
      <c r="BA48" s="160">
        <v>-0.14946051974208899</v>
      </c>
      <c r="BB48" s="161">
        <v>-1.2652978050457</v>
      </c>
      <c r="BC48" s="162">
        <v>-0.71044524603313897</v>
      </c>
      <c r="BD48" s="152"/>
      <c r="BE48" s="163">
        <v>-0.35199868183542099</v>
      </c>
    </row>
    <row r="49" spans="1:57" x14ac:dyDescent="0.25">
      <c r="A49" s="20" t="s">
        <v>110</v>
      </c>
      <c r="B49" s="2" t="s">
        <v>20</v>
      </c>
      <c r="D49" s="24" t="s">
        <v>92</v>
      </c>
      <c r="E49" s="27" t="s">
        <v>93</v>
      </c>
      <c r="G49" s="158">
        <v>55.992774495923399</v>
      </c>
      <c r="H49" s="152">
        <v>68.061319142703695</v>
      </c>
      <c r="I49" s="152">
        <v>72.862861885465904</v>
      </c>
      <c r="J49" s="152">
        <v>73.617145925889702</v>
      </c>
      <c r="K49" s="152">
        <v>71.991407508665702</v>
      </c>
      <c r="L49" s="159">
        <v>68.5051017917297</v>
      </c>
      <c r="M49" s="152"/>
      <c r="N49" s="160">
        <v>79.338964018942505</v>
      </c>
      <c r="O49" s="161">
        <v>79.473221696040596</v>
      </c>
      <c r="P49" s="162">
        <v>79.406092857491501</v>
      </c>
      <c r="Q49" s="152"/>
      <c r="R49" s="163">
        <v>71.619670667661595</v>
      </c>
      <c r="S49" s="157"/>
      <c r="T49" s="158">
        <v>-2.9694010762495302</v>
      </c>
      <c r="U49" s="152">
        <v>-4.3018757578882498</v>
      </c>
      <c r="V49" s="152">
        <v>-3.8124488088875199</v>
      </c>
      <c r="W49" s="152">
        <v>4.2064594259545602</v>
      </c>
      <c r="X49" s="152">
        <v>9.3270024765942203</v>
      </c>
      <c r="Y49" s="159">
        <v>0.42584556266775803</v>
      </c>
      <c r="Z49" s="152"/>
      <c r="AA49" s="160">
        <v>8.1077365055521096</v>
      </c>
      <c r="AB49" s="161">
        <v>3.2303322532123402</v>
      </c>
      <c r="AC49" s="162">
        <v>5.6106918390129996</v>
      </c>
      <c r="AD49" s="152"/>
      <c r="AE49" s="163">
        <v>2.0123237334353399</v>
      </c>
      <c r="AG49" s="158">
        <v>57.807083923253401</v>
      </c>
      <c r="AH49" s="152">
        <v>70.984474930430096</v>
      </c>
      <c r="AI49" s="152">
        <v>75.285602694917699</v>
      </c>
      <c r="AJ49" s="152">
        <v>76.099082165698306</v>
      </c>
      <c r="AK49" s="152">
        <v>74.337255284870295</v>
      </c>
      <c r="AL49" s="159">
        <v>70.902699799833997</v>
      </c>
      <c r="AM49" s="152"/>
      <c r="AN49" s="160">
        <v>80.594883561978193</v>
      </c>
      <c r="AO49" s="161">
        <v>80.8487526241273</v>
      </c>
      <c r="AP49" s="162">
        <v>80.721818093052704</v>
      </c>
      <c r="AQ49" s="152"/>
      <c r="AR49" s="163">
        <v>73.708162169325007</v>
      </c>
      <c r="AS49" s="157"/>
      <c r="AT49" s="158">
        <v>-0.22691738552296101</v>
      </c>
      <c r="AU49" s="152">
        <v>-0.92164358401422597</v>
      </c>
      <c r="AV49" s="152">
        <v>-0.49935157278064901</v>
      </c>
      <c r="AW49" s="152">
        <v>2.1544952894815301</v>
      </c>
      <c r="AX49" s="152">
        <v>4.3061440692654598</v>
      </c>
      <c r="AY49" s="159">
        <v>0.99833864021557694</v>
      </c>
      <c r="AZ49" s="152"/>
      <c r="BA49" s="160">
        <v>2.8744849556156402</v>
      </c>
      <c r="BB49" s="161">
        <v>1.6184110170135499</v>
      </c>
      <c r="BC49" s="162">
        <v>2.24160280471258</v>
      </c>
      <c r="BD49" s="152"/>
      <c r="BE49" s="163">
        <v>1.3840578334315401</v>
      </c>
    </row>
    <row r="50" spans="1:57" x14ac:dyDescent="0.25">
      <c r="A50" s="20" t="s">
        <v>111</v>
      </c>
      <c r="B50" s="2" t="s">
        <v>21</v>
      </c>
      <c r="D50" s="24" t="s">
        <v>92</v>
      </c>
      <c r="E50" s="27" t="s">
        <v>93</v>
      </c>
      <c r="G50" s="158">
        <v>55.813652818479497</v>
      </c>
      <c r="H50" s="152">
        <v>63.320979141527303</v>
      </c>
      <c r="I50" s="152">
        <v>66.342009998276097</v>
      </c>
      <c r="J50" s="152">
        <v>66.152387519393201</v>
      </c>
      <c r="K50" s="152">
        <v>65.992932253059806</v>
      </c>
      <c r="L50" s="159">
        <v>63.524392346147202</v>
      </c>
      <c r="M50" s="152"/>
      <c r="N50" s="160">
        <v>71.539389760386101</v>
      </c>
      <c r="O50" s="161">
        <v>72.108257197034902</v>
      </c>
      <c r="P50" s="162">
        <v>71.823823478710494</v>
      </c>
      <c r="Q50" s="152"/>
      <c r="R50" s="163">
        <v>65.895658384022397</v>
      </c>
      <c r="S50" s="157"/>
      <c r="T50" s="158">
        <v>-2.2514556710089</v>
      </c>
      <c r="U50" s="152">
        <v>-1.47210279211369</v>
      </c>
      <c r="V50" s="152">
        <v>8.4623285537243506E-2</v>
      </c>
      <c r="W50" s="152">
        <v>5.2390461262525898</v>
      </c>
      <c r="X50" s="152">
        <v>7.7088200592428704</v>
      </c>
      <c r="Y50" s="159">
        <v>1.87338118218931</v>
      </c>
      <c r="Z50" s="152"/>
      <c r="AA50" s="160">
        <v>8.2871060526632903</v>
      </c>
      <c r="AB50" s="161">
        <v>5.3362569725410296</v>
      </c>
      <c r="AC50" s="162">
        <v>6.78545951248259</v>
      </c>
      <c r="AD50" s="152"/>
      <c r="AE50" s="163">
        <v>3.3539338079023699</v>
      </c>
      <c r="AG50" s="158">
        <v>55.875742841707101</v>
      </c>
      <c r="AH50" s="152">
        <v>63.267423014586697</v>
      </c>
      <c r="AI50" s="152">
        <v>66.396914233852598</v>
      </c>
      <c r="AJ50" s="152">
        <v>67.342308274088595</v>
      </c>
      <c r="AK50" s="152">
        <v>67.127298658080605</v>
      </c>
      <c r="AL50" s="159">
        <v>64.002013994234602</v>
      </c>
      <c r="AM50" s="152"/>
      <c r="AN50" s="160">
        <v>73.5686528497409</v>
      </c>
      <c r="AO50" s="161">
        <v>73.596718480138094</v>
      </c>
      <c r="AP50" s="162">
        <v>73.582685664939504</v>
      </c>
      <c r="AQ50" s="152"/>
      <c r="AR50" s="163">
        <v>66.741198872912506</v>
      </c>
      <c r="AS50" s="157"/>
      <c r="AT50" s="158">
        <v>0.135943765491052</v>
      </c>
      <c r="AU50" s="152">
        <v>-0.45651920784445899</v>
      </c>
      <c r="AV50" s="152">
        <v>1.2499931008140199</v>
      </c>
      <c r="AW50" s="152">
        <v>2.8838910694146001</v>
      </c>
      <c r="AX50" s="152">
        <v>4.8366585399763</v>
      </c>
      <c r="AY50" s="159">
        <v>1.77719826451748</v>
      </c>
      <c r="AZ50" s="152"/>
      <c r="BA50" s="160">
        <v>3.8519849310108998</v>
      </c>
      <c r="BB50" s="161">
        <v>2.5591026210974701</v>
      </c>
      <c r="BC50" s="162">
        <v>3.2013714324133802</v>
      </c>
      <c r="BD50" s="152"/>
      <c r="BE50" s="163">
        <v>2.2197820720857999</v>
      </c>
    </row>
    <row r="51" spans="1:57" x14ac:dyDescent="0.25">
      <c r="A51" s="21" t="s">
        <v>112</v>
      </c>
      <c r="B51" s="2" t="s">
        <v>22</v>
      </c>
      <c r="D51" s="24" t="s">
        <v>92</v>
      </c>
      <c r="E51" s="27" t="s">
        <v>93</v>
      </c>
      <c r="G51" s="158">
        <v>54.3417858500775</v>
      </c>
      <c r="H51" s="152">
        <v>57.632125413120399</v>
      </c>
      <c r="I51" s="152">
        <v>57.983094966511601</v>
      </c>
      <c r="J51" s="152">
        <v>58.8166476558158</v>
      </c>
      <c r="K51" s="152">
        <v>60.518849989763297</v>
      </c>
      <c r="L51" s="159">
        <v>57.858500775057699</v>
      </c>
      <c r="M51" s="152"/>
      <c r="N51" s="160">
        <v>66.561375800649202</v>
      </c>
      <c r="O51" s="161">
        <v>68.1582872685794</v>
      </c>
      <c r="P51" s="162">
        <v>67.359831534614301</v>
      </c>
      <c r="Q51" s="152"/>
      <c r="R51" s="163">
        <v>60.573166706359601</v>
      </c>
      <c r="S51" s="157"/>
      <c r="T51" s="158">
        <v>4.1525554205458599</v>
      </c>
      <c r="U51" s="152">
        <v>3.85669238132032</v>
      </c>
      <c r="V51" s="152">
        <v>3.6709648466811502</v>
      </c>
      <c r="W51" s="152">
        <v>6.1308773095038704</v>
      </c>
      <c r="X51" s="152">
        <v>10.2883826131759</v>
      </c>
      <c r="Y51" s="159">
        <v>5.6238677774032704</v>
      </c>
      <c r="Z51" s="152"/>
      <c r="AA51" s="160">
        <v>11.2865650468969</v>
      </c>
      <c r="AB51" s="161">
        <v>7.9837638143270997</v>
      </c>
      <c r="AC51" s="162">
        <v>9.5907228045639297</v>
      </c>
      <c r="AD51" s="152"/>
      <c r="AE51" s="163">
        <v>6.8528720290307898</v>
      </c>
      <c r="AG51" s="158">
        <v>53.4080606007428</v>
      </c>
      <c r="AH51" s="152">
        <v>57.042789038050898</v>
      </c>
      <c r="AI51" s="152">
        <v>58.1768594074464</v>
      </c>
      <c r="AJ51" s="152">
        <v>59.772308502237401</v>
      </c>
      <c r="AK51" s="152">
        <v>60.918809043315399</v>
      </c>
      <c r="AL51" s="159">
        <v>57.863765318358602</v>
      </c>
      <c r="AM51" s="152"/>
      <c r="AN51" s="160">
        <v>67.951361469392495</v>
      </c>
      <c r="AO51" s="161">
        <v>69.221432540726994</v>
      </c>
      <c r="AP51" s="162">
        <v>68.586397005059794</v>
      </c>
      <c r="AQ51" s="152"/>
      <c r="AR51" s="163">
        <v>60.927374371701802</v>
      </c>
      <c r="AS51" s="157"/>
      <c r="AT51" s="158">
        <v>2.36700052247717</v>
      </c>
      <c r="AU51" s="152">
        <v>3.0206271545050001</v>
      </c>
      <c r="AV51" s="152">
        <v>3.4531157342679402</v>
      </c>
      <c r="AW51" s="152">
        <v>5.0592227136145898</v>
      </c>
      <c r="AX51" s="152">
        <v>5.4765752927343296</v>
      </c>
      <c r="AY51" s="159">
        <v>3.9124589956128801</v>
      </c>
      <c r="AZ51" s="152"/>
      <c r="BA51" s="160">
        <v>5.2260350979519803</v>
      </c>
      <c r="BB51" s="161">
        <v>4.63253091057038</v>
      </c>
      <c r="BC51" s="162">
        <v>4.9256962470464201</v>
      </c>
      <c r="BD51" s="152"/>
      <c r="BE51" s="163">
        <v>4.2396517216551102</v>
      </c>
    </row>
    <row r="52" spans="1:57" x14ac:dyDescent="0.25">
      <c r="A52" s="33" t="s">
        <v>48</v>
      </c>
      <c r="B52" t="s">
        <v>48</v>
      </c>
      <c r="D52" s="24" t="s">
        <v>92</v>
      </c>
      <c r="E52" s="27" t="s">
        <v>93</v>
      </c>
      <c r="G52" s="158">
        <v>51.166057881427299</v>
      </c>
      <c r="H52" s="152">
        <v>63.304298960382098</v>
      </c>
      <c r="I52" s="152">
        <v>66.1421747681933</v>
      </c>
      <c r="J52" s="152">
        <v>64.5686990727732</v>
      </c>
      <c r="K52" s="152">
        <v>62.124192188816998</v>
      </c>
      <c r="L52" s="159">
        <v>61.461084574318598</v>
      </c>
      <c r="M52" s="152"/>
      <c r="N52" s="160">
        <v>66.647934813149703</v>
      </c>
      <c r="O52" s="161">
        <v>69.654397302613006</v>
      </c>
      <c r="P52" s="162">
        <v>68.151166057881397</v>
      </c>
      <c r="Q52" s="152"/>
      <c r="R52" s="163">
        <v>63.372536426765102</v>
      </c>
      <c r="S52" s="157"/>
      <c r="T52" s="158">
        <v>-4.56280500724215</v>
      </c>
      <c r="U52" s="152">
        <v>-9.8985085062598799</v>
      </c>
      <c r="V52" s="152">
        <v>-8.2953653673045906</v>
      </c>
      <c r="W52" s="152">
        <v>-6.2512157693388302</v>
      </c>
      <c r="X52" s="152">
        <v>0.57337546357229496</v>
      </c>
      <c r="Y52" s="159">
        <v>-5.91939777168625</v>
      </c>
      <c r="Z52" s="152"/>
      <c r="AA52" s="160">
        <v>4.8813071763540998</v>
      </c>
      <c r="AB52" s="161">
        <v>5.9001866541330399</v>
      </c>
      <c r="AC52" s="162">
        <v>5.3995221807644702</v>
      </c>
      <c r="AD52" s="152"/>
      <c r="AE52" s="163">
        <v>-2.7091198212189398</v>
      </c>
      <c r="AG52" s="158">
        <v>51.601573475695403</v>
      </c>
      <c r="AH52" s="152">
        <v>66.556617027254802</v>
      </c>
      <c r="AI52" s="152">
        <v>70.174206237707196</v>
      </c>
      <c r="AJ52" s="152">
        <v>70.792357403765095</v>
      </c>
      <c r="AK52" s="152">
        <v>67.167743748243794</v>
      </c>
      <c r="AL52" s="159">
        <v>65.258499578533204</v>
      </c>
      <c r="AM52" s="152"/>
      <c r="AN52" s="160">
        <v>71.965439730261295</v>
      </c>
      <c r="AO52" s="161">
        <v>73.897162124192107</v>
      </c>
      <c r="AP52" s="162">
        <v>72.931300927226701</v>
      </c>
      <c r="AQ52" s="152"/>
      <c r="AR52" s="163">
        <v>67.450728535302801</v>
      </c>
      <c r="AS52" s="157"/>
      <c r="AT52" s="158">
        <v>-3.2752562639242799</v>
      </c>
      <c r="AU52" s="152">
        <v>-5.9744496004505203</v>
      </c>
      <c r="AV52" s="152">
        <v>-5.7153839750603002</v>
      </c>
      <c r="AW52" s="152">
        <v>-3.97214728652198</v>
      </c>
      <c r="AX52" s="152">
        <v>-1.8987712764712199</v>
      </c>
      <c r="AY52" s="159">
        <v>-4.2431433556891198</v>
      </c>
      <c r="AZ52" s="152"/>
      <c r="BA52" s="160">
        <v>1.5048044937599201</v>
      </c>
      <c r="BB52" s="161">
        <v>3.7668276768747502</v>
      </c>
      <c r="BC52" s="162">
        <v>2.6383315739238502</v>
      </c>
      <c r="BD52" s="152"/>
      <c r="BE52" s="163">
        <v>-2.2178363630171498</v>
      </c>
    </row>
    <row r="53" spans="1:57" x14ac:dyDescent="0.25">
      <c r="A53" s="144" t="s">
        <v>53</v>
      </c>
      <c r="B53" t="s">
        <v>53</v>
      </c>
      <c r="D53" s="24" t="s">
        <v>92</v>
      </c>
      <c r="E53" s="27" t="s">
        <v>93</v>
      </c>
      <c r="G53" s="158">
        <v>47.741444866920098</v>
      </c>
      <c r="H53" s="152">
        <v>54.570342205323101</v>
      </c>
      <c r="I53" s="152">
        <v>56.866920152091197</v>
      </c>
      <c r="J53" s="152">
        <v>60.045627376425799</v>
      </c>
      <c r="K53" s="152">
        <v>63.665399239543703</v>
      </c>
      <c r="L53" s="159">
        <v>56.577946768060798</v>
      </c>
      <c r="M53" s="152"/>
      <c r="N53" s="160">
        <v>76.927756653992304</v>
      </c>
      <c r="O53" s="161">
        <v>76.547528517110194</v>
      </c>
      <c r="P53" s="162">
        <v>76.737642585551299</v>
      </c>
      <c r="Q53" s="152"/>
      <c r="R53" s="163">
        <v>62.337859858772397</v>
      </c>
      <c r="S53" s="157"/>
      <c r="T53" s="158">
        <v>-4.3859524505912297</v>
      </c>
      <c r="U53" s="152">
        <v>-5.9532400291238501</v>
      </c>
      <c r="V53" s="152">
        <v>-1.89222636921621</v>
      </c>
      <c r="W53" s="152">
        <v>1.9036112821339899</v>
      </c>
      <c r="X53" s="152">
        <v>11.3889825095057</v>
      </c>
      <c r="Y53" s="159">
        <v>0.31561689148393302</v>
      </c>
      <c r="Z53" s="152"/>
      <c r="AA53" s="160">
        <v>10.4426720802722</v>
      </c>
      <c r="AB53" s="161">
        <v>5.8436953847756401</v>
      </c>
      <c r="AC53" s="162">
        <v>8.0999834683418701</v>
      </c>
      <c r="AD53" s="152"/>
      <c r="AE53" s="163">
        <v>2.9223456783204602</v>
      </c>
      <c r="AG53" s="158">
        <v>48.1026615969581</v>
      </c>
      <c r="AH53" s="152">
        <v>55.482889733840302</v>
      </c>
      <c r="AI53" s="152">
        <v>58.520912547528503</v>
      </c>
      <c r="AJ53" s="152">
        <v>59.9809885931558</v>
      </c>
      <c r="AK53" s="152">
        <v>61.688212927756602</v>
      </c>
      <c r="AL53" s="159">
        <v>56.755133079847901</v>
      </c>
      <c r="AM53" s="152"/>
      <c r="AN53" s="160">
        <v>70.695817490494207</v>
      </c>
      <c r="AO53" s="161">
        <v>71.433460076045606</v>
      </c>
      <c r="AP53" s="162">
        <v>71.064638783269899</v>
      </c>
      <c r="AQ53" s="152"/>
      <c r="AR53" s="163">
        <v>60.843563280825599</v>
      </c>
      <c r="AS53" s="157"/>
      <c r="AT53" s="158">
        <v>0.59663068809027298</v>
      </c>
      <c r="AU53" s="152">
        <v>-1.34515245625707</v>
      </c>
      <c r="AV53" s="152">
        <v>1.92520009285442</v>
      </c>
      <c r="AW53" s="152">
        <v>1.9216955768113899</v>
      </c>
      <c r="AX53" s="152">
        <v>4.5375105302702501</v>
      </c>
      <c r="AY53" s="159">
        <v>1.5858794583765601</v>
      </c>
      <c r="AZ53" s="152"/>
      <c r="BA53" s="160">
        <v>4.06130168376919</v>
      </c>
      <c r="BB53" s="161">
        <v>1.8421622242867099</v>
      </c>
      <c r="BC53" s="162">
        <v>2.93401587545016</v>
      </c>
      <c r="BD53" s="152"/>
      <c r="BE53" s="163">
        <v>2.0170973437242798</v>
      </c>
    </row>
    <row r="54" spans="1:57" x14ac:dyDescent="0.25">
      <c r="A54" s="145" t="s">
        <v>60</v>
      </c>
      <c r="B54" t="s">
        <v>60</v>
      </c>
      <c r="D54" s="24" t="s">
        <v>92</v>
      </c>
      <c r="E54" s="27" t="s">
        <v>93</v>
      </c>
      <c r="G54" s="164">
        <v>56.567796610169403</v>
      </c>
      <c r="H54" s="165">
        <v>73.693502824858697</v>
      </c>
      <c r="I54" s="165">
        <v>81.497175141242906</v>
      </c>
      <c r="J54" s="165">
        <v>81.638418079095999</v>
      </c>
      <c r="K54" s="165">
        <v>80.014124293785301</v>
      </c>
      <c r="L54" s="166">
        <v>74.682203389830505</v>
      </c>
      <c r="M54" s="152"/>
      <c r="N54" s="167">
        <v>79.766949152542296</v>
      </c>
      <c r="O54" s="168">
        <v>80.296610169491501</v>
      </c>
      <c r="P54" s="169">
        <v>80.031779661016898</v>
      </c>
      <c r="Q54" s="152"/>
      <c r="R54" s="170">
        <v>76.210653753026605</v>
      </c>
      <c r="S54" s="157"/>
      <c r="T54" s="164">
        <v>13.1805239563279</v>
      </c>
      <c r="U54" s="165">
        <v>15.659771723251801</v>
      </c>
      <c r="V54" s="165">
        <v>2.2876851922227002</v>
      </c>
      <c r="W54" s="165">
        <v>16.250522974133901</v>
      </c>
      <c r="X54" s="165">
        <v>16.8438139687218</v>
      </c>
      <c r="Y54" s="166">
        <v>12.4473821512152</v>
      </c>
      <c r="Z54" s="152"/>
      <c r="AA54" s="167">
        <v>3.0425358539765299</v>
      </c>
      <c r="AB54" s="168">
        <v>-8.2688612168030993</v>
      </c>
      <c r="AC54" s="169">
        <v>-2.9602633135491199</v>
      </c>
      <c r="AD54" s="152"/>
      <c r="AE54" s="170">
        <v>7.3340621107922201</v>
      </c>
      <c r="AG54" s="164">
        <v>61.9791666666666</v>
      </c>
      <c r="AH54" s="165">
        <v>80.049435028248496</v>
      </c>
      <c r="AI54" s="165">
        <v>82.459392655367196</v>
      </c>
      <c r="AJ54" s="165">
        <v>81.982697740112897</v>
      </c>
      <c r="AK54" s="165">
        <v>78.398658192090295</v>
      </c>
      <c r="AL54" s="166">
        <v>76.973870056497105</v>
      </c>
      <c r="AM54" s="152"/>
      <c r="AN54" s="167">
        <v>80.270127118643998</v>
      </c>
      <c r="AO54" s="168">
        <v>75.512005649717494</v>
      </c>
      <c r="AP54" s="169">
        <v>77.891066384180704</v>
      </c>
      <c r="AQ54" s="152"/>
      <c r="AR54" s="170">
        <v>77.235926150121003</v>
      </c>
      <c r="AS54" s="157"/>
      <c r="AT54" s="164">
        <v>23.188256325632501</v>
      </c>
      <c r="AU54" s="165">
        <v>24.324350093933401</v>
      </c>
      <c r="AV54" s="165">
        <v>13.455081575816299</v>
      </c>
      <c r="AW54" s="165">
        <v>18.350092986925599</v>
      </c>
      <c r="AX54" s="165">
        <v>15.078111131197501</v>
      </c>
      <c r="AY54" s="166">
        <v>18.508334413471399</v>
      </c>
      <c r="AZ54" s="152"/>
      <c r="BA54" s="167">
        <v>10.3497535875096</v>
      </c>
      <c r="BB54" s="168">
        <v>5.4021745527306901</v>
      </c>
      <c r="BC54" s="169">
        <v>7.8948068629620698</v>
      </c>
      <c r="BD54" s="152"/>
      <c r="BE54" s="170">
        <v>15.2526746408083</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honeticPr fontId="29"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2"/>
  <sheetViews>
    <sheetView zoomScale="62" zoomScaleNormal="80" workbookViewId="0">
      <selection activeCell="AG42" sqref="AG42:BE54"/>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2"/>
      <c r="D2" s="216" t="s">
        <v>80</v>
      </c>
      <c r="E2" s="217"/>
      <c r="G2" s="218" t="s">
        <v>113</v>
      </c>
      <c r="H2" s="219"/>
      <c r="I2" s="219"/>
      <c r="J2" s="219"/>
      <c r="K2" s="219"/>
      <c r="L2" s="219"/>
      <c r="M2" s="219"/>
      <c r="N2" s="219"/>
      <c r="O2" s="219"/>
      <c r="P2" s="219"/>
      <c r="Q2" s="219"/>
      <c r="R2" s="219"/>
      <c r="T2" s="218" t="s">
        <v>114</v>
      </c>
      <c r="U2" s="219"/>
      <c r="V2" s="219"/>
      <c r="W2" s="219"/>
      <c r="X2" s="219"/>
      <c r="Y2" s="219"/>
      <c r="Z2" s="219"/>
      <c r="AA2" s="219"/>
      <c r="AB2" s="219"/>
      <c r="AC2" s="219"/>
      <c r="AD2" s="219"/>
      <c r="AE2" s="219"/>
      <c r="AF2" s="3"/>
      <c r="AG2" s="218" t="s">
        <v>115</v>
      </c>
      <c r="AH2" s="219"/>
      <c r="AI2" s="219"/>
      <c r="AJ2" s="219"/>
      <c r="AK2" s="219"/>
      <c r="AL2" s="219"/>
      <c r="AM2" s="219"/>
      <c r="AN2" s="219"/>
      <c r="AO2" s="219"/>
      <c r="AP2" s="219"/>
      <c r="AQ2" s="219"/>
      <c r="AR2" s="219"/>
      <c r="AT2" s="218" t="s">
        <v>116</v>
      </c>
      <c r="AU2" s="219"/>
      <c r="AV2" s="219"/>
      <c r="AW2" s="219"/>
      <c r="AX2" s="219"/>
      <c r="AY2" s="219"/>
      <c r="AZ2" s="219"/>
      <c r="BA2" s="219"/>
      <c r="BB2" s="219"/>
      <c r="BC2" s="219"/>
      <c r="BD2" s="219"/>
      <c r="BE2" s="219"/>
    </row>
    <row r="3" spans="1:57" ht="13" x14ac:dyDescent="0.25">
      <c r="A3" s="31"/>
      <c r="B3" s="31"/>
      <c r="C3" s="2"/>
      <c r="D3" s="220" t="s">
        <v>85</v>
      </c>
      <c r="E3" s="222" t="s">
        <v>86</v>
      </c>
      <c r="F3" s="4"/>
      <c r="G3" s="224" t="s">
        <v>65</v>
      </c>
      <c r="H3" s="226" t="s">
        <v>66</v>
      </c>
      <c r="I3" s="226" t="s">
        <v>87</v>
      </c>
      <c r="J3" s="226" t="s">
        <v>68</v>
      </c>
      <c r="K3" s="226" t="s">
        <v>88</v>
      </c>
      <c r="L3" s="228" t="s">
        <v>89</v>
      </c>
      <c r="M3" s="4"/>
      <c r="N3" s="224" t="s">
        <v>70</v>
      </c>
      <c r="O3" s="226" t="s">
        <v>71</v>
      </c>
      <c r="P3" s="228" t="s">
        <v>90</v>
      </c>
      <c r="Q3" s="2"/>
      <c r="R3" s="230" t="s">
        <v>91</v>
      </c>
      <c r="S3" s="2"/>
      <c r="T3" s="224" t="s">
        <v>65</v>
      </c>
      <c r="U3" s="226" t="s">
        <v>66</v>
      </c>
      <c r="V3" s="226" t="s">
        <v>87</v>
      </c>
      <c r="W3" s="226" t="s">
        <v>68</v>
      </c>
      <c r="X3" s="226" t="s">
        <v>88</v>
      </c>
      <c r="Y3" s="228" t="s">
        <v>89</v>
      </c>
      <c r="Z3" s="2"/>
      <c r="AA3" s="224" t="s">
        <v>70</v>
      </c>
      <c r="AB3" s="226" t="s">
        <v>71</v>
      </c>
      <c r="AC3" s="228" t="s">
        <v>90</v>
      </c>
      <c r="AD3" s="1"/>
      <c r="AE3" s="232" t="s">
        <v>91</v>
      </c>
      <c r="AF3" s="36"/>
      <c r="AG3" s="224" t="s">
        <v>65</v>
      </c>
      <c r="AH3" s="226" t="s">
        <v>66</v>
      </c>
      <c r="AI3" s="226" t="s">
        <v>87</v>
      </c>
      <c r="AJ3" s="226" t="s">
        <v>68</v>
      </c>
      <c r="AK3" s="226" t="s">
        <v>88</v>
      </c>
      <c r="AL3" s="228" t="s">
        <v>89</v>
      </c>
      <c r="AM3" s="4"/>
      <c r="AN3" s="224" t="s">
        <v>70</v>
      </c>
      <c r="AO3" s="226" t="s">
        <v>71</v>
      </c>
      <c r="AP3" s="228" t="s">
        <v>90</v>
      </c>
      <c r="AQ3" s="2"/>
      <c r="AR3" s="230" t="s">
        <v>91</v>
      </c>
      <c r="AS3" s="2"/>
      <c r="AT3" s="224" t="s">
        <v>65</v>
      </c>
      <c r="AU3" s="226" t="s">
        <v>66</v>
      </c>
      <c r="AV3" s="226" t="s">
        <v>87</v>
      </c>
      <c r="AW3" s="226" t="s">
        <v>68</v>
      </c>
      <c r="AX3" s="226" t="s">
        <v>88</v>
      </c>
      <c r="AY3" s="228" t="s">
        <v>89</v>
      </c>
      <c r="AZ3" s="2"/>
      <c r="BA3" s="224" t="s">
        <v>70</v>
      </c>
      <c r="BB3" s="226" t="s">
        <v>71</v>
      </c>
      <c r="BC3" s="228" t="s">
        <v>90</v>
      </c>
      <c r="BD3" s="1"/>
      <c r="BE3" s="232" t="s">
        <v>91</v>
      </c>
    </row>
    <row r="4" spans="1:57" ht="13" x14ac:dyDescent="0.25">
      <c r="A4" s="31"/>
      <c r="B4" s="31"/>
      <c r="C4" s="2"/>
      <c r="D4" s="221"/>
      <c r="E4" s="223"/>
      <c r="F4" s="4"/>
      <c r="G4" s="225"/>
      <c r="H4" s="227"/>
      <c r="I4" s="227"/>
      <c r="J4" s="227"/>
      <c r="K4" s="227"/>
      <c r="L4" s="229"/>
      <c r="M4" s="4"/>
      <c r="N4" s="225"/>
      <c r="O4" s="227"/>
      <c r="P4" s="229"/>
      <c r="Q4" s="2"/>
      <c r="R4" s="231"/>
      <c r="S4" s="2"/>
      <c r="T4" s="225"/>
      <c r="U4" s="227"/>
      <c r="V4" s="227"/>
      <c r="W4" s="227"/>
      <c r="X4" s="227"/>
      <c r="Y4" s="229"/>
      <c r="Z4" s="2"/>
      <c r="AA4" s="225"/>
      <c r="AB4" s="227"/>
      <c r="AC4" s="229"/>
      <c r="AD4" s="1"/>
      <c r="AE4" s="233"/>
      <c r="AF4" s="37"/>
      <c r="AG4" s="225"/>
      <c r="AH4" s="227"/>
      <c r="AI4" s="227"/>
      <c r="AJ4" s="227"/>
      <c r="AK4" s="227"/>
      <c r="AL4" s="229"/>
      <c r="AM4" s="4"/>
      <c r="AN4" s="225"/>
      <c r="AO4" s="227"/>
      <c r="AP4" s="229"/>
      <c r="AQ4" s="2"/>
      <c r="AR4" s="231"/>
      <c r="AS4" s="2"/>
      <c r="AT4" s="225"/>
      <c r="AU4" s="227"/>
      <c r="AV4" s="227"/>
      <c r="AW4" s="227"/>
      <c r="AX4" s="227"/>
      <c r="AY4" s="229"/>
      <c r="AZ4" s="2"/>
      <c r="BA4" s="225"/>
      <c r="BB4" s="227"/>
      <c r="BC4" s="229"/>
      <c r="BD4" s="1"/>
      <c r="BE4" s="233"/>
    </row>
    <row r="5" spans="1:57" ht="14" x14ac:dyDescent="0.3">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ht="13" x14ac:dyDescent="0.3">
      <c r="A6" s="18" t="s">
        <v>13</v>
      </c>
      <c r="B6" s="2" t="str">
        <f>TRIM(A6)</f>
        <v>United States</v>
      </c>
      <c r="C6" s="8"/>
      <c r="D6" s="22" t="s">
        <v>92</v>
      </c>
      <c r="E6" s="25" t="s">
        <v>93</v>
      </c>
      <c r="F6" s="2"/>
      <c r="G6" s="171">
        <v>149.95709273017999</v>
      </c>
      <c r="H6" s="172">
        <v>152.84063620744499</v>
      </c>
      <c r="I6" s="172">
        <v>157.07743293678399</v>
      </c>
      <c r="J6" s="172">
        <v>156.60666202142801</v>
      </c>
      <c r="K6" s="172">
        <v>153.417442684951</v>
      </c>
      <c r="L6" s="173">
        <v>154.14275144799399</v>
      </c>
      <c r="M6" s="174"/>
      <c r="N6" s="175">
        <v>170.04589283583601</v>
      </c>
      <c r="O6" s="176">
        <v>173.64627912758201</v>
      </c>
      <c r="P6" s="177">
        <v>171.872358518082</v>
      </c>
      <c r="Q6" s="174"/>
      <c r="R6" s="178">
        <v>159.60928299847399</v>
      </c>
      <c r="S6" s="157"/>
      <c r="T6" s="149">
        <v>0.31902306947637099</v>
      </c>
      <c r="U6" s="150">
        <v>2.71390141570906E-2</v>
      </c>
      <c r="V6" s="150">
        <v>4.5745022088321201E-2</v>
      </c>
      <c r="W6" s="150">
        <v>-0.39528401582005301</v>
      </c>
      <c r="X6" s="150">
        <v>-2.0657105455177498</v>
      </c>
      <c r="Y6" s="151">
        <v>-0.43238463260662502</v>
      </c>
      <c r="Z6" s="152"/>
      <c r="AA6" s="153">
        <v>-1.65927963487643</v>
      </c>
      <c r="AB6" s="154">
        <v>-0.39441246611717201</v>
      </c>
      <c r="AC6" s="155">
        <v>-1.01612352065268</v>
      </c>
      <c r="AD6" s="152"/>
      <c r="AE6" s="156">
        <v>-0.57694427709812202</v>
      </c>
      <c r="AF6" s="28"/>
      <c r="AG6" s="171">
        <v>150.00999671884401</v>
      </c>
      <c r="AH6" s="172">
        <v>155.00039172160001</v>
      </c>
      <c r="AI6" s="172">
        <v>160.37253352225</v>
      </c>
      <c r="AJ6" s="172">
        <v>159.253185678422</v>
      </c>
      <c r="AK6" s="172">
        <v>156.81548749563399</v>
      </c>
      <c r="AL6" s="173">
        <v>156.54490432351801</v>
      </c>
      <c r="AM6" s="174"/>
      <c r="AN6" s="175">
        <v>175.48429075975901</v>
      </c>
      <c r="AO6" s="176">
        <v>178.41355865723199</v>
      </c>
      <c r="AP6" s="177">
        <v>176.967674005318</v>
      </c>
      <c r="AQ6" s="174"/>
      <c r="AR6" s="178">
        <v>162.89829312479199</v>
      </c>
      <c r="AS6" s="157"/>
      <c r="AT6" s="149">
        <v>-0.76120908575532598</v>
      </c>
      <c r="AU6" s="150">
        <v>-0.25788779813682</v>
      </c>
      <c r="AV6" s="150">
        <v>0.36300418635519399</v>
      </c>
      <c r="AW6" s="150">
        <v>-0.20297036804452001</v>
      </c>
      <c r="AX6" s="150">
        <v>-1.10649791582434</v>
      </c>
      <c r="AY6" s="151">
        <v>-0.37017145404026902</v>
      </c>
      <c r="AZ6" s="152"/>
      <c r="BA6" s="153">
        <v>9.8674803895143701E-2</v>
      </c>
      <c r="BB6" s="154">
        <v>0.181458560395796</v>
      </c>
      <c r="BC6" s="155">
        <v>0.14009617958305301</v>
      </c>
      <c r="BD6" s="152"/>
      <c r="BE6" s="156">
        <v>-0.178710272388764</v>
      </c>
    </row>
    <row r="7" spans="1:57" x14ac:dyDescent="0.25">
      <c r="A7" s="19" t="s">
        <v>94</v>
      </c>
      <c r="B7" s="2" t="str">
        <f>TRIM(A7)</f>
        <v>Virginia</v>
      </c>
      <c r="C7" s="9"/>
      <c r="D7" s="23" t="s">
        <v>92</v>
      </c>
      <c r="E7" s="26" t="s">
        <v>93</v>
      </c>
      <c r="F7" s="2"/>
      <c r="G7" s="179">
        <v>123.008913837885</v>
      </c>
      <c r="H7" s="174">
        <v>130.28938039094999</v>
      </c>
      <c r="I7" s="174">
        <v>135.22619205573699</v>
      </c>
      <c r="J7" s="174">
        <v>132.655587241543</v>
      </c>
      <c r="K7" s="174">
        <v>127.005357299016</v>
      </c>
      <c r="L7" s="180">
        <v>129.95783669037101</v>
      </c>
      <c r="M7" s="174"/>
      <c r="N7" s="181">
        <v>143.20260912313199</v>
      </c>
      <c r="O7" s="182">
        <v>146.271378452335</v>
      </c>
      <c r="P7" s="183">
        <v>144.74825186635999</v>
      </c>
      <c r="Q7" s="174"/>
      <c r="R7" s="184">
        <v>134.534569066904</v>
      </c>
      <c r="S7" s="157"/>
      <c r="T7" s="158">
        <v>-0.97617724150907803</v>
      </c>
      <c r="U7" s="152">
        <v>-1.82178443213096</v>
      </c>
      <c r="V7" s="152">
        <v>-1.4115108835741299</v>
      </c>
      <c r="W7" s="152">
        <v>-1.2393038921513799</v>
      </c>
      <c r="X7" s="152">
        <v>-1.1373710775155199</v>
      </c>
      <c r="Y7" s="159">
        <v>-1.3447595232985301</v>
      </c>
      <c r="Z7" s="152"/>
      <c r="AA7" s="160">
        <v>1.45868931631784</v>
      </c>
      <c r="AB7" s="161">
        <v>1.2934911059185401</v>
      </c>
      <c r="AC7" s="162">
        <v>1.3608070900132501</v>
      </c>
      <c r="AD7" s="152"/>
      <c r="AE7" s="163">
        <v>-0.37396393697341801</v>
      </c>
      <c r="AF7" s="29"/>
      <c r="AG7" s="179">
        <v>124.333426639047</v>
      </c>
      <c r="AH7" s="174">
        <v>132.781024997374</v>
      </c>
      <c r="AI7" s="174">
        <v>137.80417877968401</v>
      </c>
      <c r="AJ7" s="174">
        <v>136.10842407094799</v>
      </c>
      <c r="AK7" s="174">
        <v>131.57298526794901</v>
      </c>
      <c r="AL7" s="180">
        <v>132.89164040390301</v>
      </c>
      <c r="AM7" s="174"/>
      <c r="AN7" s="181">
        <v>147.747185454468</v>
      </c>
      <c r="AO7" s="182">
        <v>149.25994972062901</v>
      </c>
      <c r="AP7" s="183">
        <v>148.506032312863</v>
      </c>
      <c r="AQ7" s="174"/>
      <c r="AR7" s="184">
        <v>137.714420791549</v>
      </c>
      <c r="AS7" s="157"/>
      <c r="AT7" s="158">
        <v>-0.54082072907190204</v>
      </c>
      <c r="AU7" s="152">
        <v>-0.461122919870746</v>
      </c>
      <c r="AV7" s="152">
        <v>-0.174326537826129</v>
      </c>
      <c r="AW7" s="152">
        <v>-0.127887014298492</v>
      </c>
      <c r="AX7" s="152">
        <v>0.158085139027413</v>
      </c>
      <c r="AY7" s="159">
        <v>-0.2156155020611</v>
      </c>
      <c r="AZ7" s="152"/>
      <c r="BA7" s="160">
        <v>1.1307707909800899</v>
      </c>
      <c r="BB7" s="161">
        <v>0.98319756093253996</v>
      </c>
      <c r="BC7" s="162">
        <v>1.0531873261821101</v>
      </c>
      <c r="BD7" s="152"/>
      <c r="BE7" s="163">
        <v>0.22589235124453599</v>
      </c>
    </row>
    <row r="8" spans="1:57" x14ac:dyDescent="0.25">
      <c r="A8" s="20" t="s">
        <v>41</v>
      </c>
      <c r="B8" s="2" t="str">
        <f t="shared" ref="B8:B43" si="0">TRIM(A8)</f>
        <v>Norfolk/Virginia Beach, VA</v>
      </c>
      <c r="C8" s="2"/>
      <c r="D8" s="23" t="s">
        <v>92</v>
      </c>
      <c r="E8" s="26" t="s">
        <v>93</v>
      </c>
      <c r="F8" s="2"/>
      <c r="G8" s="179">
        <v>142.87485351750101</v>
      </c>
      <c r="H8" s="174">
        <v>145.01357927497199</v>
      </c>
      <c r="I8" s="174">
        <v>147.48880401313701</v>
      </c>
      <c r="J8" s="174">
        <v>147.057005363467</v>
      </c>
      <c r="K8" s="174">
        <v>144.12874479581501</v>
      </c>
      <c r="L8" s="180">
        <v>145.37666254028201</v>
      </c>
      <c r="M8" s="174"/>
      <c r="N8" s="181">
        <v>186.339666078075</v>
      </c>
      <c r="O8" s="182">
        <v>195.33833074987999</v>
      </c>
      <c r="P8" s="183">
        <v>190.89942283797899</v>
      </c>
      <c r="Q8" s="174"/>
      <c r="R8" s="184">
        <v>159.77629572605201</v>
      </c>
      <c r="S8" s="157"/>
      <c r="T8" s="158">
        <v>1.0294319068423301</v>
      </c>
      <c r="U8" s="152">
        <v>-1.5249049695810999</v>
      </c>
      <c r="V8" s="152">
        <v>-0.69259692190430999</v>
      </c>
      <c r="W8" s="152">
        <v>0.22682065486036401</v>
      </c>
      <c r="X8" s="152">
        <v>-0.14481966630740301</v>
      </c>
      <c r="Y8" s="159">
        <v>-0.28564793703918601</v>
      </c>
      <c r="Z8" s="152"/>
      <c r="AA8" s="160">
        <v>6.7128704094766398</v>
      </c>
      <c r="AB8" s="161">
        <v>6.9021441470982197</v>
      </c>
      <c r="AC8" s="162">
        <v>6.7743391050194104</v>
      </c>
      <c r="AD8" s="152"/>
      <c r="AE8" s="163">
        <v>2.5389467074879901</v>
      </c>
      <c r="AF8" s="29"/>
      <c r="AG8" s="179">
        <v>144.42430765823499</v>
      </c>
      <c r="AH8" s="174">
        <v>147.16642845314399</v>
      </c>
      <c r="AI8" s="174">
        <v>151.23756795770501</v>
      </c>
      <c r="AJ8" s="174">
        <v>150.684830787751</v>
      </c>
      <c r="AK8" s="174">
        <v>151.646677123529</v>
      </c>
      <c r="AL8" s="180">
        <v>149.189197688722</v>
      </c>
      <c r="AM8" s="174"/>
      <c r="AN8" s="181">
        <v>193.66448204753101</v>
      </c>
      <c r="AO8" s="182">
        <v>198.96567431383301</v>
      </c>
      <c r="AP8" s="183">
        <v>196.34318414742901</v>
      </c>
      <c r="AQ8" s="174"/>
      <c r="AR8" s="184">
        <v>164.34103628851099</v>
      </c>
      <c r="AS8" s="157"/>
      <c r="AT8" s="158">
        <v>-0.73647485041956096</v>
      </c>
      <c r="AU8" s="152">
        <v>-1.05922716053236</v>
      </c>
      <c r="AV8" s="152">
        <v>0.804135649564517</v>
      </c>
      <c r="AW8" s="152">
        <v>1.0149069956666099</v>
      </c>
      <c r="AX8" s="152">
        <v>0.21329865701086401</v>
      </c>
      <c r="AY8" s="159">
        <v>0.10059299350155999</v>
      </c>
      <c r="AZ8" s="152"/>
      <c r="BA8" s="160">
        <v>2.56104996296849</v>
      </c>
      <c r="BB8" s="161">
        <v>2.7687309282863799</v>
      </c>
      <c r="BC8" s="162">
        <v>2.6608836592604499</v>
      </c>
      <c r="BD8" s="152"/>
      <c r="BE8" s="163">
        <v>1.10927374044044</v>
      </c>
    </row>
    <row r="9" spans="1:57" ht="16" x14ac:dyDescent="0.45">
      <c r="A9" s="20" t="s">
        <v>95</v>
      </c>
      <c r="B9" s="40" t="s">
        <v>57</v>
      </c>
      <c r="C9" s="2"/>
      <c r="D9" s="23" t="s">
        <v>92</v>
      </c>
      <c r="E9" s="26" t="s">
        <v>93</v>
      </c>
      <c r="F9" s="2"/>
      <c r="G9" s="179">
        <v>97.168873838569496</v>
      </c>
      <c r="H9" s="174">
        <v>107.408715254567</v>
      </c>
      <c r="I9" s="174">
        <v>117.25995972440001</v>
      </c>
      <c r="J9" s="174">
        <v>113.945215439927</v>
      </c>
      <c r="K9" s="174">
        <v>107.411521939275</v>
      </c>
      <c r="L9" s="180">
        <v>109.540203953432</v>
      </c>
      <c r="M9" s="174"/>
      <c r="N9" s="181">
        <v>116.83518837248199</v>
      </c>
      <c r="O9" s="182">
        <v>117.344698489574</v>
      </c>
      <c r="P9" s="183">
        <v>117.092406804619</v>
      </c>
      <c r="Q9" s="174"/>
      <c r="R9" s="184">
        <v>111.90914777499501</v>
      </c>
      <c r="S9" s="157"/>
      <c r="T9" s="158">
        <v>-1.47848023975701</v>
      </c>
      <c r="U9" s="152">
        <v>1.3210329527215701</v>
      </c>
      <c r="V9" s="152">
        <v>5.7560392395993398</v>
      </c>
      <c r="W9" s="152">
        <v>3.159215911644</v>
      </c>
      <c r="X9" s="152">
        <v>-0.69157854131264096</v>
      </c>
      <c r="Y9" s="159">
        <v>2.1496935896065099</v>
      </c>
      <c r="Z9" s="152"/>
      <c r="AA9" s="160">
        <v>-8.9221484494616607</v>
      </c>
      <c r="AB9" s="161">
        <v>-13.4050030899991</v>
      </c>
      <c r="AC9" s="162">
        <v>-11.388092802850601</v>
      </c>
      <c r="AD9" s="152"/>
      <c r="AE9" s="163">
        <v>-3.3488690871164102</v>
      </c>
      <c r="AF9" s="29"/>
      <c r="AG9" s="179">
        <v>102.04943554226099</v>
      </c>
      <c r="AH9" s="174">
        <v>110.973764044634</v>
      </c>
      <c r="AI9" s="174">
        <v>117.903954866137</v>
      </c>
      <c r="AJ9" s="174">
        <v>116.689227106082</v>
      </c>
      <c r="AK9" s="174">
        <v>109.65951216865101</v>
      </c>
      <c r="AL9" s="180">
        <v>112.044948264124</v>
      </c>
      <c r="AM9" s="174"/>
      <c r="AN9" s="181">
        <v>117.098922775514</v>
      </c>
      <c r="AO9" s="182">
        <v>117.881413401454</v>
      </c>
      <c r="AP9" s="183">
        <v>117.49125142875199</v>
      </c>
      <c r="AQ9" s="174"/>
      <c r="AR9" s="184">
        <v>113.70052818072401</v>
      </c>
      <c r="AS9" s="157"/>
      <c r="AT9" s="158">
        <v>1.5692247311612999</v>
      </c>
      <c r="AU9" s="152">
        <v>1.8610057614456701</v>
      </c>
      <c r="AV9" s="152">
        <v>4.5122924088344103</v>
      </c>
      <c r="AW9" s="152">
        <v>4.4818920244958402</v>
      </c>
      <c r="AX9" s="152">
        <v>2.12580833795543</v>
      </c>
      <c r="AY9" s="159">
        <v>3.0968516993074799</v>
      </c>
      <c r="AZ9" s="152"/>
      <c r="BA9" s="160">
        <v>-1.90061094249044</v>
      </c>
      <c r="BB9" s="161">
        <v>-3.36232268331463</v>
      </c>
      <c r="BC9" s="162">
        <v>-2.6626787387188098</v>
      </c>
      <c r="BD9" s="152"/>
      <c r="BE9" s="163">
        <v>1.1286601298950401</v>
      </c>
    </row>
    <row r="10" spans="1:57" x14ac:dyDescent="0.25">
      <c r="A10" s="20" t="s">
        <v>96</v>
      </c>
      <c r="B10" s="2" t="str">
        <f t="shared" si="0"/>
        <v>Virginia Area</v>
      </c>
      <c r="C10" s="2"/>
      <c r="D10" s="23" t="s">
        <v>92</v>
      </c>
      <c r="E10" s="26" t="s">
        <v>93</v>
      </c>
      <c r="F10" s="2"/>
      <c r="G10" s="179">
        <v>114.052585273535</v>
      </c>
      <c r="H10" s="174">
        <v>114.41591</v>
      </c>
      <c r="I10" s="174">
        <v>116.44540977864899</v>
      </c>
      <c r="J10" s="174">
        <v>114.967220239567</v>
      </c>
      <c r="K10" s="174">
        <v>115.63162817061</v>
      </c>
      <c r="L10" s="180">
        <v>115.15485378555201</v>
      </c>
      <c r="M10" s="174"/>
      <c r="N10" s="181">
        <v>133.556360892599</v>
      </c>
      <c r="O10" s="182">
        <v>135.092221547896</v>
      </c>
      <c r="P10" s="183">
        <v>134.32628322551699</v>
      </c>
      <c r="Q10" s="174"/>
      <c r="R10" s="184">
        <v>121.224662820525</v>
      </c>
      <c r="S10" s="157"/>
      <c r="T10" s="158">
        <v>1.8049269764231299</v>
      </c>
      <c r="U10" s="152">
        <v>-2.1472122914719698</v>
      </c>
      <c r="V10" s="152">
        <v>-1.98700210731603</v>
      </c>
      <c r="W10" s="152">
        <v>0.157590391932626</v>
      </c>
      <c r="X10" s="152">
        <v>1.24217100820431</v>
      </c>
      <c r="Y10" s="159">
        <v>-0.32545428900495899</v>
      </c>
      <c r="Z10" s="152"/>
      <c r="AA10" s="160">
        <v>0.60596721899466</v>
      </c>
      <c r="AB10" s="161">
        <v>1.8348464791417001</v>
      </c>
      <c r="AC10" s="162">
        <v>1.2221801433394699</v>
      </c>
      <c r="AD10" s="152"/>
      <c r="AE10" s="163">
        <v>0.37467004549285399</v>
      </c>
      <c r="AF10" s="29"/>
      <c r="AG10" s="179">
        <v>112.66976194415901</v>
      </c>
      <c r="AH10" s="174">
        <v>115.70830103999501</v>
      </c>
      <c r="AI10" s="174">
        <v>116.57018946897</v>
      </c>
      <c r="AJ10" s="174">
        <v>116.288745493562</v>
      </c>
      <c r="AK10" s="174">
        <v>118.715351813654</v>
      </c>
      <c r="AL10" s="180">
        <v>116.14582756163399</v>
      </c>
      <c r="AM10" s="174"/>
      <c r="AN10" s="181">
        <v>137.75382908708201</v>
      </c>
      <c r="AO10" s="182">
        <v>137.72960842564299</v>
      </c>
      <c r="AP10" s="183">
        <v>137.741755102523</v>
      </c>
      <c r="AQ10" s="174"/>
      <c r="AR10" s="184">
        <v>122.96564222032001</v>
      </c>
      <c r="AS10" s="157"/>
      <c r="AT10" s="158">
        <v>1.5022832756031199</v>
      </c>
      <c r="AU10" s="152">
        <v>0.456498246492622</v>
      </c>
      <c r="AV10" s="152">
        <v>-0.38010423744049199</v>
      </c>
      <c r="AW10" s="152">
        <v>0.46630988157870701</v>
      </c>
      <c r="AX10" s="152">
        <v>1.86067259067517</v>
      </c>
      <c r="AY10" s="159">
        <v>0.74789402957011897</v>
      </c>
      <c r="AZ10" s="152"/>
      <c r="BA10" s="160">
        <v>1.31080546612961</v>
      </c>
      <c r="BB10" s="161">
        <v>1.1869959898111699</v>
      </c>
      <c r="BC10" s="162">
        <v>1.24908812448591</v>
      </c>
      <c r="BD10" s="152"/>
      <c r="BE10" s="163">
        <v>0.98715133741245797</v>
      </c>
    </row>
    <row r="11" spans="1:57" x14ac:dyDescent="0.25">
      <c r="A11" s="33" t="s">
        <v>97</v>
      </c>
      <c r="B11" s="2" t="str">
        <f t="shared" si="0"/>
        <v>Washington, DC</v>
      </c>
      <c r="C11" s="2"/>
      <c r="D11" s="23" t="s">
        <v>92</v>
      </c>
      <c r="E11" s="26" t="s">
        <v>93</v>
      </c>
      <c r="F11" s="2"/>
      <c r="G11" s="179">
        <v>139.42553873377901</v>
      </c>
      <c r="H11" s="174">
        <v>154.04518293334701</v>
      </c>
      <c r="I11" s="174">
        <v>160.931497696701</v>
      </c>
      <c r="J11" s="174">
        <v>158.22056159971501</v>
      </c>
      <c r="K11" s="174">
        <v>152.07225134213101</v>
      </c>
      <c r="L11" s="180">
        <v>153.63283465677</v>
      </c>
      <c r="M11" s="174"/>
      <c r="N11" s="181">
        <v>147.33072234762901</v>
      </c>
      <c r="O11" s="182">
        <v>147.69133254848501</v>
      </c>
      <c r="P11" s="183">
        <v>147.51260294264699</v>
      </c>
      <c r="Q11" s="174"/>
      <c r="R11" s="184">
        <v>151.79060419366601</v>
      </c>
      <c r="S11" s="157"/>
      <c r="T11" s="158">
        <v>-5.5062660945994502</v>
      </c>
      <c r="U11" s="152">
        <v>-3.1949211714145198</v>
      </c>
      <c r="V11" s="152">
        <v>-4.2470096509917097</v>
      </c>
      <c r="W11" s="152">
        <v>-3.6431157519658499</v>
      </c>
      <c r="X11" s="152">
        <v>0.741772493434396</v>
      </c>
      <c r="Y11" s="159">
        <v>-3.1687691691553801</v>
      </c>
      <c r="Z11" s="152"/>
      <c r="AA11" s="160">
        <v>2.99998425636764</v>
      </c>
      <c r="AB11" s="161">
        <v>2.7954978905518102</v>
      </c>
      <c r="AC11" s="162">
        <v>2.8964796068445899</v>
      </c>
      <c r="AD11" s="152"/>
      <c r="AE11" s="163">
        <v>-1.70010897022143</v>
      </c>
      <c r="AF11" s="29"/>
      <c r="AG11" s="179">
        <v>147.698371658703</v>
      </c>
      <c r="AH11" s="174">
        <v>164.42564193821099</v>
      </c>
      <c r="AI11" s="174">
        <v>173.09416563975401</v>
      </c>
      <c r="AJ11" s="174">
        <v>166.77573931381701</v>
      </c>
      <c r="AK11" s="174">
        <v>153.38910389375201</v>
      </c>
      <c r="AL11" s="180">
        <v>161.80737157731701</v>
      </c>
      <c r="AM11" s="174"/>
      <c r="AN11" s="181">
        <v>149.02983083840101</v>
      </c>
      <c r="AO11" s="182">
        <v>150.37163475184599</v>
      </c>
      <c r="AP11" s="183">
        <v>149.71162491983301</v>
      </c>
      <c r="AQ11" s="174"/>
      <c r="AR11" s="184">
        <v>158.18938994602701</v>
      </c>
      <c r="AS11" s="157"/>
      <c r="AT11" s="158">
        <v>-2.9039640681632202</v>
      </c>
      <c r="AU11" s="152">
        <v>-3.25763402439014</v>
      </c>
      <c r="AV11" s="152">
        <v>-4.1089644168927402</v>
      </c>
      <c r="AW11" s="152">
        <v>-4.3145414680531102</v>
      </c>
      <c r="AX11" s="152">
        <v>-4.5886967356722304</v>
      </c>
      <c r="AY11" s="159">
        <v>-3.9216572210831901</v>
      </c>
      <c r="AZ11" s="152"/>
      <c r="BA11" s="160">
        <v>-2.66000396992357</v>
      </c>
      <c r="BB11" s="161">
        <v>-2.9494112186436201</v>
      </c>
      <c r="BC11" s="162">
        <v>-2.8095757038276701</v>
      </c>
      <c r="BD11" s="152"/>
      <c r="BE11" s="163">
        <v>-3.6661503268666702</v>
      </c>
    </row>
    <row r="12" spans="1:57" x14ac:dyDescent="0.25">
      <c r="A12" s="20" t="s">
        <v>98</v>
      </c>
      <c r="B12" s="2" t="str">
        <f t="shared" si="0"/>
        <v>Arlington, VA</v>
      </c>
      <c r="C12" s="2"/>
      <c r="D12" s="23" t="s">
        <v>92</v>
      </c>
      <c r="E12" s="26" t="s">
        <v>93</v>
      </c>
      <c r="F12" s="2"/>
      <c r="G12" s="179">
        <v>144.002299032194</v>
      </c>
      <c r="H12" s="174">
        <v>171.95246798603</v>
      </c>
      <c r="I12" s="174">
        <v>176.04947604180799</v>
      </c>
      <c r="J12" s="174">
        <v>168.008816602884</v>
      </c>
      <c r="K12" s="174">
        <v>146.255074127211</v>
      </c>
      <c r="L12" s="180">
        <v>162.70528808427801</v>
      </c>
      <c r="M12" s="174"/>
      <c r="N12" s="181">
        <v>127.884087994034</v>
      </c>
      <c r="O12" s="182">
        <v>126.483031343283</v>
      </c>
      <c r="P12" s="183">
        <v>127.183820962327</v>
      </c>
      <c r="Q12" s="174"/>
      <c r="R12" s="184">
        <v>152.30276117446499</v>
      </c>
      <c r="S12" s="157"/>
      <c r="T12" s="158">
        <v>-5.4225583818649801</v>
      </c>
      <c r="U12" s="152">
        <v>-4.35669152940768</v>
      </c>
      <c r="V12" s="152">
        <v>-5.84453091584421</v>
      </c>
      <c r="W12" s="152">
        <v>-8.4290518136341799</v>
      </c>
      <c r="X12" s="152">
        <v>-10.126631180089401</v>
      </c>
      <c r="Y12" s="159">
        <v>-6.6828976103246802</v>
      </c>
      <c r="Z12" s="152"/>
      <c r="AA12" s="160">
        <v>-6.12207980684164</v>
      </c>
      <c r="AB12" s="161">
        <v>-5.3357219321805998</v>
      </c>
      <c r="AC12" s="162">
        <v>-5.77497957147337</v>
      </c>
      <c r="AD12" s="152"/>
      <c r="AE12" s="163">
        <v>-7.3318682941639599</v>
      </c>
      <c r="AF12" s="29"/>
      <c r="AG12" s="179">
        <v>150.752279570822</v>
      </c>
      <c r="AH12" s="174">
        <v>176.35260781166301</v>
      </c>
      <c r="AI12" s="174">
        <v>180.402630378434</v>
      </c>
      <c r="AJ12" s="174">
        <v>175.01442685110399</v>
      </c>
      <c r="AK12" s="174">
        <v>156.44401321071399</v>
      </c>
      <c r="AL12" s="180">
        <v>168.57003015393201</v>
      </c>
      <c r="AM12" s="174"/>
      <c r="AN12" s="181">
        <v>135.35177389963499</v>
      </c>
      <c r="AO12" s="182">
        <v>132.625901387299</v>
      </c>
      <c r="AP12" s="183">
        <v>134.00253840436</v>
      </c>
      <c r="AQ12" s="174"/>
      <c r="AR12" s="184">
        <v>158.42210523034299</v>
      </c>
      <c r="AS12" s="157"/>
      <c r="AT12" s="158">
        <v>-1.25363856068219</v>
      </c>
      <c r="AU12" s="152">
        <v>-0.90376898714606801</v>
      </c>
      <c r="AV12" s="152">
        <v>-2.9823437114666</v>
      </c>
      <c r="AW12" s="152">
        <v>-4.1282658826756</v>
      </c>
      <c r="AX12" s="152">
        <v>-5.2505029648383204</v>
      </c>
      <c r="AY12" s="159">
        <v>-3.1770264158880699</v>
      </c>
      <c r="AZ12" s="152"/>
      <c r="BA12" s="160">
        <v>-4.7572599562788804</v>
      </c>
      <c r="BB12" s="161">
        <v>-4.9760461459889997</v>
      </c>
      <c r="BC12" s="162">
        <v>-4.8651130877879103</v>
      </c>
      <c r="BD12" s="152"/>
      <c r="BE12" s="163">
        <v>-3.87798670405691</v>
      </c>
    </row>
    <row r="13" spans="1:57" x14ac:dyDescent="0.25">
      <c r="A13" s="20" t="s">
        <v>38</v>
      </c>
      <c r="B13" s="2" t="str">
        <f t="shared" si="0"/>
        <v>Suburban Virginia Area</v>
      </c>
      <c r="C13" s="2"/>
      <c r="D13" s="23" t="s">
        <v>92</v>
      </c>
      <c r="E13" s="26" t="s">
        <v>93</v>
      </c>
      <c r="F13" s="2"/>
      <c r="G13" s="179">
        <v>128.73660499265699</v>
      </c>
      <c r="H13" s="174">
        <v>135.73905203136101</v>
      </c>
      <c r="I13" s="174">
        <v>145.586512174284</v>
      </c>
      <c r="J13" s="174">
        <v>139.075293475889</v>
      </c>
      <c r="K13" s="174">
        <v>143.338836998413</v>
      </c>
      <c r="L13" s="180">
        <v>139.07747956787199</v>
      </c>
      <c r="M13" s="174"/>
      <c r="N13" s="181">
        <v>158.39979233226799</v>
      </c>
      <c r="O13" s="182">
        <v>164.92132596684999</v>
      </c>
      <c r="P13" s="183">
        <v>161.77681007922499</v>
      </c>
      <c r="Q13" s="174"/>
      <c r="R13" s="184">
        <v>145.868299098031</v>
      </c>
      <c r="S13" s="157"/>
      <c r="T13" s="158">
        <v>-8.0846142234043601</v>
      </c>
      <c r="U13" s="152">
        <v>-5.0613528337714104</v>
      </c>
      <c r="V13" s="152">
        <v>-0.72492860828547001</v>
      </c>
      <c r="W13" s="152">
        <v>-0.47523992368436002</v>
      </c>
      <c r="X13" s="152">
        <v>2.8629335870566899</v>
      </c>
      <c r="Y13" s="159">
        <v>-2.02450323566653</v>
      </c>
      <c r="Z13" s="152"/>
      <c r="AA13" s="160">
        <v>3.34999817327598</v>
      </c>
      <c r="AB13" s="161">
        <v>6.5914766439437802</v>
      </c>
      <c r="AC13" s="162">
        <v>5.0446326032409798</v>
      </c>
      <c r="AD13" s="152"/>
      <c r="AE13" s="163">
        <v>0.39727736444244499</v>
      </c>
      <c r="AF13" s="29"/>
      <c r="AG13" s="179">
        <v>130.891986949662</v>
      </c>
      <c r="AH13" s="174">
        <v>140.18843581816</v>
      </c>
      <c r="AI13" s="174">
        <v>146.201400691305</v>
      </c>
      <c r="AJ13" s="174">
        <v>140.42089138576699</v>
      </c>
      <c r="AK13" s="174">
        <v>142.25929319220299</v>
      </c>
      <c r="AL13" s="180">
        <v>140.46191923059001</v>
      </c>
      <c r="AM13" s="174"/>
      <c r="AN13" s="181">
        <v>154.843798719853</v>
      </c>
      <c r="AO13" s="182">
        <v>156.90292744687801</v>
      </c>
      <c r="AP13" s="183">
        <v>155.892647207267</v>
      </c>
      <c r="AQ13" s="174"/>
      <c r="AR13" s="184">
        <v>144.977933366157</v>
      </c>
      <c r="AS13" s="157"/>
      <c r="AT13" s="158">
        <v>-5.3996090375364103</v>
      </c>
      <c r="AU13" s="152">
        <v>-2.2409178994630099</v>
      </c>
      <c r="AV13" s="152">
        <v>-0.13747756667167799</v>
      </c>
      <c r="AW13" s="152">
        <v>-3.2608668226945898</v>
      </c>
      <c r="AX13" s="152">
        <v>-2.2294625321272399</v>
      </c>
      <c r="AY13" s="159">
        <v>-2.4250551968185801</v>
      </c>
      <c r="AZ13" s="152"/>
      <c r="BA13" s="160">
        <v>-1.64529853676402</v>
      </c>
      <c r="BB13" s="161">
        <v>-3.0514852035786602</v>
      </c>
      <c r="BC13" s="162">
        <v>-2.37446661365707</v>
      </c>
      <c r="BD13" s="152"/>
      <c r="BE13" s="163">
        <v>-2.43135299564298</v>
      </c>
    </row>
    <row r="14" spans="1:57" x14ac:dyDescent="0.25">
      <c r="A14" s="20" t="s">
        <v>99</v>
      </c>
      <c r="B14" s="2" t="str">
        <f t="shared" si="0"/>
        <v>Alexandria, VA</v>
      </c>
      <c r="C14" s="2"/>
      <c r="D14" s="23" t="s">
        <v>92</v>
      </c>
      <c r="E14" s="26" t="s">
        <v>93</v>
      </c>
      <c r="F14" s="2"/>
      <c r="G14" s="179">
        <v>119.672750404811</v>
      </c>
      <c r="H14" s="174">
        <v>132.80921376882401</v>
      </c>
      <c r="I14" s="174">
        <v>138.82006342494699</v>
      </c>
      <c r="J14" s="174">
        <v>139.29036118598299</v>
      </c>
      <c r="K14" s="174">
        <v>129.856375890621</v>
      </c>
      <c r="L14" s="180">
        <v>132.734306532663</v>
      </c>
      <c r="M14" s="174"/>
      <c r="N14" s="181">
        <v>124.92070738377301</v>
      </c>
      <c r="O14" s="182">
        <v>121.09212635378999</v>
      </c>
      <c r="P14" s="183">
        <v>122.99686712018099</v>
      </c>
      <c r="Q14" s="174"/>
      <c r="R14" s="184">
        <v>129.82455535980401</v>
      </c>
      <c r="S14" s="157"/>
      <c r="T14" s="158">
        <v>-8.6611355381893294</v>
      </c>
      <c r="U14" s="152">
        <v>-5.1245450723937802</v>
      </c>
      <c r="V14" s="152">
        <v>-3.8318514319149899</v>
      </c>
      <c r="W14" s="152">
        <v>-1.91394495011119</v>
      </c>
      <c r="X14" s="152">
        <v>-2.7329610831850499</v>
      </c>
      <c r="Y14" s="159">
        <v>-4.2894180946643203</v>
      </c>
      <c r="Z14" s="152"/>
      <c r="AA14" s="160">
        <v>-1.0977213813736899</v>
      </c>
      <c r="AB14" s="161">
        <v>-4.9352693967926298</v>
      </c>
      <c r="AC14" s="162">
        <v>-3.0392220249126098</v>
      </c>
      <c r="AD14" s="152"/>
      <c r="AE14" s="163">
        <v>-4.2476530648041804</v>
      </c>
      <c r="AF14" s="29"/>
      <c r="AG14" s="179">
        <v>122.824677382966</v>
      </c>
      <c r="AH14" s="174">
        <v>136.01908530171099</v>
      </c>
      <c r="AI14" s="174">
        <v>144.206462696194</v>
      </c>
      <c r="AJ14" s="174">
        <v>141.142713201953</v>
      </c>
      <c r="AK14" s="174">
        <v>132.96458978691399</v>
      </c>
      <c r="AL14" s="180">
        <v>136.10290830122099</v>
      </c>
      <c r="AM14" s="174"/>
      <c r="AN14" s="181">
        <v>126.657465292936</v>
      </c>
      <c r="AO14" s="182">
        <v>125.160787006028</v>
      </c>
      <c r="AP14" s="183">
        <v>125.89342180621399</v>
      </c>
      <c r="AQ14" s="174"/>
      <c r="AR14" s="184">
        <v>132.97907980514501</v>
      </c>
      <c r="AS14" s="157"/>
      <c r="AT14" s="158">
        <v>-6.7437481473426004</v>
      </c>
      <c r="AU14" s="152">
        <v>-5.7788648339897604</v>
      </c>
      <c r="AV14" s="152">
        <v>-5.3281724208441004</v>
      </c>
      <c r="AW14" s="152">
        <v>-6.1203275974868303</v>
      </c>
      <c r="AX14" s="152">
        <v>-3.90627114899107</v>
      </c>
      <c r="AY14" s="159">
        <v>-5.5816580629071302</v>
      </c>
      <c r="AZ14" s="152"/>
      <c r="BA14" s="160">
        <v>-5.1250417958497696</v>
      </c>
      <c r="BB14" s="161">
        <v>-6.54583649898278</v>
      </c>
      <c r="BC14" s="162">
        <v>-5.8507848831943399</v>
      </c>
      <c r="BD14" s="152"/>
      <c r="BE14" s="163">
        <v>-5.7680040816827001</v>
      </c>
    </row>
    <row r="15" spans="1:57" x14ac:dyDescent="0.25">
      <c r="A15" s="20" t="s">
        <v>37</v>
      </c>
      <c r="B15" s="2" t="str">
        <f t="shared" si="0"/>
        <v>Fairfax/Tysons Corner, VA</v>
      </c>
      <c r="C15" s="2"/>
      <c r="D15" s="23" t="s">
        <v>92</v>
      </c>
      <c r="E15" s="26" t="s">
        <v>93</v>
      </c>
      <c r="F15" s="2"/>
      <c r="G15" s="179">
        <v>132.63500103885301</v>
      </c>
      <c r="H15" s="174">
        <v>160.47199632014701</v>
      </c>
      <c r="I15" s="174">
        <v>172.796496483825</v>
      </c>
      <c r="J15" s="174">
        <v>162.77886938095901</v>
      </c>
      <c r="K15" s="174">
        <v>141.395871898645</v>
      </c>
      <c r="L15" s="180">
        <v>155.93253424434599</v>
      </c>
      <c r="M15" s="174"/>
      <c r="N15" s="181">
        <v>124.82162628551499</v>
      </c>
      <c r="O15" s="182">
        <v>125.39369634207399</v>
      </c>
      <c r="P15" s="183">
        <v>125.11376066189</v>
      </c>
      <c r="Q15" s="174"/>
      <c r="R15" s="184">
        <v>147.422694128453</v>
      </c>
      <c r="S15" s="157"/>
      <c r="T15" s="158">
        <v>-1.3295052572102199</v>
      </c>
      <c r="U15" s="152">
        <v>3.92680723075439</v>
      </c>
      <c r="V15" s="152">
        <v>1.9580457298966301</v>
      </c>
      <c r="W15" s="152">
        <v>-0.83014012132911397</v>
      </c>
      <c r="X15" s="152">
        <v>0.11075478682357801</v>
      </c>
      <c r="Y15" s="159">
        <v>1.0650080315211099</v>
      </c>
      <c r="Z15" s="152"/>
      <c r="AA15" s="160">
        <v>-5.1523144433170103</v>
      </c>
      <c r="AB15" s="161">
        <v>-3.9150839410256499</v>
      </c>
      <c r="AC15" s="162">
        <v>-4.5291300346614802</v>
      </c>
      <c r="AD15" s="152"/>
      <c r="AE15" s="163">
        <v>-0.52548784188266995</v>
      </c>
      <c r="AF15" s="29"/>
      <c r="AG15" s="179">
        <v>135.092384407943</v>
      </c>
      <c r="AH15" s="174">
        <v>162.28991932429301</v>
      </c>
      <c r="AI15" s="174">
        <v>177.46572019154499</v>
      </c>
      <c r="AJ15" s="174">
        <v>170.735258934303</v>
      </c>
      <c r="AK15" s="174">
        <v>144.54035420775801</v>
      </c>
      <c r="AL15" s="180">
        <v>159.87686500569399</v>
      </c>
      <c r="AM15" s="174"/>
      <c r="AN15" s="181">
        <v>130.21175364918801</v>
      </c>
      <c r="AO15" s="182">
        <v>128.48464701715699</v>
      </c>
      <c r="AP15" s="183">
        <v>129.332879170171</v>
      </c>
      <c r="AQ15" s="174"/>
      <c r="AR15" s="184">
        <v>151.31427482372999</v>
      </c>
      <c r="AS15" s="157"/>
      <c r="AT15" s="158">
        <v>0.40698759819835501</v>
      </c>
      <c r="AU15" s="152">
        <v>3.6994017972326798</v>
      </c>
      <c r="AV15" s="152">
        <v>2.2140787585177502</v>
      </c>
      <c r="AW15" s="152">
        <v>0.91045934440352205</v>
      </c>
      <c r="AX15" s="152">
        <v>1.4289369750276</v>
      </c>
      <c r="AY15" s="159">
        <v>1.8986516096177899</v>
      </c>
      <c r="AZ15" s="152"/>
      <c r="BA15" s="160">
        <v>-1.18343161868693</v>
      </c>
      <c r="BB15" s="161">
        <v>-1.77349615552628</v>
      </c>
      <c r="BC15" s="162">
        <v>-1.4827387433294801</v>
      </c>
      <c r="BD15" s="152"/>
      <c r="BE15" s="163">
        <v>1.0350593054747901</v>
      </c>
    </row>
    <row r="16" spans="1:57" x14ac:dyDescent="0.25">
      <c r="A16" s="20" t="s">
        <v>39</v>
      </c>
      <c r="B16" s="2" t="str">
        <f t="shared" si="0"/>
        <v>I-95 Fredericksburg, VA</v>
      </c>
      <c r="C16" s="2"/>
      <c r="D16" s="23" t="s">
        <v>92</v>
      </c>
      <c r="E16" s="26" t="s">
        <v>93</v>
      </c>
      <c r="F16" s="2"/>
      <c r="G16" s="179">
        <v>94.655452534191397</v>
      </c>
      <c r="H16" s="174">
        <v>98.229322248328202</v>
      </c>
      <c r="I16" s="174">
        <v>99.487847149352902</v>
      </c>
      <c r="J16" s="174">
        <v>100.665326913329</v>
      </c>
      <c r="K16" s="174">
        <v>99.746671225850505</v>
      </c>
      <c r="L16" s="180">
        <v>98.683777285556005</v>
      </c>
      <c r="M16" s="174"/>
      <c r="N16" s="181">
        <v>110.260155711932</v>
      </c>
      <c r="O16" s="182">
        <v>109.27991675659</v>
      </c>
      <c r="P16" s="183">
        <v>109.777183654868</v>
      </c>
      <c r="Q16" s="174"/>
      <c r="R16" s="184">
        <v>102.232524479432</v>
      </c>
      <c r="S16" s="157"/>
      <c r="T16" s="158">
        <v>-5.5102390240079603E-2</v>
      </c>
      <c r="U16" s="152">
        <v>2.17818109236058</v>
      </c>
      <c r="V16" s="152">
        <v>1.9606010785738099</v>
      </c>
      <c r="W16" s="152">
        <v>1.26292101588718</v>
      </c>
      <c r="X16" s="152">
        <v>-6.8775698844739996E-2</v>
      </c>
      <c r="Y16" s="159">
        <v>1.0923637083284601</v>
      </c>
      <c r="Z16" s="152"/>
      <c r="AA16" s="160">
        <v>-0.138299746881758</v>
      </c>
      <c r="AB16" s="161">
        <v>-1.26389662570408</v>
      </c>
      <c r="AC16" s="162">
        <v>-0.69530953892416303</v>
      </c>
      <c r="AD16" s="152"/>
      <c r="AE16" s="163">
        <v>0.54319775153627303</v>
      </c>
      <c r="AF16" s="29"/>
      <c r="AG16" s="179">
        <v>95.436789819788103</v>
      </c>
      <c r="AH16" s="174">
        <v>99.015576708725305</v>
      </c>
      <c r="AI16" s="174">
        <v>100.978334675539</v>
      </c>
      <c r="AJ16" s="174">
        <v>100.88552433600699</v>
      </c>
      <c r="AK16" s="174">
        <v>101.525522811344</v>
      </c>
      <c r="AL16" s="180">
        <v>99.724655477031803</v>
      </c>
      <c r="AM16" s="174"/>
      <c r="AN16" s="181">
        <v>114.109527527887</v>
      </c>
      <c r="AO16" s="182">
        <v>113.00615240158901</v>
      </c>
      <c r="AP16" s="183">
        <v>113.55883435472199</v>
      </c>
      <c r="AQ16" s="174"/>
      <c r="AR16" s="184">
        <v>104.244478835417</v>
      </c>
      <c r="AS16" s="157"/>
      <c r="AT16" s="158">
        <v>1.0301301287608899</v>
      </c>
      <c r="AU16" s="152">
        <v>2.83145892062752</v>
      </c>
      <c r="AV16" s="152">
        <v>2.4910013631425199</v>
      </c>
      <c r="AW16" s="152">
        <v>1.9965213291521899</v>
      </c>
      <c r="AX16" s="152">
        <v>1.3374628682406799</v>
      </c>
      <c r="AY16" s="159">
        <v>1.95791757245271</v>
      </c>
      <c r="AZ16" s="152"/>
      <c r="BA16" s="160">
        <v>1.5519954499678801</v>
      </c>
      <c r="BB16" s="161">
        <v>1.31612282276234</v>
      </c>
      <c r="BC16" s="162">
        <v>1.43403042854754</v>
      </c>
      <c r="BD16" s="152"/>
      <c r="BE16" s="163">
        <v>1.8190639004956599</v>
      </c>
    </row>
    <row r="17" spans="1:57" x14ac:dyDescent="0.25">
      <c r="A17" s="20" t="s">
        <v>100</v>
      </c>
      <c r="B17" s="2" t="str">
        <f t="shared" si="0"/>
        <v>Dulles Airport Area, VA</v>
      </c>
      <c r="C17" s="2"/>
      <c r="D17" s="23" t="s">
        <v>92</v>
      </c>
      <c r="E17" s="26" t="s">
        <v>93</v>
      </c>
      <c r="F17" s="2"/>
      <c r="G17" s="179">
        <v>116.46307680299699</v>
      </c>
      <c r="H17" s="174">
        <v>135.15052290836601</v>
      </c>
      <c r="I17" s="174">
        <v>145.58342303677</v>
      </c>
      <c r="J17" s="174">
        <v>144.570315283638</v>
      </c>
      <c r="K17" s="174">
        <v>130.861795850226</v>
      </c>
      <c r="L17" s="180">
        <v>135.51659979488201</v>
      </c>
      <c r="M17" s="174"/>
      <c r="N17" s="181">
        <v>123.38749636275401</v>
      </c>
      <c r="O17" s="182">
        <v>121.7872</v>
      </c>
      <c r="P17" s="183">
        <v>122.588465367571</v>
      </c>
      <c r="Q17" s="174"/>
      <c r="R17" s="184">
        <v>131.743966341895</v>
      </c>
      <c r="S17" s="157"/>
      <c r="T17" s="158">
        <v>-1.20258501811083</v>
      </c>
      <c r="U17" s="152">
        <v>2.0028213918391402</v>
      </c>
      <c r="V17" s="152">
        <v>2.2183474038912498</v>
      </c>
      <c r="W17" s="152">
        <v>3.5376034594686798</v>
      </c>
      <c r="X17" s="152">
        <v>1.66363537597552</v>
      </c>
      <c r="Y17" s="159">
        <v>1.9332979708353399</v>
      </c>
      <c r="Z17" s="152"/>
      <c r="AA17" s="160">
        <v>4.5483992887744202</v>
      </c>
      <c r="AB17" s="161">
        <v>7.2276633940501904</v>
      </c>
      <c r="AC17" s="162">
        <v>5.8090731534824398</v>
      </c>
      <c r="AD17" s="152"/>
      <c r="AE17" s="163">
        <v>2.7066216987624601</v>
      </c>
      <c r="AF17" s="29"/>
      <c r="AG17" s="179">
        <v>118.817941631504</v>
      </c>
      <c r="AH17" s="174">
        <v>142.18107151961399</v>
      </c>
      <c r="AI17" s="174">
        <v>152.96536991826699</v>
      </c>
      <c r="AJ17" s="174">
        <v>151.984302390512</v>
      </c>
      <c r="AK17" s="174">
        <v>134.407386669658</v>
      </c>
      <c r="AL17" s="180">
        <v>141.227932552494</v>
      </c>
      <c r="AM17" s="174"/>
      <c r="AN17" s="181">
        <v>124.088961602769</v>
      </c>
      <c r="AO17" s="182">
        <v>121.163251121076</v>
      </c>
      <c r="AP17" s="183">
        <v>122.64980594679101</v>
      </c>
      <c r="AQ17" s="174"/>
      <c r="AR17" s="184">
        <v>136.072400415255</v>
      </c>
      <c r="AS17" s="157"/>
      <c r="AT17" s="158">
        <v>3.7391523276432399</v>
      </c>
      <c r="AU17" s="152">
        <v>5.5585409007440898</v>
      </c>
      <c r="AV17" s="152">
        <v>5.3796278112653901</v>
      </c>
      <c r="AW17" s="152">
        <v>6.0949995604770297</v>
      </c>
      <c r="AX17" s="152">
        <v>6.4146576048821498</v>
      </c>
      <c r="AY17" s="159">
        <v>5.4452897626493897</v>
      </c>
      <c r="AZ17" s="152"/>
      <c r="BA17" s="160">
        <v>7.0150967455717099</v>
      </c>
      <c r="BB17" s="161">
        <v>6.1967987984102004</v>
      </c>
      <c r="BC17" s="162">
        <v>6.6341257403884102</v>
      </c>
      <c r="BD17" s="152"/>
      <c r="BE17" s="163">
        <v>5.87052964638064</v>
      </c>
    </row>
    <row r="18" spans="1:57" x14ac:dyDescent="0.25">
      <c r="A18" s="20" t="s">
        <v>46</v>
      </c>
      <c r="B18" s="2" t="str">
        <f t="shared" si="0"/>
        <v>Williamsburg, VA</v>
      </c>
      <c r="C18" s="2"/>
      <c r="D18" s="23" t="s">
        <v>92</v>
      </c>
      <c r="E18" s="26" t="s">
        <v>93</v>
      </c>
      <c r="F18" s="2"/>
      <c r="G18" s="179">
        <v>131.04168200644199</v>
      </c>
      <c r="H18" s="174">
        <v>135.96171052631499</v>
      </c>
      <c r="I18" s="174">
        <v>138.47137013857801</v>
      </c>
      <c r="J18" s="174">
        <v>136.325460175101</v>
      </c>
      <c r="K18" s="174">
        <v>135.21276635906</v>
      </c>
      <c r="L18" s="180">
        <v>135.43690356659499</v>
      </c>
      <c r="M18" s="174"/>
      <c r="N18" s="181">
        <v>175.81233075109401</v>
      </c>
      <c r="O18" s="182">
        <v>186.54915674283799</v>
      </c>
      <c r="P18" s="183">
        <v>181.30267281105901</v>
      </c>
      <c r="Q18" s="174"/>
      <c r="R18" s="184">
        <v>151.334699506546</v>
      </c>
      <c r="S18" s="157"/>
      <c r="T18" s="158">
        <v>3.2931513711107501</v>
      </c>
      <c r="U18" s="152">
        <v>2.1680968219113499</v>
      </c>
      <c r="V18" s="152">
        <v>3.46251941988081</v>
      </c>
      <c r="W18" s="152">
        <v>0.646375613168089</v>
      </c>
      <c r="X18" s="152">
        <v>-1.08155161018728</v>
      </c>
      <c r="Y18" s="159">
        <v>1.6969635444612901</v>
      </c>
      <c r="Z18" s="152"/>
      <c r="AA18" s="160">
        <v>0.87827842097585396</v>
      </c>
      <c r="AB18" s="161">
        <v>5.0292575413090201</v>
      </c>
      <c r="AC18" s="162">
        <v>2.9955427728844901</v>
      </c>
      <c r="AD18" s="152"/>
      <c r="AE18" s="163">
        <v>2.5184612370693702</v>
      </c>
      <c r="AF18" s="29"/>
      <c r="AG18" s="179">
        <v>131.18627262609101</v>
      </c>
      <c r="AH18" s="174">
        <v>134.83396782988001</v>
      </c>
      <c r="AI18" s="174">
        <v>136.164927939731</v>
      </c>
      <c r="AJ18" s="174">
        <v>135.13150106723501</v>
      </c>
      <c r="AK18" s="174">
        <v>136.905748962974</v>
      </c>
      <c r="AL18" s="180">
        <v>134.92247347710699</v>
      </c>
      <c r="AM18" s="174"/>
      <c r="AN18" s="181">
        <v>176.46177779626399</v>
      </c>
      <c r="AO18" s="182">
        <v>183.16753443305501</v>
      </c>
      <c r="AP18" s="183">
        <v>179.87861231817499</v>
      </c>
      <c r="AQ18" s="174"/>
      <c r="AR18" s="184">
        <v>150.549508272286</v>
      </c>
      <c r="AS18" s="157"/>
      <c r="AT18" s="158">
        <v>-0.46457882423605101</v>
      </c>
      <c r="AU18" s="152">
        <v>-0.30981950917895401</v>
      </c>
      <c r="AV18" s="152">
        <v>0.27529133359337998</v>
      </c>
      <c r="AW18" s="152">
        <v>0.54829862501027604</v>
      </c>
      <c r="AX18" s="152">
        <v>0.74824561516111099</v>
      </c>
      <c r="AY18" s="159">
        <v>0.18976600393599599</v>
      </c>
      <c r="AZ18" s="152"/>
      <c r="BA18" s="160">
        <v>1.4495567140011201</v>
      </c>
      <c r="BB18" s="161">
        <v>3.0593123883632098</v>
      </c>
      <c r="BC18" s="162">
        <v>2.2774986765837801</v>
      </c>
      <c r="BD18" s="152"/>
      <c r="BE18" s="163">
        <v>1.09678499232243</v>
      </c>
    </row>
    <row r="19" spans="1:57" x14ac:dyDescent="0.25">
      <c r="A19" s="20" t="s">
        <v>101</v>
      </c>
      <c r="B19" s="2" t="str">
        <f t="shared" si="0"/>
        <v>Virginia Beach, VA</v>
      </c>
      <c r="C19" s="2"/>
      <c r="D19" s="23" t="s">
        <v>92</v>
      </c>
      <c r="E19" s="26" t="s">
        <v>93</v>
      </c>
      <c r="F19" s="2"/>
      <c r="G19" s="179">
        <v>202.27112437968501</v>
      </c>
      <c r="H19" s="174">
        <v>203.21162929422101</v>
      </c>
      <c r="I19" s="174">
        <v>205.661858510017</v>
      </c>
      <c r="J19" s="174">
        <v>204.079742206497</v>
      </c>
      <c r="K19" s="174">
        <v>201.66419703802299</v>
      </c>
      <c r="L19" s="180">
        <v>203.41077387682799</v>
      </c>
      <c r="M19" s="174"/>
      <c r="N19" s="181">
        <v>260.95113032552302</v>
      </c>
      <c r="O19" s="182">
        <v>275.55514485002101</v>
      </c>
      <c r="P19" s="183">
        <v>268.46029797975399</v>
      </c>
      <c r="Q19" s="174"/>
      <c r="R19" s="184">
        <v>223.99995011826101</v>
      </c>
      <c r="S19" s="157"/>
      <c r="T19" s="158">
        <v>2.95210136044459</v>
      </c>
      <c r="U19" s="152">
        <v>-0.44200624686529799</v>
      </c>
      <c r="V19" s="152">
        <v>1.34491860191732</v>
      </c>
      <c r="W19" s="152">
        <v>2.0966846803672001</v>
      </c>
      <c r="X19" s="152">
        <v>1.4667708892795199</v>
      </c>
      <c r="Y19" s="159">
        <v>1.40775285674433</v>
      </c>
      <c r="Z19" s="152"/>
      <c r="AA19" s="160">
        <v>8.7745077776873401</v>
      </c>
      <c r="AB19" s="161">
        <v>8.3254826793345593</v>
      </c>
      <c r="AC19" s="162">
        <v>8.4502472939883404</v>
      </c>
      <c r="AD19" s="152"/>
      <c r="AE19" s="163">
        <v>4.35489128381802</v>
      </c>
      <c r="AF19" s="29"/>
      <c r="AG19" s="179">
        <v>205.68462982850801</v>
      </c>
      <c r="AH19" s="174">
        <v>205.917293034788</v>
      </c>
      <c r="AI19" s="174">
        <v>211.774668264502</v>
      </c>
      <c r="AJ19" s="174">
        <v>211.34762693726901</v>
      </c>
      <c r="AK19" s="174">
        <v>216.28644208525699</v>
      </c>
      <c r="AL19" s="180">
        <v>210.355883466336</v>
      </c>
      <c r="AM19" s="174"/>
      <c r="AN19" s="181">
        <v>275.402171392068</v>
      </c>
      <c r="AO19" s="182">
        <v>283.84799490460398</v>
      </c>
      <c r="AP19" s="183">
        <v>279.69166159097102</v>
      </c>
      <c r="AQ19" s="174"/>
      <c r="AR19" s="184">
        <v>232.64532774222201</v>
      </c>
      <c r="AS19" s="157"/>
      <c r="AT19" s="158">
        <v>0.54244642407704902</v>
      </c>
      <c r="AU19" s="152">
        <v>-0.77930740637436002</v>
      </c>
      <c r="AV19" s="152">
        <v>2.4097189687028999</v>
      </c>
      <c r="AW19" s="152">
        <v>3.13168475554945</v>
      </c>
      <c r="AX19" s="152">
        <v>2.0697381074400498</v>
      </c>
      <c r="AY19" s="159">
        <v>1.5247550971614401</v>
      </c>
      <c r="AZ19" s="152"/>
      <c r="BA19" s="160">
        <v>3.7653457575723799</v>
      </c>
      <c r="BB19" s="161">
        <v>4.0028648185694102</v>
      </c>
      <c r="BC19" s="162">
        <v>3.8753430394472401</v>
      </c>
      <c r="BD19" s="152"/>
      <c r="BE19" s="163">
        <v>2.4944813006153099</v>
      </c>
    </row>
    <row r="20" spans="1:57" x14ac:dyDescent="0.25">
      <c r="A20" s="33" t="s">
        <v>102</v>
      </c>
      <c r="B20" s="2" t="str">
        <f t="shared" si="0"/>
        <v>Norfolk/Portsmouth, VA</v>
      </c>
      <c r="C20" s="2"/>
      <c r="D20" s="23" t="s">
        <v>92</v>
      </c>
      <c r="E20" s="26" t="s">
        <v>93</v>
      </c>
      <c r="F20" s="2"/>
      <c r="G20" s="179">
        <v>116.53233863814199</v>
      </c>
      <c r="H20" s="174">
        <v>119.873108998793</v>
      </c>
      <c r="I20" s="174">
        <v>122.505440670417</v>
      </c>
      <c r="J20" s="174">
        <v>126.746268005415</v>
      </c>
      <c r="K20" s="174">
        <v>118.358091495393</v>
      </c>
      <c r="L20" s="180">
        <v>120.947915337892</v>
      </c>
      <c r="M20" s="174"/>
      <c r="N20" s="181">
        <v>149.72786895792001</v>
      </c>
      <c r="O20" s="182">
        <v>155.63653370641401</v>
      </c>
      <c r="P20" s="183">
        <v>152.716617615677</v>
      </c>
      <c r="Q20" s="174"/>
      <c r="R20" s="184">
        <v>130.64405179105401</v>
      </c>
      <c r="S20" s="157"/>
      <c r="T20" s="158">
        <v>2.4867954296606101</v>
      </c>
      <c r="U20" s="152">
        <v>-0.44913105531365999</v>
      </c>
      <c r="V20" s="152">
        <v>-0.112144972261717</v>
      </c>
      <c r="W20" s="152">
        <v>0.13990501461868901</v>
      </c>
      <c r="X20" s="152">
        <v>-1.3657823867936301</v>
      </c>
      <c r="Y20" s="159">
        <v>6.3169043769053995E-2</v>
      </c>
      <c r="Z20" s="152"/>
      <c r="AA20" s="160">
        <v>6.6254464334381602</v>
      </c>
      <c r="AB20" s="161">
        <v>6.8672734881480801</v>
      </c>
      <c r="AC20" s="162">
        <v>6.7373513571525301</v>
      </c>
      <c r="AD20" s="152"/>
      <c r="AE20" s="163">
        <v>2.49172043589147</v>
      </c>
      <c r="AF20" s="29"/>
      <c r="AG20" s="179">
        <v>119.073611518219</v>
      </c>
      <c r="AH20" s="174">
        <v>127.232221790431</v>
      </c>
      <c r="AI20" s="174">
        <v>132.31259413933699</v>
      </c>
      <c r="AJ20" s="174">
        <v>132.705890133742</v>
      </c>
      <c r="AK20" s="174">
        <v>127.449548400222</v>
      </c>
      <c r="AL20" s="180">
        <v>128.070791035539</v>
      </c>
      <c r="AM20" s="174"/>
      <c r="AN20" s="181">
        <v>158.19641601375201</v>
      </c>
      <c r="AO20" s="182">
        <v>162.012115302599</v>
      </c>
      <c r="AP20" s="183">
        <v>160.128793191401</v>
      </c>
      <c r="AQ20" s="174"/>
      <c r="AR20" s="184">
        <v>138.04351417681801</v>
      </c>
      <c r="AS20" s="157"/>
      <c r="AT20" s="158">
        <v>-2.3130643146775101</v>
      </c>
      <c r="AU20" s="152">
        <v>-0.79086780503773901</v>
      </c>
      <c r="AV20" s="152">
        <v>-0.46897105337636802</v>
      </c>
      <c r="AW20" s="152">
        <v>-2.3092572803279698</v>
      </c>
      <c r="AX20" s="152">
        <v>-3.32647646653716</v>
      </c>
      <c r="AY20" s="159">
        <v>-1.7510259858741499</v>
      </c>
      <c r="AZ20" s="152"/>
      <c r="BA20" s="160">
        <v>1.9168615937558</v>
      </c>
      <c r="BB20" s="161">
        <v>2.10738848079782</v>
      </c>
      <c r="BC20" s="162">
        <v>2.0158497112304201</v>
      </c>
      <c r="BD20" s="152"/>
      <c r="BE20" s="163">
        <v>-0.37557835589277699</v>
      </c>
    </row>
    <row r="21" spans="1:57" x14ac:dyDescent="0.25">
      <c r="A21" s="34" t="s">
        <v>43</v>
      </c>
      <c r="B21" s="2" t="str">
        <f t="shared" si="0"/>
        <v>Newport News/Hampton, VA</v>
      </c>
      <c r="C21" s="2"/>
      <c r="D21" s="23" t="s">
        <v>92</v>
      </c>
      <c r="E21" s="26" t="s">
        <v>93</v>
      </c>
      <c r="F21" s="2"/>
      <c r="G21" s="179">
        <v>86.3249636466591</v>
      </c>
      <c r="H21" s="174">
        <v>92.635694477201199</v>
      </c>
      <c r="I21" s="174">
        <v>97.687237752642304</v>
      </c>
      <c r="J21" s="174">
        <v>102.551845940698</v>
      </c>
      <c r="K21" s="174">
        <v>101.299780479942</v>
      </c>
      <c r="L21" s="180">
        <v>96.611303239501197</v>
      </c>
      <c r="M21" s="174"/>
      <c r="N21" s="181">
        <v>124.02516146168099</v>
      </c>
      <c r="O21" s="182">
        <v>122.09970192072601</v>
      </c>
      <c r="P21" s="183">
        <v>123.077652715243</v>
      </c>
      <c r="Q21" s="174"/>
      <c r="R21" s="184">
        <v>104.76330872326901</v>
      </c>
      <c r="S21" s="157"/>
      <c r="T21" s="158">
        <v>-10.4405788917806</v>
      </c>
      <c r="U21" s="152">
        <v>-7.9765177974855899</v>
      </c>
      <c r="V21" s="152">
        <v>-11.131203323023099</v>
      </c>
      <c r="W21" s="152">
        <v>-5.8948035327868098</v>
      </c>
      <c r="X21" s="152">
        <v>-7.4849815625772003</v>
      </c>
      <c r="Y21" s="159">
        <v>-8.4961943769664003</v>
      </c>
      <c r="Z21" s="152"/>
      <c r="AA21" s="160">
        <v>2.3805470463081901</v>
      </c>
      <c r="AB21" s="161">
        <v>5.7546494620598097</v>
      </c>
      <c r="AC21" s="162">
        <v>3.97846534160638</v>
      </c>
      <c r="AD21" s="152"/>
      <c r="AE21" s="163">
        <v>-4.1442343150521497</v>
      </c>
      <c r="AF21" s="29"/>
      <c r="AG21" s="179">
        <v>88.086402491389194</v>
      </c>
      <c r="AH21" s="174">
        <v>95.4419331704934</v>
      </c>
      <c r="AI21" s="174">
        <v>98.388534365181997</v>
      </c>
      <c r="AJ21" s="174">
        <v>99.233420056030099</v>
      </c>
      <c r="AK21" s="174">
        <v>97.394228413181906</v>
      </c>
      <c r="AL21" s="180">
        <v>96.029432500436997</v>
      </c>
      <c r="AM21" s="174"/>
      <c r="AN21" s="181">
        <v>124.340037948504</v>
      </c>
      <c r="AO21" s="182">
        <v>123.72982234117799</v>
      </c>
      <c r="AP21" s="183">
        <v>124.035406033066</v>
      </c>
      <c r="AQ21" s="174"/>
      <c r="AR21" s="184">
        <v>104.94427529243499</v>
      </c>
      <c r="AS21" s="157"/>
      <c r="AT21" s="158">
        <v>-4.0674555891477002</v>
      </c>
      <c r="AU21" s="152">
        <v>-1.88263209269084</v>
      </c>
      <c r="AV21" s="152">
        <v>-2.1986318041025101</v>
      </c>
      <c r="AW21" s="152">
        <v>0.233304687078315</v>
      </c>
      <c r="AX21" s="152">
        <v>-2.4854273728685601</v>
      </c>
      <c r="AY21" s="159">
        <v>-1.96121838040287</v>
      </c>
      <c r="AZ21" s="152"/>
      <c r="BA21" s="160">
        <v>0.45271675526370603</v>
      </c>
      <c r="BB21" s="161">
        <v>0.12044140475486199</v>
      </c>
      <c r="BC21" s="162">
        <v>0.28750319957780401</v>
      </c>
      <c r="BD21" s="152"/>
      <c r="BE21" s="163">
        <v>-1.0513363244209799</v>
      </c>
    </row>
    <row r="22" spans="1:57" x14ac:dyDescent="0.25">
      <c r="A22" s="35" t="s">
        <v>103</v>
      </c>
      <c r="B22" s="2" t="str">
        <f t="shared" si="0"/>
        <v>Chesapeake/Suffolk, VA</v>
      </c>
      <c r="C22" s="2"/>
      <c r="D22" s="24" t="s">
        <v>92</v>
      </c>
      <c r="E22" s="27" t="s">
        <v>93</v>
      </c>
      <c r="F22" s="2"/>
      <c r="G22" s="185">
        <v>102.370942705704</v>
      </c>
      <c r="H22" s="186">
        <v>106.471900129505</v>
      </c>
      <c r="I22" s="186">
        <v>109.55102413793099</v>
      </c>
      <c r="J22" s="186">
        <v>109.846468281573</v>
      </c>
      <c r="K22" s="186">
        <v>106.456430779421</v>
      </c>
      <c r="L22" s="187">
        <v>107.12211152933899</v>
      </c>
      <c r="M22" s="174"/>
      <c r="N22" s="188">
        <v>138.27969197893401</v>
      </c>
      <c r="O22" s="189">
        <v>136.81561621730299</v>
      </c>
      <c r="P22" s="190">
        <v>137.54521569597199</v>
      </c>
      <c r="Q22" s="174"/>
      <c r="R22" s="191">
        <v>116.346340847742</v>
      </c>
      <c r="S22" s="157"/>
      <c r="T22" s="164">
        <v>-5.2321430202857601E-2</v>
      </c>
      <c r="U22" s="165">
        <v>-2.7528639716729</v>
      </c>
      <c r="V22" s="165">
        <v>-2.6219722758809998</v>
      </c>
      <c r="W22" s="165">
        <v>-0.29741153472513299</v>
      </c>
      <c r="X22" s="165">
        <v>-0.30372013511641599</v>
      </c>
      <c r="Y22" s="166">
        <v>-1.3009406892487101</v>
      </c>
      <c r="Z22" s="152"/>
      <c r="AA22" s="167">
        <v>5.4312318045041197</v>
      </c>
      <c r="AB22" s="168">
        <v>3.7726619927470599</v>
      </c>
      <c r="AC22" s="169">
        <v>4.5942766226759</v>
      </c>
      <c r="AD22" s="152"/>
      <c r="AE22" s="170">
        <v>0.80439126237180403</v>
      </c>
      <c r="AF22" s="30"/>
      <c r="AG22" s="185">
        <v>104.38080842236</v>
      </c>
      <c r="AH22" s="186">
        <v>110.45989478530799</v>
      </c>
      <c r="AI22" s="186">
        <v>113.887811206374</v>
      </c>
      <c r="AJ22" s="186">
        <v>113.443001715145</v>
      </c>
      <c r="AK22" s="186">
        <v>110.810390457719</v>
      </c>
      <c r="AL22" s="187">
        <v>110.845804774592</v>
      </c>
      <c r="AM22" s="174"/>
      <c r="AN22" s="188">
        <v>143.52948334214699</v>
      </c>
      <c r="AO22" s="189">
        <v>143.71271270877301</v>
      </c>
      <c r="AP22" s="190">
        <v>143.621175036626</v>
      </c>
      <c r="AQ22" s="174"/>
      <c r="AR22" s="191">
        <v>120.891652155413</v>
      </c>
      <c r="AS22" s="157"/>
      <c r="AT22" s="164">
        <v>-1.2154679178741401</v>
      </c>
      <c r="AU22" s="165">
        <v>-1.06035353619476</v>
      </c>
      <c r="AV22" s="165">
        <v>-3.4917975396837102E-2</v>
      </c>
      <c r="AW22" s="165">
        <v>-0.460512643118972</v>
      </c>
      <c r="AX22" s="165">
        <v>-0.80572742011710896</v>
      </c>
      <c r="AY22" s="166">
        <v>-0.68664430602016102</v>
      </c>
      <c r="AZ22" s="152"/>
      <c r="BA22" s="167">
        <v>1.4040889677308099</v>
      </c>
      <c r="BB22" s="168">
        <v>0.83176206301116695</v>
      </c>
      <c r="BC22" s="169">
        <v>1.1146996392044399</v>
      </c>
      <c r="BD22" s="152"/>
      <c r="BE22" s="170">
        <v>-0.112134612057624</v>
      </c>
    </row>
    <row r="23" spans="1:57" ht="13" x14ac:dyDescent="0.3">
      <c r="A23" s="34" t="s">
        <v>59</v>
      </c>
      <c r="B23" s="2" t="s">
        <v>59</v>
      </c>
      <c r="C23" s="8"/>
      <c r="D23" s="22" t="s">
        <v>92</v>
      </c>
      <c r="E23" s="25" t="s">
        <v>93</v>
      </c>
      <c r="F23" s="2"/>
      <c r="G23" s="171">
        <v>143.75601472995001</v>
      </c>
      <c r="H23" s="172">
        <v>159.63049999999899</v>
      </c>
      <c r="I23" s="172">
        <v>177.94316375198699</v>
      </c>
      <c r="J23" s="172">
        <v>170.532269163763</v>
      </c>
      <c r="K23" s="172">
        <v>154.77236586612099</v>
      </c>
      <c r="L23" s="173">
        <v>163.91424119378701</v>
      </c>
      <c r="M23" s="174"/>
      <c r="N23" s="175">
        <v>166.10949871465201</v>
      </c>
      <c r="O23" s="176">
        <v>172.591854545454</v>
      </c>
      <c r="P23" s="177">
        <v>169.44570804741099</v>
      </c>
      <c r="Q23" s="174"/>
      <c r="R23" s="178">
        <v>165.728758526603</v>
      </c>
      <c r="S23" s="157"/>
      <c r="T23" s="149">
        <v>-6.39606821110804</v>
      </c>
      <c r="U23" s="150">
        <v>-1.3312036015392601</v>
      </c>
      <c r="V23" s="150">
        <v>7.6469043817683504</v>
      </c>
      <c r="W23" s="150">
        <v>1.2268439135507201</v>
      </c>
      <c r="X23" s="150">
        <v>-4.6229453300857903</v>
      </c>
      <c r="Y23" s="151">
        <v>0.69691607086984497</v>
      </c>
      <c r="Z23" s="152"/>
      <c r="AA23" s="153">
        <v>-10.559805866035401</v>
      </c>
      <c r="AB23" s="154">
        <v>-16.7758888285585</v>
      </c>
      <c r="AC23" s="155">
        <v>-14.2910371917225</v>
      </c>
      <c r="AD23" s="152"/>
      <c r="AE23" s="156">
        <v>-5.9612706985299901</v>
      </c>
      <c r="AF23" s="28"/>
      <c r="AG23" s="171">
        <v>156.63264471980699</v>
      </c>
      <c r="AH23" s="172">
        <v>169.154596620505</v>
      </c>
      <c r="AI23" s="172">
        <v>186.86737055188499</v>
      </c>
      <c r="AJ23" s="172">
        <v>183.30029525173501</v>
      </c>
      <c r="AK23" s="172">
        <v>162.13691342213099</v>
      </c>
      <c r="AL23" s="173">
        <v>173.50748388075499</v>
      </c>
      <c r="AM23" s="174"/>
      <c r="AN23" s="175">
        <v>166.05497105729401</v>
      </c>
      <c r="AO23" s="176">
        <v>171.53123202403901</v>
      </c>
      <c r="AP23" s="177">
        <v>168.92444188269599</v>
      </c>
      <c r="AQ23" s="174"/>
      <c r="AR23" s="178">
        <v>172.08593507988499</v>
      </c>
      <c r="AS23" s="157"/>
      <c r="AT23" s="149">
        <v>2.2962157180442699</v>
      </c>
      <c r="AU23" s="150">
        <v>2.4852693763195601</v>
      </c>
      <c r="AV23" s="150">
        <v>9.8924916422421507</v>
      </c>
      <c r="AW23" s="150">
        <v>8.7652957011360702</v>
      </c>
      <c r="AX23" s="150">
        <v>1.6887218430964199</v>
      </c>
      <c r="AY23" s="151">
        <v>5.78932773229588</v>
      </c>
      <c r="AZ23" s="152"/>
      <c r="BA23" s="153">
        <v>-4.1857700030423404</v>
      </c>
      <c r="BB23" s="154">
        <v>-6.7317805505466204</v>
      </c>
      <c r="BC23" s="155">
        <v>-5.5793984276977104</v>
      </c>
      <c r="BD23" s="152"/>
      <c r="BE23" s="156">
        <v>1.9398241927015201</v>
      </c>
    </row>
    <row r="24" spans="1:57" x14ac:dyDescent="0.25">
      <c r="A24" s="34" t="s">
        <v>104</v>
      </c>
      <c r="B24" s="2" t="str">
        <f t="shared" si="0"/>
        <v>Richmond North/Glen Allen, VA</v>
      </c>
      <c r="C24" s="9"/>
      <c r="D24" s="23" t="s">
        <v>92</v>
      </c>
      <c r="E24" s="26" t="s">
        <v>93</v>
      </c>
      <c r="F24" s="2"/>
      <c r="G24" s="179">
        <v>95.067605177993499</v>
      </c>
      <c r="H24" s="174">
        <v>104.98777060931801</v>
      </c>
      <c r="I24" s="174">
        <v>115.219113426974</v>
      </c>
      <c r="J24" s="174">
        <v>111.701940164547</v>
      </c>
      <c r="K24" s="174">
        <v>104.76131476793201</v>
      </c>
      <c r="L24" s="180">
        <v>107.334256443697</v>
      </c>
      <c r="M24" s="174"/>
      <c r="N24" s="181">
        <v>117.54276730508199</v>
      </c>
      <c r="O24" s="182">
        <v>118.246326530612</v>
      </c>
      <c r="P24" s="183">
        <v>117.89925755095901</v>
      </c>
      <c r="Q24" s="174"/>
      <c r="R24" s="184">
        <v>110.66958007468401</v>
      </c>
      <c r="S24" s="157"/>
      <c r="T24" s="158">
        <v>3.7132897925341601</v>
      </c>
      <c r="U24" s="152">
        <v>3.1334078800085901</v>
      </c>
      <c r="V24" s="152">
        <v>6.2997608750347496</v>
      </c>
      <c r="W24" s="152">
        <v>3.8642742418699401</v>
      </c>
      <c r="X24" s="152">
        <v>0.68552597430891204</v>
      </c>
      <c r="Y24" s="159">
        <v>3.8267152087158198</v>
      </c>
      <c r="Z24" s="152"/>
      <c r="AA24" s="160">
        <v>-7.2703003300331801</v>
      </c>
      <c r="AB24" s="161">
        <v>-12.878273146723</v>
      </c>
      <c r="AC24" s="162">
        <v>-10.3817901435658</v>
      </c>
      <c r="AD24" s="152"/>
      <c r="AE24" s="163">
        <v>-2.3376121970964499</v>
      </c>
      <c r="AF24" s="29"/>
      <c r="AG24" s="179">
        <v>100.50277483583901</v>
      </c>
      <c r="AH24" s="174">
        <v>109.03421988039899</v>
      </c>
      <c r="AI24" s="174">
        <v>115.895713423148</v>
      </c>
      <c r="AJ24" s="174">
        <v>114.960653866307</v>
      </c>
      <c r="AK24" s="174">
        <v>108.837836450311</v>
      </c>
      <c r="AL24" s="180">
        <v>110.479490863243</v>
      </c>
      <c r="AM24" s="174"/>
      <c r="AN24" s="181">
        <v>119.76454672192899</v>
      </c>
      <c r="AO24" s="182">
        <v>119.69816002963501</v>
      </c>
      <c r="AP24" s="183">
        <v>119.731071261791</v>
      </c>
      <c r="AQ24" s="174"/>
      <c r="AR24" s="184">
        <v>113.32444270845301</v>
      </c>
      <c r="AS24" s="157"/>
      <c r="AT24" s="158">
        <v>4.0920572805810798</v>
      </c>
      <c r="AU24" s="152">
        <v>2.28329757567783</v>
      </c>
      <c r="AV24" s="152">
        <v>4.3211266143201801</v>
      </c>
      <c r="AW24" s="152">
        <v>4.8980350362016196</v>
      </c>
      <c r="AX24" s="152">
        <v>5.6167292870080701</v>
      </c>
      <c r="AY24" s="159">
        <v>4.2615279052835602</v>
      </c>
      <c r="AZ24" s="152"/>
      <c r="BA24" s="160">
        <v>1.2038163059837099</v>
      </c>
      <c r="BB24" s="161">
        <v>-0.67574481589097901</v>
      </c>
      <c r="BC24" s="162">
        <v>0.231585940099307</v>
      </c>
      <c r="BD24" s="152"/>
      <c r="BE24" s="163">
        <v>2.7982323507208</v>
      </c>
    </row>
    <row r="25" spans="1:57" x14ac:dyDescent="0.25">
      <c r="A25" s="34" t="s">
        <v>62</v>
      </c>
      <c r="B25" s="2" t="str">
        <f t="shared" si="0"/>
        <v>Richmond West/Midlothian, VA</v>
      </c>
      <c r="C25" s="2"/>
      <c r="D25" s="23" t="s">
        <v>92</v>
      </c>
      <c r="E25" s="26" t="s">
        <v>93</v>
      </c>
      <c r="F25" s="2"/>
      <c r="G25" s="179">
        <v>83.533817526344905</v>
      </c>
      <c r="H25" s="174">
        <v>89.969326179463394</v>
      </c>
      <c r="I25" s="174">
        <v>98.474128309409807</v>
      </c>
      <c r="J25" s="174">
        <v>98.699576568191006</v>
      </c>
      <c r="K25" s="174">
        <v>94.767003609083503</v>
      </c>
      <c r="L25" s="180">
        <v>93.749373759859694</v>
      </c>
      <c r="M25" s="174"/>
      <c r="N25" s="181">
        <v>101.61236414435299</v>
      </c>
      <c r="O25" s="182">
        <v>98.525348555346994</v>
      </c>
      <c r="P25" s="183">
        <v>100.04294473483399</v>
      </c>
      <c r="Q25" s="174"/>
      <c r="R25" s="184">
        <v>95.730571156617799</v>
      </c>
      <c r="S25" s="157"/>
      <c r="T25" s="158">
        <v>-3.7005494818563101</v>
      </c>
      <c r="U25" s="152">
        <v>-2.2538366189224801</v>
      </c>
      <c r="V25" s="152">
        <v>4.4820105390316796</v>
      </c>
      <c r="W25" s="152">
        <v>6.0233059549111099</v>
      </c>
      <c r="X25" s="152">
        <v>2.6587715506909801</v>
      </c>
      <c r="Y25" s="159">
        <v>2.02226029551472</v>
      </c>
      <c r="Z25" s="152"/>
      <c r="AA25" s="160">
        <v>-13.834486625017</v>
      </c>
      <c r="AB25" s="161">
        <v>-11.675856221798901</v>
      </c>
      <c r="AC25" s="162">
        <v>-12.640399145510401</v>
      </c>
      <c r="AD25" s="152"/>
      <c r="AE25" s="163">
        <v>-3.7847289268718298</v>
      </c>
      <c r="AF25" s="29"/>
      <c r="AG25" s="179">
        <v>87.279331650949601</v>
      </c>
      <c r="AH25" s="174">
        <v>92.669803836824599</v>
      </c>
      <c r="AI25" s="174">
        <v>96.202427822085795</v>
      </c>
      <c r="AJ25" s="174">
        <v>96.628806451943703</v>
      </c>
      <c r="AK25" s="174">
        <v>94.231682636222104</v>
      </c>
      <c r="AL25" s="180">
        <v>93.710146826038496</v>
      </c>
      <c r="AM25" s="174"/>
      <c r="AN25" s="181">
        <v>103.149204793713</v>
      </c>
      <c r="AO25" s="182">
        <v>101.425383828996</v>
      </c>
      <c r="AP25" s="183">
        <v>102.285519963729</v>
      </c>
      <c r="AQ25" s="174"/>
      <c r="AR25" s="184">
        <v>96.354366016776197</v>
      </c>
      <c r="AS25" s="157"/>
      <c r="AT25" s="158">
        <v>-0.781750695216887</v>
      </c>
      <c r="AU25" s="152">
        <v>-1.7566689822417301</v>
      </c>
      <c r="AV25" s="152">
        <v>0.69486072276171695</v>
      </c>
      <c r="AW25" s="152">
        <v>1.2149656466648699</v>
      </c>
      <c r="AX25" s="152">
        <v>-1.7205131105084399</v>
      </c>
      <c r="AY25" s="159">
        <v>-0.434075233671182</v>
      </c>
      <c r="AZ25" s="152"/>
      <c r="BA25" s="160">
        <v>-3.9843916010536402</v>
      </c>
      <c r="BB25" s="161">
        <v>-4.5684994920948903</v>
      </c>
      <c r="BC25" s="162">
        <v>-4.2609798558222503</v>
      </c>
      <c r="BD25" s="152"/>
      <c r="BE25" s="163">
        <v>-1.76714497303767</v>
      </c>
    </row>
    <row r="26" spans="1:57" x14ac:dyDescent="0.25">
      <c r="A26" s="34" t="s">
        <v>58</v>
      </c>
      <c r="B26" s="2" t="str">
        <f t="shared" si="0"/>
        <v>Petersburg/Chester, VA</v>
      </c>
      <c r="C26" s="2"/>
      <c r="D26" s="23" t="s">
        <v>92</v>
      </c>
      <c r="E26" s="26" t="s">
        <v>93</v>
      </c>
      <c r="F26" s="2"/>
      <c r="G26" s="179">
        <v>89.904082620232103</v>
      </c>
      <c r="H26" s="174">
        <v>96.166755745257404</v>
      </c>
      <c r="I26" s="174">
        <v>98.729432469863994</v>
      </c>
      <c r="J26" s="174">
        <v>96.602889020010196</v>
      </c>
      <c r="K26" s="174">
        <v>95.7560321063944</v>
      </c>
      <c r="L26" s="180">
        <v>95.688334498463504</v>
      </c>
      <c r="M26" s="174"/>
      <c r="N26" s="181">
        <v>101.15680223192599</v>
      </c>
      <c r="O26" s="182">
        <v>99.453994960474304</v>
      </c>
      <c r="P26" s="183">
        <v>100.313110208078</v>
      </c>
      <c r="Q26" s="174"/>
      <c r="R26" s="184">
        <v>97.119887788891404</v>
      </c>
      <c r="S26" s="157"/>
      <c r="T26" s="158">
        <v>-1.6394172149848301</v>
      </c>
      <c r="U26" s="152">
        <v>0.35059111956136602</v>
      </c>
      <c r="V26" s="152">
        <v>2.4489459926674</v>
      </c>
      <c r="W26" s="152">
        <v>0.91077123958140405</v>
      </c>
      <c r="X26" s="152">
        <v>-0.94695220884450804</v>
      </c>
      <c r="Y26" s="159">
        <v>0.42438737575483498</v>
      </c>
      <c r="Z26" s="152"/>
      <c r="AA26" s="160">
        <v>-2.62891678895426</v>
      </c>
      <c r="AB26" s="161">
        <v>-5.7615755455941002</v>
      </c>
      <c r="AC26" s="162">
        <v>-4.23246509061922</v>
      </c>
      <c r="AD26" s="152"/>
      <c r="AE26" s="163">
        <v>-1.1881454188231899</v>
      </c>
      <c r="AF26" s="29"/>
      <c r="AG26" s="179">
        <v>91.004994360120094</v>
      </c>
      <c r="AH26" s="174">
        <v>96.550066653761704</v>
      </c>
      <c r="AI26" s="174">
        <v>98.531233166140296</v>
      </c>
      <c r="AJ26" s="174">
        <v>98.217010983769001</v>
      </c>
      <c r="AK26" s="174">
        <v>96.168883444687097</v>
      </c>
      <c r="AL26" s="180">
        <v>96.301143267744294</v>
      </c>
      <c r="AM26" s="174"/>
      <c r="AN26" s="181">
        <v>101.16184015355999</v>
      </c>
      <c r="AO26" s="182">
        <v>100.702658594807</v>
      </c>
      <c r="AP26" s="183">
        <v>100.935157175398</v>
      </c>
      <c r="AQ26" s="174"/>
      <c r="AR26" s="184">
        <v>97.697594891038705</v>
      </c>
      <c r="AS26" s="157"/>
      <c r="AT26" s="158">
        <v>-1.0640529686934801</v>
      </c>
      <c r="AU26" s="152">
        <v>0.34595639468757</v>
      </c>
      <c r="AV26" s="152">
        <v>1.35317044799718</v>
      </c>
      <c r="AW26" s="152">
        <v>1.69803616220438</v>
      </c>
      <c r="AX26" s="152">
        <v>1.04129396368864</v>
      </c>
      <c r="AY26" s="159">
        <v>0.80346749341961099</v>
      </c>
      <c r="AZ26" s="152"/>
      <c r="BA26" s="160">
        <v>-1.2053787865852399</v>
      </c>
      <c r="BB26" s="161">
        <v>-2.3521750134640098</v>
      </c>
      <c r="BC26" s="162">
        <v>-1.7817740599501199</v>
      </c>
      <c r="BD26" s="152"/>
      <c r="BE26" s="163">
        <v>-1.9211148796021E-2</v>
      </c>
    </row>
    <row r="27" spans="1:57" x14ac:dyDescent="0.25">
      <c r="A27" s="34" t="s">
        <v>105</v>
      </c>
      <c r="B27" s="2" t="s">
        <v>49</v>
      </c>
      <c r="C27" s="2"/>
      <c r="D27" s="23" t="s">
        <v>92</v>
      </c>
      <c r="E27" s="26" t="s">
        <v>93</v>
      </c>
      <c r="F27" s="2"/>
      <c r="G27" s="179">
        <v>141.96882515402501</v>
      </c>
      <c r="H27" s="174">
        <v>132.88806890299099</v>
      </c>
      <c r="I27" s="174">
        <v>131.414197061365</v>
      </c>
      <c r="J27" s="174">
        <v>129.00448618973999</v>
      </c>
      <c r="K27" s="174">
        <v>134.09660534536599</v>
      </c>
      <c r="L27" s="180">
        <v>133.55996376549001</v>
      </c>
      <c r="M27" s="174"/>
      <c r="N27" s="181">
        <v>163.063895696353</v>
      </c>
      <c r="O27" s="182">
        <v>165.95129243597299</v>
      </c>
      <c r="P27" s="183">
        <v>164.510178251789</v>
      </c>
      <c r="Q27" s="174"/>
      <c r="R27" s="184">
        <v>143.67995781105199</v>
      </c>
      <c r="S27" s="157"/>
      <c r="T27" s="158">
        <v>12.079290624114</v>
      </c>
      <c r="U27" s="152">
        <v>-0.64844667006540002</v>
      </c>
      <c r="V27" s="152">
        <v>-2.2098110756477798</v>
      </c>
      <c r="W27" s="152">
        <v>5.4150534760419697</v>
      </c>
      <c r="X27" s="152">
        <v>7.1187088547291797</v>
      </c>
      <c r="Y27" s="159">
        <v>3.7406756221203099</v>
      </c>
      <c r="Z27" s="152"/>
      <c r="AA27" s="160">
        <v>7.09974003353335</v>
      </c>
      <c r="AB27" s="161">
        <v>11.308318906859601</v>
      </c>
      <c r="AC27" s="162">
        <v>9.1987763024071896</v>
      </c>
      <c r="AD27" s="152"/>
      <c r="AE27" s="163">
        <v>5.9279277061249704</v>
      </c>
      <c r="AF27" s="29"/>
      <c r="AG27" s="179">
        <v>135.81993171551599</v>
      </c>
      <c r="AH27" s="174">
        <v>132.424526136661</v>
      </c>
      <c r="AI27" s="174">
        <v>131.137556999108</v>
      </c>
      <c r="AJ27" s="174">
        <v>131.11983414716201</v>
      </c>
      <c r="AK27" s="174">
        <v>138.33788054679201</v>
      </c>
      <c r="AL27" s="180">
        <v>133.69775230006999</v>
      </c>
      <c r="AM27" s="174"/>
      <c r="AN27" s="181">
        <v>162.19306244747301</v>
      </c>
      <c r="AO27" s="182">
        <v>162.82844779411701</v>
      </c>
      <c r="AP27" s="183">
        <v>162.50978283577899</v>
      </c>
      <c r="AQ27" s="174"/>
      <c r="AR27" s="184">
        <v>143.07794567052599</v>
      </c>
      <c r="AS27" s="157"/>
      <c r="AT27" s="158">
        <v>10.619455589606201</v>
      </c>
      <c r="AU27" s="152">
        <v>4.9664303380819899</v>
      </c>
      <c r="AV27" s="152">
        <v>1.79903882519365</v>
      </c>
      <c r="AW27" s="152">
        <v>5.2235072996765997</v>
      </c>
      <c r="AX27" s="152">
        <v>7.4284069249220099</v>
      </c>
      <c r="AY27" s="159">
        <v>5.7952791661166199</v>
      </c>
      <c r="AZ27" s="152"/>
      <c r="BA27" s="160">
        <v>5.3158876487553002</v>
      </c>
      <c r="BB27" s="161">
        <v>7.6602138293668203</v>
      </c>
      <c r="BC27" s="162">
        <v>6.4686282611431096</v>
      </c>
      <c r="BD27" s="152"/>
      <c r="BE27" s="163">
        <v>6.1478307865413298</v>
      </c>
    </row>
    <row r="28" spans="1:57" x14ac:dyDescent="0.25">
      <c r="A28" s="34" t="s">
        <v>54</v>
      </c>
      <c r="B28" s="2" t="str">
        <f t="shared" si="0"/>
        <v>Roanoke, VA</v>
      </c>
      <c r="C28" s="2"/>
      <c r="D28" s="23" t="s">
        <v>92</v>
      </c>
      <c r="E28" s="26" t="s">
        <v>93</v>
      </c>
      <c r="F28" s="2"/>
      <c r="G28" s="179">
        <v>99.326799731633599</v>
      </c>
      <c r="H28" s="174">
        <v>103.350048627002</v>
      </c>
      <c r="I28" s="174">
        <v>108.85612450331099</v>
      </c>
      <c r="J28" s="174">
        <v>110.620391001606</v>
      </c>
      <c r="K28" s="174">
        <v>107.293930220625</v>
      </c>
      <c r="L28" s="180">
        <v>106.219252404383</v>
      </c>
      <c r="M28" s="174"/>
      <c r="N28" s="181">
        <v>109.96090418353501</v>
      </c>
      <c r="O28" s="182">
        <v>110.94498100922399</v>
      </c>
      <c r="P28" s="183">
        <v>110.45167771614101</v>
      </c>
      <c r="Q28" s="174"/>
      <c r="R28" s="184">
        <v>107.456912363996</v>
      </c>
      <c r="S28" s="157"/>
      <c r="T28" s="158">
        <v>-0.71032540100115005</v>
      </c>
      <c r="U28" s="152">
        <v>-2.7296187470878399</v>
      </c>
      <c r="V28" s="152">
        <v>-1.8315906537692099</v>
      </c>
      <c r="W28" s="152">
        <v>-0.82810273456812</v>
      </c>
      <c r="X28" s="152">
        <v>1.9682146411694501</v>
      </c>
      <c r="Y28" s="159">
        <v>-0.81204911008750602</v>
      </c>
      <c r="Z28" s="152"/>
      <c r="AA28" s="160">
        <v>5.0692454451364899</v>
      </c>
      <c r="AB28" s="161">
        <v>3.1347202462352701</v>
      </c>
      <c r="AC28" s="162">
        <v>4.0670343692708304</v>
      </c>
      <c r="AD28" s="152"/>
      <c r="AE28" s="163">
        <v>0.59979496347980699</v>
      </c>
      <c r="AF28" s="29"/>
      <c r="AG28" s="179">
        <v>98.837927212572296</v>
      </c>
      <c r="AH28" s="174">
        <v>107.91973857540501</v>
      </c>
      <c r="AI28" s="174">
        <v>111.773152160141</v>
      </c>
      <c r="AJ28" s="174">
        <v>112.562586563145</v>
      </c>
      <c r="AK28" s="174">
        <v>108.792178514504</v>
      </c>
      <c r="AL28" s="180">
        <v>108.44312339245</v>
      </c>
      <c r="AM28" s="174"/>
      <c r="AN28" s="181">
        <v>114.19525721616399</v>
      </c>
      <c r="AO28" s="182">
        <v>114.82693440942801</v>
      </c>
      <c r="AP28" s="183">
        <v>114.511318505224</v>
      </c>
      <c r="AQ28" s="174"/>
      <c r="AR28" s="184">
        <v>110.238477351817</v>
      </c>
      <c r="AS28" s="157"/>
      <c r="AT28" s="158">
        <v>1.9631160740606</v>
      </c>
      <c r="AU28" s="152">
        <v>-0.36541800655571</v>
      </c>
      <c r="AV28" s="152">
        <v>-0.58918097536829095</v>
      </c>
      <c r="AW28" s="152">
        <v>1.43956677556434</v>
      </c>
      <c r="AX28" s="152">
        <v>3.1640506949609799</v>
      </c>
      <c r="AY28" s="159">
        <v>0.96476220224349896</v>
      </c>
      <c r="AZ28" s="152"/>
      <c r="BA28" s="160">
        <v>3.97166132542322</v>
      </c>
      <c r="BB28" s="161">
        <v>4.6729418241344503</v>
      </c>
      <c r="BC28" s="162">
        <v>4.3217144927807096</v>
      </c>
      <c r="BD28" s="152"/>
      <c r="BE28" s="163">
        <v>1.9759593511398199</v>
      </c>
    </row>
    <row r="29" spans="1:57" x14ac:dyDescent="0.25">
      <c r="A29" s="34" t="s">
        <v>55</v>
      </c>
      <c r="B29" s="2" t="str">
        <f t="shared" si="0"/>
        <v>Charlottesville, VA</v>
      </c>
      <c r="C29" s="2"/>
      <c r="D29" s="23" t="s">
        <v>92</v>
      </c>
      <c r="E29" s="26" t="s">
        <v>93</v>
      </c>
      <c r="F29" s="2"/>
      <c r="G29" s="179">
        <v>146.20380809595201</v>
      </c>
      <c r="H29" s="174">
        <v>143.88558528428001</v>
      </c>
      <c r="I29" s="174">
        <v>148.53613521126701</v>
      </c>
      <c r="J29" s="174">
        <v>140.29277553220101</v>
      </c>
      <c r="K29" s="174">
        <v>144.93295737894999</v>
      </c>
      <c r="L29" s="180">
        <v>144.664006119877</v>
      </c>
      <c r="M29" s="174"/>
      <c r="N29" s="181">
        <v>175.798258816995</v>
      </c>
      <c r="O29" s="182">
        <v>178.64833288373299</v>
      </c>
      <c r="P29" s="183">
        <v>177.24396551724101</v>
      </c>
      <c r="Q29" s="174"/>
      <c r="R29" s="184">
        <v>154.59494848800799</v>
      </c>
      <c r="S29" s="157"/>
      <c r="T29" s="158">
        <v>-8.46210287100023</v>
      </c>
      <c r="U29" s="152">
        <v>-8.76716293683881</v>
      </c>
      <c r="V29" s="152">
        <v>-6.8512948426388096</v>
      </c>
      <c r="W29" s="152">
        <v>-4.93664131887701</v>
      </c>
      <c r="X29" s="152">
        <v>-9.1649666849802198</v>
      </c>
      <c r="Y29" s="159">
        <v>-7.5949571188971596</v>
      </c>
      <c r="Z29" s="152"/>
      <c r="AA29" s="160">
        <v>-10.618720658294899</v>
      </c>
      <c r="AB29" s="161">
        <v>-10.3986188502577</v>
      </c>
      <c r="AC29" s="162">
        <v>-10.5017722117018</v>
      </c>
      <c r="AD29" s="152"/>
      <c r="AE29" s="163">
        <v>-8.4627698603211794</v>
      </c>
      <c r="AF29" s="29"/>
      <c r="AG29" s="179">
        <v>145.112358713747</v>
      </c>
      <c r="AH29" s="174">
        <v>144.75308295276301</v>
      </c>
      <c r="AI29" s="174">
        <v>145.16693211575901</v>
      </c>
      <c r="AJ29" s="174">
        <v>143.98033353506801</v>
      </c>
      <c r="AK29" s="174">
        <v>151.26452209106199</v>
      </c>
      <c r="AL29" s="180">
        <v>146.10160924256701</v>
      </c>
      <c r="AM29" s="174"/>
      <c r="AN29" s="181">
        <v>188.769760232338</v>
      </c>
      <c r="AO29" s="182">
        <v>188.68551571340899</v>
      </c>
      <c r="AP29" s="183">
        <v>188.727833757421</v>
      </c>
      <c r="AQ29" s="174"/>
      <c r="AR29" s="184">
        <v>158.64712156009099</v>
      </c>
      <c r="AS29" s="157"/>
      <c r="AT29" s="158">
        <v>-6.5864358835372299</v>
      </c>
      <c r="AU29" s="152">
        <v>-4.5424670210566198</v>
      </c>
      <c r="AV29" s="152">
        <v>-5.1032646510144604</v>
      </c>
      <c r="AW29" s="152">
        <v>-3.8965618840609402</v>
      </c>
      <c r="AX29" s="152">
        <v>-3.9543933035502099</v>
      </c>
      <c r="AY29" s="159">
        <v>-4.7083209543655</v>
      </c>
      <c r="AZ29" s="152"/>
      <c r="BA29" s="160">
        <v>-5.1095307222915398</v>
      </c>
      <c r="BB29" s="161">
        <v>-6.3026896552911396</v>
      </c>
      <c r="BC29" s="162">
        <v>-5.7127111982215801</v>
      </c>
      <c r="BD29" s="152"/>
      <c r="BE29" s="163">
        <v>-4.9721919484184101</v>
      </c>
    </row>
    <row r="30" spans="1:57" x14ac:dyDescent="0.25">
      <c r="A30" s="20" t="s">
        <v>106</v>
      </c>
      <c r="B30" t="s">
        <v>56</v>
      </c>
      <c r="C30" s="2"/>
      <c r="D30" s="23" t="s">
        <v>92</v>
      </c>
      <c r="E30" s="26" t="s">
        <v>93</v>
      </c>
      <c r="F30" s="2"/>
      <c r="G30" s="179">
        <v>125.963858064516</v>
      </c>
      <c r="H30" s="174">
        <v>109.525586941421</v>
      </c>
      <c r="I30" s="174">
        <v>114.011279069767</v>
      </c>
      <c r="J30" s="174">
        <v>115.63624948024901</v>
      </c>
      <c r="K30" s="174">
        <v>108.59107476635501</v>
      </c>
      <c r="L30" s="180">
        <v>114.48098590913099</v>
      </c>
      <c r="M30" s="174"/>
      <c r="N30" s="181">
        <v>119.657639549978</v>
      </c>
      <c r="O30" s="182">
        <v>119.022338222605</v>
      </c>
      <c r="P30" s="183">
        <v>119.33950853316</v>
      </c>
      <c r="Q30" s="174"/>
      <c r="R30" s="184">
        <v>115.91347643312101</v>
      </c>
      <c r="S30" s="157"/>
      <c r="T30" s="158">
        <v>34.810778713844698</v>
      </c>
      <c r="U30" s="152">
        <v>8.1651982181073492</v>
      </c>
      <c r="V30" s="152">
        <v>8.0061644970267807</v>
      </c>
      <c r="W30" s="152">
        <v>11.8991827524677</v>
      </c>
      <c r="X30" s="152">
        <v>8.0222812028136499</v>
      </c>
      <c r="Y30" s="159">
        <v>13.0759257427794</v>
      </c>
      <c r="Z30" s="152"/>
      <c r="AA30" s="160">
        <v>10.050957108756499</v>
      </c>
      <c r="AB30" s="161">
        <v>7.7926039465264196</v>
      </c>
      <c r="AC30" s="162">
        <v>8.9083816743973401</v>
      </c>
      <c r="AD30" s="152"/>
      <c r="AE30" s="163">
        <v>11.618292373297001</v>
      </c>
      <c r="AF30" s="29"/>
      <c r="AG30" s="179">
        <v>112.932851413675</v>
      </c>
      <c r="AH30" s="174">
        <v>111.52284479893601</v>
      </c>
      <c r="AI30" s="174">
        <v>115.824742579324</v>
      </c>
      <c r="AJ30" s="174">
        <v>118.25950287370399</v>
      </c>
      <c r="AK30" s="174">
        <v>117.528283319951</v>
      </c>
      <c r="AL30" s="180">
        <v>115.421689250323</v>
      </c>
      <c r="AM30" s="174"/>
      <c r="AN30" s="181">
        <v>148.64493660342399</v>
      </c>
      <c r="AO30" s="182">
        <v>158.266998005473</v>
      </c>
      <c r="AP30" s="183">
        <v>153.450283536797</v>
      </c>
      <c r="AQ30" s="174"/>
      <c r="AR30" s="184">
        <v>127.491893330588</v>
      </c>
      <c r="AS30" s="157"/>
      <c r="AT30" s="158">
        <v>19.4059951183294</v>
      </c>
      <c r="AU30" s="152">
        <v>7.3437856758388298</v>
      </c>
      <c r="AV30" s="152">
        <v>7.1641844127079803</v>
      </c>
      <c r="AW30" s="152">
        <v>10.9764217937208</v>
      </c>
      <c r="AX30" s="152">
        <v>12.647021998808301</v>
      </c>
      <c r="AY30" s="159">
        <v>10.968550917400201</v>
      </c>
      <c r="AZ30" s="152"/>
      <c r="BA30" s="160">
        <v>34.7254311184521</v>
      </c>
      <c r="BB30" s="161">
        <v>43.3270959505763</v>
      </c>
      <c r="BC30" s="162">
        <v>39.023741202005901</v>
      </c>
      <c r="BD30" s="152"/>
      <c r="BE30" s="163">
        <v>20.364123426654398</v>
      </c>
    </row>
    <row r="31" spans="1:57" x14ac:dyDescent="0.25">
      <c r="A31" s="20" t="s">
        <v>52</v>
      </c>
      <c r="B31" s="2" t="str">
        <f t="shared" si="0"/>
        <v>Staunton &amp; Harrisonburg, VA</v>
      </c>
      <c r="C31" s="2"/>
      <c r="D31" s="23" t="s">
        <v>92</v>
      </c>
      <c r="E31" s="26" t="s">
        <v>93</v>
      </c>
      <c r="F31" s="2"/>
      <c r="G31" s="179">
        <v>96.465168539325802</v>
      </c>
      <c r="H31" s="174">
        <v>97.768631662688904</v>
      </c>
      <c r="I31" s="174">
        <v>100.24473462301501</v>
      </c>
      <c r="J31" s="174">
        <v>96.736194298366996</v>
      </c>
      <c r="K31" s="174">
        <v>97.083557213930305</v>
      </c>
      <c r="L31" s="180">
        <v>97.746620243447694</v>
      </c>
      <c r="M31" s="174"/>
      <c r="N31" s="181">
        <v>109.597407935376</v>
      </c>
      <c r="O31" s="182">
        <v>107.70971944376601</v>
      </c>
      <c r="P31" s="183">
        <v>108.66606042368799</v>
      </c>
      <c r="Q31" s="174"/>
      <c r="R31" s="184">
        <v>101.164035636254</v>
      </c>
      <c r="S31" s="157"/>
      <c r="T31" s="158">
        <v>2.0113150170298399</v>
      </c>
      <c r="U31" s="152">
        <v>1.96086443703853</v>
      </c>
      <c r="V31" s="152">
        <v>3.67921774857632</v>
      </c>
      <c r="W31" s="152">
        <v>-2.0514697648220701</v>
      </c>
      <c r="X31" s="152">
        <v>1.7078981754636799</v>
      </c>
      <c r="Y31" s="159">
        <v>1.4324988444371101</v>
      </c>
      <c r="Z31" s="152"/>
      <c r="AA31" s="160">
        <v>1.7206230252205099</v>
      </c>
      <c r="AB31" s="161">
        <v>-5.2623883502875397E-2</v>
      </c>
      <c r="AC31" s="162">
        <v>0.84522877197397395</v>
      </c>
      <c r="AD31" s="152"/>
      <c r="AE31" s="163">
        <v>1.2243108795998101</v>
      </c>
      <c r="AF31" s="29"/>
      <c r="AG31" s="179">
        <v>94.232557501412302</v>
      </c>
      <c r="AH31" s="174">
        <v>96.736134327337297</v>
      </c>
      <c r="AI31" s="174">
        <v>98.464559791463003</v>
      </c>
      <c r="AJ31" s="174">
        <v>96.355707050513104</v>
      </c>
      <c r="AK31" s="174">
        <v>98.696592402733899</v>
      </c>
      <c r="AL31" s="180">
        <v>97.006494991664198</v>
      </c>
      <c r="AM31" s="174"/>
      <c r="AN31" s="181">
        <v>112.337834177364</v>
      </c>
      <c r="AO31" s="182">
        <v>111.458896596703</v>
      </c>
      <c r="AP31" s="183">
        <v>111.899871484282</v>
      </c>
      <c r="AQ31" s="174"/>
      <c r="AR31" s="184">
        <v>101.743178422768</v>
      </c>
      <c r="AS31" s="157"/>
      <c r="AT31" s="158">
        <v>-0.50652490323449695</v>
      </c>
      <c r="AU31" s="152">
        <v>0.72449380210659697</v>
      </c>
      <c r="AV31" s="152">
        <v>2.73560099366036</v>
      </c>
      <c r="AW31" s="152">
        <v>-0.17810290672527301</v>
      </c>
      <c r="AX31" s="152">
        <v>0.96059822577692</v>
      </c>
      <c r="AY31" s="159">
        <v>0.80911259154206805</v>
      </c>
      <c r="AZ31" s="152"/>
      <c r="BA31" s="160">
        <v>-6.78490380044049E-3</v>
      </c>
      <c r="BB31" s="161">
        <v>-1.5352116808663401</v>
      </c>
      <c r="BC31" s="162">
        <v>-0.77473713246452403</v>
      </c>
      <c r="BD31" s="152"/>
      <c r="BE31" s="163">
        <v>0.22882660362065199</v>
      </c>
    </row>
    <row r="32" spans="1:57" x14ac:dyDescent="0.25">
      <c r="A32" s="20" t="s">
        <v>51</v>
      </c>
      <c r="B32" s="2" t="str">
        <f t="shared" si="0"/>
        <v>Blacksburg &amp; Wytheville, VA</v>
      </c>
      <c r="C32" s="2"/>
      <c r="D32" s="23" t="s">
        <v>92</v>
      </c>
      <c r="E32" s="26" t="s">
        <v>93</v>
      </c>
      <c r="F32" s="2"/>
      <c r="G32" s="179">
        <v>94.629827309236902</v>
      </c>
      <c r="H32" s="174">
        <v>94.939847009735701</v>
      </c>
      <c r="I32" s="174">
        <v>96.246280225240099</v>
      </c>
      <c r="J32" s="174">
        <v>98.041254191817501</v>
      </c>
      <c r="K32" s="174">
        <v>97.895137075717997</v>
      </c>
      <c r="L32" s="180">
        <v>96.428002910401204</v>
      </c>
      <c r="M32" s="174"/>
      <c r="N32" s="181">
        <v>114.433352238805</v>
      </c>
      <c r="O32" s="182">
        <v>111.740305522914</v>
      </c>
      <c r="P32" s="183">
        <v>113.07606307373401</v>
      </c>
      <c r="Q32" s="174"/>
      <c r="R32" s="184">
        <v>101.735578947368</v>
      </c>
      <c r="S32" s="157"/>
      <c r="T32" s="158">
        <v>-1.0483677709291199</v>
      </c>
      <c r="U32" s="152">
        <v>-4.4696331270475396</v>
      </c>
      <c r="V32" s="152">
        <v>-4.9274485935815404</v>
      </c>
      <c r="W32" s="152">
        <v>-3.1753363625421298</v>
      </c>
      <c r="X32" s="152">
        <v>-1.02188753619325</v>
      </c>
      <c r="Y32" s="159">
        <v>-3.0122884539857302</v>
      </c>
      <c r="Z32" s="152"/>
      <c r="AA32" s="160">
        <v>-1.25416417354968</v>
      </c>
      <c r="AB32" s="161">
        <v>-0.167800287752292</v>
      </c>
      <c r="AC32" s="162">
        <v>-0.75126221193873</v>
      </c>
      <c r="AD32" s="152"/>
      <c r="AE32" s="163">
        <v>-1.7790372830485</v>
      </c>
      <c r="AF32" s="29"/>
      <c r="AG32" s="179">
        <v>94.725070653286906</v>
      </c>
      <c r="AH32" s="174">
        <v>96.527682396108801</v>
      </c>
      <c r="AI32" s="174">
        <v>97.764038710722303</v>
      </c>
      <c r="AJ32" s="174">
        <v>96.772442236225501</v>
      </c>
      <c r="AK32" s="174">
        <v>96.598880960103699</v>
      </c>
      <c r="AL32" s="180">
        <v>96.554498232068696</v>
      </c>
      <c r="AM32" s="174"/>
      <c r="AN32" s="181">
        <v>121.27032387289501</v>
      </c>
      <c r="AO32" s="182">
        <v>117.00765610537501</v>
      </c>
      <c r="AP32" s="183">
        <v>119.18958259479299</v>
      </c>
      <c r="AQ32" s="174"/>
      <c r="AR32" s="184">
        <v>104.01337498282101</v>
      </c>
      <c r="AS32" s="157"/>
      <c r="AT32" s="158">
        <v>0.71909971838533204</v>
      </c>
      <c r="AU32" s="152">
        <v>-1.4487312767191001</v>
      </c>
      <c r="AV32" s="152">
        <v>-2.2453033034979801E-2</v>
      </c>
      <c r="AW32" s="152">
        <v>-1.3197557893223599</v>
      </c>
      <c r="AX32" s="152">
        <v>-3.3851797645647399</v>
      </c>
      <c r="AY32" s="159">
        <v>-1.17528363648711</v>
      </c>
      <c r="AZ32" s="152"/>
      <c r="BA32" s="160">
        <v>9.6923860066746303E-2</v>
      </c>
      <c r="BB32" s="161">
        <v>-9.9536128994883705E-2</v>
      </c>
      <c r="BC32" s="162">
        <v>-3.6241798775436901E-2</v>
      </c>
      <c r="BD32" s="152"/>
      <c r="BE32" s="163">
        <v>-0.59757244095604301</v>
      </c>
    </row>
    <row r="33" spans="1:64" x14ac:dyDescent="0.25">
      <c r="A33" s="20" t="s">
        <v>50</v>
      </c>
      <c r="B33" s="2" t="str">
        <f t="shared" si="0"/>
        <v>Lynchburg, VA</v>
      </c>
      <c r="C33" s="2"/>
      <c r="D33" s="23" t="s">
        <v>92</v>
      </c>
      <c r="E33" s="26" t="s">
        <v>93</v>
      </c>
      <c r="F33" s="2"/>
      <c r="G33" s="179">
        <v>101.562104032729</v>
      </c>
      <c r="H33" s="174">
        <v>108.060981012658</v>
      </c>
      <c r="I33" s="174">
        <v>112.614760661444</v>
      </c>
      <c r="J33" s="174">
        <v>111.42847666971601</v>
      </c>
      <c r="K33" s="174">
        <v>107.197980392156</v>
      </c>
      <c r="L33" s="180">
        <v>108.534402220733</v>
      </c>
      <c r="M33" s="174"/>
      <c r="N33" s="181">
        <v>119.326223354958</v>
      </c>
      <c r="O33" s="182">
        <v>122.153536417773</v>
      </c>
      <c r="P33" s="183">
        <v>120.748021193273</v>
      </c>
      <c r="Q33" s="174"/>
      <c r="R33" s="184">
        <v>112.119695699215</v>
      </c>
      <c r="S33" s="157"/>
      <c r="T33" s="158">
        <v>5.8480524337959E-2</v>
      </c>
      <c r="U33" s="152">
        <v>0.56992257608971097</v>
      </c>
      <c r="V33" s="152">
        <v>3.4495575117153598</v>
      </c>
      <c r="W33" s="152">
        <v>3.73207508852804</v>
      </c>
      <c r="X33" s="152">
        <v>2.3871649571365401</v>
      </c>
      <c r="Y33" s="159">
        <v>2.1138645558428601</v>
      </c>
      <c r="Z33" s="152"/>
      <c r="AA33" s="160">
        <v>1.7126866930744999</v>
      </c>
      <c r="AB33" s="161">
        <v>-1.6888950621241601</v>
      </c>
      <c r="AC33" s="162">
        <v>-0.10867906756949899</v>
      </c>
      <c r="AD33" s="152"/>
      <c r="AE33" s="163">
        <v>1.2702277746319399</v>
      </c>
      <c r="AF33" s="29"/>
      <c r="AG33" s="179">
        <v>101.674123572867</v>
      </c>
      <c r="AH33" s="174">
        <v>109.03786867338199</v>
      </c>
      <c r="AI33" s="174">
        <v>112.12547229790999</v>
      </c>
      <c r="AJ33" s="174">
        <v>112.234799769186</v>
      </c>
      <c r="AK33" s="174">
        <v>113.330133301017</v>
      </c>
      <c r="AL33" s="180">
        <v>110.20165430861699</v>
      </c>
      <c r="AM33" s="174"/>
      <c r="AN33" s="181">
        <v>129.77316069646201</v>
      </c>
      <c r="AO33" s="182">
        <v>128.99507725273401</v>
      </c>
      <c r="AP33" s="183">
        <v>129.38738201744499</v>
      </c>
      <c r="AQ33" s="174"/>
      <c r="AR33" s="184">
        <v>116.13753338869201</v>
      </c>
      <c r="AS33" s="157"/>
      <c r="AT33" s="158">
        <v>1.4146711896928901</v>
      </c>
      <c r="AU33" s="152">
        <v>3.0746701294949599</v>
      </c>
      <c r="AV33" s="152">
        <v>3.8395000224468099</v>
      </c>
      <c r="AW33" s="152">
        <v>3.6705442626086802</v>
      </c>
      <c r="AX33" s="152">
        <v>6.4755329079703099</v>
      </c>
      <c r="AY33" s="159">
        <v>3.8347967171305801</v>
      </c>
      <c r="AZ33" s="152"/>
      <c r="BA33" s="160">
        <v>4.6901604202392102</v>
      </c>
      <c r="BB33" s="161">
        <v>0.99420313195004095</v>
      </c>
      <c r="BC33" s="162">
        <v>2.7958034682465098</v>
      </c>
      <c r="BD33" s="152"/>
      <c r="BE33" s="163">
        <v>3.4668283385472498</v>
      </c>
    </row>
    <row r="34" spans="1:64" x14ac:dyDescent="0.25">
      <c r="A34" s="20" t="s">
        <v>24</v>
      </c>
      <c r="B34" s="2" t="str">
        <f t="shared" si="0"/>
        <v>Central Virginia</v>
      </c>
      <c r="C34" s="2"/>
      <c r="D34" s="23" t="s">
        <v>92</v>
      </c>
      <c r="E34" s="26" t="s">
        <v>93</v>
      </c>
      <c r="F34" s="2"/>
      <c r="G34" s="179">
        <v>107.006160750953</v>
      </c>
      <c r="H34" s="174">
        <v>113.71734603496699</v>
      </c>
      <c r="I34" s="174">
        <v>121.628104989436</v>
      </c>
      <c r="J34" s="174">
        <v>118.069019383799</v>
      </c>
      <c r="K34" s="174">
        <v>113.891746886867</v>
      </c>
      <c r="L34" s="180">
        <v>115.44513427162001</v>
      </c>
      <c r="M34" s="174"/>
      <c r="N34" s="181">
        <v>127.349995945343</v>
      </c>
      <c r="O34" s="182">
        <v>128.59484802733499</v>
      </c>
      <c r="P34" s="183">
        <v>127.978742173703</v>
      </c>
      <c r="Q34" s="174"/>
      <c r="R34" s="184">
        <v>119.341007753388</v>
      </c>
      <c r="S34" s="157"/>
      <c r="T34" s="158">
        <v>-0.91765796920695797</v>
      </c>
      <c r="U34" s="152">
        <v>-0.34013719542645998</v>
      </c>
      <c r="V34" s="152">
        <v>3.0478144197443102</v>
      </c>
      <c r="W34" s="152">
        <v>1.9593383408538101</v>
      </c>
      <c r="X34" s="152">
        <v>-1.06079734504178</v>
      </c>
      <c r="Y34" s="159">
        <v>0.79715076233273796</v>
      </c>
      <c r="Z34" s="152"/>
      <c r="AA34" s="160">
        <v>-6.8156236374786996</v>
      </c>
      <c r="AB34" s="161">
        <v>-9.5323418073897308</v>
      </c>
      <c r="AC34" s="162">
        <v>-8.2943309657641997</v>
      </c>
      <c r="AD34" s="152"/>
      <c r="AE34" s="163">
        <v>-2.8259247670517902</v>
      </c>
      <c r="AF34" s="29"/>
      <c r="AG34" s="179">
        <v>110.09340868093101</v>
      </c>
      <c r="AH34" s="174">
        <v>116.866274204269</v>
      </c>
      <c r="AI34" s="174">
        <v>121.80626897607701</v>
      </c>
      <c r="AJ34" s="174">
        <v>120.798769132133</v>
      </c>
      <c r="AK34" s="174">
        <v>117.519946358505</v>
      </c>
      <c r="AL34" s="180">
        <v>117.849828623189</v>
      </c>
      <c r="AM34" s="174"/>
      <c r="AN34" s="181">
        <v>130.719640952719</v>
      </c>
      <c r="AO34" s="182">
        <v>131.12107248933</v>
      </c>
      <c r="AP34" s="183">
        <v>130.92055427591501</v>
      </c>
      <c r="AQ34" s="174"/>
      <c r="AR34" s="184">
        <v>121.808233685339</v>
      </c>
      <c r="AS34" s="157"/>
      <c r="AT34" s="158">
        <v>0.77166866902277498</v>
      </c>
      <c r="AU34" s="152">
        <v>1.31247540244418</v>
      </c>
      <c r="AV34" s="152">
        <v>3.0040603140256499</v>
      </c>
      <c r="AW34" s="152">
        <v>3.05339634075361</v>
      </c>
      <c r="AX34" s="152">
        <v>1.88065169536646</v>
      </c>
      <c r="AY34" s="159">
        <v>2.1250793417622602</v>
      </c>
      <c r="AZ34" s="152"/>
      <c r="BA34" s="160">
        <v>-0.91727702947713496</v>
      </c>
      <c r="BB34" s="161">
        <v>-2.2686242099648801</v>
      </c>
      <c r="BC34" s="162">
        <v>-1.6138975429013001</v>
      </c>
      <c r="BD34" s="152"/>
      <c r="BE34" s="163">
        <v>0.80719374505776598</v>
      </c>
    </row>
    <row r="35" spans="1:64" x14ac:dyDescent="0.25">
      <c r="A35" s="20" t="s">
        <v>25</v>
      </c>
      <c r="B35" s="2" t="str">
        <f t="shared" si="0"/>
        <v>Chesapeake Bay</v>
      </c>
      <c r="C35" s="2"/>
      <c r="D35" s="23" t="s">
        <v>92</v>
      </c>
      <c r="E35" s="26" t="s">
        <v>93</v>
      </c>
      <c r="F35" s="2"/>
      <c r="G35" s="179">
        <v>123.258459259259</v>
      </c>
      <c r="H35" s="174">
        <v>127.61063275434201</v>
      </c>
      <c r="I35" s="174">
        <v>129.082482100238</v>
      </c>
      <c r="J35" s="174">
        <v>116.132145593869</v>
      </c>
      <c r="K35" s="174">
        <v>112.603543003851</v>
      </c>
      <c r="L35" s="180">
        <v>121.843437258438</v>
      </c>
      <c r="M35" s="174"/>
      <c r="N35" s="181">
        <v>151.08415742793699</v>
      </c>
      <c r="O35" s="182">
        <v>159.04523012552301</v>
      </c>
      <c r="P35" s="183">
        <v>155.180382131324</v>
      </c>
      <c r="Q35" s="174"/>
      <c r="R35" s="184">
        <v>132.63626589998199</v>
      </c>
      <c r="S35" s="157"/>
      <c r="T35" s="158">
        <v>11.950058803243801</v>
      </c>
      <c r="U35" s="152">
        <v>1.4122064653514601</v>
      </c>
      <c r="V35" s="152">
        <v>4.78073149665176</v>
      </c>
      <c r="W35" s="152">
        <v>-4.7444662918193998</v>
      </c>
      <c r="X35" s="152">
        <v>-4.5485130820733799</v>
      </c>
      <c r="Y35" s="159">
        <v>1.26761496603312</v>
      </c>
      <c r="Z35" s="152"/>
      <c r="AA35" s="160">
        <v>1.8539636842096701</v>
      </c>
      <c r="AB35" s="161">
        <v>1.35842217214618</v>
      </c>
      <c r="AC35" s="162">
        <v>1.5838131945685401</v>
      </c>
      <c r="AD35" s="152"/>
      <c r="AE35" s="163">
        <v>1.8202526046857499</v>
      </c>
      <c r="AF35" s="29"/>
      <c r="AG35" s="179">
        <v>119.036584425597</v>
      </c>
      <c r="AH35" s="174">
        <v>120.83651831668099</v>
      </c>
      <c r="AI35" s="174">
        <v>124.795913376546</v>
      </c>
      <c r="AJ35" s="174">
        <v>120.37211761211699</v>
      </c>
      <c r="AK35" s="174">
        <v>120.781443076923</v>
      </c>
      <c r="AL35" s="180">
        <v>121.278215991953</v>
      </c>
      <c r="AM35" s="174"/>
      <c r="AN35" s="181">
        <v>142.92641830760999</v>
      </c>
      <c r="AO35" s="182">
        <v>146.01667177914101</v>
      </c>
      <c r="AP35" s="183">
        <v>144.5025684485</v>
      </c>
      <c r="AQ35" s="174"/>
      <c r="AR35" s="184">
        <v>128.833173297141</v>
      </c>
      <c r="AS35" s="157"/>
      <c r="AT35" s="158">
        <v>3.8474705547238601</v>
      </c>
      <c r="AU35" s="152">
        <v>-0.913368415267372</v>
      </c>
      <c r="AV35" s="152">
        <v>0.98558919693667801</v>
      </c>
      <c r="AW35" s="152">
        <v>-0.86895246619486299</v>
      </c>
      <c r="AX35" s="152">
        <v>-3.3669143626932301</v>
      </c>
      <c r="AY35" s="159">
        <v>-0.30434937318877398</v>
      </c>
      <c r="AZ35" s="152"/>
      <c r="BA35" s="160">
        <v>-9.5962095288438203</v>
      </c>
      <c r="BB35" s="161">
        <v>-1.5251278122515299</v>
      </c>
      <c r="BC35" s="162">
        <v>-5.6363508970234601</v>
      </c>
      <c r="BD35" s="152"/>
      <c r="BE35" s="163">
        <v>-2.0438210647874699</v>
      </c>
    </row>
    <row r="36" spans="1:64" x14ac:dyDescent="0.25">
      <c r="A36" s="20" t="s">
        <v>26</v>
      </c>
      <c r="B36" s="2" t="str">
        <f t="shared" si="0"/>
        <v>Coastal Virginia - Eastern Shore</v>
      </c>
      <c r="C36" s="2"/>
      <c r="D36" s="23" t="s">
        <v>92</v>
      </c>
      <c r="E36" s="26" t="s">
        <v>93</v>
      </c>
      <c r="F36" s="2"/>
      <c r="G36" s="179">
        <v>156.65942893401001</v>
      </c>
      <c r="H36" s="174">
        <v>158.96421436004101</v>
      </c>
      <c r="I36" s="174">
        <v>156.26891005291</v>
      </c>
      <c r="J36" s="174">
        <v>157.182879746835</v>
      </c>
      <c r="K36" s="174">
        <v>162.48616465863401</v>
      </c>
      <c r="L36" s="180">
        <v>158.415685640362</v>
      </c>
      <c r="M36" s="174"/>
      <c r="N36" s="181">
        <v>186.51830553116699</v>
      </c>
      <c r="O36" s="182">
        <v>189.49868103448199</v>
      </c>
      <c r="P36" s="183">
        <v>188.02210526315699</v>
      </c>
      <c r="Q36" s="174"/>
      <c r="R36" s="184">
        <v>168.227586853106</v>
      </c>
      <c r="S36" s="157"/>
      <c r="T36" s="158">
        <v>0.37147503698685203</v>
      </c>
      <c r="U36" s="152">
        <v>0.29003979138365699</v>
      </c>
      <c r="V36" s="152">
        <v>-1.4678643050773701</v>
      </c>
      <c r="W36" s="152">
        <v>9.2542600410609896</v>
      </c>
      <c r="X36" s="152">
        <v>6.91393090213049</v>
      </c>
      <c r="Y36" s="159">
        <v>2.8645512137994902</v>
      </c>
      <c r="Z36" s="152"/>
      <c r="AA36" s="160">
        <v>2.8600979127085799</v>
      </c>
      <c r="AB36" s="161">
        <v>7.8905754396704904</v>
      </c>
      <c r="AC36" s="162">
        <v>5.3618810600586997</v>
      </c>
      <c r="AD36" s="152"/>
      <c r="AE36" s="163">
        <v>3.9115583561937899</v>
      </c>
      <c r="AF36" s="29"/>
      <c r="AG36" s="179">
        <v>158.311642072213</v>
      </c>
      <c r="AH36" s="174">
        <v>162.31075187969901</v>
      </c>
      <c r="AI36" s="174">
        <v>167.16258207849901</v>
      </c>
      <c r="AJ36" s="174">
        <v>171.179327463927</v>
      </c>
      <c r="AK36" s="174">
        <v>169.28463492846501</v>
      </c>
      <c r="AL36" s="180">
        <v>166.02531451445199</v>
      </c>
      <c r="AM36" s="174"/>
      <c r="AN36" s="181">
        <v>189.60218532986099</v>
      </c>
      <c r="AO36" s="182">
        <v>187.232041125541</v>
      </c>
      <c r="AP36" s="183">
        <v>188.41557217165101</v>
      </c>
      <c r="AQ36" s="174"/>
      <c r="AR36" s="184">
        <v>173.28421339235501</v>
      </c>
      <c r="AS36" s="157"/>
      <c r="AT36" s="158">
        <v>2.7839755517636502</v>
      </c>
      <c r="AU36" s="152">
        <v>2.9358724895880699</v>
      </c>
      <c r="AV36" s="152">
        <v>1.4070598900607501</v>
      </c>
      <c r="AW36" s="152">
        <v>6.8212743492927004</v>
      </c>
      <c r="AX36" s="152">
        <v>6.4847633049149396</v>
      </c>
      <c r="AY36" s="159">
        <v>4.1530395207596396</v>
      </c>
      <c r="AZ36" s="152"/>
      <c r="BA36" s="160">
        <v>0.26132772649580899</v>
      </c>
      <c r="BB36" s="161">
        <v>-0.64186964724804296</v>
      </c>
      <c r="BC36" s="162">
        <v>-0.19090583487704599</v>
      </c>
      <c r="BD36" s="152"/>
      <c r="BE36" s="163">
        <v>2.53288471317039</v>
      </c>
    </row>
    <row r="37" spans="1:64" x14ac:dyDescent="0.25">
      <c r="A37" s="20" t="s">
        <v>27</v>
      </c>
      <c r="B37" s="2" t="str">
        <f t="shared" si="0"/>
        <v>Coastal Virginia - Hampton Roads</v>
      </c>
      <c r="C37" s="2"/>
      <c r="D37" s="23" t="s">
        <v>92</v>
      </c>
      <c r="E37" s="26" t="s">
        <v>93</v>
      </c>
      <c r="F37" s="2"/>
      <c r="G37" s="179">
        <v>142.53845782578699</v>
      </c>
      <c r="H37" s="174">
        <v>144.639233847117</v>
      </c>
      <c r="I37" s="174">
        <v>147.10528231721801</v>
      </c>
      <c r="J37" s="174">
        <v>146.608813878429</v>
      </c>
      <c r="K37" s="174">
        <v>143.80263850966</v>
      </c>
      <c r="L37" s="180">
        <v>145.00201232190901</v>
      </c>
      <c r="M37" s="174"/>
      <c r="N37" s="181">
        <v>185.88327908619101</v>
      </c>
      <c r="O37" s="182">
        <v>194.88568249125001</v>
      </c>
      <c r="P37" s="183">
        <v>190.44327277410699</v>
      </c>
      <c r="Q37" s="174"/>
      <c r="R37" s="184">
        <v>159.36262652575499</v>
      </c>
      <c r="S37" s="157"/>
      <c r="T37" s="158">
        <v>1.1108258136795399</v>
      </c>
      <c r="U37" s="152">
        <v>-1.4502888436722901</v>
      </c>
      <c r="V37" s="152">
        <v>-0.67170080390915599</v>
      </c>
      <c r="W37" s="152">
        <v>0.201285992418303</v>
      </c>
      <c r="X37" s="152">
        <v>-0.11075204682839999</v>
      </c>
      <c r="Y37" s="159">
        <v>-0.24988896647050199</v>
      </c>
      <c r="Z37" s="152"/>
      <c r="AA37" s="160">
        <v>6.7132472575683204</v>
      </c>
      <c r="AB37" s="161">
        <v>6.9506817983779099</v>
      </c>
      <c r="AC37" s="162">
        <v>6.7967798746614996</v>
      </c>
      <c r="AD37" s="152"/>
      <c r="AE37" s="163">
        <v>2.5672732097086199</v>
      </c>
      <c r="AF37" s="29"/>
      <c r="AG37" s="179">
        <v>144.096392940946</v>
      </c>
      <c r="AH37" s="174">
        <v>146.80844768618601</v>
      </c>
      <c r="AI37" s="174">
        <v>150.842694214044</v>
      </c>
      <c r="AJ37" s="174">
        <v>150.328870506416</v>
      </c>
      <c r="AK37" s="174">
        <v>151.34351976912399</v>
      </c>
      <c r="AL37" s="180">
        <v>148.840582638662</v>
      </c>
      <c r="AM37" s="174"/>
      <c r="AN37" s="181">
        <v>193.250574373424</v>
      </c>
      <c r="AO37" s="182">
        <v>198.54110524596101</v>
      </c>
      <c r="AP37" s="183">
        <v>195.923642827008</v>
      </c>
      <c r="AQ37" s="174"/>
      <c r="AR37" s="184">
        <v>163.95954093467</v>
      </c>
      <c r="AS37" s="157"/>
      <c r="AT37" s="158">
        <v>-0.72367015319300898</v>
      </c>
      <c r="AU37" s="152">
        <v>-1.0541162981929799</v>
      </c>
      <c r="AV37" s="152">
        <v>0.77138058578581303</v>
      </c>
      <c r="AW37" s="152">
        <v>0.997360173080445</v>
      </c>
      <c r="AX37" s="152">
        <v>0.209832296842069</v>
      </c>
      <c r="AY37" s="159">
        <v>9.3112446964232001E-2</v>
      </c>
      <c r="AZ37" s="152"/>
      <c r="BA37" s="160">
        <v>2.58267128675659</v>
      </c>
      <c r="BB37" s="161">
        <v>2.81530483858544</v>
      </c>
      <c r="BC37" s="162">
        <v>2.6949176648375501</v>
      </c>
      <c r="BD37" s="152"/>
      <c r="BE37" s="163">
        <v>1.11089201703145</v>
      </c>
    </row>
    <row r="38" spans="1:64" x14ac:dyDescent="0.25">
      <c r="A38" s="19" t="s">
        <v>28</v>
      </c>
      <c r="B38" s="2" t="str">
        <f t="shared" si="0"/>
        <v>Northern Virginia</v>
      </c>
      <c r="C38" s="2"/>
      <c r="D38" s="23" t="s">
        <v>92</v>
      </c>
      <c r="E38" s="26" t="s">
        <v>93</v>
      </c>
      <c r="F38" s="2"/>
      <c r="G38" s="179">
        <v>121.748842051106</v>
      </c>
      <c r="H38" s="174">
        <v>140.32909781238001</v>
      </c>
      <c r="I38" s="174">
        <v>148.07356190476099</v>
      </c>
      <c r="J38" s="174">
        <v>143.198251707981</v>
      </c>
      <c r="K38" s="174">
        <v>131.13412452767199</v>
      </c>
      <c r="L38" s="180">
        <v>137.77275514360801</v>
      </c>
      <c r="M38" s="174"/>
      <c r="N38" s="181">
        <v>125.995393641988</v>
      </c>
      <c r="O38" s="182">
        <v>125.895444039892</v>
      </c>
      <c r="P38" s="183">
        <v>125.945149738719</v>
      </c>
      <c r="Q38" s="174"/>
      <c r="R38" s="184">
        <v>134.270106715998</v>
      </c>
      <c r="S38" s="157"/>
      <c r="T38" s="158">
        <v>-5.0930931961103703</v>
      </c>
      <c r="U38" s="152">
        <v>-1.94462914225855</v>
      </c>
      <c r="V38" s="152">
        <v>-1.9045790892193999</v>
      </c>
      <c r="W38" s="152">
        <v>-3.1608226987955201</v>
      </c>
      <c r="X38" s="152">
        <v>-2.6892817216992602</v>
      </c>
      <c r="Y38" s="159">
        <v>-2.78959260708708</v>
      </c>
      <c r="Z38" s="152"/>
      <c r="AA38" s="160">
        <v>-0.71495853915893504</v>
      </c>
      <c r="AB38" s="161">
        <v>0.27731431815498297</v>
      </c>
      <c r="AC38" s="162">
        <v>-0.22620606173789501</v>
      </c>
      <c r="AD38" s="152"/>
      <c r="AE38" s="163">
        <v>-2.3522564226859801</v>
      </c>
      <c r="AF38" s="29"/>
      <c r="AG38" s="179">
        <v>125.23948565680899</v>
      </c>
      <c r="AH38" s="174">
        <v>144.08642001572301</v>
      </c>
      <c r="AI38" s="174">
        <v>152.16994460141299</v>
      </c>
      <c r="AJ38" s="174">
        <v>148.32241432983</v>
      </c>
      <c r="AK38" s="174">
        <v>135.014345024248</v>
      </c>
      <c r="AL38" s="180">
        <v>141.78794389006899</v>
      </c>
      <c r="AM38" s="174"/>
      <c r="AN38" s="181">
        <v>128.78271175169101</v>
      </c>
      <c r="AO38" s="182">
        <v>127.323983737768</v>
      </c>
      <c r="AP38" s="183">
        <v>128.051514797805</v>
      </c>
      <c r="AQ38" s="174"/>
      <c r="AR38" s="184">
        <v>137.736222380257</v>
      </c>
      <c r="AS38" s="157"/>
      <c r="AT38" s="158">
        <v>-1.9105698799486499</v>
      </c>
      <c r="AU38" s="152">
        <v>-0.19973407965082199</v>
      </c>
      <c r="AV38" s="152">
        <v>-0.79246218153752501</v>
      </c>
      <c r="AW38" s="152">
        <v>-1.7062534704204699</v>
      </c>
      <c r="AX38" s="152">
        <v>-1.05752532046433</v>
      </c>
      <c r="AY38" s="159">
        <v>-1.14719408802138</v>
      </c>
      <c r="AZ38" s="152"/>
      <c r="BA38" s="160">
        <v>-0.86273201418154299</v>
      </c>
      <c r="BB38" s="161">
        <v>-1.56789924790306</v>
      </c>
      <c r="BC38" s="162">
        <v>-1.2147035506683199</v>
      </c>
      <c r="BD38" s="152"/>
      <c r="BE38" s="163">
        <v>-1.2091378191034901</v>
      </c>
    </row>
    <row r="39" spans="1:64" x14ac:dyDescent="0.25">
      <c r="A39" s="21" t="s">
        <v>29</v>
      </c>
      <c r="B39" s="2" t="str">
        <f t="shared" si="0"/>
        <v>Shenandoah Valley</v>
      </c>
      <c r="C39" s="2"/>
      <c r="D39" s="24" t="s">
        <v>92</v>
      </c>
      <c r="E39" s="27" t="s">
        <v>93</v>
      </c>
      <c r="F39" s="2"/>
      <c r="G39" s="185">
        <v>95.605171054705906</v>
      </c>
      <c r="H39" s="186">
        <v>97.494497893735499</v>
      </c>
      <c r="I39" s="186">
        <v>98.626919315403399</v>
      </c>
      <c r="J39" s="186">
        <v>97.645919851871398</v>
      </c>
      <c r="K39" s="186">
        <v>98.825466427473003</v>
      </c>
      <c r="L39" s="187">
        <v>97.721107009066699</v>
      </c>
      <c r="M39" s="174"/>
      <c r="N39" s="188">
        <v>113.335541167583</v>
      </c>
      <c r="O39" s="189">
        <v>113.313694699956</v>
      </c>
      <c r="P39" s="190">
        <v>113.324698081417</v>
      </c>
      <c r="Q39" s="174"/>
      <c r="R39" s="191">
        <v>102.91853757445099</v>
      </c>
      <c r="S39" s="157"/>
      <c r="T39" s="164">
        <v>-0.34525512640787098</v>
      </c>
      <c r="U39" s="165">
        <v>-0.94165469341756003</v>
      </c>
      <c r="V39" s="165">
        <v>-0.53149427057607301</v>
      </c>
      <c r="W39" s="165">
        <v>-1.5724334519668</v>
      </c>
      <c r="X39" s="165">
        <v>1.12915752860354</v>
      </c>
      <c r="Y39" s="166">
        <v>-0.456021328495538</v>
      </c>
      <c r="Z39" s="152"/>
      <c r="AA39" s="167">
        <v>0.95761040470175296</v>
      </c>
      <c r="AB39" s="168">
        <v>-1.41724478117404E-2</v>
      </c>
      <c r="AC39" s="169">
        <v>0.45913475458118502</v>
      </c>
      <c r="AD39" s="152"/>
      <c r="AE39" s="170">
        <v>-1.2996867457785E-2</v>
      </c>
      <c r="AF39" s="30"/>
      <c r="AG39" s="185">
        <v>94.543428240555798</v>
      </c>
      <c r="AH39" s="186">
        <v>97.868261390476803</v>
      </c>
      <c r="AI39" s="186">
        <v>98.362106975533507</v>
      </c>
      <c r="AJ39" s="186">
        <v>97.304780221565196</v>
      </c>
      <c r="AK39" s="186">
        <v>99.041043893129697</v>
      </c>
      <c r="AL39" s="187">
        <v>97.538438646306005</v>
      </c>
      <c r="AM39" s="174"/>
      <c r="AN39" s="188">
        <v>113.23994799718901</v>
      </c>
      <c r="AO39" s="189">
        <v>113.34843491431199</v>
      </c>
      <c r="AP39" s="190">
        <v>113.29425085640401</v>
      </c>
      <c r="AQ39" s="174"/>
      <c r="AR39" s="191">
        <v>102.67602787950899</v>
      </c>
      <c r="AS39" s="157"/>
      <c r="AT39" s="164">
        <v>-1.59481120182703</v>
      </c>
      <c r="AU39" s="165">
        <v>-0.66778474279523803</v>
      </c>
      <c r="AV39" s="165">
        <v>-0.63094827835259704</v>
      </c>
      <c r="AW39" s="165">
        <v>-1.3097813215985299</v>
      </c>
      <c r="AX39" s="165">
        <v>3.7436069435285102E-2</v>
      </c>
      <c r="AY39" s="166">
        <v>-0.79172626198441898</v>
      </c>
      <c r="AZ39" s="152"/>
      <c r="BA39" s="167">
        <v>-1.0770680503507299</v>
      </c>
      <c r="BB39" s="168">
        <v>-2.4346736368243298</v>
      </c>
      <c r="BC39" s="169">
        <v>-1.76905512176482</v>
      </c>
      <c r="BD39" s="152"/>
      <c r="BE39" s="170">
        <v>-1.1409540105982801</v>
      </c>
    </row>
    <row r="40" spans="1:64" ht="13" x14ac:dyDescent="0.3">
      <c r="A40" s="18" t="s">
        <v>30</v>
      </c>
      <c r="B40" s="2" t="str">
        <f t="shared" si="0"/>
        <v>Southern Virginia</v>
      </c>
      <c r="C40" s="8"/>
      <c r="D40" s="22" t="s">
        <v>92</v>
      </c>
      <c r="E40" s="25" t="s">
        <v>93</v>
      </c>
      <c r="F40" s="2"/>
      <c r="G40" s="171">
        <v>99.916113122171893</v>
      </c>
      <c r="H40" s="172">
        <v>107.33734625419299</v>
      </c>
      <c r="I40" s="172">
        <v>109.499300281293</v>
      </c>
      <c r="J40" s="172">
        <v>109.683281756027</v>
      </c>
      <c r="K40" s="172">
        <v>105.012049924357</v>
      </c>
      <c r="L40" s="173">
        <v>106.586506079027</v>
      </c>
      <c r="M40" s="174"/>
      <c r="N40" s="175">
        <v>117.00661868095</v>
      </c>
      <c r="O40" s="176">
        <v>118.686839869281</v>
      </c>
      <c r="P40" s="177">
        <v>117.856871175789</v>
      </c>
      <c r="Q40" s="174"/>
      <c r="R40" s="178">
        <v>110.134790440985</v>
      </c>
      <c r="S40" s="157"/>
      <c r="T40" s="149">
        <v>2.4136016955714701</v>
      </c>
      <c r="U40" s="150">
        <v>6.6743280479377096E-2</v>
      </c>
      <c r="V40" s="150">
        <v>1.0898899093082199</v>
      </c>
      <c r="W40" s="150">
        <v>0.487852050478989</v>
      </c>
      <c r="X40" s="150">
        <v>0.39036768169244002</v>
      </c>
      <c r="Y40" s="151">
        <v>0.80698991023838595</v>
      </c>
      <c r="Z40" s="152"/>
      <c r="AA40" s="153">
        <v>0.90282717516267097</v>
      </c>
      <c r="AB40" s="154">
        <v>3.4926919196120698</v>
      </c>
      <c r="AC40" s="155">
        <v>2.20877419234187</v>
      </c>
      <c r="AD40" s="152"/>
      <c r="AE40" s="156">
        <v>1.4203123439766201</v>
      </c>
      <c r="AF40" s="28"/>
      <c r="AG40" s="171">
        <v>101.285456613215</v>
      </c>
      <c r="AH40" s="172">
        <v>108.14662240442</v>
      </c>
      <c r="AI40" s="172">
        <v>111.512245962314</v>
      </c>
      <c r="AJ40" s="172">
        <v>114.601578292257</v>
      </c>
      <c r="AK40" s="172">
        <v>113.77482929371899</v>
      </c>
      <c r="AL40" s="173">
        <v>110.350849740372</v>
      </c>
      <c r="AM40" s="174"/>
      <c r="AN40" s="175">
        <v>126.853495160786</v>
      </c>
      <c r="AO40" s="176">
        <v>129.44484736069199</v>
      </c>
      <c r="AP40" s="177">
        <v>128.15556133742299</v>
      </c>
      <c r="AQ40" s="174"/>
      <c r="AR40" s="178">
        <v>115.99622471218299</v>
      </c>
      <c r="AS40" s="157"/>
      <c r="AT40" s="149">
        <v>3.5891610651013401</v>
      </c>
      <c r="AU40" s="150">
        <v>0.61364168674150099</v>
      </c>
      <c r="AV40" s="150">
        <v>-0.62452910464198597</v>
      </c>
      <c r="AW40" s="150">
        <v>0.19219057545006399</v>
      </c>
      <c r="AX40" s="150">
        <v>2.3641488103254402</v>
      </c>
      <c r="AY40" s="151">
        <v>1.0873783373913799</v>
      </c>
      <c r="AZ40" s="152"/>
      <c r="BA40" s="153">
        <v>4.63338078052913</v>
      </c>
      <c r="BB40" s="154">
        <v>6.6430246916894804</v>
      </c>
      <c r="BC40" s="155">
        <v>5.6441039956139303</v>
      </c>
      <c r="BD40" s="152"/>
      <c r="BE40" s="156">
        <v>2.75646721984111</v>
      </c>
      <c r="BF40" s="39"/>
      <c r="BG40" s="39"/>
      <c r="BH40" s="39"/>
      <c r="BI40" s="39"/>
      <c r="BJ40" s="39"/>
      <c r="BK40" s="39"/>
      <c r="BL40" s="39"/>
    </row>
    <row r="41" spans="1:64" x14ac:dyDescent="0.25">
      <c r="A41" s="19" t="s">
        <v>31</v>
      </c>
      <c r="B41" s="2" t="str">
        <f t="shared" si="0"/>
        <v>Southwest Virginia - Blue Ridge Highlands</v>
      </c>
      <c r="C41" s="9"/>
      <c r="D41" s="23" t="s">
        <v>92</v>
      </c>
      <c r="E41" s="26" t="s">
        <v>93</v>
      </c>
      <c r="F41" s="2"/>
      <c r="G41" s="179">
        <v>115.952689502762</v>
      </c>
      <c r="H41" s="174">
        <v>109.694489194499</v>
      </c>
      <c r="I41" s="174">
        <v>112.151197761194</v>
      </c>
      <c r="J41" s="174">
        <v>112.853721098265</v>
      </c>
      <c r="K41" s="174">
        <v>112.123109559613</v>
      </c>
      <c r="L41" s="180">
        <v>112.474199333256</v>
      </c>
      <c r="M41" s="174"/>
      <c r="N41" s="181">
        <v>133.10512912716499</v>
      </c>
      <c r="O41" s="182">
        <v>132.53701203643399</v>
      </c>
      <c r="P41" s="183">
        <v>132.82037583564301</v>
      </c>
      <c r="Q41" s="174"/>
      <c r="R41" s="184">
        <v>118.979587362823</v>
      </c>
      <c r="S41" s="157"/>
      <c r="T41" s="158">
        <v>12.866491774889001</v>
      </c>
      <c r="U41" s="152">
        <v>3.6753144208430202</v>
      </c>
      <c r="V41" s="152">
        <v>3.8130543116639002</v>
      </c>
      <c r="W41" s="152">
        <v>3.13575996249793</v>
      </c>
      <c r="X41" s="152">
        <v>4.3441222420373</v>
      </c>
      <c r="Y41" s="159">
        <v>5.2715572551541499</v>
      </c>
      <c r="Z41" s="152"/>
      <c r="AA41" s="160">
        <v>4.6024808278296998</v>
      </c>
      <c r="AB41" s="161">
        <v>6.3922680751961698</v>
      </c>
      <c r="AC41" s="162">
        <v>5.4847029635386502</v>
      </c>
      <c r="AD41" s="152"/>
      <c r="AE41" s="163">
        <v>5.6786060460742602</v>
      </c>
      <c r="AF41" s="29"/>
      <c r="AG41" s="179">
        <v>110.19654052831</v>
      </c>
      <c r="AH41" s="174">
        <v>109.464398972021</v>
      </c>
      <c r="AI41" s="174">
        <v>111.371673762147</v>
      </c>
      <c r="AJ41" s="174">
        <v>110.842534329836</v>
      </c>
      <c r="AK41" s="174">
        <v>112.17458117752</v>
      </c>
      <c r="AL41" s="180">
        <v>110.85647484767</v>
      </c>
      <c r="AM41" s="174"/>
      <c r="AN41" s="181">
        <v>142.61259832366201</v>
      </c>
      <c r="AO41" s="182">
        <v>144.12535525128399</v>
      </c>
      <c r="AP41" s="183">
        <v>143.35617016352899</v>
      </c>
      <c r="AQ41" s="174"/>
      <c r="AR41" s="184">
        <v>121.63214604952699</v>
      </c>
      <c r="AS41" s="157"/>
      <c r="AT41" s="158">
        <v>7.8028762348890899</v>
      </c>
      <c r="AU41" s="152">
        <v>3.1484570926853701</v>
      </c>
      <c r="AV41" s="152">
        <v>4.0823173761592502</v>
      </c>
      <c r="AW41" s="152">
        <v>4.0991809698720498</v>
      </c>
      <c r="AX41" s="152">
        <v>4.4772256563086597</v>
      </c>
      <c r="AY41" s="159">
        <v>4.5994521697302897</v>
      </c>
      <c r="AZ41" s="152"/>
      <c r="BA41" s="160">
        <v>10.687690276467</v>
      </c>
      <c r="BB41" s="161">
        <v>13.539211975437601</v>
      </c>
      <c r="BC41" s="162">
        <v>12.065281244036401</v>
      </c>
      <c r="BD41" s="152"/>
      <c r="BE41" s="163">
        <v>7.5729321541406396</v>
      </c>
      <c r="BF41" s="39"/>
      <c r="BG41" s="39"/>
      <c r="BH41" s="39"/>
      <c r="BI41" s="39"/>
      <c r="BJ41" s="39"/>
      <c r="BK41" s="39"/>
      <c r="BL41" s="39"/>
    </row>
    <row r="42" spans="1:64" x14ac:dyDescent="0.25">
      <c r="A42" s="20" t="s">
        <v>32</v>
      </c>
      <c r="B42" s="2" t="str">
        <f t="shared" si="0"/>
        <v>Southwest Virginia - Heart of Appalachia</v>
      </c>
      <c r="C42" s="2"/>
      <c r="D42" s="23" t="s">
        <v>92</v>
      </c>
      <c r="E42" s="26" t="s">
        <v>93</v>
      </c>
      <c r="F42" s="2"/>
      <c r="G42" s="179">
        <v>85.715816993464003</v>
      </c>
      <c r="H42" s="174">
        <v>88.226701434158997</v>
      </c>
      <c r="I42" s="174">
        <v>91.311551515151507</v>
      </c>
      <c r="J42" s="174">
        <v>90.676247002398</v>
      </c>
      <c r="K42" s="174">
        <v>88.278759305210897</v>
      </c>
      <c r="L42" s="180">
        <v>89.031389177939602</v>
      </c>
      <c r="M42" s="174"/>
      <c r="N42" s="181">
        <v>95.785586283185793</v>
      </c>
      <c r="O42" s="182">
        <v>95.216701030927794</v>
      </c>
      <c r="P42" s="183">
        <v>95.506105796285794</v>
      </c>
      <c r="Q42" s="174"/>
      <c r="R42" s="184">
        <v>91.078279665539895</v>
      </c>
      <c r="S42" s="157"/>
      <c r="T42" s="158">
        <v>0.79112715997090099</v>
      </c>
      <c r="U42" s="152">
        <v>-1.9740365138172</v>
      </c>
      <c r="V42" s="152">
        <v>1.0149733069501099</v>
      </c>
      <c r="W42" s="152">
        <v>0.65503409681820401</v>
      </c>
      <c r="X42" s="152">
        <v>-1.8456902000406701</v>
      </c>
      <c r="Y42" s="159">
        <v>-0.29136858315796799</v>
      </c>
      <c r="Z42" s="152"/>
      <c r="AA42" s="160">
        <v>-1.9480807895016199</v>
      </c>
      <c r="AB42" s="161">
        <v>1.7281482080794099</v>
      </c>
      <c r="AC42" s="162">
        <v>-0.22682606702945901</v>
      </c>
      <c r="AD42" s="152"/>
      <c r="AE42" s="163">
        <v>-0.16671789437130199</v>
      </c>
      <c r="AF42" s="29"/>
      <c r="AG42" s="179">
        <v>86.406755827283106</v>
      </c>
      <c r="AH42" s="174">
        <v>90.881400778210093</v>
      </c>
      <c r="AI42" s="174">
        <v>90.719807692307597</v>
      </c>
      <c r="AJ42" s="174">
        <v>90.5193277553375</v>
      </c>
      <c r="AK42" s="174">
        <v>91.551321022727194</v>
      </c>
      <c r="AL42" s="180">
        <v>90.199820468978899</v>
      </c>
      <c r="AM42" s="174"/>
      <c r="AN42" s="181">
        <v>101.715476129691</v>
      </c>
      <c r="AO42" s="182">
        <v>105.63737713267101</v>
      </c>
      <c r="AP42" s="183">
        <v>103.678926568077</v>
      </c>
      <c r="AQ42" s="174"/>
      <c r="AR42" s="184">
        <v>94.565225433525995</v>
      </c>
      <c r="AS42" s="157"/>
      <c r="AT42" s="158">
        <v>0.73500091727680505</v>
      </c>
      <c r="AU42" s="152">
        <v>1.52123034275256</v>
      </c>
      <c r="AV42" s="152">
        <v>0.61694219465048095</v>
      </c>
      <c r="AW42" s="152">
        <v>-8.2152516095798198E-2</v>
      </c>
      <c r="AX42" s="152">
        <v>0.29786581353792302</v>
      </c>
      <c r="AY42" s="159">
        <v>0.62394671590723305</v>
      </c>
      <c r="AZ42" s="152"/>
      <c r="BA42" s="160">
        <v>3.8107575678902998</v>
      </c>
      <c r="BB42" s="161">
        <v>9.6368331242039602</v>
      </c>
      <c r="BC42" s="162">
        <v>6.6737704189773597</v>
      </c>
      <c r="BD42" s="152"/>
      <c r="BE42" s="163">
        <v>2.8303911978521898</v>
      </c>
      <c r="BF42" s="39"/>
      <c r="BG42" s="39"/>
      <c r="BH42" s="39"/>
      <c r="BI42" s="39"/>
      <c r="BJ42" s="39"/>
      <c r="BK42" s="39"/>
      <c r="BL42" s="39"/>
    </row>
    <row r="43" spans="1:64" x14ac:dyDescent="0.25">
      <c r="A43" s="21" t="s">
        <v>33</v>
      </c>
      <c r="B43" s="2" t="str">
        <f t="shared" si="0"/>
        <v>Virginia Mountains</v>
      </c>
      <c r="C43" s="2"/>
      <c r="D43" s="24" t="s">
        <v>92</v>
      </c>
      <c r="E43" s="27" t="s">
        <v>93</v>
      </c>
      <c r="F43" s="2"/>
      <c r="G43" s="179">
        <v>134.90969602494101</v>
      </c>
      <c r="H43" s="174">
        <v>127.13745295698899</v>
      </c>
      <c r="I43" s="174">
        <v>129.61013476521299</v>
      </c>
      <c r="J43" s="174">
        <v>130.78910501700599</v>
      </c>
      <c r="K43" s="174">
        <v>131.65321115862301</v>
      </c>
      <c r="L43" s="180">
        <v>130.70990033955101</v>
      </c>
      <c r="M43" s="174"/>
      <c r="N43" s="181">
        <v>151.507304275976</v>
      </c>
      <c r="O43" s="182">
        <v>153.49848829985501</v>
      </c>
      <c r="P43" s="183">
        <v>152.50166080661799</v>
      </c>
      <c r="Q43" s="174"/>
      <c r="R43" s="184">
        <v>137.224455745509</v>
      </c>
      <c r="S43" s="157"/>
      <c r="T43" s="158">
        <v>4.6402588587785703</v>
      </c>
      <c r="U43" s="152">
        <v>-6.8688919696752304</v>
      </c>
      <c r="V43" s="152">
        <v>-8.0229385023216704</v>
      </c>
      <c r="W43" s="152">
        <v>0.90524276219662603</v>
      </c>
      <c r="X43" s="152">
        <v>3.45298825939043</v>
      </c>
      <c r="Y43" s="159">
        <v>-1.69751692854783</v>
      </c>
      <c r="Z43" s="152"/>
      <c r="AA43" s="160">
        <v>6.8497521530042302</v>
      </c>
      <c r="AB43" s="161">
        <v>8.5521399043201694</v>
      </c>
      <c r="AC43" s="162">
        <v>7.7015051147794198</v>
      </c>
      <c r="AD43" s="152"/>
      <c r="AE43" s="163">
        <v>1.3047406987336001</v>
      </c>
      <c r="AF43" s="30"/>
      <c r="AG43" s="179">
        <v>128.820001926163</v>
      </c>
      <c r="AH43" s="174">
        <v>130.054388646288</v>
      </c>
      <c r="AI43" s="174">
        <v>129.356812184809</v>
      </c>
      <c r="AJ43" s="174">
        <v>130.01264413820999</v>
      </c>
      <c r="AK43" s="174">
        <v>134.794240503119</v>
      </c>
      <c r="AL43" s="180">
        <v>130.69343668061501</v>
      </c>
      <c r="AM43" s="174"/>
      <c r="AN43" s="181">
        <v>152.60239046773199</v>
      </c>
      <c r="AO43" s="182">
        <v>153.29913151241701</v>
      </c>
      <c r="AP43" s="183">
        <v>152.949942632476</v>
      </c>
      <c r="AQ43" s="174"/>
      <c r="AR43" s="184">
        <v>137.41643755602001</v>
      </c>
      <c r="AS43" s="157"/>
      <c r="AT43" s="158">
        <v>5.1800720434028698</v>
      </c>
      <c r="AU43" s="152">
        <v>0.371040697531689</v>
      </c>
      <c r="AV43" s="152">
        <v>-2.7923500293109398</v>
      </c>
      <c r="AW43" s="152">
        <v>1.42886453631566</v>
      </c>
      <c r="AX43" s="152">
        <v>3.9227598838057101</v>
      </c>
      <c r="AY43" s="159">
        <v>1.36752684758387</v>
      </c>
      <c r="AZ43" s="152"/>
      <c r="BA43" s="160">
        <v>5.5850889685327001</v>
      </c>
      <c r="BB43" s="161">
        <v>6.5720190760453203</v>
      </c>
      <c r="BC43" s="162">
        <v>6.0758650645148702</v>
      </c>
      <c r="BD43" s="152"/>
      <c r="BE43" s="163">
        <v>2.9278637661326798</v>
      </c>
      <c r="BF43" s="39"/>
      <c r="BG43" s="39"/>
      <c r="BH43" s="39"/>
      <c r="BI43" s="39"/>
      <c r="BJ43" s="39"/>
      <c r="BK43" s="39"/>
      <c r="BL43" s="39"/>
    </row>
    <row r="44" spans="1:64" x14ac:dyDescent="0.25">
      <c r="A44" s="20" t="s">
        <v>107</v>
      </c>
      <c r="B44" s="2" t="s">
        <v>17</v>
      </c>
      <c r="D44" s="24" t="s">
        <v>92</v>
      </c>
      <c r="E44" s="27" t="s">
        <v>93</v>
      </c>
      <c r="G44" s="179">
        <v>283.42156270958998</v>
      </c>
      <c r="H44" s="174">
        <v>295.80164391043098</v>
      </c>
      <c r="I44" s="174">
        <v>293.48490308369998</v>
      </c>
      <c r="J44" s="174">
        <v>270.89501734605301</v>
      </c>
      <c r="K44" s="174">
        <v>281.74229280396997</v>
      </c>
      <c r="L44" s="180">
        <v>284.75736104105698</v>
      </c>
      <c r="M44" s="174"/>
      <c r="N44" s="181">
        <v>331.79762195121901</v>
      </c>
      <c r="O44" s="182">
        <v>333.48895108184303</v>
      </c>
      <c r="P44" s="183">
        <v>332.67592330239302</v>
      </c>
      <c r="Q44" s="174"/>
      <c r="R44" s="184">
        <v>298.76311487113497</v>
      </c>
      <c r="S44" s="157"/>
      <c r="T44" s="158">
        <v>-0.35683966257535998</v>
      </c>
      <c r="U44" s="152">
        <v>3.5382355124539799</v>
      </c>
      <c r="V44" s="152">
        <v>0.943506264546629</v>
      </c>
      <c r="W44" s="152">
        <v>-5.1554177539860797</v>
      </c>
      <c r="X44" s="152">
        <v>-2.7180099010687799</v>
      </c>
      <c r="Y44" s="159">
        <v>-0.88933630605933101</v>
      </c>
      <c r="Z44" s="152"/>
      <c r="AA44" s="160">
        <v>-2.7155258454625102</v>
      </c>
      <c r="AB44" s="161">
        <v>-4.5728301514970999</v>
      </c>
      <c r="AC44" s="162">
        <v>-3.6664147600514401</v>
      </c>
      <c r="AD44" s="152"/>
      <c r="AE44" s="163">
        <v>-2.1032072577868202</v>
      </c>
      <c r="AG44" s="179">
        <v>289.154029508196</v>
      </c>
      <c r="AH44" s="174">
        <v>290.27143910977702</v>
      </c>
      <c r="AI44" s="174">
        <v>295.60969941429897</v>
      </c>
      <c r="AJ44" s="174">
        <v>287.247093937991</v>
      </c>
      <c r="AK44" s="174">
        <v>297.00757376218797</v>
      </c>
      <c r="AL44" s="180">
        <v>291.998473342068</v>
      </c>
      <c r="AM44" s="174"/>
      <c r="AN44" s="181">
        <v>346.14730459497798</v>
      </c>
      <c r="AO44" s="182">
        <v>343.47611136260701</v>
      </c>
      <c r="AP44" s="183">
        <v>344.78140972222201</v>
      </c>
      <c r="AQ44" s="174"/>
      <c r="AR44" s="184">
        <v>308.00902559331502</v>
      </c>
      <c r="AS44" s="157"/>
      <c r="AT44" s="158">
        <v>0.52223819331196597</v>
      </c>
      <c r="AU44" s="152">
        <v>1.99935355272236</v>
      </c>
      <c r="AV44" s="152">
        <v>2.5277361662060098</v>
      </c>
      <c r="AW44" s="152">
        <v>-0.36043461055745302</v>
      </c>
      <c r="AX44" s="152">
        <v>0.68974799666664699</v>
      </c>
      <c r="AY44" s="159">
        <v>1.1275966659860199</v>
      </c>
      <c r="AZ44" s="152"/>
      <c r="BA44" s="160">
        <v>-0.54995676908115598</v>
      </c>
      <c r="BB44" s="161">
        <v>-2.4436704779788001</v>
      </c>
      <c r="BC44" s="162">
        <v>-1.5240480605836699</v>
      </c>
      <c r="BD44" s="152"/>
      <c r="BE44" s="163">
        <v>0.17803586580876099</v>
      </c>
    </row>
    <row r="45" spans="1:64" x14ac:dyDescent="0.25">
      <c r="A45" s="20" t="s">
        <v>108</v>
      </c>
      <c r="B45" s="2" t="s">
        <v>18</v>
      </c>
      <c r="D45" s="24" t="s">
        <v>92</v>
      </c>
      <c r="E45" s="27" t="s">
        <v>93</v>
      </c>
      <c r="G45" s="179">
        <v>181.286070973368</v>
      </c>
      <c r="H45" s="174">
        <v>191.09548305337401</v>
      </c>
      <c r="I45" s="174">
        <v>197.785967135937</v>
      </c>
      <c r="J45" s="174">
        <v>196.206763346538</v>
      </c>
      <c r="K45" s="174">
        <v>182.90718845144301</v>
      </c>
      <c r="L45" s="180">
        <v>190.62269928317599</v>
      </c>
      <c r="M45" s="174"/>
      <c r="N45" s="181">
        <v>199.382845400403</v>
      </c>
      <c r="O45" s="182">
        <v>205.98219388000101</v>
      </c>
      <c r="P45" s="183">
        <v>202.72262848252001</v>
      </c>
      <c r="Q45" s="174"/>
      <c r="R45" s="184">
        <v>194.21612701071399</v>
      </c>
      <c r="S45" s="157"/>
      <c r="T45" s="158">
        <v>1.59563786340957</v>
      </c>
      <c r="U45" s="152">
        <v>-1.8412973793337</v>
      </c>
      <c r="V45" s="152">
        <v>-1.52322043395966</v>
      </c>
      <c r="W45" s="152">
        <v>0.362089264894908</v>
      </c>
      <c r="X45" s="152">
        <v>-0.21996758644907799</v>
      </c>
      <c r="Y45" s="159">
        <v>-0.47271015302183</v>
      </c>
      <c r="Z45" s="152"/>
      <c r="AA45" s="160">
        <v>4.1259592661466602</v>
      </c>
      <c r="AB45" s="161">
        <v>3.7229098150499902</v>
      </c>
      <c r="AC45" s="162">
        <v>3.9161034136847901</v>
      </c>
      <c r="AD45" s="152"/>
      <c r="AE45" s="163">
        <v>0.87728480716287605</v>
      </c>
      <c r="AG45" s="179">
        <v>180.57627451590301</v>
      </c>
      <c r="AH45" s="174">
        <v>194.432460208858</v>
      </c>
      <c r="AI45" s="174">
        <v>201.983793710383</v>
      </c>
      <c r="AJ45" s="174">
        <v>200.453755598062</v>
      </c>
      <c r="AK45" s="174">
        <v>189.35624471030101</v>
      </c>
      <c r="AL45" s="180">
        <v>194.177796167975</v>
      </c>
      <c r="AM45" s="174"/>
      <c r="AN45" s="181">
        <v>203.34393236850701</v>
      </c>
      <c r="AO45" s="182">
        <v>206.130899705014</v>
      </c>
      <c r="AP45" s="183">
        <v>204.743119643169</v>
      </c>
      <c r="AQ45" s="174"/>
      <c r="AR45" s="184">
        <v>197.31182632638499</v>
      </c>
      <c r="AS45" s="157"/>
      <c r="AT45" s="158">
        <v>1.6001065101374901</v>
      </c>
      <c r="AU45" s="152">
        <v>0.612786833789848</v>
      </c>
      <c r="AV45" s="152">
        <v>0.91777662835201002</v>
      </c>
      <c r="AW45" s="152">
        <v>1.7635253127459201</v>
      </c>
      <c r="AX45" s="152">
        <v>1.35525613738957</v>
      </c>
      <c r="AY45" s="159">
        <v>1.1878149364430799</v>
      </c>
      <c r="AZ45" s="152"/>
      <c r="BA45" s="160">
        <v>3.65831596199989</v>
      </c>
      <c r="BB45" s="161">
        <v>3.7708021768868201</v>
      </c>
      <c r="BC45" s="162">
        <v>3.71113955396144</v>
      </c>
      <c r="BD45" s="152"/>
      <c r="BE45" s="163">
        <v>1.9661143099467999</v>
      </c>
    </row>
    <row r="46" spans="1:64" x14ac:dyDescent="0.25">
      <c r="A46" s="20" t="s">
        <v>109</v>
      </c>
      <c r="B46" s="2" t="s">
        <v>19</v>
      </c>
      <c r="D46" s="24" t="s">
        <v>92</v>
      </c>
      <c r="E46" s="27" t="s">
        <v>93</v>
      </c>
      <c r="G46" s="179">
        <v>143.82118455400601</v>
      </c>
      <c r="H46" s="174">
        <v>149.68046488022699</v>
      </c>
      <c r="I46" s="174">
        <v>155.411003512664</v>
      </c>
      <c r="J46" s="174">
        <v>152.45887525173799</v>
      </c>
      <c r="K46" s="174">
        <v>146.755226388035</v>
      </c>
      <c r="L46" s="180">
        <v>149.988129339853</v>
      </c>
      <c r="M46" s="174"/>
      <c r="N46" s="181">
        <v>159.64941059278999</v>
      </c>
      <c r="O46" s="182">
        <v>161.11666222172801</v>
      </c>
      <c r="P46" s="183">
        <v>160.38842910447701</v>
      </c>
      <c r="Q46" s="174"/>
      <c r="R46" s="184">
        <v>153.15010363017501</v>
      </c>
      <c r="S46" s="157"/>
      <c r="T46" s="158">
        <v>0.218939587253942</v>
      </c>
      <c r="U46" s="152">
        <v>-1.64439273264621</v>
      </c>
      <c r="V46" s="152">
        <v>-0.57339288597567595</v>
      </c>
      <c r="W46" s="152">
        <v>-2.20682575011576</v>
      </c>
      <c r="X46" s="152">
        <v>-1.8982136602463999</v>
      </c>
      <c r="Y46" s="159">
        <v>-1.27996734243274</v>
      </c>
      <c r="Z46" s="152"/>
      <c r="AA46" s="160">
        <v>1.3018728975906699</v>
      </c>
      <c r="AB46" s="161">
        <v>0.83201522221868796</v>
      </c>
      <c r="AC46" s="162">
        <v>1.05983631105049</v>
      </c>
      <c r="AD46" s="152"/>
      <c r="AE46" s="163">
        <v>-0.50403205742833901</v>
      </c>
      <c r="AG46" s="179">
        <v>145.00709911544499</v>
      </c>
      <c r="AH46" s="174">
        <v>152.10043292263899</v>
      </c>
      <c r="AI46" s="174">
        <v>158.381362222402</v>
      </c>
      <c r="AJ46" s="174">
        <v>156.91610509253701</v>
      </c>
      <c r="AK46" s="174">
        <v>151.78987180361401</v>
      </c>
      <c r="AL46" s="180">
        <v>153.270121623291</v>
      </c>
      <c r="AM46" s="174"/>
      <c r="AN46" s="181">
        <v>164.253568850676</v>
      </c>
      <c r="AO46" s="182">
        <v>165.33418643757901</v>
      </c>
      <c r="AP46" s="183">
        <v>164.79381099023601</v>
      </c>
      <c r="AQ46" s="174"/>
      <c r="AR46" s="184">
        <v>156.73119764793</v>
      </c>
      <c r="AS46" s="157"/>
      <c r="AT46" s="158">
        <v>-1.10131666194259</v>
      </c>
      <c r="AU46" s="152">
        <v>-0.95787378466678297</v>
      </c>
      <c r="AV46" s="152">
        <v>-0.295105230884603</v>
      </c>
      <c r="AW46" s="152">
        <v>-0.47883284756806299</v>
      </c>
      <c r="AX46" s="152">
        <v>-0.60168936249444605</v>
      </c>
      <c r="AY46" s="159">
        <v>-0.66384832261737703</v>
      </c>
      <c r="AZ46" s="152"/>
      <c r="BA46" s="160">
        <v>0.240514342047979</v>
      </c>
      <c r="BB46" s="161">
        <v>0.52086636662320196</v>
      </c>
      <c r="BC46" s="162">
        <v>0.37987526192277599</v>
      </c>
      <c r="BD46" s="152"/>
      <c r="BE46" s="163">
        <v>-0.34338411683765102</v>
      </c>
    </row>
    <row r="47" spans="1:64" x14ac:dyDescent="0.25">
      <c r="A47" s="20" t="s">
        <v>110</v>
      </c>
      <c r="B47" s="2" t="s">
        <v>20</v>
      </c>
      <c r="D47" s="24" t="s">
        <v>92</v>
      </c>
      <c r="E47" s="27" t="s">
        <v>93</v>
      </c>
      <c r="G47" s="179">
        <v>120.21241084662999</v>
      </c>
      <c r="H47" s="174">
        <v>124.14886163115899</v>
      </c>
      <c r="I47" s="174">
        <v>126.754743542497</v>
      </c>
      <c r="J47" s="174">
        <v>125.34785794813899</v>
      </c>
      <c r="K47" s="174">
        <v>124.297336226773</v>
      </c>
      <c r="L47" s="180">
        <v>124.348597980316</v>
      </c>
      <c r="M47" s="174"/>
      <c r="N47" s="181">
        <v>145.307669066518</v>
      </c>
      <c r="O47" s="182">
        <v>145.55347145007201</v>
      </c>
      <c r="P47" s="183">
        <v>145.430674157303</v>
      </c>
      <c r="Q47" s="174"/>
      <c r="R47" s="184">
        <v>131.02691208405901</v>
      </c>
      <c r="S47" s="157"/>
      <c r="T47" s="158">
        <v>-0.30638011717001601</v>
      </c>
      <c r="U47" s="152">
        <v>-0.53013175823754499</v>
      </c>
      <c r="V47" s="152">
        <v>-0.25335148237395899</v>
      </c>
      <c r="W47" s="152">
        <v>0.93285223036200005</v>
      </c>
      <c r="X47" s="152">
        <v>1.1682854799942699</v>
      </c>
      <c r="Y47" s="159">
        <v>0.20555642829767801</v>
      </c>
      <c r="Z47" s="152"/>
      <c r="AA47" s="160">
        <v>2.0776243443098599</v>
      </c>
      <c r="AB47" s="161">
        <v>4.5523901677071703E-2</v>
      </c>
      <c r="AC47" s="162">
        <v>1.0242317905867999</v>
      </c>
      <c r="AD47" s="152"/>
      <c r="AE47" s="163">
        <v>0.65738895911267403</v>
      </c>
      <c r="AG47" s="179">
        <v>120.454271945104</v>
      </c>
      <c r="AH47" s="174">
        <v>125.569879726267</v>
      </c>
      <c r="AI47" s="174">
        <v>128.62980172818999</v>
      </c>
      <c r="AJ47" s="174">
        <v>128.46100449883301</v>
      </c>
      <c r="AK47" s="174">
        <v>127.48850293895499</v>
      </c>
      <c r="AL47" s="180">
        <v>126.40845662053199</v>
      </c>
      <c r="AM47" s="174"/>
      <c r="AN47" s="181">
        <v>149.02435494374001</v>
      </c>
      <c r="AO47" s="182">
        <v>148.63688033091199</v>
      </c>
      <c r="AP47" s="183">
        <v>148.83031298667899</v>
      </c>
      <c r="AQ47" s="174"/>
      <c r="AR47" s="184">
        <v>133.42428366301201</v>
      </c>
      <c r="AS47" s="157"/>
      <c r="AT47" s="158">
        <v>-1.24185301125518</v>
      </c>
      <c r="AU47" s="152">
        <v>-0.36979247035686402</v>
      </c>
      <c r="AV47" s="152">
        <v>5.8264751597768401E-2</v>
      </c>
      <c r="AW47" s="152">
        <v>0.72953007344325305</v>
      </c>
      <c r="AX47" s="152">
        <v>0.75517001384173899</v>
      </c>
      <c r="AY47" s="159">
        <v>6.5470479236654694E-2</v>
      </c>
      <c r="AZ47" s="152"/>
      <c r="BA47" s="160">
        <v>0.65008267818996901</v>
      </c>
      <c r="BB47" s="161">
        <v>-0.18528182658356901</v>
      </c>
      <c r="BC47" s="162">
        <v>0.228782744503431</v>
      </c>
      <c r="BD47" s="152"/>
      <c r="BE47" s="163">
        <v>0.166079989634458</v>
      </c>
    </row>
    <row r="48" spans="1:64" x14ac:dyDescent="0.25">
      <c r="A48" s="20" t="s">
        <v>111</v>
      </c>
      <c r="B48" s="2" t="s">
        <v>21</v>
      </c>
      <c r="D48" s="24" t="s">
        <v>92</v>
      </c>
      <c r="E48" s="27" t="s">
        <v>93</v>
      </c>
      <c r="G48" s="179">
        <v>86.758271175970904</v>
      </c>
      <c r="H48" s="174">
        <v>88.138450282447394</v>
      </c>
      <c r="I48" s="174">
        <v>89.564065220215596</v>
      </c>
      <c r="J48" s="174">
        <v>89.034829967426703</v>
      </c>
      <c r="K48" s="174">
        <v>89.918570495657207</v>
      </c>
      <c r="L48" s="180">
        <v>88.750241516397296</v>
      </c>
      <c r="M48" s="174"/>
      <c r="N48" s="181">
        <v>105.76234277108399</v>
      </c>
      <c r="O48" s="182">
        <v>109.590371742768</v>
      </c>
      <c r="P48" s="183">
        <v>107.683937057482</v>
      </c>
      <c r="Q48" s="174"/>
      <c r="R48" s="184">
        <v>94.646534620163806</v>
      </c>
      <c r="S48" s="157"/>
      <c r="T48" s="158">
        <v>-0.72773513572930404</v>
      </c>
      <c r="U48" s="152">
        <v>-0.87981660835604303</v>
      </c>
      <c r="V48" s="152">
        <v>-0.63711361996115501</v>
      </c>
      <c r="W48" s="152">
        <v>-0.63433970746235402</v>
      </c>
      <c r="X48" s="152">
        <v>0.61502595451766795</v>
      </c>
      <c r="Y48" s="159">
        <v>-0.42130821901225801</v>
      </c>
      <c r="Z48" s="152"/>
      <c r="AA48" s="160">
        <v>3.1695897605390901</v>
      </c>
      <c r="AB48" s="161">
        <v>4.5601475076170201</v>
      </c>
      <c r="AC48" s="162">
        <v>3.8594291163668801</v>
      </c>
      <c r="AD48" s="152"/>
      <c r="AE48" s="163">
        <v>1.21188051097572</v>
      </c>
      <c r="AG48" s="179">
        <v>87.307198190010197</v>
      </c>
      <c r="AH48" s="174">
        <v>88.6802771800389</v>
      </c>
      <c r="AI48" s="174">
        <v>90.679207524449495</v>
      </c>
      <c r="AJ48" s="174">
        <v>91.129609485303504</v>
      </c>
      <c r="AK48" s="174">
        <v>91.281393230214505</v>
      </c>
      <c r="AL48" s="180">
        <v>89.916365585443799</v>
      </c>
      <c r="AM48" s="174"/>
      <c r="AN48" s="181">
        <v>109.69325732899</v>
      </c>
      <c r="AO48" s="182">
        <v>111.969696245233</v>
      </c>
      <c r="AP48" s="183">
        <v>110.831693854797</v>
      </c>
      <c r="AQ48" s="174"/>
      <c r="AR48" s="184">
        <v>96.509192968502504</v>
      </c>
      <c r="AS48" s="157"/>
      <c r="AT48" s="158">
        <v>-0.14492442303028599</v>
      </c>
      <c r="AU48" s="152">
        <v>-0.85519655954765605</v>
      </c>
      <c r="AV48" s="152">
        <v>-0.30206341122742703</v>
      </c>
      <c r="AW48" s="152">
        <v>5.9621077305894901E-2</v>
      </c>
      <c r="AX48" s="152">
        <v>0.52614125409696999</v>
      </c>
      <c r="AY48" s="159">
        <v>-0.11430980845094001</v>
      </c>
      <c r="AZ48" s="152"/>
      <c r="BA48" s="160">
        <v>2.0362795290207298</v>
      </c>
      <c r="BB48" s="161">
        <v>2.9030812100695398</v>
      </c>
      <c r="BC48" s="162">
        <v>2.4685040383375099</v>
      </c>
      <c r="BD48" s="152"/>
      <c r="BE48" s="163">
        <v>0.85949548920358998</v>
      </c>
    </row>
    <row r="49" spans="1:57" x14ac:dyDescent="0.25">
      <c r="A49" s="21" t="s">
        <v>112</v>
      </c>
      <c r="B49" s="2" t="s">
        <v>22</v>
      </c>
      <c r="D49" s="24" t="s">
        <v>92</v>
      </c>
      <c r="E49" s="27" t="s">
        <v>93</v>
      </c>
      <c r="G49" s="179">
        <v>69.357885069967693</v>
      </c>
      <c r="H49" s="174">
        <v>68.697794341537602</v>
      </c>
      <c r="I49" s="174">
        <v>68.070255409835994</v>
      </c>
      <c r="J49" s="174">
        <v>68.134589214321196</v>
      </c>
      <c r="K49" s="174">
        <v>68.482960245505495</v>
      </c>
      <c r="L49" s="180">
        <v>68.536561368691295</v>
      </c>
      <c r="M49" s="174"/>
      <c r="N49" s="181">
        <v>81.817015396783503</v>
      </c>
      <c r="O49" s="182">
        <v>85.994892546343905</v>
      </c>
      <c r="P49" s="183">
        <v>83.930715390126295</v>
      </c>
      <c r="Q49" s="174"/>
      <c r="R49" s="184">
        <v>73.427683380468196</v>
      </c>
      <c r="S49" s="157"/>
      <c r="T49" s="158">
        <v>-0.47705913910529602</v>
      </c>
      <c r="U49" s="152">
        <v>-1.4307807699187001</v>
      </c>
      <c r="V49" s="152">
        <v>-2.2924333629454101</v>
      </c>
      <c r="W49" s="152">
        <v>-1.8700890467165801</v>
      </c>
      <c r="X49" s="152">
        <v>-0.85559146035301203</v>
      </c>
      <c r="Y49" s="159">
        <v>-1.4018978660603001</v>
      </c>
      <c r="Z49" s="152"/>
      <c r="AA49" s="160">
        <v>2.23717546382094</v>
      </c>
      <c r="AB49" s="161">
        <v>3.4353430952709898</v>
      </c>
      <c r="AC49" s="162">
        <v>2.8252577380545199</v>
      </c>
      <c r="AD49" s="152"/>
      <c r="AE49" s="163">
        <v>0.224025754834486</v>
      </c>
      <c r="AG49" s="179">
        <v>68.5963468559615</v>
      </c>
      <c r="AH49" s="174">
        <v>69.063887529161406</v>
      </c>
      <c r="AI49" s="174">
        <v>69.387534829384705</v>
      </c>
      <c r="AJ49" s="174">
        <v>69.569549823235107</v>
      </c>
      <c r="AK49" s="174">
        <v>70.129600037208107</v>
      </c>
      <c r="AL49" s="180">
        <v>69.371523514471093</v>
      </c>
      <c r="AM49" s="174"/>
      <c r="AN49" s="181">
        <v>85.280757260607103</v>
      </c>
      <c r="AO49" s="182">
        <v>88.555692359776003</v>
      </c>
      <c r="AP49" s="183">
        <v>86.933385981034405</v>
      </c>
      <c r="AQ49" s="174"/>
      <c r="AR49" s="184">
        <v>75.019957448905899</v>
      </c>
      <c r="AS49" s="157"/>
      <c r="AT49" s="158">
        <v>-0.97034051099110497</v>
      </c>
      <c r="AU49" s="152">
        <v>-0.50316532075315401</v>
      </c>
      <c r="AV49" s="152">
        <v>-1.0890424333695099</v>
      </c>
      <c r="AW49" s="152">
        <v>-0.86055273918938602</v>
      </c>
      <c r="AX49" s="152">
        <v>-0.20222980846601599</v>
      </c>
      <c r="AY49" s="159">
        <v>-0.71133246163508901</v>
      </c>
      <c r="AZ49" s="152"/>
      <c r="BA49" s="160">
        <v>1.0269009420673001</v>
      </c>
      <c r="BB49" s="161">
        <v>0.89839315807037101</v>
      </c>
      <c r="BC49" s="162">
        <v>0.95524225173167499</v>
      </c>
      <c r="BD49" s="152"/>
      <c r="BE49" s="163">
        <v>-4.6370120059287499E-2</v>
      </c>
    </row>
    <row r="50" spans="1:57" x14ac:dyDescent="0.25">
      <c r="A50" s="33" t="s">
        <v>48</v>
      </c>
      <c r="B50" t="s">
        <v>48</v>
      </c>
      <c r="D50" s="24" t="s">
        <v>92</v>
      </c>
      <c r="E50" s="27" t="s">
        <v>93</v>
      </c>
      <c r="G50" s="179">
        <v>121.445332235035</v>
      </c>
      <c r="H50" s="174">
        <v>129.720599201065</v>
      </c>
      <c r="I50" s="174">
        <v>131.90188190314299</v>
      </c>
      <c r="J50" s="174">
        <v>127.847976501305</v>
      </c>
      <c r="K50" s="174">
        <v>128.18223880597</v>
      </c>
      <c r="L50" s="180">
        <v>128.10780561396999</v>
      </c>
      <c r="M50" s="174"/>
      <c r="N50" s="181">
        <v>141.98836846543</v>
      </c>
      <c r="O50" s="182">
        <v>145.94792254941501</v>
      </c>
      <c r="P50" s="183">
        <v>144.01181405895599</v>
      </c>
      <c r="Q50" s="174"/>
      <c r="R50" s="184">
        <v>132.994450215353</v>
      </c>
      <c r="S50" s="157"/>
      <c r="T50" s="158">
        <v>4.2487338643713501</v>
      </c>
      <c r="U50" s="152">
        <v>4.6008343234395301</v>
      </c>
      <c r="V50" s="152">
        <v>6.3612981091715</v>
      </c>
      <c r="W50" s="152">
        <v>-0.74989901309562501</v>
      </c>
      <c r="X50" s="152">
        <v>4.5895233391586903</v>
      </c>
      <c r="Y50" s="159">
        <v>3.7170414604175299</v>
      </c>
      <c r="Z50" s="152"/>
      <c r="AA50" s="160">
        <v>-0.55852921230969199</v>
      </c>
      <c r="AB50" s="161">
        <v>5.3342717533205004</v>
      </c>
      <c r="AC50" s="162">
        <v>2.4011395901640298</v>
      </c>
      <c r="AD50" s="152"/>
      <c r="AE50" s="163">
        <v>3.6010254150862</v>
      </c>
      <c r="AG50" s="179">
        <v>119.59654097468</v>
      </c>
      <c r="AH50" s="174">
        <v>126.935758311345</v>
      </c>
      <c r="AI50" s="174">
        <v>130.35803503503499</v>
      </c>
      <c r="AJ50" s="174">
        <v>131.81039789640801</v>
      </c>
      <c r="AK50" s="174">
        <v>133.59898347626</v>
      </c>
      <c r="AL50" s="180">
        <v>128.94034444898901</v>
      </c>
      <c r="AM50" s="174"/>
      <c r="AN50" s="181">
        <v>150.435120546608</v>
      </c>
      <c r="AO50" s="182">
        <v>153.42797338403</v>
      </c>
      <c r="AP50" s="183">
        <v>151.951364796532</v>
      </c>
      <c r="AQ50" s="174"/>
      <c r="AR50" s="184">
        <v>136.049125654606</v>
      </c>
      <c r="AS50" s="157"/>
      <c r="AT50" s="158">
        <v>1.73309494847116</v>
      </c>
      <c r="AU50" s="152">
        <v>1.5679388957662701</v>
      </c>
      <c r="AV50" s="152">
        <v>1.2314134129477901</v>
      </c>
      <c r="AW50" s="152">
        <v>-0.22529742227556601</v>
      </c>
      <c r="AX50" s="152">
        <v>3.1596634085070301</v>
      </c>
      <c r="AY50" s="159">
        <v>1.4499746054159699</v>
      </c>
      <c r="AZ50" s="152"/>
      <c r="BA50" s="160">
        <v>3.2579843886520798</v>
      </c>
      <c r="BB50" s="161">
        <v>4.2823072637817896</v>
      </c>
      <c r="BC50" s="162">
        <v>3.78506433210906</v>
      </c>
      <c r="BD50" s="152"/>
      <c r="BE50" s="163">
        <v>2.4610633521484999</v>
      </c>
    </row>
    <row r="51" spans="1:57" x14ac:dyDescent="0.25">
      <c r="A51" s="144" t="s">
        <v>53</v>
      </c>
      <c r="B51" t="s">
        <v>53</v>
      </c>
      <c r="D51" s="24" t="s">
        <v>92</v>
      </c>
      <c r="E51" s="27" t="s">
        <v>93</v>
      </c>
      <c r="G51" s="179">
        <v>94.727365402994494</v>
      </c>
      <c r="H51" s="174">
        <v>97.206382385730194</v>
      </c>
      <c r="I51" s="174">
        <v>96.882326825354298</v>
      </c>
      <c r="J51" s="174">
        <v>98.478452380952305</v>
      </c>
      <c r="K51" s="174">
        <v>100.331015289058</v>
      </c>
      <c r="L51" s="180">
        <v>97.696090322580602</v>
      </c>
      <c r="M51" s="174"/>
      <c r="N51" s="181">
        <v>116.446217872676</v>
      </c>
      <c r="O51" s="182">
        <v>117.877711106695</v>
      </c>
      <c r="P51" s="183">
        <v>117.160191259538</v>
      </c>
      <c r="Q51" s="174"/>
      <c r="R51" s="184">
        <v>104.541869227283</v>
      </c>
      <c r="S51" s="157"/>
      <c r="T51" s="158">
        <v>-2.4085335865448898</v>
      </c>
      <c r="U51" s="152">
        <v>-3.39276517887907</v>
      </c>
      <c r="V51" s="152">
        <v>-4.3726544726026404</v>
      </c>
      <c r="W51" s="152">
        <v>-1.1177417368553699</v>
      </c>
      <c r="X51" s="152">
        <v>0.83018385283817597</v>
      </c>
      <c r="Y51" s="159">
        <v>-2.00213005153112</v>
      </c>
      <c r="Z51" s="152"/>
      <c r="AA51" s="160">
        <v>0.64139422391257594</v>
      </c>
      <c r="AB51" s="161">
        <v>0.211292364950803</v>
      </c>
      <c r="AC51" s="162">
        <v>0.40748621442626298</v>
      </c>
      <c r="AD51" s="152"/>
      <c r="AE51" s="163">
        <v>-0.79754383192819001</v>
      </c>
      <c r="AG51" s="179">
        <v>94.847910046636599</v>
      </c>
      <c r="AH51" s="174">
        <v>99.002638432017505</v>
      </c>
      <c r="AI51" s="174">
        <v>98.259960366447899</v>
      </c>
      <c r="AJ51" s="174">
        <v>98.207587955625897</v>
      </c>
      <c r="AK51" s="174">
        <v>99.364094551281994</v>
      </c>
      <c r="AL51" s="180">
        <v>98.055742499966499</v>
      </c>
      <c r="AM51" s="174"/>
      <c r="AN51" s="181">
        <v>114.063897703436</v>
      </c>
      <c r="AO51" s="182">
        <v>115.04476499707199</v>
      </c>
      <c r="AP51" s="183">
        <v>114.556876672017</v>
      </c>
      <c r="AQ51" s="174"/>
      <c r="AR51" s="184">
        <v>103.56235686929099</v>
      </c>
      <c r="AS51" s="157"/>
      <c r="AT51" s="158">
        <v>-2.5148800348692402</v>
      </c>
      <c r="AU51" s="152">
        <v>-1.7796458756818001</v>
      </c>
      <c r="AV51" s="152">
        <v>-3.50722932426123</v>
      </c>
      <c r="AW51" s="152">
        <v>-2.2326502011675302</v>
      </c>
      <c r="AX51" s="152">
        <v>-0.72086329209821898</v>
      </c>
      <c r="AY51" s="159">
        <v>-2.12684982611942</v>
      </c>
      <c r="AZ51" s="152"/>
      <c r="BA51" s="160">
        <v>-1.9165244514689901</v>
      </c>
      <c r="BB51" s="161">
        <v>-3.05909230863905</v>
      </c>
      <c r="BC51" s="162">
        <v>-2.50721798087595</v>
      </c>
      <c r="BD51" s="152"/>
      <c r="BE51" s="163">
        <v>-2.2321993531207398</v>
      </c>
    </row>
    <row r="52" spans="1:57" x14ac:dyDescent="0.25">
      <c r="A52" s="145" t="s">
        <v>60</v>
      </c>
      <c r="B52" t="s">
        <v>60</v>
      </c>
      <c r="D52" s="24" t="s">
        <v>92</v>
      </c>
      <c r="E52" s="27" t="s">
        <v>93</v>
      </c>
      <c r="G52" s="185">
        <v>96.324900124843893</v>
      </c>
      <c r="H52" s="186">
        <v>105.282764734068</v>
      </c>
      <c r="I52" s="186">
        <v>108.680623916811</v>
      </c>
      <c r="J52" s="186">
        <v>109.769083044982</v>
      </c>
      <c r="K52" s="186">
        <v>106.34374669020301</v>
      </c>
      <c r="L52" s="187">
        <v>105.875513002364</v>
      </c>
      <c r="M52" s="174"/>
      <c r="N52" s="188">
        <v>109.82205400619701</v>
      </c>
      <c r="O52" s="189">
        <v>108.416569920844</v>
      </c>
      <c r="P52" s="190">
        <v>109.11698654312799</v>
      </c>
      <c r="Q52" s="174"/>
      <c r="R52" s="191">
        <v>106.848083796664</v>
      </c>
      <c r="S52" s="157"/>
      <c r="T52" s="164">
        <v>-2.3452500560020799</v>
      </c>
      <c r="U52" s="165">
        <v>-2.7419961901287802</v>
      </c>
      <c r="V52" s="165">
        <v>-5.3407010265180004</v>
      </c>
      <c r="W52" s="165">
        <v>-2.1998329751647501</v>
      </c>
      <c r="X52" s="165">
        <v>-4.4303889779759</v>
      </c>
      <c r="Y52" s="166">
        <v>-3.6136825065099698</v>
      </c>
      <c r="Z52" s="152"/>
      <c r="AA52" s="167">
        <v>-14.5894573194033</v>
      </c>
      <c r="AB52" s="168">
        <v>-18.057765661098198</v>
      </c>
      <c r="AC52" s="169">
        <v>-16.423446887953599</v>
      </c>
      <c r="AD52" s="152"/>
      <c r="AE52" s="170">
        <v>-8.4573193790790899</v>
      </c>
      <c r="AG52" s="185">
        <v>100.42938755163</v>
      </c>
      <c r="AH52" s="186">
        <v>108.547029113365</v>
      </c>
      <c r="AI52" s="186">
        <v>110.518962637833</v>
      </c>
      <c r="AJ52" s="186">
        <v>109.72281253364901</v>
      </c>
      <c r="AK52" s="186">
        <v>106.176244792253</v>
      </c>
      <c r="AL52" s="187">
        <v>107.42978599935699</v>
      </c>
      <c r="AM52" s="174"/>
      <c r="AN52" s="188">
        <v>108.579910920488</v>
      </c>
      <c r="AO52" s="189">
        <v>106.013857844283</v>
      </c>
      <c r="AP52" s="190">
        <v>107.336072420241</v>
      </c>
      <c r="AQ52" s="174"/>
      <c r="AR52" s="191">
        <v>107.40278357416901</v>
      </c>
      <c r="AS52" s="157"/>
      <c r="AT52" s="164">
        <v>1.7737974849539</v>
      </c>
      <c r="AU52" s="165">
        <v>1.72998434222319</v>
      </c>
      <c r="AV52" s="165">
        <v>-0.78408363117833302</v>
      </c>
      <c r="AW52" s="165">
        <v>0.417563506929721</v>
      </c>
      <c r="AX52" s="165">
        <v>-1.82411749536176</v>
      </c>
      <c r="AY52" s="166">
        <v>6.6650812218272001E-2</v>
      </c>
      <c r="AZ52" s="152"/>
      <c r="BA52" s="167">
        <v>-7.0954870520624098</v>
      </c>
      <c r="BB52" s="168">
        <v>-8.5849988150100494</v>
      </c>
      <c r="BC52" s="169">
        <v>-7.8064175266564702</v>
      </c>
      <c r="BD52" s="152"/>
      <c r="BE52" s="170">
        <v>-2.4855126733116899</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52"/>
  <sheetViews>
    <sheetView zoomScale="85" zoomScaleNormal="85" workbookViewId="0">
      <pane xSplit="2" ySplit="5" topLeftCell="C6" activePane="bottomRight" state="frozen"/>
      <selection activeCell="AG42" sqref="AG42:BE54"/>
      <selection pane="topRight" activeCell="AG42" sqref="AG42:BE54"/>
      <selection pane="bottomLeft" activeCell="AG42" sqref="AG42:BE54"/>
      <selection pane="bottomRight" activeCell="AG42" sqref="AG42:BE54"/>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2"/>
      <c r="D2" s="216" t="s">
        <v>80</v>
      </c>
      <c r="E2" s="217"/>
      <c r="G2" s="218" t="s">
        <v>117</v>
      </c>
      <c r="H2" s="219"/>
      <c r="I2" s="219"/>
      <c r="J2" s="219"/>
      <c r="K2" s="219"/>
      <c r="L2" s="219"/>
      <c r="M2" s="219"/>
      <c r="N2" s="219"/>
      <c r="O2" s="219"/>
      <c r="P2" s="219"/>
      <c r="Q2" s="219"/>
      <c r="R2" s="219"/>
      <c r="T2" s="218" t="s">
        <v>118</v>
      </c>
      <c r="U2" s="219"/>
      <c r="V2" s="219"/>
      <c r="W2" s="219"/>
      <c r="X2" s="219"/>
      <c r="Y2" s="219"/>
      <c r="Z2" s="219"/>
      <c r="AA2" s="219"/>
      <c r="AB2" s="219"/>
      <c r="AC2" s="219"/>
      <c r="AD2" s="219"/>
      <c r="AE2" s="219"/>
      <c r="AF2" s="3"/>
      <c r="AG2" s="218" t="s">
        <v>119</v>
      </c>
      <c r="AH2" s="219"/>
      <c r="AI2" s="219"/>
      <c r="AJ2" s="219"/>
      <c r="AK2" s="219"/>
      <c r="AL2" s="219"/>
      <c r="AM2" s="219"/>
      <c r="AN2" s="219"/>
      <c r="AO2" s="219"/>
      <c r="AP2" s="219"/>
      <c r="AQ2" s="219"/>
      <c r="AR2" s="219"/>
      <c r="AT2" s="218" t="s">
        <v>120</v>
      </c>
      <c r="AU2" s="219"/>
      <c r="AV2" s="219"/>
      <c r="AW2" s="219"/>
      <c r="AX2" s="219"/>
      <c r="AY2" s="219"/>
      <c r="AZ2" s="219"/>
      <c r="BA2" s="219"/>
      <c r="BB2" s="219"/>
      <c r="BC2" s="219"/>
      <c r="BD2" s="219"/>
      <c r="BE2" s="219"/>
    </row>
    <row r="3" spans="1:57" ht="13" x14ac:dyDescent="0.25">
      <c r="A3" s="31"/>
      <c r="B3" s="31"/>
      <c r="C3" s="2"/>
      <c r="D3" s="220" t="s">
        <v>85</v>
      </c>
      <c r="E3" s="222" t="s">
        <v>86</v>
      </c>
      <c r="F3" s="4"/>
      <c r="G3" s="224" t="s">
        <v>65</v>
      </c>
      <c r="H3" s="226" t="s">
        <v>66</v>
      </c>
      <c r="I3" s="226" t="s">
        <v>87</v>
      </c>
      <c r="J3" s="226" t="s">
        <v>68</v>
      </c>
      <c r="K3" s="226" t="s">
        <v>88</v>
      </c>
      <c r="L3" s="228" t="s">
        <v>89</v>
      </c>
      <c r="M3" s="4"/>
      <c r="N3" s="224" t="s">
        <v>70</v>
      </c>
      <c r="O3" s="226" t="s">
        <v>71</v>
      </c>
      <c r="P3" s="228" t="s">
        <v>90</v>
      </c>
      <c r="Q3" s="2"/>
      <c r="R3" s="230" t="s">
        <v>91</v>
      </c>
      <c r="S3" s="2"/>
      <c r="T3" s="224" t="s">
        <v>65</v>
      </c>
      <c r="U3" s="226" t="s">
        <v>66</v>
      </c>
      <c r="V3" s="226" t="s">
        <v>87</v>
      </c>
      <c r="W3" s="226" t="s">
        <v>68</v>
      </c>
      <c r="X3" s="226" t="s">
        <v>88</v>
      </c>
      <c r="Y3" s="228" t="s">
        <v>89</v>
      </c>
      <c r="Z3" s="2"/>
      <c r="AA3" s="224" t="s">
        <v>70</v>
      </c>
      <c r="AB3" s="226" t="s">
        <v>71</v>
      </c>
      <c r="AC3" s="228" t="s">
        <v>90</v>
      </c>
      <c r="AD3" s="1"/>
      <c r="AE3" s="232" t="s">
        <v>91</v>
      </c>
      <c r="AF3" s="36"/>
      <c r="AG3" s="224" t="s">
        <v>65</v>
      </c>
      <c r="AH3" s="226" t="s">
        <v>66</v>
      </c>
      <c r="AI3" s="226" t="s">
        <v>87</v>
      </c>
      <c r="AJ3" s="226" t="s">
        <v>68</v>
      </c>
      <c r="AK3" s="226" t="s">
        <v>88</v>
      </c>
      <c r="AL3" s="228" t="s">
        <v>89</v>
      </c>
      <c r="AM3" s="4"/>
      <c r="AN3" s="224" t="s">
        <v>70</v>
      </c>
      <c r="AO3" s="226" t="s">
        <v>71</v>
      </c>
      <c r="AP3" s="228" t="s">
        <v>90</v>
      </c>
      <c r="AQ3" s="2"/>
      <c r="AR3" s="230" t="s">
        <v>91</v>
      </c>
      <c r="AS3" s="2"/>
      <c r="AT3" s="224" t="s">
        <v>65</v>
      </c>
      <c r="AU3" s="226" t="s">
        <v>66</v>
      </c>
      <c r="AV3" s="226" t="s">
        <v>87</v>
      </c>
      <c r="AW3" s="226" t="s">
        <v>68</v>
      </c>
      <c r="AX3" s="226" t="s">
        <v>88</v>
      </c>
      <c r="AY3" s="228" t="s">
        <v>89</v>
      </c>
      <c r="AZ3" s="2"/>
      <c r="BA3" s="224" t="s">
        <v>70</v>
      </c>
      <c r="BB3" s="226" t="s">
        <v>71</v>
      </c>
      <c r="BC3" s="228" t="s">
        <v>90</v>
      </c>
      <c r="BD3" s="1"/>
      <c r="BE3" s="232" t="s">
        <v>91</v>
      </c>
    </row>
    <row r="4" spans="1:57" ht="13" x14ac:dyDescent="0.25">
      <c r="A4" s="31"/>
      <c r="B4" s="31"/>
      <c r="C4" s="2"/>
      <c r="D4" s="221"/>
      <c r="E4" s="223"/>
      <c r="F4" s="4"/>
      <c r="G4" s="234"/>
      <c r="H4" s="235"/>
      <c r="I4" s="235"/>
      <c r="J4" s="235"/>
      <c r="K4" s="235"/>
      <c r="L4" s="236"/>
      <c r="M4" s="4"/>
      <c r="N4" s="234"/>
      <c r="O4" s="235"/>
      <c r="P4" s="236"/>
      <c r="Q4" s="2"/>
      <c r="R4" s="237"/>
      <c r="S4" s="2"/>
      <c r="T4" s="234"/>
      <c r="U4" s="235"/>
      <c r="V4" s="235"/>
      <c r="W4" s="235"/>
      <c r="X4" s="235"/>
      <c r="Y4" s="236"/>
      <c r="Z4" s="2"/>
      <c r="AA4" s="234"/>
      <c r="AB4" s="235"/>
      <c r="AC4" s="236"/>
      <c r="AD4" s="1"/>
      <c r="AE4" s="238"/>
      <c r="AF4" s="37"/>
      <c r="AG4" s="234"/>
      <c r="AH4" s="235"/>
      <c r="AI4" s="235"/>
      <c r="AJ4" s="235"/>
      <c r="AK4" s="235"/>
      <c r="AL4" s="236"/>
      <c r="AM4" s="4"/>
      <c r="AN4" s="234"/>
      <c r="AO4" s="235"/>
      <c r="AP4" s="236"/>
      <c r="AQ4" s="2"/>
      <c r="AR4" s="237"/>
      <c r="AS4" s="2"/>
      <c r="AT4" s="234"/>
      <c r="AU4" s="235"/>
      <c r="AV4" s="235"/>
      <c r="AW4" s="235"/>
      <c r="AX4" s="235"/>
      <c r="AY4" s="236"/>
      <c r="AZ4" s="2"/>
      <c r="BA4" s="234"/>
      <c r="BB4" s="235"/>
      <c r="BC4" s="236"/>
      <c r="BD4" s="1"/>
      <c r="BE4" s="238"/>
    </row>
    <row r="5" spans="1:57" ht="14" x14ac:dyDescent="0.3">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ht="13" x14ac:dyDescent="0.3">
      <c r="A6" s="18" t="s">
        <v>13</v>
      </c>
      <c r="B6" s="2" t="str">
        <f>TRIM(A6)</f>
        <v>United States</v>
      </c>
      <c r="C6" s="8"/>
      <c r="D6" s="22" t="s">
        <v>92</v>
      </c>
      <c r="E6" s="25" t="s">
        <v>93</v>
      </c>
      <c r="F6" s="2"/>
      <c r="G6" s="171">
        <v>86.096032172365994</v>
      </c>
      <c r="H6" s="172">
        <v>100.140894210391</v>
      </c>
      <c r="I6" s="172">
        <v>109.04829543762899</v>
      </c>
      <c r="J6" s="172">
        <v>108.53911721645601</v>
      </c>
      <c r="K6" s="172">
        <v>103.37891883685199</v>
      </c>
      <c r="L6" s="173">
        <v>101.44067743381601</v>
      </c>
      <c r="M6" s="174"/>
      <c r="N6" s="175">
        <v>122.891489912716</v>
      </c>
      <c r="O6" s="176">
        <v>129.21070072610499</v>
      </c>
      <c r="P6" s="177">
        <v>126.05109531941</v>
      </c>
      <c r="Q6" s="174"/>
      <c r="R6" s="178">
        <v>108.472235944014</v>
      </c>
      <c r="S6" s="157"/>
      <c r="T6" s="149">
        <v>-2.5763032923115499</v>
      </c>
      <c r="U6" s="150">
        <v>-1.8171383719710601</v>
      </c>
      <c r="V6" s="150">
        <v>-1.7348017810304299</v>
      </c>
      <c r="W6" s="150">
        <v>-1.8190222792705699</v>
      </c>
      <c r="X6" s="150">
        <v>-2.5404764956247798</v>
      </c>
      <c r="Y6" s="151">
        <v>-2.0775138208723098</v>
      </c>
      <c r="Z6" s="152"/>
      <c r="AA6" s="153">
        <v>-1.03970485191363</v>
      </c>
      <c r="AB6" s="154">
        <v>-0.30623331412715099</v>
      </c>
      <c r="AC6" s="155">
        <v>-0.665129797219843</v>
      </c>
      <c r="AD6" s="152"/>
      <c r="AE6" s="156">
        <v>-1.6130360374661401</v>
      </c>
      <c r="AG6" s="171">
        <v>87.4739461242565</v>
      </c>
      <c r="AH6" s="172">
        <v>104.371311473369</v>
      </c>
      <c r="AI6" s="172">
        <v>114.42311022881201</v>
      </c>
      <c r="AJ6" s="172">
        <v>113.51465492680001</v>
      </c>
      <c r="AK6" s="172">
        <v>109.673782326967</v>
      </c>
      <c r="AL6" s="173">
        <v>105.891381170456</v>
      </c>
      <c r="AM6" s="174"/>
      <c r="AN6" s="175">
        <v>132.27835904852299</v>
      </c>
      <c r="AO6" s="176">
        <v>137.974278427988</v>
      </c>
      <c r="AP6" s="177">
        <v>135.12631873825501</v>
      </c>
      <c r="AQ6" s="174"/>
      <c r="AR6" s="178">
        <v>114.244854218754</v>
      </c>
      <c r="AS6" s="157"/>
      <c r="AT6" s="149">
        <v>-2.5674749145320201</v>
      </c>
      <c r="AU6" s="150">
        <v>-1.5532254936233101</v>
      </c>
      <c r="AV6" s="150">
        <v>-0.86460127673918197</v>
      </c>
      <c r="AW6" s="150">
        <v>-1.71435596522636</v>
      </c>
      <c r="AX6" s="150">
        <v>-2.2301299813043198</v>
      </c>
      <c r="AY6" s="151">
        <v>-1.7501361989708299</v>
      </c>
      <c r="AZ6" s="152"/>
      <c r="BA6" s="153">
        <v>-0.43104897926707902</v>
      </c>
      <c r="BB6" s="154">
        <v>-0.55748596581714105</v>
      </c>
      <c r="BC6" s="155">
        <v>-0.49564060103180502</v>
      </c>
      <c r="BD6" s="152"/>
      <c r="BE6" s="156">
        <v>-1.32941892147984</v>
      </c>
    </row>
    <row r="7" spans="1:57" x14ac:dyDescent="0.25">
      <c r="A7" s="19" t="s">
        <v>94</v>
      </c>
      <c r="B7" s="2" t="str">
        <f>TRIM(A7)</f>
        <v>Virginia</v>
      </c>
      <c r="C7" s="9"/>
      <c r="D7" s="23" t="s">
        <v>92</v>
      </c>
      <c r="E7" s="26" t="s">
        <v>93</v>
      </c>
      <c r="F7" s="2"/>
      <c r="G7" s="179">
        <v>68.886926053599794</v>
      </c>
      <c r="H7" s="174">
        <v>87.123955414345204</v>
      </c>
      <c r="I7" s="174">
        <v>96.747126785176803</v>
      </c>
      <c r="J7" s="174">
        <v>94.069522964514505</v>
      </c>
      <c r="K7" s="174">
        <v>86.569349218361197</v>
      </c>
      <c r="L7" s="180">
        <v>86.6793760871995</v>
      </c>
      <c r="M7" s="174"/>
      <c r="N7" s="181">
        <v>106.21335908942901</v>
      </c>
      <c r="O7" s="182">
        <v>110.09324882769501</v>
      </c>
      <c r="P7" s="183">
        <v>108.15330395856201</v>
      </c>
      <c r="Q7" s="174"/>
      <c r="R7" s="184">
        <v>92.814784050445994</v>
      </c>
      <c r="S7" s="157"/>
      <c r="T7" s="158">
        <v>-3.7709934492427002</v>
      </c>
      <c r="U7" s="152">
        <v>-3.8593155365622498</v>
      </c>
      <c r="V7" s="152">
        <v>-3.40419845150425</v>
      </c>
      <c r="W7" s="152">
        <v>1.3143162758492</v>
      </c>
      <c r="X7" s="152">
        <v>4.7334466815179503</v>
      </c>
      <c r="Y7" s="159">
        <v>-1.0216779390795301</v>
      </c>
      <c r="Z7" s="152"/>
      <c r="AA7" s="160">
        <v>8.2927891253711099</v>
      </c>
      <c r="AB7" s="161">
        <v>5.5794657465002402</v>
      </c>
      <c r="AC7" s="162">
        <v>6.8945909611470801</v>
      </c>
      <c r="AD7" s="152"/>
      <c r="AE7" s="163">
        <v>1.48043503300001</v>
      </c>
      <c r="AG7" s="179">
        <v>71.382734922934802</v>
      </c>
      <c r="AH7" s="174">
        <v>91.303493325578899</v>
      </c>
      <c r="AI7" s="174">
        <v>100.387552551177</v>
      </c>
      <c r="AJ7" s="174">
        <v>99.113957947318497</v>
      </c>
      <c r="AK7" s="174">
        <v>92.957282365242406</v>
      </c>
      <c r="AL7" s="180">
        <v>91.029028034769894</v>
      </c>
      <c r="AM7" s="174"/>
      <c r="AN7" s="181">
        <v>112.680998805577</v>
      </c>
      <c r="AO7" s="182">
        <v>114.57902749507601</v>
      </c>
      <c r="AP7" s="183">
        <v>113.63001315032599</v>
      </c>
      <c r="AQ7" s="174"/>
      <c r="AR7" s="184">
        <v>97.487349540634696</v>
      </c>
      <c r="AS7" s="157"/>
      <c r="AT7" s="158">
        <v>-0.39984182194383799</v>
      </c>
      <c r="AU7" s="152">
        <v>-0.58166807498017004</v>
      </c>
      <c r="AV7" s="152">
        <v>-0.11034662046534199</v>
      </c>
      <c r="AW7" s="152">
        <v>1.2385176403115301</v>
      </c>
      <c r="AX7" s="152">
        <v>3.6273822385482801</v>
      </c>
      <c r="AY7" s="159">
        <v>0.78273353360095699</v>
      </c>
      <c r="AZ7" s="152"/>
      <c r="BA7" s="160">
        <v>3.75620224486094</v>
      </c>
      <c r="BB7" s="161">
        <v>2.5096173142556899</v>
      </c>
      <c r="BC7" s="162">
        <v>3.1239377020486598</v>
      </c>
      <c r="BD7" s="152"/>
      <c r="BE7" s="163">
        <v>1.5513196468587001</v>
      </c>
    </row>
    <row r="8" spans="1:57" x14ac:dyDescent="0.25">
      <c r="A8" s="20" t="s">
        <v>41</v>
      </c>
      <c r="B8" s="2" t="str">
        <f t="shared" ref="B8:B43" si="0">TRIM(A8)</f>
        <v>Norfolk/Virginia Beach, VA</v>
      </c>
      <c r="C8" s="2"/>
      <c r="D8" s="23" t="s">
        <v>92</v>
      </c>
      <c r="E8" s="26" t="s">
        <v>93</v>
      </c>
      <c r="F8" s="2"/>
      <c r="G8" s="179">
        <v>95.579186050994707</v>
      </c>
      <c r="H8" s="174">
        <v>106.827589461779</v>
      </c>
      <c r="I8" s="174">
        <v>110.804252621703</v>
      </c>
      <c r="J8" s="174">
        <v>112.05225219760401</v>
      </c>
      <c r="K8" s="174">
        <v>106.95370870816799</v>
      </c>
      <c r="L8" s="180">
        <v>106.44339780804999</v>
      </c>
      <c r="M8" s="174"/>
      <c r="N8" s="181">
        <v>155.69175770318199</v>
      </c>
      <c r="O8" s="182">
        <v>167.65376909474099</v>
      </c>
      <c r="P8" s="183">
        <v>161.672763398961</v>
      </c>
      <c r="Q8" s="174"/>
      <c r="R8" s="184">
        <v>122.22321654831001</v>
      </c>
      <c r="S8" s="157"/>
      <c r="T8" s="158">
        <v>4.1712107186378402</v>
      </c>
      <c r="U8" s="152">
        <v>-0.75488338425674195</v>
      </c>
      <c r="V8" s="152">
        <v>-3.0147536495791201</v>
      </c>
      <c r="W8" s="152">
        <v>6.4699576316265004</v>
      </c>
      <c r="X8" s="152">
        <v>8.1343577389139199</v>
      </c>
      <c r="Y8" s="159">
        <v>2.78587281587318</v>
      </c>
      <c r="Z8" s="152"/>
      <c r="AA8" s="160">
        <v>18.387851673669399</v>
      </c>
      <c r="AB8" s="161">
        <v>15.066976363875099</v>
      </c>
      <c r="AC8" s="162">
        <v>16.642412076380701</v>
      </c>
      <c r="AD8" s="152"/>
      <c r="AE8" s="163">
        <v>7.6175334997343498</v>
      </c>
      <c r="AG8" s="179">
        <v>94.703049167223497</v>
      </c>
      <c r="AH8" s="174">
        <v>108.158208810337</v>
      </c>
      <c r="AI8" s="174">
        <v>115.620588149642</v>
      </c>
      <c r="AJ8" s="174">
        <v>115.822551624428</v>
      </c>
      <c r="AK8" s="174">
        <v>116.968208857245</v>
      </c>
      <c r="AL8" s="180">
        <v>110.254521321775</v>
      </c>
      <c r="AM8" s="174"/>
      <c r="AN8" s="181">
        <v>167.61216407816201</v>
      </c>
      <c r="AO8" s="182">
        <v>175.89126104842401</v>
      </c>
      <c r="AP8" s="183">
        <v>171.75171256329301</v>
      </c>
      <c r="AQ8" s="174"/>
      <c r="AR8" s="184">
        <v>127.82514739078</v>
      </c>
      <c r="AS8" s="157"/>
      <c r="AT8" s="158">
        <v>-4.4816231366664197E-2</v>
      </c>
      <c r="AU8" s="152">
        <v>-0.46307921298959198</v>
      </c>
      <c r="AV8" s="152">
        <v>2.1120545250746701</v>
      </c>
      <c r="AW8" s="152">
        <v>6.0181865132784296</v>
      </c>
      <c r="AX8" s="152">
        <v>5.1301363841705596</v>
      </c>
      <c r="AY8" s="159">
        <v>2.6302914623175901</v>
      </c>
      <c r="AZ8" s="152"/>
      <c r="BA8" s="160">
        <v>6.4456799767344304</v>
      </c>
      <c r="BB8" s="161">
        <v>5.6007335863203398</v>
      </c>
      <c r="BC8" s="162">
        <v>6.0113420608376398</v>
      </c>
      <c r="BD8" s="152"/>
      <c r="BE8" s="163">
        <v>3.90264452761877</v>
      </c>
    </row>
    <row r="9" spans="1:57" x14ac:dyDescent="0.25">
      <c r="A9" s="20" t="s">
        <v>95</v>
      </c>
      <c r="B9" s="2" t="s">
        <v>57</v>
      </c>
      <c r="C9" s="2"/>
      <c r="D9" s="23" t="s">
        <v>92</v>
      </c>
      <c r="E9" s="26" t="s">
        <v>93</v>
      </c>
      <c r="F9" s="2"/>
      <c r="G9" s="179">
        <v>49.450060896372797</v>
      </c>
      <c r="H9" s="174">
        <v>70.240193557851697</v>
      </c>
      <c r="I9" s="174">
        <v>89.013258536377904</v>
      </c>
      <c r="J9" s="174">
        <v>85.576408347153105</v>
      </c>
      <c r="K9" s="174">
        <v>74.6130298252328</v>
      </c>
      <c r="L9" s="180">
        <v>73.778590232597594</v>
      </c>
      <c r="M9" s="174"/>
      <c r="N9" s="181">
        <v>89.043546421737403</v>
      </c>
      <c r="O9" s="182">
        <v>91.178282752902106</v>
      </c>
      <c r="P9" s="183">
        <v>90.110914587319797</v>
      </c>
      <c r="Q9" s="174"/>
      <c r="R9" s="184">
        <v>78.444968619661097</v>
      </c>
      <c r="S9" s="157"/>
      <c r="T9" s="158">
        <v>0.89569579077926398</v>
      </c>
      <c r="U9" s="152">
        <v>9.2254045166429606</v>
      </c>
      <c r="V9" s="152">
        <v>21.1639088191776</v>
      </c>
      <c r="W9" s="152">
        <v>22.391868796121798</v>
      </c>
      <c r="X9" s="152">
        <v>12.030801286818701</v>
      </c>
      <c r="Y9" s="159">
        <v>14.1008621072429</v>
      </c>
      <c r="Z9" s="152"/>
      <c r="AA9" s="160">
        <v>-5.52462139135576</v>
      </c>
      <c r="AB9" s="161">
        <v>-20.070832346619301</v>
      </c>
      <c r="AC9" s="162">
        <v>-13.4898067791841</v>
      </c>
      <c r="AD9" s="152"/>
      <c r="AE9" s="163">
        <v>3.2891626747008802</v>
      </c>
      <c r="AG9" s="179">
        <v>56.221579308951704</v>
      </c>
      <c r="AH9" s="174">
        <v>77.183751263023595</v>
      </c>
      <c r="AI9" s="174">
        <v>89.188806647601595</v>
      </c>
      <c r="AJ9" s="174">
        <v>88.044145639139302</v>
      </c>
      <c r="AK9" s="174">
        <v>77.447380208156105</v>
      </c>
      <c r="AL9" s="180">
        <v>77.617318268298405</v>
      </c>
      <c r="AM9" s="174"/>
      <c r="AN9" s="181">
        <v>88.323391222997103</v>
      </c>
      <c r="AO9" s="182">
        <v>89.407357504464997</v>
      </c>
      <c r="AP9" s="183">
        <v>88.865374363730993</v>
      </c>
      <c r="AQ9" s="174"/>
      <c r="AR9" s="184">
        <v>80.831087627878006</v>
      </c>
      <c r="AS9" s="157"/>
      <c r="AT9" s="158">
        <v>8.4415770311944502</v>
      </c>
      <c r="AU9" s="152">
        <v>10.3981234602208</v>
      </c>
      <c r="AV9" s="152">
        <v>14.4875951204051</v>
      </c>
      <c r="AW9" s="152">
        <v>16.171493897754001</v>
      </c>
      <c r="AX9" s="152">
        <v>13.0802777975096</v>
      </c>
      <c r="AY9" s="159">
        <v>12.8359608971651</v>
      </c>
      <c r="AZ9" s="152"/>
      <c r="BA9" s="160">
        <v>5.4781291255109599</v>
      </c>
      <c r="BB9" s="161">
        <v>-0.201702746305504</v>
      </c>
      <c r="BC9" s="162">
        <v>2.5423307735779601</v>
      </c>
      <c r="BD9" s="152"/>
      <c r="BE9" s="163">
        <v>9.3893979847084204</v>
      </c>
    </row>
    <row r="10" spans="1:57" x14ac:dyDescent="0.25">
      <c r="A10" s="20" t="s">
        <v>96</v>
      </c>
      <c r="B10" s="2" t="str">
        <f t="shared" si="0"/>
        <v>Virginia Area</v>
      </c>
      <c r="C10" s="2"/>
      <c r="D10" s="23" t="s">
        <v>92</v>
      </c>
      <c r="E10" s="26" t="s">
        <v>93</v>
      </c>
      <c r="F10" s="2"/>
      <c r="G10" s="179">
        <v>57.536552543351299</v>
      </c>
      <c r="H10" s="174">
        <v>68.590101245587107</v>
      </c>
      <c r="I10" s="174">
        <v>73.819341903683394</v>
      </c>
      <c r="J10" s="174">
        <v>72.241552876396</v>
      </c>
      <c r="K10" s="174">
        <v>72.471626812318206</v>
      </c>
      <c r="L10" s="180">
        <v>68.931835076267205</v>
      </c>
      <c r="M10" s="174"/>
      <c r="N10" s="181">
        <v>92.355799640311702</v>
      </c>
      <c r="O10" s="182">
        <v>93.903776282777102</v>
      </c>
      <c r="P10" s="183">
        <v>93.129787961544395</v>
      </c>
      <c r="Q10" s="174"/>
      <c r="R10" s="184">
        <v>75.8455359006321</v>
      </c>
      <c r="S10" s="157"/>
      <c r="T10" s="158">
        <v>3.0164139487337001</v>
      </c>
      <c r="U10" s="152">
        <v>-5.5260165533789003</v>
      </c>
      <c r="V10" s="152">
        <v>-2.28460089938137</v>
      </c>
      <c r="W10" s="152">
        <v>2.7661189033282301</v>
      </c>
      <c r="X10" s="152">
        <v>11.767136159961201</v>
      </c>
      <c r="Y10" s="159">
        <v>1.6280437845220199</v>
      </c>
      <c r="Z10" s="152"/>
      <c r="AA10" s="160">
        <v>9.4055695352424795</v>
      </c>
      <c r="AB10" s="161">
        <v>8.3131104302741807</v>
      </c>
      <c r="AC10" s="162">
        <v>8.8520598044811294</v>
      </c>
      <c r="AD10" s="152"/>
      <c r="AE10" s="163">
        <v>4.0506189584491201</v>
      </c>
      <c r="AG10" s="179">
        <v>56.774542185015903</v>
      </c>
      <c r="AH10" s="174">
        <v>71.369467698362399</v>
      </c>
      <c r="AI10" s="174">
        <v>75.239474479983102</v>
      </c>
      <c r="AJ10" s="174">
        <v>75.307334433956996</v>
      </c>
      <c r="AK10" s="174">
        <v>76.463699040567406</v>
      </c>
      <c r="AL10" s="180">
        <v>71.030903567577099</v>
      </c>
      <c r="AM10" s="174"/>
      <c r="AN10" s="181">
        <v>97.452659958662906</v>
      </c>
      <c r="AO10" s="182">
        <v>96.852418103831397</v>
      </c>
      <c r="AP10" s="183">
        <v>97.152539031247201</v>
      </c>
      <c r="AQ10" s="174"/>
      <c r="AR10" s="184">
        <v>78.496776089397102</v>
      </c>
      <c r="AS10" s="157"/>
      <c r="AT10" s="158">
        <v>3.6097984359977899</v>
      </c>
      <c r="AU10" s="152">
        <v>0.98959843121819902</v>
      </c>
      <c r="AV10" s="152">
        <v>1.1854523247734401</v>
      </c>
      <c r="AW10" s="152">
        <v>1.9836361871646</v>
      </c>
      <c r="AX10" s="152">
        <v>6.50291893601156</v>
      </c>
      <c r="AY10" s="159">
        <v>2.8052435052511</v>
      </c>
      <c r="AZ10" s="152"/>
      <c r="BA10" s="160">
        <v>5.0622929760425004</v>
      </c>
      <c r="BB10" s="161">
        <v>5.0686551616041804</v>
      </c>
      <c r="BC10" s="162">
        <v>5.0654641455660201</v>
      </c>
      <c r="BD10" s="152"/>
      <c r="BE10" s="163">
        <v>3.59414725841728</v>
      </c>
    </row>
    <row r="11" spans="1:57" x14ac:dyDescent="0.25">
      <c r="A11" s="33" t="s">
        <v>97</v>
      </c>
      <c r="B11" s="2" t="str">
        <f t="shared" si="0"/>
        <v>Washington, DC</v>
      </c>
      <c r="C11" s="2"/>
      <c r="D11" s="23" t="s">
        <v>92</v>
      </c>
      <c r="E11" s="26" t="s">
        <v>93</v>
      </c>
      <c r="F11" s="2"/>
      <c r="G11" s="179">
        <v>74.559660384301907</v>
      </c>
      <c r="H11" s="174">
        <v>101.009605884569</v>
      </c>
      <c r="I11" s="174">
        <v>114.46095469835301</v>
      </c>
      <c r="J11" s="174">
        <v>109.331601696326</v>
      </c>
      <c r="K11" s="174">
        <v>100.768569601065</v>
      </c>
      <c r="L11" s="180">
        <v>100.026078452923</v>
      </c>
      <c r="M11" s="174"/>
      <c r="N11" s="181">
        <v>102.365606375242</v>
      </c>
      <c r="O11" s="182">
        <v>104.425273856776</v>
      </c>
      <c r="P11" s="183">
        <v>103.395440116009</v>
      </c>
      <c r="Q11" s="174"/>
      <c r="R11" s="184">
        <v>100.988753213804</v>
      </c>
      <c r="S11" s="157"/>
      <c r="T11" s="158">
        <v>-17.331741596519699</v>
      </c>
      <c r="U11" s="152">
        <v>-11.7967798359231</v>
      </c>
      <c r="V11" s="152">
        <v>-14.344227986450999</v>
      </c>
      <c r="W11" s="152">
        <v>-10.321092785187201</v>
      </c>
      <c r="X11" s="152">
        <v>6.6434988240499898E-2</v>
      </c>
      <c r="Y11" s="159">
        <v>-10.8432000743149</v>
      </c>
      <c r="Z11" s="152"/>
      <c r="AA11" s="160">
        <v>6.4374969805459399</v>
      </c>
      <c r="AB11" s="161">
        <v>6.0943856441172599</v>
      </c>
      <c r="AC11" s="162">
        <v>6.2639556652936799</v>
      </c>
      <c r="AD11" s="152"/>
      <c r="AE11" s="163">
        <v>-6.4371217168466499</v>
      </c>
      <c r="AG11" s="179">
        <v>84.734845036908396</v>
      </c>
      <c r="AH11" s="174">
        <v>113.77854237191499</v>
      </c>
      <c r="AI11" s="174">
        <v>128.748790375895</v>
      </c>
      <c r="AJ11" s="174">
        <v>120.598052296345</v>
      </c>
      <c r="AK11" s="174">
        <v>103.95663456756</v>
      </c>
      <c r="AL11" s="180">
        <v>110.363372929725</v>
      </c>
      <c r="AM11" s="174"/>
      <c r="AN11" s="181">
        <v>106.679039869598</v>
      </c>
      <c r="AO11" s="182">
        <v>111.192279258081</v>
      </c>
      <c r="AP11" s="183">
        <v>108.935659563839</v>
      </c>
      <c r="AQ11" s="174"/>
      <c r="AR11" s="184">
        <v>109.95542992777099</v>
      </c>
      <c r="AS11" s="157"/>
      <c r="AT11" s="158">
        <v>-9.9039093475317692</v>
      </c>
      <c r="AU11" s="152">
        <v>-10.5837884532692</v>
      </c>
      <c r="AV11" s="152">
        <v>-11.5776369675932</v>
      </c>
      <c r="AW11" s="152">
        <v>-11.233551131285999</v>
      </c>
      <c r="AX11" s="152">
        <v>-8.9094604339916597</v>
      </c>
      <c r="AY11" s="159">
        <v>-10.547098255930599</v>
      </c>
      <c r="AZ11" s="152"/>
      <c r="BA11" s="160">
        <v>-6.0813063220477996</v>
      </c>
      <c r="BB11" s="161">
        <v>-6.8934562259571903</v>
      </c>
      <c r="BC11" s="162">
        <v>-6.4975556315261498</v>
      </c>
      <c r="BD11" s="152"/>
      <c r="BE11" s="163">
        <v>-9.4362677592525692</v>
      </c>
    </row>
    <row r="12" spans="1:57" x14ac:dyDescent="0.25">
      <c r="A12" s="20" t="s">
        <v>98</v>
      </c>
      <c r="B12" s="2" t="str">
        <f t="shared" si="0"/>
        <v>Arlington, VA</v>
      </c>
      <c r="C12" s="2"/>
      <c r="D12" s="23" t="s">
        <v>92</v>
      </c>
      <c r="E12" s="26" t="s">
        <v>93</v>
      </c>
      <c r="F12" s="2"/>
      <c r="G12" s="179">
        <v>76.9887687434002</v>
      </c>
      <c r="H12" s="174">
        <v>124.779024287222</v>
      </c>
      <c r="I12" s="174">
        <v>136.95422280887001</v>
      </c>
      <c r="J12" s="174">
        <v>120.53346356916499</v>
      </c>
      <c r="K12" s="174">
        <v>96.880473072861605</v>
      </c>
      <c r="L12" s="180">
        <v>111.227190496304</v>
      </c>
      <c r="M12" s="174"/>
      <c r="N12" s="181">
        <v>90.545175290390702</v>
      </c>
      <c r="O12" s="182">
        <v>89.486410770855301</v>
      </c>
      <c r="P12" s="183">
        <v>90.015793030623001</v>
      </c>
      <c r="Q12" s="174"/>
      <c r="R12" s="184">
        <v>105.166791220395</v>
      </c>
      <c r="S12" s="157"/>
      <c r="T12" s="158">
        <v>-26.552441441557701</v>
      </c>
      <c r="U12" s="152">
        <v>-16.417361118424001</v>
      </c>
      <c r="V12" s="152">
        <v>-20.3299297398083</v>
      </c>
      <c r="W12" s="152">
        <v>-25.703199493461899</v>
      </c>
      <c r="X12" s="152">
        <v>-22.747104710869699</v>
      </c>
      <c r="Y12" s="159">
        <v>-22.071679579193201</v>
      </c>
      <c r="Z12" s="152"/>
      <c r="AA12" s="160">
        <v>-8.8832484038112902</v>
      </c>
      <c r="AB12" s="161">
        <v>0.77982692909567297</v>
      </c>
      <c r="AC12" s="162">
        <v>-4.3233397157400999</v>
      </c>
      <c r="AD12" s="152"/>
      <c r="AE12" s="163">
        <v>-18.368439462810699</v>
      </c>
      <c r="AG12" s="179">
        <v>91.9875446145723</v>
      </c>
      <c r="AH12" s="174">
        <v>130.51862090813</v>
      </c>
      <c r="AI12" s="174">
        <v>137.80227323125601</v>
      </c>
      <c r="AJ12" s="174">
        <v>131.59809714889099</v>
      </c>
      <c r="AK12" s="174">
        <v>113.16998020063301</v>
      </c>
      <c r="AL12" s="180">
        <v>121.015303220696</v>
      </c>
      <c r="AM12" s="174"/>
      <c r="AN12" s="181">
        <v>101.964050158394</v>
      </c>
      <c r="AO12" s="182">
        <v>97.921890443505802</v>
      </c>
      <c r="AP12" s="183">
        <v>99.942970300950293</v>
      </c>
      <c r="AQ12" s="174"/>
      <c r="AR12" s="184">
        <v>114.994636672197</v>
      </c>
      <c r="AS12" s="157"/>
      <c r="AT12" s="158">
        <v>-11.4742690116801</v>
      </c>
      <c r="AU12" s="152">
        <v>-14.414679841705601</v>
      </c>
      <c r="AV12" s="152">
        <v>-19.401970161469301</v>
      </c>
      <c r="AW12" s="152">
        <v>-20.464777271746399</v>
      </c>
      <c r="AX12" s="152">
        <v>-15.2525877057067</v>
      </c>
      <c r="AY12" s="159">
        <v>-16.7001068140119</v>
      </c>
      <c r="AZ12" s="152"/>
      <c r="BA12" s="160">
        <v>-12.217215760416201</v>
      </c>
      <c r="BB12" s="161">
        <v>-12.307250342656101</v>
      </c>
      <c r="BC12" s="162">
        <v>-12.261345785635299</v>
      </c>
      <c r="BD12" s="152"/>
      <c r="BE12" s="163">
        <v>-15.640335246729601</v>
      </c>
    </row>
    <row r="13" spans="1:57" x14ac:dyDescent="0.25">
      <c r="A13" s="20" t="s">
        <v>38</v>
      </c>
      <c r="B13" s="2" t="str">
        <f t="shared" si="0"/>
        <v>Suburban Virginia Area</v>
      </c>
      <c r="C13" s="2"/>
      <c r="D13" s="23" t="s">
        <v>92</v>
      </c>
      <c r="E13" s="26" t="s">
        <v>93</v>
      </c>
      <c r="F13" s="2"/>
      <c r="G13" s="179">
        <v>71.287711823060604</v>
      </c>
      <c r="H13" s="174">
        <v>92.913590827776801</v>
      </c>
      <c r="I13" s="174">
        <v>110.85315498455</v>
      </c>
      <c r="J13" s="174">
        <v>103.65621564481999</v>
      </c>
      <c r="K13" s="174">
        <v>102.824460887949</v>
      </c>
      <c r="L13" s="180">
        <v>96.307026833631397</v>
      </c>
      <c r="M13" s="174"/>
      <c r="N13" s="181">
        <v>112.88142624817</v>
      </c>
      <c r="O13" s="182">
        <v>126.218858350951</v>
      </c>
      <c r="P13" s="183">
        <v>119.55014229955999</v>
      </c>
      <c r="Q13" s="174"/>
      <c r="R13" s="184">
        <v>102.94791696675399</v>
      </c>
      <c r="S13" s="157"/>
      <c r="T13" s="158">
        <v>-13.3729101503514</v>
      </c>
      <c r="U13" s="152">
        <v>-2.70429118249614</v>
      </c>
      <c r="V13" s="152">
        <v>4.2028689926085496</v>
      </c>
      <c r="W13" s="152">
        <v>12.908792403730899</v>
      </c>
      <c r="X13" s="152">
        <v>25.615721783468601</v>
      </c>
      <c r="Y13" s="159">
        <v>5.1764355842213696</v>
      </c>
      <c r="Z13" s="152"/>
      <c r="AA13" s="160">
        <v>21.4288293219814</v>
      </c>
      <c r="AB13" s="161">
        <v>29.575329410847999</v>
      </c>
      <c r="AC13" s="162">
        <v>25.597264776905799</v>
      </c>
      <c r="AD13" s="152"/>
      <c r="AE13" s="163">
        <v>11.1740272358814</v>
      </c>
      <c r="AG13" s="179">
        <v>74.570842354671299</v>
      </c>
      <c r="AH13" s="174">
        <v>100.025786184076</v>
      </c>
      <c r="AI13" s="174">
        <v>112.313302830997</v>
      </c>
      <c r="AJ13" s="174">
        <v>107.21297683728901</v>
      </c>
      <c r="AK13" s="174">
        <v>100.474730176886</v>
      </c>
      <c r="AL13" s="180">
        <v>98.919527676784099</v>
      </c>
      <c r="AM13" s="174"/>
      <c r="AN13" s="181">
        <v>110.508882861571</v>
      </c>
      <c r="AO13" s="182">
        <v>116.253306958153</v>
      </c>
      <c r="AP13" s="183">
        <v>113.381094909862</v>
      </c>
      <c r="AQ13" s="174"/>
      <c r="AR13" s="184">
        <v>103.05610397186</v>
      </c>
      <c r="AS13" s="157"/>
      <c r="AT13" s="158">
        <v>-8.8862887222719102</v>
      </c>
      <c r="AU13" s="152">
        <v>-0.92297585230764201</v>
      </c>
      <c r="AV13" s="152">
        <v>2.86399673611758</v>
      </c>
      <c r="AW13" s="152">
        <v>1.04011798898376</v>
      </c>
      <c r="AX13" s="152">
        <v>8.2344254975215296</v>
      </c>
      <c r="AY13" s="159">
        <v>0.74750340251094305</v>
      </c>
      <c r="AZ13" s="152"/>
      <c r="BA13" s="160">
        <v>0.58312066583780597</v>
      </c>
      <c r="BB13" s="161">
        <v>-1.3257722761391799</v>
      </c>
      <c r="BC13" s="162">
        <v>-0.40463974652458901</v>
      </c>
      <c r="BD13" s="152"/>
      <c r="BE13" s="163">
        <v>0.38724291070289002</v>
      </c>
    </row>
    <row r="14" spans="1:57" x14ac:dyDescent="0.25">
      <c r="A14" s="20" t="s">
        <v>99</v>
      </c>
      <c r="B14" s="2" t="str">
        <f t="shared" si="0"/>
        <v>Alexandria, VA</v>
      </c>
      <c r="C14" s="2"/>
      <c r="D14" s="23" t="s">
        <v>92</v>
      </c>
      <c r="E14" s="26" t="s">
        <v>93</v>
      </c>
      <c r="F14" s="2"/>
      <c r="G14" s="179">
        <v>60.051688914683602</v>
      </c>
      <c r="H14" s="174">
        <v>78.822229831688901</v>
      </c>
      <c r="I14" s="174">
        <v>91.461715612304104</v>
      </c>
      <c r="J14" s="174">
        <v>89.976884503772396</v>
      </c>
      <c r="K14" s="174">
        <v>78.275584445734097</v>
      </c>
      <c r="L14" s="180">
        <v>79.717620661636602</v>
      </c>
      <c r="M14" s="174"/>
      <c r="N14" s="181">
        <v>79.534542077771306</v>
      </c>
      <c r="O14" s="182">
        <v>77.870038305281398</v>
      </c>
      <c r="P14" s="183">
        <v>78.702290191526401</v>
      </c>
      <c r="Q14" s="174"/>
      <c r="R14" s="184">
        <v>79.427526241605094</v>
      </c>
      <c r="S14" s="157"/>
      <c r="T14" s="158">
        <v>-21.107601771142701</v>
      </c>
      <c r="U14" s="152">
        <v>-20.5735632276877</v>
      </c>
      <c r="V14" s="152">
        <v>-16.945509266632602</v>
      </c>
      <c r="W14" s="152">
        <v>-11.4204119469301</v>
      </c>
      <c r="X14" s="152">
        <v>-4.3112395059428597</v>
      </c>
      <c r="Y14" s="159">
        <v>-14.987825426232</v>
      </c>
      <c r="Z14" s="152"/>
      <c r="AA14" s="160">
        <v>6.7946465288981299</v>
      </c>
      <c r="AB14" s="161">
        <v>0.14897173576558501</v>
      </c>
      <c r="AC14" s="162">
        <v>3.4002149839831</v>
      </c>
      <c r="AD14" s="152"/>
      <c r="AE14" s="163">
        <v>-10.480925875152501</v>
      </c>
      <c r="AG14" s="179">
        <v>63.194472721996497</v>
      </c>
      <c r="AH14" s="174">
        <v>82.550874927452099</v>
      </c>
      <c r="AI14" s="174">
        <v>97.316346198491004</v>
      </c>
      <c r="AJ14" s="174">
        <v>93.942230702263402</v>
      </c>
      <c r="AK14" s="174">
        <v>82.209621300058004</v>
      </c>
      <c r="AL14" s="180">
        <v>83.842709170052203</v>
      </c>
      <c r="AM14" s="174"/>
      <c r="AN14" s="181">
        <v>84.190827045850199</v>
      </c>
      <c r="AO14" s="182">
        <v>86.762648868252995</v>
      </c>
      <c r="AP14" s="183">
        <v>85.476737957051597</v>
      </c>
      <c r="AQ14" s="174"/>
      <c r="AR14" s="184">
        <v>84.309574537766295</v>
      </c>
      <c r="AS14" s="157"/>
      <c r="AT14" s="158">
        <v>-14.942356792385</v>
      </c>
      <c r="AU14" s="152">
        <v>-15.8468376348621</v>
      </c>
      <c r="AV14" s="152">
        <v>-14.8810436795802</v>
      </c>
      <c r="AW14" s="152">
        <v>-15.8315230792323</v>
      </c>
      <c r="AX14" s="152">
        <v>-11.053818012132901</v>
      </c>
      <c r="AY14" s="159">
        <v>-14.5787468686714</v>
      </c>
      <c r="AZ14" s="152"/>
      <c r="BA14" s="160">
        <v>-7.9933902514869901</v>
      </c>
      <c r="BB14" s="161">
        <v>-8.5262858072262304</v>
      </c>
      <c r="BC14" s="162">
        <v>-8.2646201213492692</v>
      </c>
      <c r="BD14" s="152"/>
      <c r="BE14" s="163">
        <v>-12.840978958299599</v>
      </c>
    </row>
    <row r="15" spans="1:57" x14ac:dyDescent="0.25">
      <c r="A15" s="20" t="s">
        <v>37</v>
      </c>
      <c r="B15" s="2" t="str">
        <f t="shared" si="0"/>
        <v>Fairfax/Tysons Corner, VA</v>
      </c>
      <c r="C15" s="2"/>
      <c r="D15" s="23" t="s">
        <v>92</v>
      </c>
      <c r="E15" s="26" t="s">
        <v>93</v>
      </c>
      <c r="F15" s="2"/>
      <c r="G15" s="179">
        <v>73.919900416859605</v>
      </c>
      <c r="H15" s="174">
        <v>121.19017600741</v>
      </c>
      <c r="I15" s="174">
        <v>142.262979388605</v>
      </c>
      <c r="J15" s="174">
        <v>124.534505558128</v>
      </c>
      <c r="K15" s="174">
        <v>93.046866604909596</v>
      </c>
      <c r="L15" s="180">
        <v>110.99088559518199</v>
      </c>
      <c r="M15" s="174"/>
      <c r="N15" s="181">
        <v>82.920526864289002</v>
      </c>
      <c r="O15" s="182">
        <v>86.930530338119397</v>
      </c>
      <c r="P15" s="183">
        <v>84.925528601204206</v>
      </c>
      <c r="Q15" s="174"/>
      <c r="R15" s="184">
        <v>103.54364073975999</v>
      </c>
      <c r="S15" s="157"/>
      <c r="T15" s="158">
        <v>-10.300778718075501</v>
      </c>
      <c r="U15" s="152">
        <v>2.26692254750846</v>
      </c>
      <c r="V15" s="152">
        <v>-1.5037314749522599</v>
      </c>
      <c r="W15" s="152">
        <v>-5.5139707017757802</v>
      </c>
      <c r="X15" s="152">
        <v>-1.93997821468577</v>
      </c>
      <c r="Y15" s="159">
        <v>-2.9862718325849098</v>
      </c>
      <c r="Z15" s="152"/>
      <c r="AA15" s="160">
        <v>-3.6328015956378898</v>
      </c>
      <c r="AB15" s="161">
        <v>0.60932721570970705</v>
      </c>
      <c r="AC15" s="162">
        <v>-1.5073385696464701</v>
      </c>
      <c r="AD15" s="152"/>
      <c r="AE15" s="163">
        <v>-2.6436969157203301</v>
      </c>
      <c r="AG15" s="179">
        <v>79.759413501621097</v>
      </c>
      <c r="AH15" s="174">
        <v>124.038283059286</v>
      </c>
      <c r="AI15" s="174">
        <v>149.122784275127</v>
      </c>
      <c r="AJ15" s="174">
        <v>138.57906409217199</v>
      </c>
      <c r="AK15" s="174">
        <v>101.82764184807699</v>
      </c>
      <c r="AL15" s="180">
        <v>118.665437355257</v>
      </c>
      <c r="AM15" s="174"/>
      <c r="AN15" s="181">
        <v>92.449440423807303</v>
      </c>
      <c r="AO15" s="182">
        <v>94.518638547938806</v>
      </c>
      <c r="AP15" s="183">
        <v>93.484039485872998</v>
      </c>
      <c r="AQ15" s="174"/>
      <c r="AR15" s="184">
        <v>111.470752249718</v>
      </c>
      <c r="AS15" s="157"/>
      <c r="AT15" s="158">
        <v>-3.15367754548656</v>
      </c>
      <c r="AU15" s="152">
        <v>4.8440196976513397</v>
      </c>
      <c r="AV15" s="152">
        <v>2.17907978486729</v>
      </c>
      <c r="AW15" s="152">
        <v>-0.84851447351124398</v>
      </c>
      <c r="AX15" s="152">
        <v>0.51732397681293796</v>
      </c>
      <c r="AY15" s="159">
        <v>0.96174180579122304</v>
      </c>
      <c r="AZ15" s="152"/>
      <c r="BA15" s="160">
        <v>-1.2114931824753801</v>
      </c>
      <c r="BB15" s="161">
        <v>-1.73294318289906</v>
      </c>
      <c r="BC15" s="162">
        <v>-1.47579348535711</v>
      </c>
      <c r="BD15" s="152"/>
      <c r="BE15" s="163">
        <v>0.36675635078399499</v>
      </c>
    </row>
    <row r="16" spans="1:57" x14ac:dyDescent="0.25">
      <c r="A16" s="20" t="s">
        <v>39</v>
      </c>
      <c r="B16" s="2" t="str">
        <f t="shared" si="0"/>
        <v>I-95 Fredericksburg, VA</v>
      </c>
      <c r="C16" s="2"/>
      <c r="D16" s="23" t="s">
        <v>92</v>
      </c>
      <c r="E16" s="26" t="s">
        <v>93</v>
      </c>
      <c r="F16" s="2"/>
      <c r="G16" s="179">
        <v>52.031720287451598</v>
      </c>
      <c r="H16" s="174">
        <v>60.088760641238203</v>
      </c>
      <c r="I16" s="174">
        <v>62.893478164731803</v>
      </c>
      <c r="J16" s="174">
        <v>65.874855721393004</v>
      </c>
      <c r="K16" s="174">
        <v>64.501744610281904</v>
      </c>
      <c r="L16" s="180">
        <v>61.078111885019297</v>
      </c>
      <c r="M16" s="174"/>
      <c r="N16" s="181">
        <v>81.418195688225495</v>
      </c>
      <c r="O16" s="182">
        <v>78.374662244333805</v>
      </c>
      <c r="P16" s="183">
        <v>79.8964289662797</v>
      </c>
      <c r="Q16" s="174"/>
      <c r="R16" s="184">
        <v>66.454773908236504</v>
      </c>
      <c r="S16" s="157"/>
      <c r="T16" s="158">
        <v>2.6781803934783199</v>
      </c>
      <c r="U16" s="152">
        <v>5.2730801573795496</v>
      </c>
      <c r="V16" s="152">
        <v>2.0146870034276101</v>
      </c>
      <c r="W16" s="152">
        <v>8.09746339887087</v>
      </c>
      <c r="X16" s="152">
        <v>4.0455437424362097</v>
      </c>
      <c r="Y16" s="159">
        <v>4.4645634114692596</v>
      </c>
      <c r="Z16" s="152"/>
      <c r="AA16" s="160">
        <v>7.4633868733392497</v>
      </c>
      <c r="AB16" s="161">
        <v>3.1976971207095199</v>
      </c>
      <c r="AC16" s="162">
        <v>5.3279766429086504</v>
      </c>
      <c r="AD16" s="152"/>
      <c r="AE16" s="163">
        <v>4.7595496258007701</v>
      </c>
      <c r="AG16" s="179">
        <v>52.548266721945801</v>
      </c>
      <c r="AH16" s="174">
        <v>61.382542012161402</v>
      </c>
      <c r="AI16" s="174">
        <v>65.848033443891595</v>
      </c>
      <c r="AJ16" s="174">
        <v>67.086921779988899</v>
      </c>
      <c r="AK16" s="174">
        <v>68.272967661691496</v>
      </c>
      <c r="AL16" s="180">
        <v>63.027746323935801</v>
      </c>
      <c r="AM16" s="174"/>
      <c r="AN16" s="181">
        <v>87.647975953565506</v>
      </c>
      <c r="AO16" s="182">
        <v>86.488124930900995</v>
      </c>
      <c r="AP16" s="183">
        <v>87.068050442233201</v>
      </c>
      <c r="AQ16" s="174"/>
      <c r="AR16" s="184">
        <v>69.896404643449401</v>
      </c>
      <c r="AS16" s="157"/>
      <c r="AT16" s="158">
        <v>3.97667091423404</v>
      </c>
      <c r="AU16" s="152">
        <v>5.5243279155518197</v>
      </c>
      <c r="AV16" s="152">
        <v>5.6899557383291501</v>
      </c>
      <c r="AW16" s="152">
        <v>5.0822639869735804</v>
      </c>
      <c r="AX16" s="152">
        <v>4.72590534765793</v>
      </c>
      <c r="AY16" s="159">
        <v>5.0305007553907704</v>
      </c>
      <c r="AZ16" s="152"/>
      <c r="BA16" s="160">
        <v>6.0694965986150597</v>
      </c>
      <c r="BB16" s="161">
        <v>6.2061352317725804</v>
      </c>
      <c r="BC16" s="162">
        <v>6.1373168935334101</v>
      </c>
      <c r="BD16" s="152"/>
      <c r="BE16" s="163">
        <v>5.4217681089817704</v>
      </c>
    </row>
    <row r="17" spans="1:70" x14ac:dyDescent="0.25">
      <c r="A17" s="20" t="s">
        <v>100</v>
      </c>
      <c r="B17" s="2" t="str">
        <f t="shared" si="0"/>
        <v>Dulles Airport Area, VA</v>
      </c>
      <c r="C17" s="2"/>
      <c r="D17" s="23" t="s">
        <v>92</v>
      </c>
      <c r="E17" s="26" t="s">
        <v>93</v>
      </c>
      <c r="F17" s="2"/>
      <c r="G17" s="179">
        <v>68.996806621659104</v>
      </c>
      <c r="H17" s="174">
        <v>100.391103301581</v>
      </c>
      <c r="I17" s="174">
        <v>116.07090446684499</v>
      </c>
      <c r="J17" s="174">
        <v>114.073238694164</v>
      </c>
      <c r="K17" s="174">
        <v>101.489597706464</v>
      </c>
      <c r="L17" s="180">
        <v>100.204330158142</v>
      </c>
      <c r="M17" s="174"/>
      <c r="N17" s="181">
        <v>94.118197539998107</v>
      </c>
      <c r="O17" s="182">
        <v>92.638464810875703</v>
      </c>
      <c r="P17" s="183">
        <v>93.378331175436898</v>
      </c>
      <c r="Q17" s="174"/>
      <c r="R17" s="184">
        <v>98.254044734512604</v>
      </c>
      <c r="S17" s="157"/>
      <c r="T17" s="158">
        <v>-18.309126693700801</v>
      </c>
      <c r="U17" s="152">
        <v>-6.7006400721205504</v>
      </c>
      <c r="V17" s="152">
        <v>-12.875659086500599</v>
      </c>
      <c r="W17" s="152">
        <v>-4.83650279327715</v>
      </c>
      <c r="X17" s="152">
        <v>-3.2627615804480201</v>
      </c>
      <c r="Y17" s="159">
        <v>-8.9167106926828801</v>
      </c>
      <c r="Z17" s="152"/>
      <c r="AA17" s="160">
        <v>-0.28661818042335302</v>
      </c>
      <c r="AB17" s="161">
        <v>7.5848056187186303</v>
      </c>
      <c r="AC17" s="162">
        <v>3.46851924628346</v>
      </c>
      <c r="AD17" s="152"/>
      <c r="AE17" s="163">
        <v>-5.8567732649322997</v>
      </c>
      <c r="AG17" s="179">
        <v>78.127768889299901</v>
      </c>
      <c r="AH17" s="174">
        <v>116.057124063627</v>
      </c>
      <c r="AI17" s="174">
        <v>133.27353648386199</v>
      </c>
      <c r="AJ17" s="174">
        <v>132.14819337834001</v>
      </c>
      <c r="AK17" s="174">
        <v>110.777640802737</v>
      </c>
      <c r="AL17" s="180">
        <v>114.076852723573</v>
      </c>
      <c r="AM17" s="174"/>
      <c r="AN17" s="181">
        <v>97.806269999075099</v>
      </c>
      <c r="AO17" s="182">
        <v>92.455191436234102</v>
      </c>
      <c r="AP17" s="183">
        <v>95.1307307176546</v>
      </c>
      <c r="AQ17" s="174"/>
      <c r="AR17" s="184">
        <v>108.663675007596</v>
      </c>
      <c r="AS17" s="157"/>
      <c r="AT17" s="158">
        <v>3.45878912344183</v>
      </c>
      <c r="AU17" s="152">
        <v>4.0932649222475899</v>
      </c>
      <c r="AV17" s="152">
        <v>1.7439327538621601</v>
      </c>
      <c r="AW17" s="152">
        <v>4.8990644659412297</v>
      </c>
      <c r="AX17" s="152">
        <v>8.6492667959930092</v>
      </c>
      <c r="AY17" s="159">
        <v>4.4786355818094297</v>
      </c>
      <c r="AZ17" s="152"/>
      <c r="BA17" s="160">
        <v>3.89494202159212</v>
      </c>
      <c r="BB17" s="161">
        <v>-1.1683291643931899</v>
      </c>
      <c r="BC17" s="162">
        <v>1.37128417817202</v>
      </c>
      <c r="BD17" s="152"/>
      <c r="BE17" s="163">
        <v>3.68365936275067</v>
      </c>
    </row>
    <row r="18" spans="1:70" x14ac:dyDescent="0.25">
      <c r="A18" s="20" t="s">
        <v>46</v>
      </c>
      <c r="B18" s="2" t="str">
        <f t="shared" si="0"/>
        <v>Williamsburg, VA</v>
      </c>
      <c r="C18" s="2"/>
      <c r="D18" s="23" t="s">
        <v>92</v>
      </c>
      <c r="E18" s="26" t="s">
        <v>93</v>
      </c>
      <c r="F18" s="2"/>
      <c r="G18" s="179">
        <v>77.054140170477595</v>
      </c>
      <c r="H18" s="174">
        <v>85.281895548640193</v>
      </c>
      <c r="I18" s="174">
        <v>83.820986334731401</v>
      </c>
      <c r="J18" s="174">
        <v>86.376962521986101</v>
      </c>
      <c r="K18" s="174">
        <v>87.226961168989305</v>
      </c>
      <c r="L18" s="180">
        <v>83.952189148964905</v>
      </c>
      <c r="M18" s="174"/>
      <c r="N18" s="181">
        <v>141.24930591259599</v>
      </c>
      <c r="O18" s="182">
        <v>156.84162630225899</v>
      </c>
      <c r="P18" s="183">
        <v>149.04546610742699</v>
      </c>
      <c r="Q18" s="174"/>
      <c r="R18" s="184">
        <v>102.550268279954</v>
      </c>
      <c r="S18" s="157"/>
      <c r="T18" s="158">
        <v>5.6307108784120103</v>
      </c>
      <c r="U18" s="152">
        <v>3.4675465471288098</v>
      </c>
      <c r="V18" s="152">
        <v>0.71268058237979504</v>
      </c>
      <c r="W18" s="152">
        <v>12.130219777233499</v>
      </c>
      <c r="X18" s="152">
        <v>12.7503797430729</v>
      </c>
      <c r="Y18" s="159">
        <v>6.8110337901153297</v>
      </c>
      <c r="Z18" s="152"/>
      <c r="AA18" s="160">
        <v>13.5722329078197</v>
      </c>
      <c r="AB18" s="161">
        <v>12.327572319516101</v>
      </c>
      <c r="AC18" s="162">
        <v>12.9139316775225</v>
      </c>
      <c r="AD18" s="152"/>
      <c r="AE18" s="163">
        <v>9.2633531244309193</v>
      </c>
      <c r="AG18" s="179">
        <v>75.750265863888501</v>
      </c>
      <c r="AH18" s="174">
        <v>83.644126978757896</v>
      </c>
      <c r="AI18" s="174">
        <v>84.368459951292095</v>
      </c>
      <c r="AJ18" s="174">
        <v>85.657026451089095</v>
      </c>
      <c r="AK18" s="174">
        <v>90.426145311865696</v>
      </c>
      <c r="AL18" s="180">
        <v>83.969204911378696</v>
      </c>
      <c r="AM18" s="174"/>
      <c r="AN18" s="181">
        <v>143.49606277905499</v>
      </c>
      <c r="AO18" s="182">
        <v>154.74199499391099</v>
      </c>
      <c r="AP18" s="183">
        <v>149.11902888648299</v>
      </c>
      <c r="AQ18" s="174"/>
      <c r="AR18" s="184">
        <v>102.583440332837</v>
      </c>
      <c r="AS18" s="157"/>
      <c r="AT18" s="158">
        <v>-0.22078378794746301</v>
      </c>
      <c r="AU18" s="152">
        <v>-8.9170520633525305E-2</v>
      </c>
      <c r="AV18" s="152">
        <v>1.13051007980197</v>
      </c>
      <c r="AW18" s="152">
        <v>8.6008159247754197</v>
      </c>
      <c r="AX18" s="152">
        <v>7.2002612978071499</v>
      </c>
      <c r="AY18" s="159">
        <v>3.3370959375659801</v>
      </c>
      <c r="AZ18" s="152"/>
      <c r="BA18" s="160">
        <v>5.5655329171267702</v>
      </c>
      <c r="BB18" s="161">
        <v>7.0542685596035799</v>
      </c>
      <c r="BC18" s="162">
        <v>6.3327633607055098</v>
      </c>
      <c r="BD18" s="152"/>
      <c r="BE18" s="163">
        <v>4.5605341812531597</v>
      </c>
    </row>
    <row r="19" spans="1:70" x14ac:dyDescent="0.25">
      <c r="A19" s="20" t="s">
        <v>101</v>
      </c>
      <c r="B19" s="2" t="str">
        <f t="shared" si="0"/>
        <v>Virginia Beach, VA</v>
      </c>
      <c r="C19" s="2"/>
      <c r="D19" s="23" t="s">
        <v>92</v>
      </c>
      <c r="E19" s="26" t="s">
        <v>93</v>
      </c>
      <c r="F19" s="2"/>
      <c r="G19" s="179">
        <v>149.27996719395301</v>
      </c>
      <c r="H19" s="174">
        <v>160.86861544455701</v>
      </c>
      <c r="I19" s="174">
        <v>164.77949265175701</v>
      </c>
      <c r="J19" s="174">
        <v>159.56799916621199</v>
      </c>
      <c r="K19" s="174">
        <v>153.32639059456</v>
      </c>
      <c r="L19" s="180">
        <v>157.564493010208</v>
      </c>
      <c r="M19" s="174"/>
      <c r="N19" s="181">
        <v>227.37906485623</v>
      </c>
      <c r="O19" s="182">
        <v>254.12570243123099</v>
      </c>
      <c r="P19" s="183">
        <v>240.75238364373101</v>
      </c>
      <c r="Q19" s="174"/>
      <c r="R19" s="184">
        <v>181.33246176264299</v>
      </c>
      <c r="S19" s="157"/>
      <c r="T19" s="158">
        <v>6.1462390577803898</v>
      </c>
      <c r="U19" s="152">
        <v>-0.74488139959809296</v>
      </c>
      <c r="V19" s="152">
        <v>-0.75919494619867101</v>
      </c>
      <c r="W19" s="152">
        <v>8.1429466993354307</v>
      </c>
      <c r="X19" s="152">
        <v>12.719034904554199</v>
      </c>
      <c r="Y19" s="159">
        <v>4.7176419063983097</v>
      </c>
      <c r="Z19" s="152"/>
      <c r="AA19" s="160">
        <v>25.161200449691201</v>
      </c>
      <c r="AB19" s="161">
        <v>17.996510585358902</v>
      </c>
      <c r="AC19" s="162">
        <v>21.274806489128299</v>
      </c>
      <c r="AD19" s="152"/>
      <c r="AE19" s="163">
        <v>10.4371344562212</v>
      </c>
      <c r="AG19" s="179">
        <v>146.03320217602999</v>
      </c>
      <c r="AH19" s="174">
        <v>158.55374828956499</v>
      </c>
      <c r="AI19" s="174">
        <v>170.324888554897</v>
      </c>
      <c r="AJ19" s="174">
        <v>168.48274452388301</v>
      </c>
      <c r="AK19" s="174">
        <v>175.146006869009</v>
      </c>
      <c r="AL19" s="180">
        <v>163.708118082677</v>
      </c>
      <c r="AM19" s="174"/>
      <c r="AN19" s="181">
        <v>249.858850695472</v>
      </c>
      <c r="AO19" s="182">
        <v>265.77156898425898</v>
      </c>
      <c r="AP19" s="183">
        <v>257.81520983986502</v>
      </c>
      <c r="AQ19" s="174"/>
      <c r="AR19" s="184">
        <v>190.59585858473099</v>
      </c>
      <c r="AS19" s="157"/>
      <c r="AT19" s="158">
        <v>1.4418007724959601</v>
      </c>
      <c r="AU19" s="152">
        <v>-0.75090923039435398</v>
      </c>
      <c r="AV19" s="152">
        <v>3.4809677946140098</v>
      </c>
      <c r="AW19" s="152">
        <v>7.2471810630170497</v>
      </c>
      <c r="AX19" s="152">
        <v>6.6723698511323501</v>
      </c>
      <c r="AY19" s="159">
        <v>3.6659535957695399</v>
      </c>
      <c r="AZ19" s="152"/>
      <c r="BA19" s="160">
        <v>8.1781881599540096</v>
      </c>
      <c r="BB19" s="161">
        <v>6.6019331451904897</v>
      </c>
      <c r="BC19" s="162">
        <v>7.3599612910910404</v>
      </c>
      <c r="BD19" s="152"/>
      <c r="BE19" s="163">
        <v>5.0632213669793602</v>
      </c>
    </row>
    <row r="20" spans="1:70" x14ac:dyDescent="0.25">
      <c r="A20" s="33" t="s">
        <v>102</v>
      </c>
      <c r="B20" s="2" t="str">
        <f t="shared" si="0"/>
        <v>Norfolk/Portsmouth, VA</v>
      </c>
      <c r="C20" s="2"/>
      <c r="D20" s="23" t="s">
        <v>92</v>
      </c>
      <c r="E20" s="26" t="s">
        <v>93</v>
      </c>
      <c r="F20" s="2"/>
      <c r="G20" s="179">
        <v>78.390392067392</v>
      </c>
      <c r="H20" s="174">
        <v>87.201480659880602</v>
      </c>
      <c r="I20" s="174">
        <v>91.717832555282499</v>
      </c>
      <c r="J20" s="174">
        <v>98.585373780273699</v>
      </c>
      <c r="K20" s="174">
        <v>87.927308055457999</v>
      </c>
      <c r="L20" s="180">
        <v>88.764477423657397</v>
      </c>
      <c r="M20" s="174"/>
      <c r="N20" s="181">
        <v>119.272516181116</v>
      </c>
      <c r="O20" s="182">
        <v>126.901954299754</v>
      </c>
      <c r="P20" s="183">
        <v>123.08723524043501</v>
      </c>
      <c r="Q20" s="174"/>
      <c r="R20" s="184">
        <v>98.570979657022505</v>
      </c>
      <c r="S20" s="157"/>
      <c r="T20" s="158">
        <v>3.9602568814996801</v>
      </c>
      <c r="U20" s="152">
        <v>-1.99829345155879</v>
      </c>
      <c r="V20" s="152">
        <v>-5.2941216672224298</v>
      </c>
      <c r="W20" s="152">
        <v>2.8436043598074399</v>
      </c>
      <c r="X20" s="152">
        <v>2.84786809825159</v>
      </c>
      <c r="Y20" s="159">
        <v>0.28054102687348798</v>
      </c>
      <c r="Z20" s="152"/>
      <c r="AA20" s="160">
        <v>11.811264669660099</v>
      </c>
      <c r="AB20" s="161">
        <v>10.6190704184813</v>
      </c>
      <c r="AC20" s="162">
        <v>11.193501909569999</v>
      </c>
      <c r="AD20" s="152"/>
      <c r="AE20" s="163">
        <v>3.9193174803257702</v>
      </c>
      <c r="AG20" s="179">
        <v>78.422866905054406</v>
      </c>
      <c r="AH20" s="174">
        <v>95.094809503334503</v>
      </c>
      <c r="AI20" s="174">
        <v>103.907648407335</v>
      </c>
      <c r="AJ20" s="174">
        <v>106.22526586521499</v>
      </c>
      <c r="AK20" s="174">
        <v>100.31787023078201</v>
      </c>
      <c r="AL20" s="180">
        <v>96.7936921823446</v>
      </c>
      <c r="AM20" s="174"/>
      <c r="AN20" s="181">
        <v>133.237030616005</v>
      </c>
      <c r="AO20" s="182">
        <v>140.00485358897799</v>
      </c>
      <c r="AP20" s="183">
        <v>136.62094210249199</v>
      </c>
      <c r="AQ20" s="174"/>
      <c r="AR20" s="184">
        <v>108.172906445243</v>
      </c>
      <c r="AS20" s="157"/>
      <c r="AT20" s="158">
        <v>-6.9983948413650303</v>
      </c>
      <c r="AU20" s="152">
        <v>-2.5924023778595302</v>
      </c>
      <c r="AV20" s="152">
        <v>9.7393136149051998E-2</v>
      </c>
      <c r="AW20" s="152">
        <v>-0.33531168549943702</v>
      </c>
      <c r="AX20" s="152">
        <v>-0.46525258584053802</v>
      </c>
      <c r="AY20" s="159">
        <v>-1.8569516613907699</v>
      </c>
      <c r="AZ20" s="152"/>
      <c r="BA20" s="160">
        <v>2.8798503597129002</v>
      </c>
      <c r="BB20" s="161">
        <v>3.3401349203378201</v>
      </c>
      <c r="BC20" s="162">
        <v>3.11517955296071</v>
      </c>
      <c r="BD20" s="152"/>
      <c r="BE20" s="163">
        <v>-0.118345919133075</v>
      </c>
    </row>
    <row r="21" spans="1:70" x14ac:dyDescent="0.25">
      <c r="A21" s="34" t="s">
        <v>43</v>
      </c>
      <c r="B21" s="2" t="str">
        <f t="shared" si="0"/>
        <v>Newport News/Hampton, VA</v>
      </c>
      <c r="C21" s="2"/>
      <c r="D21" s="23" t="s">
        <v>92</v>
      </c>
      <c r="E21" s="26" t="s">
        <v>93</v>
      </c>
      <c r="F21" s="2"/>
      <c r="G21" s="179">
        <v>54.3532108528237</v>
      </c>
      <c r="H21" s="174">
        <v>67.217685895607502</v>
      </c>
      <c r="I21" s="174">
        <v>75.132240901312002</v>
      </c>
      <c r="J21" s="174">
        <v>82.866337578436898</v>
      </c>
      <c r="K21" s="174">
        <v>80.669990616086693</v>
      </c>
      <c r="L21" s="180">
        <v>72.047893168853307</v>
      </c>
      <c r="M21" s="174"/>
      <c r="N21" s="181">
        <v>104.55115935539</v>
      </c>
      <c r="O21" s="182">
        <v>99.724043482601203</v>
      </c>
      <c r="P21" s="183">
        <v>102.137601418996</v>
      </c>
      <c r="Q21" s="174"/>
      <c r="R21" s="184">
        <v>80.644952668894106</v>
      </c>
      <c r="S21" s="157"/>
      <c r="T21" s="158">
        <v>-6.7121321624959203</v>
      </c>
      <c r="U21" s="152">
        <v>-4.3522665712865596</v>
      </c>
      <c r="V21" s="152">
        <v>-13.705060878322801</v>
      </c>
      <c r="W21" s="152">
        <v>-1.15219112472318</v>
      </c>
      <c r="X21" s="152">
        <v>-1.9202833553604799</v>
      </c>
      <c r="Y21" s="159">
        <v>-5.6189939344028401</v>
      </c>
      <c r="Z21" s="152"/>
      <c r="AA21" s="160">
        <v>13.971755037662501</v>
      </c>
      <c r="AB21" s="161">
        <v>19.815583770216801</v>
      </c>
      <c r="AC21" s="162">
        <v>16.751669938675999</v>
      </c>
      <c r="AD21" s="152"/>
      <c r="AE21" s="163">
        <v>1.41250126742688</v>
      </c>
      <c r="AG21" s="179">
        <v>54.708540052766601</v>
      </c>
      <c r="AH21" s="174">
        <v>69.655461066742703</v>
      </c>
      <c r="AI21" s="174">
        <v>75.924181324871597</v>
      </c>
      <c r="AJ21" s="174">
        <v>77.036098413434104</v>
      </c>
      <c r="AK21" s="174">
        <v>75.2332912435824</v>
      </c>
      <c r="AL21" s="180">
        <v>70.511514420279497</v>
      </c>
      <c r="AM21" s="174"/>
      <c r="AN21" s="181">
        <v>106.749433606674</v>
      </c>
      <c r="AO21" s="182">
        <v>105.894694284797</v>
      </c>
      <c r="AP21" s="183">
        <v>106.322063945735</v>
      </c>
      <c r="AQ21" s="174"/>
      <c r="AR21" s="184">
        <v>80.743099998981293</v>
      </c>
      <c r="AS21" s="157"/>
      <c r="AT21" s="158">
        <v>-1.4432239312969899</v>
      </c>
      <c r="AU21" s="152">
        <v>0.42600713875091101</v>
      </c>
      <c r="AV21" s="152">
        <v>-0.66932511831298702</v>
      </c>
      <c r="AW21" s="152">
        <v>6.4399973595290199</v>
      </c>
      <c r="AX21" s="152">
        <v>3.2040467154200498</v>
      </c>
      <c r="AY21" s="159">
        <v>1.7252604821341599</v>
      </c>
      <c r="AZ21" s="152"/>
      <c r="BA21" s="160">
        <v>6.4642864031539196</v>
      </c>
      <c r="BB21" s="161">
        <v>4.7209307655953596</v>
      </c>
      <c r="BC21" s="162">
        <v>5.58891644762911</v>
      </c>
      <c r="BD21" s="152"/>
      <c r="BE21" s="163">
        <v>3.1452305866608401</v>
      </c>
    </row>
    <row r="22" spans="1:70" x14ac:dyDescent="0.25">
      <c r="A22" s="35" t="s">
        <v>103</v>
      </c>
      <c r="B22" s="2" t="str">
        <f t="shared" si="0"/>
        <v>Chesapeake/Suffolk, VA</v>
      </c>
      <c r="C22" s="2"/>
      <c r="D22" s="24" t="s">
        <v>92</v>
      </c>
      <c r="E22" s="27" t="s">
        <v>93</v>
      </c>
      <c r="F22" s="2"/>
      <c r="G22" s="185">
        <v>67.915886637642302</v>
      </c>
      <c r="H22" s="186">
        <v>82.599516627595406</v>
      </c>
      <c r="I22" s="186">
        <v>88.308544909578004</v>
      </c>
      <c r="J22" s="186">
        <v>88.840998292029397</v>
      </c>
      <c r="K22" s="186">
        <v>80.733619390488897</v>
      </c>
      <c r="L22" s="187">
        <v>81.679713171466801</v>
      </c>
      <c r="M22" s="174"/>
      <c r="N22" s="188">
        <v>114.314608054253</v>
      </c>
      <c r="O22" s="189">
        <v>113.86028342263801</v>
      </c>
      <c r="P22" s="190">
        <v>114.08744573844599</v>
      </c>
      <c r="Q22" s="174"/>
      <c r="R22" s="191">
        <v>90.939065333460903</v>
      </c>
      <c r="S22" s="157"/>
      <c r="T22" s="164">
        <v>3.98659968200728</v>
      </c>
      <c r="U22" s="165">
        <v>-2.0755758723044901</v>
      </c>
      <c r="V22" s="165">
        <v>-2.7579972311980101</v>
      </c>
      <c r="W22" s="165">
        <v>5.5613486454919299</v>
      </c>
      <c r="X22" s="165">
        <v>2.5791336987195401</v>
      </c>
      <c r="Y22" s="166">
        <v>1.2542006192517201</v>
      </c>
      <c r="Z22" s="152"/>
      <c r="AA22" s="167">
        <v>11.098206216931899</v>
      </c>
      <c r="AB22" s="168">
        <v>7.1684580165714999</v>
      </c>
      <c r="AC22" s="169">
        <v>9.1018670277913802</v>
      </c>
      <c r="AD22" s="152"/>
      <c r="AE22" s="170">
        <v>3.9338925613145102</v>
      </c>
      <c r="AG22" s="185">
        <v>70.350427645679801</v>
      </c>
      <c r="AH22" s="186">
        <v>87.875914287508294</v>
      </c>
      <c r="AI22" s="186">
        <v>94.531460172471498</v>
      </c>
      <c r="AJ22" s="186">
        <v>94.694133213328797</v>
      </c>
      <c r="AK22" s="186">
        <v>89.690174962324093</v>
      </c>
      <c r="AL22" s="187">
        <v>87.428422056262505</v>
      </c>
      <c r="AM22" s="174"/>
      <c r="AN22" s="188">
        <v>124.981446039852</v>
      </c>
      <c r="AO22" s="189">
        <v>125.351560699933</v>
      </c>
      <c r="AP22" s="190">
        <v>125.166503369892</v>
      </c>
      <c r="AQ22" s="174"/>
      <c r="AR22" s="191">
        <v>98.210731003014004</v>
      </c>
      <c r="AS22" s="157"/>
      <c r="AT22" s="164">
        <v>2.27311911987311</v>
      </c>
      <c r="AU22" s="165">
        <v>0.69401142310827302</v>
      </c>
      <c r="AV22" s="165">
        <v>1.6591690351830599</v>
      </c>
      <c r="AW22" s="165">
        <v>4.0731189318457197</v>
      </c>
      <c r="AX22" s="165">
        <v>3.4454304807318201</v>
      </c>
      <c r="AY22" s="166">
        <v>2.4383775108852501</v>
      </c>
      <c r="AZ22" s="152"/>
      <c r="BA22" s="167">
        <v>3.7509677884069599</v>
      </c>
      <c r="BB22" s="168">
        <v>1.9993265851229201</v>
      </c>
      <c r="BC22" s="169">
        <v>2.8663961661621902</v>
      </c>
      <c r="BD22" s="152"/>
      <c r="BE22" s="170">
        <v>2.5938206323367599</v>
      </c>
    </row>
    <row r="23" spans="1:70" ht="13" x14ac:dyDescent="0.3">
      <c r="A23" s="34" t="s">
        <v>59</v>
      </c>
      <c r="B23" s="2" t="s">
        <v>59</v>
      </c>
      <c r="C23" s="8"/>
      <c r="D23" s="22" t="s">
        <v>92</v>
      </c>
      <c r="E23" s="25" t="s">
        <v>93</v>
      </c>
      <c r="F23" s="2"/>
      <c r="G23" s="171">
        <v>58.634796395193497</v>
      </c>
      <c r="H23" s="172">
        <v>99.103047396528694</v>
      </c>
      <c r="I23" s="172">
        <v>149.434245660881</v>
      </c>
      <c r="J23" s="172">
        <v>130.688281041388</v>
      </c>
      <c r="K23" s="172">
        <v>101.097970627503</v>
      </c>
      <c r="L23" s="173">
        <v>107.791668224299</v>
      </c>
      <c r="M23" s="174"/>
      <c r="N23" s="175">
        <v>129.40573097463201</v>
      </c>
      <c r="O23" s="176">
        <v>142.57838451268299</v>
      </c>
      <c r="P23" s="177">
        <v>135.99205774365799</v>
      </c>
      <c r="Q23" s="174"/>
      <c r="R23" s="178">
        <v>115.848922372687</v>
      </c>
      <c r="S23" s="157"/>
      <c r="T23" s="149">
        <v>-10.216636855552601</v>
      </c>
      <c r="U23" s="150">
        <v>23.835331512238099</v>
      </c>
      <c r="V23" s="150">
        <v>59.6931671135195</v>
      </c>
      <c r="W23" s="150">
        <v>35.599086129237101</v>
      </c>
      <c r="X23" s="150">
        <v>14.160792653836101</v>
      </c>
      <c r="Y23" s="151">
        <v>27.158738650703601</v>
      </c>
      <c r="Z23" s="152"/>
      <c r="AA23" s="153">
        <v>-4.5043855861513498</v>
      </c>
      <c r="AB23" s="154">
        <v>-23.824084634127999</v>
      </c>
      <c r="AC23" s="155">
        <v>-15.710756207565099</v>
      </c>
      <c r="AD23" s="152"/>
      <c r="AE23" s="156">
        <v>8.6287740571704497</v>
      </c>
      <c r="AF23" s="38"/>
      <c r="AG23" s="171">
        <v>70.670286214953194</v>
      </c>
      <c r="AH23" s="172">
        <v>111.09945176902499</v>
      </c>
      <c r="AI23" s="172">
        <v>146.35657042723599</v>
      </c>
      <c r="AJ23" s="172">
        <v>138.836513684913</v>
      </c>
      <c r="AK23" s="172">
        <v>105.637935580774</v>
      </c>
      <c r="AL23" s="173">
        <v>114.52015153537999</v>
      </c>
      <c r="AM23" s="174"/>
      <c r="AN23" s="175">
        <v>117.294336615487</v>
      </c>
      <c r="AO23" s="176">
        <v>133.37183077436501</v>
      </c>
      <c r="AP23" s="177">
        <v>125.333083694926</v>
      </c>
      <c r="AQ23" s="174"/>
      <c r="AR23" s="178">
        <v>117.609560723822</v>
      </c>
      <c r="AS23" s="157"/>
      <c r="AT23" s="149">
        <v>7.84083415626153</v>
      </c>
      <c r="AU23" s="150">
        <v>20.235736363245</v>
      </c>
      <c r="AV23" s="150">
        <v>35.130476425269798</v>
      </c>
      <c r="AW23" s="150">
        <v>29.205940201441098</v>
      </c>
      <c r="AX23" s="150">
        <v>14.5722280160024</v>
      </c>
      <c r="AY23" s="151">
        <v>22.902947020873299</v>
      </c>
      <c r="AZ23" s="152"/>
      <c r="BA23" s="153">
        <v>6.1606619010793899</v>
      </c>
      <c r="BB23" s="154">
        <v>1.7292834870661999</v>
      </c>
      <c r="BC23" s="155">
        <v>3.75588937528588</v>
      </c>
      <c r="BD23" s="152"/>
      <c r="BE23" s="156">
        <v>16.3646391362063</v>
      </c>
      <c r="BF23" s="38"/>
      <c r="BG23" s="39"/>
      <c r="BH23" s="39"/>
      <c r="BI23" s="39"/>
      <c r="BJ23" s="39"/>
      <c r="BK23" s="39"/>
      <c r="BL23" s="39"/>
      <c r="BM23" s="39"/>
      <c r="BN23" s="39"/>
      <c r="BO23" s="39"/>
      <c r="BP23" s="39"/>
      <c r="BQ23" s="39"/>
      <c r="BR23" s="39"/>
    </row>
    <row r="24" spans="1:70" x14ac:dyDescent="0.25">
      <c r="A24" s="34" t="s">
        <v>104</v>
      </c>
      <c r="B24" s="2" t="str">
        <f t="shared" si="0"/>
        <v>Richmond North/Glen Allen, VA</v>
      </c>
      <c r="C24" s="9"/>
      <c r="D24" s="23" t="s">
        <v>92</v>
      </c>
      <c r="E24" s="26" t="s">
        <v>93</v>
      </c>
      <c r="F24" s="2"/>
      <c r="G24" s="179">
        <v>47.2389685274523</v>
      </c>
      <c r="H24" s="174">
        <v>67.290576613829501</v>
      </c>
      <c r="I24" s="174">
        <v>87.625287158281594</v>
      </c>
      <c r="J24" s="174">
        <v>85.771590856880294</v>
      </c>
      <c r="K24" s="174">
        <v>71.296897541925105</v>
      </c>
      <c r="L24" s="180">
        <v>71.844664139673696</v>
      </c>
      <c r="M24" s="174"/>
      <c r="N24" s="181">
        <v>89.527462669423301</v>
      </c>
      <c r="O24" s="182">
        <v>92.508124282104205</v>
      </c>
      <c r="P24" s="183">
        <v>91.017793475763796</v>
      </c>
      <c r="Q24" s="174"/>
      <c r="R24" s="184">
        <v>77.322701092842294</v>
      </c>
      <c r="S24" s="157"/>
      <c r="T24" s="158">
        <v>10.3686071592914</v>
      </c>
      <c r="U24" s="152">
        <v>10.252830111657801</v>
      </c>
      <c r="V24" s="152">
        <v>19.779640492291001</v>
      </c>
      <c r="W24" s="152">
        <v>26.211323190972301</v>
      </c>
      <c r="X24" s="152">
        <v>14.5626237173571</v>
      </c>
      <c r="Y24" s="159">
        <v>16.9414584430451</v>
      </c>
      <c r="Z24" s="152"/>
      <c r="AA24" s="160">
        <v>-6.1772301898315298</v>
      </c>
      <c r="AB24" s="161">
        <v>-21.356534991795399</v>
      </c>
      <c r="AC24" s="162">
        <v>-14.5580054769634</v>
      </c>
      <c r="AD24" s="152"/>
      <c r="AE24" s="163">
        <v>4.0414651072382499</v>
      </c>
      <c r="AF24" s="38"/>
      <c r="AG24" s="179">
        <v>54.512132352941101</v>
      </c>
      <c r="AH24" s="174">
        <v>74.888996438419099</v>
      </c>
      <c r="AI24" s="174">
        <v>88.199899770246901</v>
      </c>
      <c r="AJ24" s="174">
        <v>88.211336875358896</v>
      </c>
      <c r="AK24" s="174">
        <v>76.714733486501999</v>
      </c>
      <c r="AL24" s="180">
        <v>76.505962249844899</v>
      </c>
      <c r="AM24" s="174"/>
      <c r="AN24" s="181">
        <v>91.285211659965498</v>
      </c>
      <c r="AO24" s="182">
        <v>92.798731476163098</v>
      </c>
      <c r="AP24" s="183">
        <v>92.041971568064298</v>
      </c>
      <c r="AQ24" s="174"/>
      <c r="AR24" s="184">
        <v>80.944967751464702</v>
      </c>
      <c r="AS24" s="157"/>
      <c r="AT24" s="158">
        <v>12.365239631613001</v>
      </c>
      <c r="AU24" s="152">
        <v>8.5046518643475792</v>
      </c>
      <c r="AV24" s="152">
        <v>12.131883139878299</v>
      </c>
      <c r="AW24" s="152">
        <v>17.352149480489999</v>
      </c>
      <c r="AX24" s="152">
        <v>20.181989194325599</v>
      </c>
      <c r="AY24" s="159">
        <v>14.1232805566691</v>
      </c>
      <c r="AZ24" s="152"/>
      <c r="BA24" s="160">
        <v>7.9064064259793803</v>
      </c>
      <c r="BB24" s="161">
        <v>2.26720080091085</v>
      </c>
      <c r="BC24" s="162">
        <v>4.9879896520074203</v>
      </c>
      <c r="BD24" s="152"/>
      <c r="BE24" s="163">
        <v>10.986014302338001</v>
      </c>
      <c r="BF24" s="38"/>
      <c r="BG24" s="39"/>
      <c r="BH24" s="39"/>
      <c r="BI24" s="39"/>
      <c r="BJ24" s="39"/>
      <c r="BK24" s="39"/>
      <c r="BL24" s="39"/>
      <c r="BM24" s="39"/>
      <c r="BN24" s="39"/>
      <c r="BO24" s="39"/>
      <c r="BP24" s="39"/>
      <c r="BQ24" s="39"/>
      <c r="BR24" s="39"/>
    </row>
    <row r="25" spans="1:70" x14ac:dyDescent="0.25">
      <c r="A25" s="34" t="s">
        <v>62</v>
      </c>
      <c r="B25" s="2" t="str">
        <f t="shared" si="0"/>
        <v>Richmond West/Midlothian, VA</v>
      </c>
      <c r="C25" s="2"/>
      <c r="D25" s="23" t="s">
        <v>92</v>
      </c>
      <c r="E25" s="26" t="s">
        <v>93</v>
      </c>
      <c r="F25" s="2"/>
      <c r="G25" s="179">
        <v>42.933715222348901</v>
      </c>
      <c r="H25" s="174">
        <v>55.448598403648802</v>
      </c>
      <c r="I25" s="174">
        <v>70.402826054732003</v>
      </c>
      <c r="J25" s="174">
        <v>69.522991362599697</v>
      </c>
      <c r="K25" s="174">
        <v>66.6178537343215</v>
      </c>
      <c r="L25" s="180">
        <v>60.985196955530199</v>
      </c>
      <c r="M25" s="174"/>
      <c r="N25" s="181">
        <v>74.645114709235997</v>
      </c>
      <c r="O25" s="182">
        <v>74.848932126567803</v>
      </c>
      <c r="P25" s="183">
        <v>74.7470234179019</v>
      </c>
      <c r="Q25" s="174"/>
      <c r="R25" s="184">
        <v>64.917147373350701</v>
      </c>
      <c r="S25" s="157"/>
      <c r="T25" s="158">
        <v>1.3562032981101499</v>
      </c>
      <c r="U25" s="152">
        <v>0.84278896872139797</v>
      </c>
      <c r="V25" s="152">
        <v>22.760727548983901</v>
      </c>
      <c r="W25" s="152">
        <v>23.021724214823799</v>
      </c>
      <c r="X25" s="152">
        <v>17.9912442246588</v>
      </c>
      <c r="Y25" s="159">
        <v>13.919973248718501</v>
      </c>
      <c r="Z25" s="152"/>
      <c r="AA25" s="160">
        <v>-7.7968813806557398</v>
      </c>
      <c r="AB25" s="161">
        <v>-14.865520304416</v>
      </c>
      <c r="AC25" s="162">
        <v>-11.4768887725102</v>
      </c>
      <c r="AD25" s="152"/>
      <c r="AE25" s="163">
        <v>4.0952415637045299</v>
      </c>
      <c r="AF25" s="38"/>
      <c r="AG25" s="179">
        <v>46.830536488027299</v>
      </c>
      <c r="AH25" s="174">
        <v>59.899880330672701</v>
      </c>
      <c r="AI25" s="174">
        <v>67.051007988882503</v>
      </c>
      <c r="AJ25" s="174">
        <v>67.134708815564395</v>
      </c>
      <c r="AK25" s="174">
        <v>64.703695994868795</v>
      </c>
      <c r="AL25" s="180">
        <v>61.123965923603102</v>
      </c>
      <c r="AM25" s="174"/>
      <c r="AN25" s="181">
        <v>74.833160262257607</v>
      </c>
      <c r="AO25" s="182">
        <v>73.886136937001098</v>
      </c>
      <c r="AP25" s="183">
        <v>74.359648599629395</v>
      </c>
      <c r="AQ25" s="174"/>
      <c r="AR25" s="184">
        <v>64.905589545324901</v>
      </c>
      <c r="AS25" s="157"/>
      <c r="AT25" s="158">
        <v>8.4335192975173801</v>
      </c>
      <c r="AU25" s="152">
        <v>5.3848850861084303</v>
      </c>
      <c r="AV25" s="152">
        <v>10.7898249298685</v>
      </c>
      <c r="AW25" s="152">
        <v>8.1056945258771105</v>
      </c>
      <c r="AX25" s="152">
        <v>6.4812519124798103</v>
      </c>
      <c r="AY25" s="159">
        <v>7.8348752886426603</v>
      </c>
      <c r="AZ25" s="152"/>
      <c r="BA25" s="160">
        <v>5.1755609453442402</v>
      </c>
      <c r="BB25" s="161">
        <v>-1.19252187260411</v>
      </c>
      <c r="BC25" s="162">
        <v>1.91237773119849</v>
      </c>
      <c r="BD25" s="152"/>
      <c r="BE25" s="163">
        <v>5.8218897531923197</v>
      </c>
      <c r="BF25" s="38"/>
      <c r="BG25" s="39"/>
      <c r="BH25" s="39"/>
      <c r="BI25" s="39"/>
      <c r="BJ25" s="39"/>
      <c r="BK25" s="39"/>
      <c r="BL25" s="39"/>
      <c r="BM25" s="39"/>
      <c r="BN25" s="39"/>
      <c r="BO25" s="39"/>
      <c r="BP25" s="39"/>
      <c r="BQ25" s="39"/>
      <c r="BR25" s="39"/>
    </row>
    <row r="26" spans="1:70" x14ac:dyDescent="0.25">
      <c r="A26" s="20" t="s">
        <v>58</v>
      </c>
      <c r="B26" s="2" t="str">
        <f t="shared" si="0"/>
        <v>Petersburg/Chester, VA</v>
      </c>
      <c r="C26" s="2"/>
      <c r="D26" s="23" t="s">
        <v>92</v>
      </c>
      <c r="E26" s="26" t="s">
        <v>93</v>
      </c>
      <c r="F26" s="2"/>
      <c r="G26" s="179">
        <v>49.508823579908601</v>
      </c>
      <c r="H26" s="174">
        <v>64.813758666666601</v>
      </c>
      <c r="I26" s="174">
        <v>70.3097821369863</v>
      </c>
      <c r="J26" s="174">
        <v>68.777728109589006</v>
      </c>
      <c r="K26" s="174">
        <v>65.096612146118702</v>
      </c>
      <c r="L26" s="180">
        <v>63.701340927853799</v>
      </c>
      <c r="M26" s="174"/>
      <c r="N26" s="181">
        <v>76.158600694063907</v>
      </c>
      <c r="O26" s="182">
        <v>73.5323783744292</v>
      </c>
      <c r="P26" s="183">
        <v>74.845489534246497</v>
      </c>
      <c r="Q26" s="174"/>
      <c r="R26" s="184">
        <v>66.885383386823193</v>
      </c>
      <c r="S26" s="157"/>
      <c r="T26" s="158">
        <v>-8.4081780263827604</v>
      </c>
      <c r="U26" s="152">
        <v>0.33081853170707098</v>
      </c>
      <c r="V26" s="152">
        <v>8.9453900866298195</v>
      </c>
      <c r="W26" s="152">
        <v>9.8703093359575504</v>
      </c>
      <c r="X26" s="152">
        <v>2.9478891905120799</v>
      </c>
      <c r="Y26" s="159">
        <v>3.0692224952326499</v>
      </c>
      <c r="Z26" s="152"/>
      <c r="AA26" s="160">
        <v>1.5610800580681099</v>
      </c>
      <c r="AB26" s="161">
        <v>-11.404883203715499</v>
      </c>
      <c r="AC26" s="162">
        <v>-5.2506031225022403</v>
      </c>
      <c r="AD26" s="152"/>
      <c r="AE26" s="163">
        <v>0.25467380651522098</v>
      </c>
      <c r="AF26" s="38"/>
      <c r="AG26" s="179">
        <v>53.933964465753398</v>
      </c>
      <c r="AH26" s="174">
        <v>68.325704703196294</v>
      </c>
      <c r="AI26" s="174">
        <v>72.656661388127802</v>
      </c>
      <c r="AJ26" s="174">
        <v>72.393561246575302</v>
      </c>
      <c r="AK26" s="174">
        <v>68.3545588904109</v>
      </c>
      <c r="AL26" s="180">
        <v>67.132890138812698</v>
      </c>
      <c r="AM26" s="174"/>
      <c r="AN26" s="181">
        <v>77.007718593607294</v>
      </c>
      <c r="AO26" s="182">
        <v>74.740685515981696</v>
      </c>
      <c r="AP26" s="183">
        <v>75.874202054794495</v>
      </c>
      <c r="AQ26" s="174"/>
      <c r="AR26" s="184">
        <v>69.630407829093201</v>
      </c>
      <c r="AS26" s="157"/>
      <c r="AT26" s="158">
        <v>-4.1946617923949603</v>
      </c>
      <c r="AU26" s="152">
        <v>0.72176787556015398</v>
      </c>
      <c r="AV26" s="152">
        <v>4.7060941940409302</v>
      </c>
      <c r="AW26" s="152">
        <v>6.7137790641925701</v>
      </c>
      <c r="AX26" s="152">
        <v>5.0685837294609204</v>
      </c>
      <c r="AY26" s="159">
        <v>2.8325165985590699</v>
      </c>
      <c r="AZ26" s="152"/>
      <c r="BA26" s="160">
        <v>2.9547800538692002</v>
      </c>
      <c r="BB26" s="161">
        <v>-2.9080408766729202</v>
      </c>
      <c r="BC26" s="162">
        <v>-1.87668852655049E-2</v>
      </c>
      <c r="BD26" s="152"/>
      <c r="BE26" s="163">
        <v>1.92753327323263</v>
      </c>
      <c r="BF26" s="38"/>
      <c r="BG26" s="39"/>
      <c r="BH26" s="39"/>
      <c r="BI26" s="39"/>
      <c r="BJ26" s="39"/>
      <c r="BK26" s="39"/>
      <c r="BL26" s="39"/>
      <c r="BM26" s="39"/>
      <c r="BN26" s="39"/>
      <c r="BO26" s="39"/>
      <c r="BP26" s="39"/>
      <c r="BQ26" s="39"/>
      <c r="BR26" s="39"/>
    </row>
    <row r="27" spans="1:70" x14ac:dyDescent="0.25">
      <c r="A27" s="20" t="s">
        <v>105</v>
      </c>
      <c r="B27" s="41" t="s">
        <v>49</v>
      </c>
      <c r="C27" s="2"/>
      <c r="D27" s="23" t="s">
        <v>92</v>
      </c>
      <c r="E27" s="26" t="s">
        <v>93</v>
      </c>
      <c r="F27" s="2"/>
      <c r="G27" s="179">
        <v>68.021911644951103</v>
      </c>
      <c r="H27" s="174">
        <v>74.600743078175796</v>
      </c>
      <c r="I27" s="174">
        <v>77.385090594462497</v>
      </c>
      <c r="J27" s="174">
        <v>76.543887418566698</v>
      </c>
      <c r="K27" s="174">
        <v>78.650716612377806</v>
      </c>
      <c r="L27" s="180">
        <v>75.040469869706797</v>
      </c>
      <c r="M27" s="174"/>
      <c r="N27" s="181">
        <v>111.07731982899</v>
      </c>
      <c r="O27" s="182">
        <v>113.449600977198</v>
      </c>
      <c r="P27" s="183">
        <v>112.263460403094</v>
      </c>
      <c r="Q27" s="174"/>
      <c r="R27" s="184">
        <v>85.675610022103299</v>
      </c>
      <c r="S27" s="157"/>
      <c r="T27" s="158">
        <v>9.7896648006317193</v>
      </c>
      <c r="U27" s="152">
        <v>-7.8929473041435898</v>
      </c>
      <c r="V27" s="152">
        <v>-6.4014764926978902</v>
      </c>
      <c r="W27" s="152">
        <v>12.824715683994301</v>
      </c>
      <c r="X27" s="152">
        <v>14.1080018360677</v>
      </c>
      <c r="Y27" s="159">
        <v>3.5333654177714502</v>
      </c>
      <c r="Z27" s="152"/>
      <c r="AA27" s="160">
        <v>14.366872169668101</v>
      </c>
      <c r="AB27" s="161">
        <v>16.181440327318398</v>
      </c>
      <c r="AC27" s="162">
        <v>15.2766016037989</v>
      </c>
      <c r="AD27" s="152"/>
      <c r="AE27" s="163">
        <v>7.6385004266238798</v>
      </c>
      <c r="AF27" s="38"/>
      <c r="AG27" s="179">
        <v>65.801604743485299</v>
      </c>
      <c r="AH27" s="174">
        <v>77.231913935260494</v>
      </c>
      <c r="AI27" s="174">
        <v>78.600439739413602</v>
      </c>
      <c r="AJ27" s="174">
        <v>79.267171722312696</v>
      </c>
      <c r="AK27" s="174">
        <v>83.6976565044788</v>
      </c>
      <c r="AL27" s="180">
        <v>76.919757328990201</v>
      </c>
      <c r="AM27" s="174"/>
      <c r="AN27" s="181">
        <v>112.956472414495</v>
      </c>
      <c r="AO27" s="182">
        <v>112.706987479641</v>
      </c>
      <c r="AP27" s="183">
        <v>112.831729947068</v>
      </c>
      <c r="AQ27" s="174"/>
      <c r="AR27" s="184">
        <v>87.180320934155404</v>
      </c>
      <c r="AS27" s="157"/>
      <c r="AT27" s="158">
        <v>12.5101944481606</v>
      </c>
      <c r="AU27" s="152">
        <v>4.8731577194403002</v>
      </c>
      <c r="AV27" s="152">
        <v>0.74212076863763798</v>
      </c>
      <c r="AW27" s="152">
        <v>6.2737994249743201</v>
      </c>
      <c r="AX27" s="152">
        <v>10.4769063472055</v>
      </c>
      <c r="AY27" s="159">
        <v>6.6855281681470098</v>
      </c>
      <c r="AZ27" s="152"/>
      <c r="BA27" s="160">
        <v>8.1041904900182402</v>
      </c>
      <c r="BB27" s="161">
        <v>11.7151654563988</v>
      </c>
      <c r="BC27" s="162">
        <v>9.8780237071707404</v>
      </c>
      <c r="BD27" s="152"/>
      <c r="BE27" s="163">
        <v>7.8442014636364901</v>
      </c>
      <c r="BF27" s="38"/>
      <c r="BG27" s="39"/>
      <c r="BH27" s="39"/>
      <c r="BI27" s="39"/>
      <c r="BJ27" s="39"/>
      <c r="BK27" s="39"/>
      <c r="BL27" s="39"/>
      <c r="BM27" s="39"/>
      <c r="BN27" s="39"/>
      <c r="BO27" s="39"/>
      <c r="BP27" s="39"/>
      <c r="BQ27" s="39"/>
      <c r="BR27" s="39"/>
    </row>
    <row r="28" spans="1:70" x14ac:dyDescent="0.25">
      <c r="A28" s="20" t="s">
        <v>54</v>
      </c>
      <c r="B28" s="2" t="str">
        <f t="shared" si="0"/>
        <v>Roanoke, VA</v>
      </c>
      <c r="C28" s="2"/>
      <c r="D28" s="23" t="s">
        <v>92</v>
      </c>
      <c r="E28" s="26" t="s">
        <v>93</v>
      </c>
      <c r="F28" s="2"/>
      <c r="G28" s="179">
        <v>51.9917805092186</v>
      </c>
      <c r="H28" s="174">
        <v>63.443682177348499</v>
      </c>
      <c r="I28" s="174">
        <v>72.156605794556597</v>
      </c>
      <c r="J28" s="174">
        <v>72.529682177348505</v>
      </c>
      <c r="K28" s="174">
        <v>73.438409130816495</v>
      </c>
      <c r="L28" s="180">
        <v>66.712031957857704</v>
      </c>
      <c r="M28" s="174"/>
      <c r="N28" s="181">
        <v>71.537339771729506</v>
      </c>
      <c r="O28" s="182">
        <v>71.807410008779598</v>
      </c>
      <c r="P28" s="183">
        <v>71.672374890254602</v>
      </c>
      <c r="Q28" s="174"/>
      <c r="R28" s="184">
        <v>68.129272795685395</v>
      </c>
      <c r="S28" s="157"/>
      <c r="T28" s="158">
        <v>-5.7958175017928104</v>
      </c>
      <c r="U28" s="152">
        <v>-13.230421752946199</v>
      </c>
      <c r="V28" s="152">
        <v>-6.8258420316850197</v>
      </c>
      <c r="W28" s="152">
        <v>-5.08327774463881</v>
      </c>
      <c r="X28" s="152">
        <v>5.2473306329112104</v>
      </c>
      <c r="Y28" s="159">
        <v>-5.2228858459852798</v>
      </c>
      <c r="Z28" s="152"/>
      <c r="AA28" s="160">
        <v>5.4311372204928698</v>
      </c>
      <c r="AB28" s="161">
        <v>5.53974779672399E-2</v>
      </c>
      <c r="AC28" s="162">
        <v>2.6678895051874498</v>
      </c>
      <c r="AD28" s="152"/>
      <c r="AE28" s="163">
        <v>-2.9816427804968701</v>
      </c>
      <c r="AF28" s="38"/>
      <c r="AG28" s="179">
        <v>52.456125548726902</v>
      </c>
      <c r="AH28" s="174">
        <v>69.768831870061405</v>
      </c>
      <c r="AI28" s="174">
        <v>77.456144863915696</v>
      </c>
      <c r="AJ28" s="174">
        <v>78.917342844600498</v>
      </c>
      <c r="AK28" s="174">
        <v>74.908047410008706</v>
      </c>
      <c r="AL28" s="180">
        <v>70.701298507462596</v>
      </c>
      <c r="AM28" s="174"/>
      <c r="AN28" s="181">
        <v>78.152065847234397</v>
      </c>
      <c r="AO28" s="182">
        <v>78.695263388937605</v>
      </c>
      <c r="AP28" s="183">
        <v>78.423664618085994</v>
      </c>
      <c r="AQ28" s="174"/>
      <c r="AR28" s="184">
        <v>72.907688824783605</v>
      </c>
      <c r="AS28" s="157"/>
      <c r="AT28" s="158">
        <v>4.63682530251348</v>
      </c>
      <c r="AU28" s="152">
        <v>-4.52972545230881</v>
      </c>
      <c r="AV28" s="152">
        <v>-3.3245115857763601</v>
      </c>
      <c r="AW28" s="152">
        <v>0.969003673025435</v>
      </c>
      <c r="AX28" s="152">
        <v>7.6925742061032603</v>
      </c>
      <c r="AY28" s="159">
        <v>0.70038965939988396</v>
      </c>
      <c r="AZ28" s="152"/>
      <c r="BA28" s="160">
        <v>3.2808535299009098</v>
      </c>
      <c r="BB28" s="161">
        <v>6.0572458685818402</v>
      </c>
      <c r="BC28" s="162">
        <v>4.6554454542277899</v>
      </c>
      <c r="BD28" s="152"/>
      <c r="BE28" s="163">
        <v>1.8838074484067799</v>
      </c>
      <c r="BF28" s="38"/>
      <c r="BG28" s="39"/>
      <c r="BH28" s="39"/>
      <c r="BI28" s="39"/>
      <c r="BJ28" s="39"/>
      <c r="BK28" s="39"/>
      <c r="BL28" s="39"/>
      <c r="BM28" s="39"/>
      <c r="BN28" s="39"/>
      <c r="BO28" s="39"/>
      <c r="BP28" s="39"/>
      <c r="BQ28" s="39"/>
      <c r="BR28" s="39"/>
    </row>
    <row r="29" spans="1:70" x14ac:dyDescent="0.25">
      <c r="A29" s="20" t="s">
        <v>55</v>
      </c>
      <c r="B29" s="2" t="str">
        <f t="shared" si="0"/>
        <v>Charlottesville, VA</v>
      </c>
      <c r="C29" s="2"/>
      <c r="D29" s="23" t="s">
        <v>92</v>
      </c>
      <c r="E29" s="26" t="s">
        <v>93</v>
      </c>
      <c r="F29" s="2"/>
      <c r="G29" s="179">
        <v>76.022560904307099</v>
      </c>
      <c r="H29" s="174">
        <v>92.231473396998595</v>
      </c>
      <c r="I29" s="174">
        <v>102.768130968622</v>
      </c>
      <c r="J29" s="174">
        <v>101.466866107971</v>
      </c>
      <c r="K29" s="174">
        <v>97.422290001948895</v>
      </c>
      <c r="L29" s="180">
        <v>93.982264275969499</v>
      </c>
      <c r="M29" s="174"/>
      <c r="N29" s="181">
        <v>123.377417657376</v>
      </c>
      <c r="O29" s="182">
        <v>129.06828493470999</v>
      </c>
      <c r="P29" s="183">
        <v>126.222851296043</v>
      </c>
      <c r="Q29" s="174"/>
      <c r="R29" s="184">
        <v>103.19386056741899</v>
      </c>
      <c r="S29" s="157"/>
      <c r="T29" s="158">
        <v>-0.93041473407309006</v>
      </c>
      <c r="U29" s="152">
        <v>-9.2444744283337705</v>
      </c>
      <c r="V29" s="152">
        <v>-8.3968093087770903</v>
      </c>
      <c r="W29" s="152">
        <v>2.69497944790613</v>
      </c>
      <c r="X29" s="152">
        <v>8.0009344824234603</v>
      </c>
      <c r="Y29" s="159">
        <v>-2.0120577424208199</v>
      </c>
      <c r="Z29" s="152"/>
      <c r="AA29" s="160">
        <v>-2.4985441036477001</v>
      </c>
      <c r="AB29" s="161">
        <v>-0.78746174358903898</v>
      </c>
      <c r="AC29" s="162">
        <v>-1.6311559663655999</v>
      </c>
      <c r="AD29" s="152"/>
      <c r="AE29" s="163">
        <v>-1.8792778698374399</v>
      </c>
      <c r="AF29" s="38"/>
      <c r="AG29" s="179">
        <v>80.694179984408393</v>
      </c>
      <c r="AH29" s="174">
        <v>103.47264081075799</v>
      </c>
      <c r="AI29" s="174">
        <v>105.338682518027</v>
      </c>
      <c r="AJ29" s="174">
        <v>104.323306373026</v>
      </c>
      <c r="AK29" s="174">
        <v>109.262158448645</v>
      </c>
      <c r="AL29" s="180">
        <v>100.618193626973</v>
      </c>
      <c r="AM29" s="174"/>
      <c r="AN29" s="181">
        <v>136.17837994542899</v>
      </c>
      <c r="AO29" s="182">
        <v>134.85810904307101</v>
      </c>
      <c r="AP29" s="183">
        <v>135.51824449425001</v>
      </c>
      <c r="AQ29" s="174"/>
      <c r="AR29" s="184">
        <v>110.589636731909</v>
      </c>
      <c r="AS29" s="157"/>
      <c r="AT29" s="158">
        <v>-4.7818969386334498</v>
      </c>
      <c r="AU29" s="152">
        <v>-2.0035549312462102</v>
      </c>
      <c r="AV29" s="152">
        <v>-2.1022478953289201</v>
      </c>
      <c r="AW29" s="152">
        <v>-3.48534569977569</v>
      </c>
      <c r="AX29" s="152">
        <v>2.0556835112826399</v>
      </c>
      <c r="AY29" s="159">
        <v>-1.9483109240793199</v>
      </c>
      <c r="AZ29" s="152"/>
      <c r="BA29" s="160">
        <v>0.24335412056613401</v>
      </c>
      <c r="BB29" s="161">
        <v>-2.9695288308523602</v>
      </c>
      <c r="BC29" s="162">
        <v>-1.3814266934691499</v>
      </c>
      <c r="BD29" s="152"/>
      <c r="BE29" s="163">
        <v>-1.7505771024476899</v>
      </c>
      <c r="BF29" s="38"/>
      <c r="BG29" s="39"/>
      <c r="BH29" s="39"/>
      <c r="BI29" s="39"/>
      <c r="BJ29" s="39"/>
      <c r="BK29" s="39"/>
      <c r="BL29" s="39"/>
      <c r="BM29" s="39"/>
      <c r="BN29" s="39"/>
      <c r="BO29" s="39"/>
      <c r="BP29" s="39"/>
      <c r="BQ29" s="39"/>
      <c r="BR29" s="39"/>
    </row>
    <row r="30" spans="1:70" x14ac:dyDescent="0.25">
      <c r="A30" s="20" t="s">
        <v>106</v>
      </c>
      <c r="B30" t="s">
        <v>56</v>
      </c>
      <c r="C30" s="2"/>
      <c r="D30" s="23" t="s">
        <v>92</v>
      </c>
      <c r="E30" s="26" t="s">
        <v>93</v>
      </c>
      <c r="F30" s="2"/>
      <c r="G30" s="179">
        <v>67.334797903159</v>
      </c>
      <c r="H30" s="174">
        <v>65.256036694716499</v>
      </c>
      <c r="I30" s="174">
        <v>73.040195889088096</v>
      </c>
      <c r="J30" s="174">
        <v>76.7292536901641</v>
      </c>
      <c r="K30" s="174">
        <v>67.320773899848206</v>
      </c>
      <c r="L30" s="180">
        <v>69.936211615395194</v>
      </c>
      <c r="M30" s="174"/>
      <c r="N30" s="181">
        <v>76.294331631949206</v>
      </c>
      <c r="O30" s="182">
        <v>76.119128155607598</v>
      </c>
      <c r="P30" s="183">
        <v>76.206729893778402</v>
      </c>
      <c r="Q30" s="174"/>
      <c r="R30" s="184">
        <v>71.727788266361799</v>
      </c>
      <c r="S30" s="157"/>
      <c r="T30" s="158">
        <v>55.253782085810798</v>
      </c>
      <c r="U30" s="152">
        <v>8.9370420104063992</v>
      </c>
      <c r="V30" s="152">
        <v>10.3610736858479</v>
      </c>
      <c r="W30" s="152">
        <v>17.506482009163101</v>
      </c>
      <c r="X30" s="152">
        <v>14.7002262242379</v>
      </c>
      <c r="Y30" s="159">
        <v>19.1633001184452</v>
      </c>
      <c r="Z30" s="152"/>
      <c r="AA30" s="160">
        <v>7.0197516582123098</v>
      </c>
      <c r="AB30" s="161">
        <v>4.0790801908864998</v>
      </c>
      <c r="AC30" s="162">
        <v>5.5306235874159304</v>
      </c>
      <c r="AD30" s="152"/>
      <c r="AE30" s="163">
        <v>14.666764616664199</v>
      </c>
      <c r="AF30" s="38"/>
      <c r="AG30" s="179">
        <v>58.2697058214926</v>
      </c>
      <c r="AH30" s="174">
        <v>69.438317009242596</v>
      </c>
      <c r="AI30" s="174">
        <v>78.052678645330303</v>
      </c>
      <c r="AJ30" s="174">
        <v>83.025544902745196</v>
      </c>
      <c r="AK30" s="174">
        <v>80.773335287625798</v>
      </c>
      <c r="AL30" s="180">
        <v>73.911916333287294</v>
      </c>
      <c r="AM30" s="174"/>
      <c r="AN30" s="181">
        <v>110.781386398123</v>
      </c>
      <c r="AO30" s="182">
        <v>117.67410022072001</v>
      </c>
      <c r="AP30" s="183">
        <v>114.227743309421</v>
      </c>
      <c r="AQ30" s="174"/>
      <c r="AR30" s="184">
        <v>85.430724040754299</v>
      </c>
      <c r="AS30" s="157"/>
      <c r="AT30" s="158">
        <v>28.521805702079099</v>
      </c>
      <c r="AU30" s="152">
        <v>8.1992426595137005</v>
      </c>
      <c r="AV30" s="152">
        <v>9.0175822872424902</v>
      </c>
      <c r="AW30" s="152">
        <v>16.809938416976799</v>
      </c>
      <c r="AX30" s="152">
        <v>23.605135238274499</v>
      </c>
      <c r="AY30" s="159">
        <v>16.383345209083</v>
      </c>
      <c r="AZ30" s="152"/>
      <c r="BA30" s="160">
        <v>51.336920236466703</v>
      </c>
      <c r="BB30" s="161">
        <v>65.3337586291983</v>
      </c>
      <c r="BC30" s="162">
        <v>58.237027118669502</v>
      </c>
      <c r="BD30" s="152"/>
      <c r="BE30" s="163">
        <v>29.465157854526598</v>
      </c>
      <c r="BF30" s="38"/>
      <c r="BG30" s="39"/>
      <c r="BH30" s="39"/>
      <c r="BI30" s="39"/>
      <c r="BJ30" s="39"/>
      <c r="BK30" s="39"/>
      <c r="BL30" s="39"/>
      <c r="BM30" s="39"/>
      <c r="BN30" s="39"/>
      <c r="BO30" s="39"/>
      <c r="BP30" s="39"/>
      <c r="BQ30" s="39"/>
      <c r="BR30" s="39"/>
    </row>
    <row r="31" spans="1:70" x14ac:dyDescent="0.25">
      <c r="A31" s="20" t="s">
        <v>52</v>
      </c>
      <c r="B31" s="2" t="str">
        <f t="shared" si="0"/>
        <v>Staunton &amp; Harrisonburg, VA</v>
      </c>
      <c r="C31" s="2"/>
      <c r="D31" s="23" t="s">
        <v>92</v>
      </c>
      <c r="E31" s="26" t="s">
        <v>93</v>
      </c>
      <c r="F31" s="2"/>
      <c r="G31" s="179">
        <v>53.142090784044001</v>
      </c>
      <c r="H31" s="174">
        <v>63.391593878954602</v>
      </c>
      <c r="I31" s="174">
        <v>69.495661966987598</v>
      </c>
      <c r="J31" s="174">
        <v>60.094200481430498</v>
      </c>
      <c r="K31" s="174">
        <v>60.393450825309401</v>
      </c>
      <c r="L31" s="180">
        <v>61.303399587345197</v>
      </c>
      <c r="M31" s="174"/>
      <c r="N31" s="181">
        <v>79.314905433287393</v>
      </c>
      <c r="O31" s="182">
        <v>75.911647180192503</v>
      </c>
      <c r="P31" s="183">
        <v>77.613276306740005</v>
      </c>
      <c r="Q31" s="174"/>
      <c r="R31" s="184">
        <v>65.963364364315098</v>
      </c>
      <c r="S31" s="157"/>
      <c r="T31" s="158">
        <v>17.0692843368628</v>
      </c>
      <c r="U31" s="152">
        <v>12.2165831351317</v>
      </c>
      <c r="V31" s="152">
        <v>21.162264340014701</v>
      </c>
      <c r="W31" s="152">
        <v>1.53286462725776</v>
      </c>
      <c r="X31" s="152">
        <v>20.443001457046901</v>
      </c>
      <c r="Y31" s="159">
        <v>14.128711430663699</v>
      </c>
      <c r="Z31" s="152"/>
      <c r="AA31" s="160">
        <v>18.5354504250117</v>
      </c>
      <c r="AB31" s="161">
        <v>7.7647855419829002</v>
      </c>
      <c r="AC31" s="162">
        <v>13.011731441277201</v>
      </c>
      <c r="AD31" s="152"/>
      <c r="AE31" s="163">
        <v>13.750755357917299</v>
      </c>
      <c r="AF31" s="38"/>
      <c r="AG31" s="179">
        <v>50.753526036685997</v>
      </c>
      <c r="AH31" s="174">
        <v>61.4787020777188</v>
      </c>
      <c r="AI31" s="174">
        <v>65.675852821003204</v>
      </c>
      <c r="AJ31" s="174">
        <v>62.849419281926401</v>
      </c>
      <c r="AK31" s="174">
        <v>65.2772037729288</v>
      </c>
      <c r="AL31" s="180">
        <v>61.206940798052599</v>
      </c>
      <c r="AM31" s="174"/>
      <c r="AN31" s="181">
        <v>82.613939892603398</v>
      </c>
      <c r="AO31" s="182">
        <v>81.407662826953</v>
      </c>
      <c r="AP31" s="183">
        <v>82.010801359778199</v>
      </c>
      <c r="AQ31" s="174"/>
      <c r="AR31" s="184">
        <v>67.166755058493607</v>
      </c>
      <c r="AS31" s="157"/>
      <c r="AT31" s="158">
        <v>7.1161034129656402</v>
      </c>
      <c r="AU31" s="152">
        <v>6.5240274187006202</v>
      </c>
      <c r="AV31" s="152">
        <v>12.7360490611145</v>
      </c>
      <c r="AW31" s="152">
        <v>5.4978084326780303</v>
      </c>
      <c r="AX31" s="152">
        <v>11.471310539627</v>
      </c>
      <c r="AY31" s="159">
        <v>8.7177397068722104</v>
      </c>
      <c r="AZ31" s="152"/>
      <c r="BA31" s="160">
        <v>8.1697945599825399</v>
      </c>
      <c r="BB31" s="161">
        <v>4.5586958865709404</v>
      </c>
      <c r="BC31" s="162">
        <v>6.3468722726742302</v>
      </c>
      <c r="BD31" s="152"/>
      <c r="BE31" s="163">
        <v>7.8795963644451898</v>
      </c>
      <c r="BF31" s="38"/>
      <c r="BG31" s="39"/>
      <c r="BH31" s="39"/>
      <c r="BI31" s="39"/>
      <c r="BJ31" s="39"/>
      <c r="BK31" s="39"/>
      <c r="BL31" s="39"/>
      <c r="BM31" s="39"/>
      <c r="BN31" s="39"/>
      <c r="BO31" s="39"/>
      <c r="BP31" s="39"/>
      <c r="BQ31" s="39"/>
      <c r="BR31" s="39"/>
    </row>
    <row r="32" spans="1:70" x14ac:dyDescent="0.25">
      <c r="A32" s="20" t="s">
        <v>51</v>
      </c>
      <c r="B32" s="2" t="str">
        <f t="shared" si="0"/>
        <v>Blacksburg &amp; Wytheville, VA</v>
      </c>
      <c r="C32" s="2"/>
      <c r="D32" s="23" t="s">
        <v>92</v>
      </c>
      <c r="E32" s="26" t="s">
        <v>93</v>
      </c>
      <c r="F32" s="2"/>
      <c r="G32" s="179">
        <v>45.931436647173399</v>
      </c>
      <c r="H32" s="174">
        <v>53.225536062378097</v>
      </c>
      <c r="I32" s="174">
        <v>56.640842105263097</v>
      </c>
      <c r="J32" s="174">
        <v>56.9900623781676</v>
      </c>
      <c r="K32" s="174">
        <v>58.469922027290401</v>
      </c>
      <c r="L32" s="180">
        <v>54.251559844054498</v>
      </c>
      <c r="M32" s="174"/>
      <c r="N32" s="181">
        <v>74.727432748538007</v>
      </c>
      <c r="O32" s="182">
        <v>74.145029239766004</v>
      </c>
      <c r="P32" s="183">
        <v>74.436230994151998</v>
      </c>
      <c r="Q32" s="174"/>
      <c r="R32" s="184">
        <v>60.0186087440824</v>
      </c>
      <c r="S32" s="157"/>
      <c r="T32" s="158">
        <v>-6.0070708297942499</v>
      </c>
      <c r="U32" s="152">
        <v>-12.3772886572047</v>
      </c>
      <c r="V32" s="152">
        <v>-10.300018937373</v>
      </c>
      <c r="W32" s="152">
        <v>-7.5378234019190797</v>
      </c>
      <c r="X32" s="152">
        <v>7.57548516024751</v>
      </c>
      <c r="Y32" s="159">
        <v>-6.0560205522167401</v>
      </c>
      <c r="Z32" s="152"/>
      <c r="AA32" s="160">
        <v>9.2906150314967402</v>
      </c>
      <c r="AB32" s="161">
        <v>15.0940813446968</v>
      </c>
      <c r="AC32" s="162">
        <v>12.1059548935126</v>
      </c>
      <c r="AD32" s="152"/>
      <c r="AE32" s="163">
        <v>-0.33452521378970201</v>
      </c>
      <c r="AF32" s="38"/>
      <c r="AG32" s="179">
        <v>45.082116959064301</v>
      </c>
      <c r="AH32" s="174">
        <v>55.1270911306042</v>
      </c>
      <c r="AI32" s="174">
        <v>58.829939083820598</v>
      </c>
      <c r="AJ32" s="174">
        <v>58.374721734892702</v>
      </c>
      <c r="AK32" s="174">
        <v>58.053479532163699</v>
      </c>
      <c r="AL32" s="180">
        <v>55.093469688109103</v>
      </c>
      <c r="AM32" s="174"/>
      <c r="AN32" s="181">
        <v>87.040415692007699</v>
      </c>
      <c r="AO32" s="182">
        <v>80.086380604288394</v>
      </c>
      <c r="AP32" s="183">
        <v>83.563398148148096</v>
      </c>
      <c r="AQ32" s="174"/>
      <c r="AR32" s="184">
        <v>63.227734962405997</v>
      </c>
      <c r="AS32" s="157"/>
      <c r="AT32" s="158">
        <v>-1.31146881214744</v>
      </c>
      <c r="AU32" s="152">
        <v>-0.318022270908145</v>
      </c>
      <c r="AV32" s="152">
        <v>3.12075321847411</v>
      </c>
      <c r="AW32" s="152">
        <v>0.54177453062397296</v>
      </c>
      <c r="AX32" s="152">
        <v>-4.0534152879781304</v>
      </c>
      <c r="AY32" s="159">
        <v>-0.39989327846495099</v>
      </c>
      <c r="AZ32" s="152"/>
      <c r="BA32" s="160">
        <v>1.6130427009219599</v>
      </c>
      <c r="BB32" s="161">
        <v>6.2025956680074303</v>
      </c>
      <c r="BC32" s="162">
        <v>3.7617897220017502</v>
      </c>
      <c r="BD32" s="152"/>
      <c r="BE32" s="163">
        <v>1.16597273595426</v>
      </c>
      <c r="BF32" s="38"/>
      <c r="BG32" s="39"/>
      <c r="BH32" s="39"/>
      <c r="BI32" s="39"/>
      <c r="BJ32" s="39"/>
      <c r="BK32" s="39"/>
      <c r="BL32" s="39"/>
      <c r="BM32" s="39"/>
      <c r="BN32" s="39"/>
      <c r="BO32" s="39"/>
      <c r="BP32" s="39"/>
      <c r="BQ32" s="39"/>
      <c r="BR32" s="39"/>
    </row>
    <row r="33" spans="1:70" x14ac:dyDescent="0.25">
      <c r="A33" s="20" t="s">
        <v>50</v>
      </c>
      <c r="B33" s="2" t="str">
        <f t="shared" si="0"/>
        <v>Lynchburg, VA</v>
      </c>
      <c r="C33" s="2"/>
      <c r="D33" s="23" t="s">
        <v>92</v>
      </c>
      <c r="E33" s="26" t="s">
        <v>93</v>
      </c>
      <c r="F33" s="2"/>
      <c r="G33" s="179">
        <v>52.515188878815302</v>
      </c>
      <c r="H33" s="174">
        <v>72.236594137201493</v>
      </c>
      <c r="I33" s="174">
        <v>78.207530976125696</v>
      </c>
      <c r="J33" s="174">
        <v>73.612163795708597</v>
      </c>
      <c r="K33" s="174">
        <v>66.087603505590806</v>
      </c>
      <c r="L33" s="180">
        <v>68.531816258688394</v>
      </c>
      <c r="M33" s="174"/>
      <c r="N33" s="181">
        <v>77.819882139619196</v>
      </c>
      <c r="O33" s="182">
        <v>80.586633423995096</v>
      </c>
      <c r="P33" s="183">
        <v>79.203257781807096</v>
      </c>
      <c r="Q33" s="174"/>
      <c r="R33" s="184">
        <v>71.580799551007999</v>
      </c>
      <c r="S33" s="157"/>
      <c r="T33" s="158">
        <v>17.9945430203603</v>
      </c>
      <c r="U33" s="152">
        <v>14.289252600522101</v>
      </c>
      <c r="V33" s="152">
        <v>17.804853545377799</v>
      </c>
      <c r="W33" s="152">
        <v>18.862287524050402</v>
      </c>
      <c r="X33" s="152">
        <v>24.450660583176401</v>
      </c>
      <c r="Y33" s="159">
        <v>18.512630018829</v>
      </c>
      <c r="Z33" s="152"/>
      <c r="AA33" s="160">
        <v>15.1754233693882</v>
      </c>
      <c r="AB33" s="161">
        <v>6.6131535853323697</v>
      </c>
      <c r="AC33" s="162">
        <v>10.654399743064401</v>
      </c>
      <c r="AD33" s="152"/>
      <c r="AE33" s="163">
        <v>15.9103341154396</v>
      </c>
      <c r="AF33" s="38"/>
      <c r="AG33" s="179">
        <v>45.751819280749402</v>
      </c>
      <c r="AH33" s="174">
        <v>67.8726956784527</v>
      </c>
      <c r="AI33" s="174">
        <v>74.614774856452101</v>
      </c>
      <c r="AJ33" s="174">
        <v>73.474957691145306</v>
      </c>
      <c r="AK33" s="174">
        <v>70.655806890299104</v>
      </c>
      <c r="AL33" s="180">
        <v>66.474010879419694</v>
      </c>
      <c r="AM33" s="174"/>
      <c r="AN33" s="181">
        <v>88.407720610456295</v>
      </c>
      <c r="AO33" s="182">
        <v>86.415786491387095</v>
      </c>
      <c r="AP33" s="183">
        <v>87.411753550921702</v>
      </c>
      <c r="AQ33" s="174"/>
      <c r="AR33" s="184">
        <v>72.456223071277407</v>
      </c>
      <c r="AS33" s="157"/>
      <c r="AT33" s="158">
        <v>8.3985400127701997</v>
      </c>
      <c r="AU33" s="152">
        <v>10.2404279763649</v>
      </c>
      <c r="AV33" s="152">
        <v>8.8752323777302209</v>
      </c>
      <c r="AW33" s="152">
        <v>8.5372153520664895</v>
      </c>
      <c r="AX33" s="152">
        <v>18.757485769276499</v>
      </c>
      <c r="AY33" s="159">
        <v>10.975419300996499</v>
      </c>
      <c r="AZ33" s="152"/>
      <c r="BA33" s="160">
        <v>14.1942112111703</v>
      </c>
      <c r="BB33" s="161">
        <v>5.3680878276965904</v>
      </c>
      <c r="BC33" s="162">
        <v>9.6539741395465004</v>
      </c>
      <c r="BD33" s="152"/>
      <c r="BE33" s="163">
        <v>10.5163508979592</v>
      </c>
      <c r="BF33" s="38"/>
      <c r="BG33" s="39"/>
      <c r="BH33" s="39"/>
      <c r="BI33" s="39"/>
      <c r="BJ33" s="39"/>
      <c r="BK33" s="39"/>
      <c r="BL33" s="39"/>
      <c r="BM33" s="39"/>
      <c r="BN33" s="39"/>
      <c r="BO33" s="39"/>
      <c r="BP33" s="39"/>
      <c r="BQ33" s="39"/>
      <c r="BR33" s="39"/>
    </row>
    <row r="34" spans="1:70" x14ac:dyDescent="0.25">
      <c r="A34" s="20" t="s">
        <v>24</v>
      </c>
      <c r="B34" s="2" t="str">
        <f t="shared" si="0"/>
        <v>Central Virginia</v>
      </c>
      <c r="C34" s="2"/>
      <c r="D34" s="23" t="s">
        <v>92</v>
      </c>
      <c r="E34" s="26" t="s">
        <v>93</v>
      </c>
      <c r="F34" s="2"/>
      <c r="G34" s="179">
        <v>54.729640820980599</v>
      </c>
      <c r="H34" s="174">
        <v>73.967800216047493</v>
      </c>
      <c r="I34" s="174">
        <v>89.825089119606304</v>
      </c>
      <c r="J34" s="174">
        <v>86.817539458680898</v>
      </c>
      <c r="K34" s="174">
        <v>77.392801416311499</v>
      </c>
      <c r="L34" s="180">
        <v>76.546574206325303</v>
      </c>
      <c r="M34" s="174"/>
      <c r="N34" s="181">
        <v>94.245722558962896</v>
      </c>
      <c r="O34" s="182">
        <v>97.119478185200705</v>
      </c>
      <c r="P34" s="183">
        <v>95.682600372081794</v>
      </c>
      <c r="Q34" s="174"/>
      <c r="R34" s="184">
        <v>82.014010253684305</v>
      </c>
      <c r="S34" s="157"/>
      <c r="T34" s="158">
        <v>2.9264965518648398</v>
      </c>
      <c r="U34" s="152">
        <v>5.5271700944726598</v>
      </c>
      <c r="V34" s="152">
        <v>14.4046680712081</v>
      </c>
      <c r="W34" s="152">
        <v>18.1598475311479</v>
      </c>
      <c r="X34" s="152">
        <v>12.250655537421</v>
      </c>
      <c r="Y34" s="159">
        <v>11.1938006603289</v>
      </c>
      <c r="Z34" s="152"/>
      <c r="AA34" s="160">
        <v>-1.8509805222950599</v>
      </c>
      <c r="AB34" s="161">
        <v>-12.80404035317</v>
      </c>
      <c r="AC34" s="162">
        <v>-7.7330307485167697</v>
      </c>
      <c r="AD34" s="152"/>
      <c r="AE34" s="163">
        <v>4.0773297765811503</v>
      </c>
      <c r="AF34" s="38"/>
      <c r="AG34" s="179">
        <v>59.5216029738326</v>
      </c>
      <c r="AH34" s="174">
        <v>80.459540046212894</v>
      </c>
      <c r="AI34" s="174">
        <v>90.108312003000705</v>
      </c>
      <c r="AJ34" s="174">
        <v>89.048539009752403</v>
      </c>
      <c r="AK34" s="174">
        <v>82.012700750187506</v>
      </c>
      <c r="AL34" s="180">
        <v>80.230261863608206</v>
      </c>
      <c r="AM34" s="174"/>
      <c r="AN34" s="181">
        <v>96.549154163540805</v>
      </c>
      <c r="AO34" s="182">
        <v>97.036479219804903</v>
      </c>
      <c r="AP34" s="183">
        <v>96.792816691672897</v>
      </c>
      <c r="AQ34" s="174"/>
      <c r="AR34" s="184">
        <v>84.962460957761905</v>
      </c>
      <c r="AS34" s="157"/>
      <c r="AT34" s="158">
        <v>6.3610718274760103</v>
      </c>
      <c r="AU34" s="152">
        <v>7.9278802049287798</v>
      </c>
      <c r="AV34" s="152">
        <v>10.714254639934</v>
      </c>
      <c r="AW34" s="152">
        <v>11.4312154293309</v>
      </c>
      <c r="AX34" s="152">
        <v>11.229553408928799</v>
      </c>
      <c r="AY34" s="159">
        <v>9.7404906723030908</v>
      </c>
      <c r="AZ34" s="152"/>
      <c r="BA34" s="160">
        <v>5.9529077478047796</v>
      </c>
      <c r="BB34" s="161">
        <v>0.87733517996552601</v>
      </c>
      <c r="BC34" s="162">
        <v>3.34646041444512</v>
      </c>
      <c r="BD34" s="152"/>
      <c r="BE34" s="163">
        <v>7.5760699832999601</v>
      </c>
      <c r="BF34" s="38"/>
      <c r="BG34" s="39"/>
      <c r="BH34" s="39"/>
      <c r="BI34" s="39"/>
      <c r="BJ34" s="39"/>
      <c r="BK34" s="39"/>
      <c r="BL34" s="39"/>
      <c r="BM34" s="39"/>
      <c r="BN34" s="39"/>
      <c r="BO34" s="39"/>
      <c r="BP34" s="39"/>
      <c r="BQ34" s="39"/>
      <c r="BR34" s="39"/>
    </row>
    <row r="35" spans="1:70" x14ac:dyDescent="0.25">
      <c r="A35" s="20" t="s">
        <v>25</v>
      </c>
      <c r="B35" s="2" t="str">
        <f t="shared" si="0"/>
        <v>Chesapeake Bay</v>
      </c>
      <c r="C35" s="2"/>
      <c r="D35" s="23" t="s">
        <v>92</v>
      </c>
      <c r="E35" s="26" t="s">
        <v>93</v>
      </c>
      <c r="F35" s="2"/>
      <c r="G35" s="179">
        <v>65.050398749022605</v>
      </c>
      <c r="H35" s="174">
        <v>80.417646598905307</v>
      </c>
      <c r="I35" s="174">
        <v>84.574761532447198</v>
      </c>
      <c r="J35" s="174">
        <v>71.095754495699694</v>
      </c>
      <c r="K35" s="174">
        <v>68.583393275996798</v>
      </c>
      <c r="L35" s="180">
        <v>73.944390930414301</v>
      </c>
      <c r="M35" s="174"/>
      <c r="N35" s="181">
        <v>106.550359655981</v>
      </c>
      <c r="O35" s="182">
        <v>118.879781078967</v>
      </c>
      <c r="P35" s="183">
        <v>112.715070367474</v>
      </c>
      <c r="Q35" s="174"/>
      <c r="R35" s="184">
        <v>85.021727912431501</v>
      </c>
      <c r="S35" s="157"/>
      <c r="T35" s="158">
        <v>21.881112406757399</v>
      </c>
      <c r="U35" s="152">
        <v>1.5381843615817199</v>
      </c>
      <c r="V35" s="152">
        <v>6.4318218111444496</v>
      </c>
      <c r="W35" s="152">
        <v>-3.5121825439774801</v>
      </c>
      <c r="X35" s="152">
        <v>1.9982281331479199</v>
      </c>
      <c r="Y35" s="159">
        <v>4.7493639880529104</v>
      </c>
      <c r="Z35" s="152"/>
      <c r="AA35" s="160">
        <v>14.411301672673799</v>
      </c>
      <c r="AB35" s="161">
        <v>13.1993593417894</v>
      </c>
      <c r="AC35" s="162">
        <v>13.768972221524001</v>
      </c>
      <c r="AD35" s="152"/>
      <c r="AE35" s="163">
        <v>7.9923174456277</v>
      </c>
      <c r="AF35" s="38"/>
      <c r="AG35" s="179">
        <v>60.355922595777898</v>
      </c>
      <c r="AH35" s="174">
        <v>78.014663799843603</v>
      </c>
      <c r="AI35" s="174">
        <v>82.790721266614497</v>
      </c>
      <c r="AJ35" s="174">
        <v>79.220664581704398</v>
      </c>
      <c r="AK35" s="174">
        <v>76.727851837372896</v>
      </c>
      <c r="AL35" s="180">
        <v>75.421964816262701</v>
      </c>
      <c r="AM35" s="174"/>
      <c r="AN35" s="181">
        <v>104.987779515246</v>
      </c>
      <c r="AO35" s="182">
        <v>111.65309225957699</v>
      </c>
      <c r="AP35" s="183">
        <v>108.320435887412</v>
      </c>
      <c r="AQ35" s="174"/>
      <c r="AR35" s="184">
        <v>84.821527979448206</v>
      </c>
      <c r="AS35" s="157"/>
      <c r="AT35" s="158">
        <v>14.1442112792176</v>
      </c>
      <c r="AU35" s="152">
        <v>4.7641306416043099</v>
      </c>
      <c r="AV35" s="152">
        <v>4.7829684299612003</v>
      </c>
      <c r="AW35" s="152">
        <v>1.1743670949748</v>
      </c>
      <c r="AX35" s="152">
        <v>4.4421444367299499</v>
      </c>
      <c r="AY35" s="159">
        <v>5.3023311978827996</v>
      </c>
      <c r="AZ35" s="152"/>
      <c r="BA35" s="160">
        <v>-0.13596572880514299</v>
      </c>
      <c r="BB35" s="161">
        <v>10.7629959742587</v>
      </c>
      <c r="BC35" s="162">
        <v>5.1990099738125002</v>
      </c>
      <c r="BD35" s="152"/>
      <c r="BE35" s="163">
        <v>5.2646090394440002</v>
      </c>
      <c r="BF35" s="38"/>
      <c r="BG35" s="39"/>
      <c r="BH35" s="39"/>
      <c r="BI35" s="39"/>
      <c r="BJ35" s="39"/>
      <c r="BK35" s="39"/>
      <c r="BL35" s="39"/>
      <c r="BM35" s="39"/>
      <c r="BN35" s="39"/>
      <c r="BO35" s="39"/>
      <c r="BP35" s="39"/>
      <c r="BQ35" s="39"/>
      <c r="BR35" s="39"/>
    </row>
    <row r="36" spans="1:70" x14ac:dyDescent="0.25">
      <c r="A36" s="20" t="s">
        <v>26</v>
      </c>
      <c r="B36" s="2" t="str">
        <f t="shared" si="0"/>
        <v>Coastal Virginia - Eastern Shore</v>
      </c>
      <c r="C36" s="2"/>
      <c r="D36" s="23" t="s">
        <v>92</v>
      </c>
      <c r="E36" s="26" t="s">
        <v>93</v>
      </c>
      <c r="F36" s="2"/>
      <c r="G36" s="179">
        <v>84.322151639344199</v>
      </c>
      <c r="H36" s="174">
        <v>104.347411202185</v>
      </c>
      <c r="I36" s="174">
        <v>100.87030054644799</v>
      </c>
      <c r="J36" s="174">
        <v>101.782356557377</v>
      </c>
      <c r="K36" s="174">
        <v>110.543866120218</v>
      </c>
      <c r="L36" s="180">
        <v>100.373217213114</v>
      </c>
      <c r="M36" s="174"/>
      <c r="N36" s="181">
        <v>145.11226092896101</v>
      </c>
      <c r="O36" s="182">
        <v>150.149228142076</v>
      </c>
      <c r="P36" s="183">
        <v>147.630744535519</v>
      </c>
      <c r="Q36" s="174"/>
      <c r="R36" s="184">
        <v>113.875367876658</v>
      </c>
      <c r="S36" s="157"/>
      <c r="T36" s="158">
        <v>3.9326180409272502</v>
      </c>
      <c r="U36" s="152">
        <v>2.7491772276329298</v>
      </c>
      <c r="V36" s="152">
        <v>0.66256025048852296</v>
      </c>
      <c r="W36" s="152">
        <v>24.786793396296101</v>
      </c>
      <c r="X36" s="152">
        <v>31.789944527873701</v>
      </c>
      <c r="Y36" s="159">
        <v>11.939415422243499</v>
      </c>
      <c r="Z36" s="152"/>
      <c r="AA36" s="160">
        <v>16.690887970692302</v>
      </c>
      <c r="AB36" s="161">
        <v>21.862772648507999</v>
      </c>
      <c r="AC36" s="162">
        <v>19.264876689844801</v>
      </c>
      <c r="AD36" s="152"/>
      <c r="AE36" s="163">
        <v>14.5454441946474</v>
      </c>
      <c r="AF36" s="38"/>
      <c r="AG36" s="179">
        <v>86.103582650273196</v>
      </c>
      <c r="AH36" s="174">
        <v>106.904468920765</v>
      </c>
      <c r="AI36" s="174">
        <v>115.637913251366</v>
      </c>
      <c r="AJ36" s="174">
        <v>119.527368510928</v>
      </c>
      <c r="AK36" s="174">
        <v>117.192607581967</v>
      </c>
      <c r="AL36" s="180">
        <v>109.07318818306</v>
      </c>
      <c r="AM36" s="174"/>
      <c r="AN36" s="181">
        <v>149.19516222677501</v>
      </c>
      <c r="AO36" s="182">
        <v>147.71380293715799</v>
      </c>
      <c r="AP36" s="183">
        <v>148.454482581967</v>
      </c>
      <c r="AQ36" s="174"/>
      <c r="AR36" s="184">
        <v>120.324986582747</v>
      </c>
      <c r="AS36" s="157"/>
      <c r="AT36" s="158">
        <v>6.9127897231767603</v>
      </c>
      <c r="AU36" s="152">
        <v>6.8416738946020397</v>
      </c>
      <c r="AV36" s="152">
        <v>5.2254097373555597</v>
      </c>
      <c r="AW36" s="152">
        <v>13.0999976215064</v>
      </c>
      <c r="AX36" s="152">
        <v>15.734378133545601</v>
      </c>
      <c r="AY36" s="159">
        <v>9.6359783419794507</v>
      </c>
      <c r="AZ36" s="152"/>
      <c r="BA36" s="160">
        <v>3.7978427687469498</v>
      </c>
      <c r="BB36" s="161">
        <v>3.8539733551389199</v>
      </c>
      <c r="BC36" s="162">
        <v>3.8257604504288798</v>
      </c>
      <c r="BD36" s="152"/>
      <c r="BE36" s="163">
        <v>7.5150499346355497</v>
      </c>
      <c r="BF36" s="38"/>
      <c r="BG36" s="39"/>
      <c r="BH36" s="39"/>
      <c r="BI36" s="39"/>
      <c r="BJ36" s="39"/>
      <c r="BK36" s="39"/>
      <c r="BL36" s="39"/>
      <c r="BM36" s="39"/>
      <c r="BN36" s="39"/>
      <c r="BO36" s="39"/>
      <c r="BP36" s="39"/>
      <c r="BQ36" s="39"/>
      <c r="BR36" s="39"/>
    </row>
    <row r="37" spans="1:70" x14ac:dyDescent="0.25">
      <c r="A37" s="20" t="s">
        <v>27</v>
      </c>
      <c r="B37" s="2" t="str">
        <f t="shared" si="0"/>
        <v>Coastal Virginia - Hampton Roads</v>
      </c>
      <c r="C37" s="2"/>
      <c r="D37" s="23" t="s">
        <v>92</v>
      </c>
      <c r="E37" s="26" t="s">
        <v>93</v>
      </c>
      <c r="F37" s="2"/>
      <c r="G37" s="179">
        <v>95.395928423103499</v>
      </c>
      <c r="H37" s="174">
        <v>106.5725695388</v>
      </c>
      <c r="I37" s="174">
        <v>110.53920911631199</v>
      </c>
      <c r="J37" s="174">
        <v>111.793589868485</v>
      </c>
      <c r="K37" s="174">
        <v>106.66397672212599</v>
      </c>
      <c r="L37" s="180">
        <v>106.193054733765</v>
      </c>
      <c r="M37" s="174"/>
      <c r="N37" s="181">
        <v>155.19421514087199</v>
      </c>
      <c r="O37" s="182">
        <v>167.01703489117301</v>
      </c>
      <c r="P37" s="183">
        <v>161.105625016022</v>
      </c>
      <c r="Q37" s="174"/>
      <c r="R37" s="184">
        <v>121.882360528696</v>
      </c>
      <c r="S37" s="157"/>
      <c r="T37" s="158">
        <v>4.2947759036106996</v>
      </c>
      <c r="U37" s="152">
        <v>-0.66788405515846005</v>
      </c>
      <c r="V37" s="152">
        <v>-2.9976055744745098</v>
      </c>
      <c r="W37" s="152">
        <v>6.5917712439218299</v>
      </c>
      <c r="X37" s="152">
        <v>8.3336492408565608</v>
      </c>
      <c r="Y37" s="159">
        <v>2.89012312905199</v>
      </c>
      <c r="Z37" s="152"/>
      <c r="AA37" s="160">
        <v>18.585441021658799</v>
      </c>
      <c r="AB37" s="161">
        <v>15.016648265709801</v>
      </c>
      <c r="AC37" s="162">
        <v>16.708361538993699</v>
      </c>
      <c r="AD37" s="152"/>
      <c r="AE37" s="163">
        <v>7.7061977468354401</v>
      </c>
      <c r="AF37" s="38"/>
      <c r="AG37" s="179">
        <v>94.458552759761005</v>
      </c>
      <c r="AH37" s="174">
        <v>107.843445022688</v>
      </c>
      <c r="AI37" s="174">
        <v>115.274375945343</v>
      </c>
      <c r="AJ37" s="174">
        <v>115.540726536262</v>
      </c>
      <c r="AK37" s="174">
        <v>116.62805477222</v>
      </c>
      <c r="AL37" s="180">
        <v>109.949031007255</v>
      </c>
      <c r="AM37" s="174"/>
      <c r="AN37" s="181">
        <v>167.032663752659</v>
      </c>
      <c r="AO37" s="182">
        <v>175.25106852616099</v>
      </c>
      <c r="AP37" s="183">
        <v>171.14186613941001</v>
      </c>
      <c r="AQ37" s="174"/>
      <c r="AR37" s="184">
        <v>127.432698187871</v>
      </c>
      <c r="AS37" s="157"/>
      <c r="AT37" s="158">
        <v>4.28966155527222E-2</v>
      </c>
      <c r="AU37" s="152">
        <v>-0.38971734991868001</v>
      </c>
      <c r="AV37" s="152">
        <v>2.1691802511358298</v>
      </c>
      <c r="AW37" s="152">
        <v>6.1716586606233301</v>
      </c>
      <c r="AX37" s="152">
        <v>5.2061769207546398</v>
      </c>
      <c r="AY37" s="159">
        <v>2.7193558233190198</v>
      </c>
      <c r="AZ37" s="152"/>
      <c r="BA37" s="160">
        <v>6.4926799177866901</v>
      </c>
      <c r="BB37" s="161">
        <v>5.6087275067947404</v>
      </c>
      <c r="BC37" s="162">
        <v>6.0382509100497899</v>
      </c>
      <c r="BD37" s="152"/>
      <c r="BE37" s="163">
        <v>3.9681902032799501</v>
      </c>
      <c r="BF37" s="38"/>
      <c r="BG37" s="39"/>
      <c r="BH37" s="39"/>
      <c r="BI37" s="39"/>
      <c r="BJ37" s="39"/>
      <c r="BK37" s="39"/>
      <c r="BL37" s="39"/>
      <c r="BM37" s="39"/>
      <c r="BN37" s="39"/>
      <c r="BO37" s="39"/>
      <c r="BP37" s="39"/>
      <c r="BQ37" s="39"/>
      <c r="BR37" s="39"/>
    </row>
    <row r="38" spans="1:70" x14ac:dyDescent="0.25">
      <c r="A38" s="19" t="s">
        <v>28</v>
      </c>
      <c r="B38" s="2" t="str">
        <f t="shared" si="0"/>
        <v>Northern Virginia</v>
      </c>
      <c r="C38" s="2"/>
      <c r="D38" s="23" t="s">
        <v>92</v>
      </c>
      <c r="E38" s="26" t="s">
        <v>93</v>
      </c>
      <c r="F38" s="2"/>
      <c r="G38" s="179">
        <v>66.721569360902194</v>
      </c>
      <c r="H38" s="174">
        <v>96.220391541353294</v>
      </c>
      <c r="I38" s="174">
        <v>109.593919172932</v>
      </c>
      <c r="J38" s="174">
        <v>102.830879887218</v>
      </c>
      <c r="K38" s="174">
        <v>88.717658082706706</v>
      </c>
      <c r="L38" s="180">
        <v>92.816883609022497</v>
      </c>
      <c r="M38" s="174"/>
      <c r="N38" s="181">
        <v>88.803069172932297</v>
      </c>
      <c r="O38" s="182">
        <v>89.693404511278104</v>
      </c>
      <c r="P38" s="183">
        <v>89.2482368421052</v>
      </c>
      <c r="Q38" s="174"/>
      <c r="R38" s="184">
        <v>91.7972702470461</v>
      </c>
      <c r="S38" s="157"/>
      <c r="T38" s="158">
        <v>-16.8399527757425</v>
      </c>
      <c r="U38" s="152">
        <v>-8.6874533383029497</v>
      </c>
      <c r="V38" s="152">
        <v>-10.6929996150199</v>
      </c>
      <c r="W38" s="152">
        <v>-8.9586651093691501</v>
      </c>
      <c r="X38" s="152">
        <v>-4.5045300764819203</v>
      </c>
      <c r="Y38" s="159">
        <v>-9.7420989917755207</v>
      </c>
      <c r="Z38" s="152"/>
      <c r="AA38" s="160">
        <v>2.1532519372922301</v>
      </c>
      <c r="AB38" s="161">
        <v>6.0611308552286696</v>
      </c>
      <c r="AC38" s="162">
        <v>4.0802624887532604</v>
      </c>
      <c r="AD38" s="152"/>
      <c r="AE38" s="163">
        <v>-6.2849937675954699</v>
      </c>
      <c r="AF38" s="38"/>
      <c r="AG38" s="179">
        <v>73.179977149090405</v>
      </c>
      <c r="AH38" s="174">
        <v>102.542585067917</v>
      </c>
      <c r="AI38" s="174">
        <v>115.97750492517</v>
      </c>
      <c r="AJ38" s="174">
        <v>112.011551934099</v>
      </c>
      <c r="AK38" s="174">
        <v>95.947833865424101</v>
      </c>
      <c r="AL38" s="180">
        <v>99.931890588340295</v>
      </c>
      <c r="AM38" s="174"/>
      <c r="AN38" s="181">
        <v>94.676682054512398</v>
      </c>
      <c r="AO38" s="182">
        <v>94.075929240981097</v>
      </c>
      <c r="AP38" s="183">
        <v>94.376305647746804</v>
      </c>
      <c r="AQ38" s="174"/>
      <c r="AR38" s="184">
        <v>98.344372710914797</v>
      </c>
      <c r="AS38" s="157"/>
      <c r="AT38" s="158">
        <v>-6.0565613746375098</v>
      </c>
      <c r="AU38" s="152">
        <v>-4.4781967212113001</v>
      </c>
      <c r="AV38" s="152">
        <v>-6.0777776816114297</v>
      </c>
      <c r="AW38" s="152">
        <v>-6.5844681938152103</v>
      </c>
      <c r="AX38" s="152">
        <v>-2.4991249775525901</v>
      </c>
      <c r="AY38" s="159">
        <v>-5.1959338973928801</v>
      </c>
      <c r="AZ38" s="152"/>
      <c r="BA38" s="160">
        <v>-2.5343849922181998</v>
      </c>
      <c r="BB38" s="161">
        <v>-3.9146677733319502</v>
      </c>
      <c r="BC38" s="162">
        <v>-3.2272515468451899</v>
      </c>
      <c r="BD38" s="152"/>
      <c r="BE38" s="163">
        <v>-4.6643774283528998</v>
      </c>
      <c r="BF38" s="38"/>
      <c r="BG38" s="39"/>
      <c r="BH38" s="39"/>
      <c r="BI38" s="39"/>
      <c r="BJ38" s="39"/>
      <c r="BK38" s="39"/>
      <c r="BL38" s="39"/>
      <c r="BM38" s="39"/>
      <c r="BN38" s="39"/>
      <c r="BO38" s="39"/>
      <c r="BP38" s="39"/>
      <c r="BQ38" s="39"/>
      <c r="BR38" s="39"/>
    </row>
    <row r="39" spans="1:70" x14ac:dyDescent="0.25">
      <c r="A39" s="21" t="s">
        <v>29</v>
      </c>
      <c r="B39" s="2" t="str">
        <f t="shared" si="0"/>
        <v>Shenandoah Valley</v>
      </c>
      <c r="C39" s="2"/>
      <c r="D39" s="24" t="s">
        <v>92</v>
      </c>
      <c r="E39" s="27" t="s">
        <v>93</v>
      </c>
      <c r="F39" s="2"/>
      <c r="G39" s="185">
        <v>48.940650472116801</v>
      </c>
      <c r="H39" s="186">
        <v>57.901865063352403</v>
      </c>
      <c r="I39" s="186">
        <v>61.8537478815269</v>
      </c>
      <c r="J39" s="186">
        <v>59.583633282220902</v>
      </c>
      <c r="K39" s="186">
        <v>62.241460737632103</v>
      </c>
      <c r="L39" s="187">
        <v>58.1042714873698</v>
      </c>
      <c r="M39" s="174"/>
      <c r="N39" s="188">
        <v>84.761557582115998</v>
      </c>
      <c r="O39" s="189">
        <v>83.510665805826804</v>
      </c>
      <c r="P39" s="190">
        <v>84.136111693971401</v>
      </c>
      <c r="Q39" s="174"/>
      <c r="R39" s="191">
        <v>65.541940117827394</v>
      </c>
      <c r="S39" s="157"/>
      <c r="T39" s="164">
        <v>4.0186036754111498</v>
      </c>
      <c r="U39" s="165">
        <v>0.67879978004018404</v>
      </c>
      <c r="V39" s="165">
        <v>6.47115657284552</v>
      </c>
      <c r="W39" s="165">
        <v>1.1341311296002199</v>
      </c>
      <c r="X39" s="165">
        <v>15.753266791864</v>
      </c>
      <c r="Y39" s="166">
        <v>5.5129078291246998</v>
      </c>
      <c r="Z39" s="152"/>
      <c r="AA39" s="167">
        <v>14.100226299886099</v>
      </c>
      <c r="AB39" s="168">
        <v>6.6166395138822498</v>
      </c>
      <c r="AC39" s="169">
        <v>10.2593548686327</v>
      </c>
      <c r="AD39" s="152"/>
      <c r="AE39" s="170">
        <v>7.2055516039062999</v>
      </c>
      <c r="AF39" s="38"/>
      <c r="AG39" s="185">
        <v>48.017615097554</v>
      </c>
      <c r="AH39" s="186">
        <v>57.985347016590197</v>
      </c>
      <c r="AI39" s="186">
        <v>61.316223583336701</v>
      </c>
      <c r="AJ39" s="186">
        <v>60.745922200137898</v>
      </c>
      <c r="AK39" s="186">
        <v>63.153580091672403</v>
      </c>
      <c r="AL39" s="187">
        <v>58.2437375978582</v>
      </c>
      <c r="AM39" s="174"/>
      <c r="AN39" s="188">
        <v>81.562017128279805</v>
      </c>
      <c r="AO39" s="189">
        <v>81.819155936183904</v>
      </c>
      <c r="AP39" s="190">
        <v>81.690586532231904</v>
      </c>
      <c r="AQ39" s="174"/>
      <c r="AR39" s="191">
        <v>64.951179303474504</v>
      </c>
      <c r="AS39" s="157"/>
      <c r="AT39" s="164">
        <v>2.34111856877057</v>
      </c>
      <c r="AU39" s="165">
        <v>1.44358019615988</v>
      </c>
      <c r="AV39" s="165">
        <v>5.0476014343081097</v>
      </c>
      <c r="AW39" s="165">
        <v>2.3923467839650598</v>
      </c>
      <c r="AX39" s="165">
        <v>7.3492826474064596</v>
      </c>
      <c r="AY39" s="166">
        <v>3.7780040367881802</v>
      </c>
      <c r="AZ39" s="152"/>
      <c r="BA39" s="167">
        <v>4.8451529807905303</v>
      </c>
      <c r="BB39" s="168">
        <v>1.3115172371303301</v>
      </c>
      <c r="BC39" s="169">
        <v>3.04527107541016</v>
      </c>
      <c r="BD39" s="152"/>
      <c r="BE39" s="170">
        <v>3.50139406802279</v>
      </c>
      <c r="BF39" s="38"/>
      <c r="BG39" s="39"/>
      <c r="BH39" s="39"/>
      <c r="BI39" s="39"/>
      <c r="BJ39" s="39"/>
      <c r="BK39" s="39"/>
      <c r="BL39" s="39"/>
      <c r="BM39" s="39"/>
      <c r="BN39" s="39"/>
      <c r="BO39" s="39"/>
      <c r="BP39" s="39"/>
      <c r="BQ39" s="39"/>
      <c r="BR39" s="39"/>
    </row>
    <row r="40" spans="1:70" ht="13" x14ac:dyDescent="0.3">
      <c r="A40" s="18" t="s">
        <v>30</v>
      </c>
      <c r="B40" s="2" t="str">
        <f t="shared" si="0"/>
        <v>Southern Virginia</v>
      </c>
      <c r="C40" s="8"/>
      <c r="D40" s="22" t="s">
        <v>92</v>
      </c>
      <c r="E40" s="25" t="s">
        <v>93</v>
      </c>
      <c r="F40" s="2"/>
      <c r="G40" s="171">
        <v>49.037221852098597</v>
      </c>
      <c r="H40" s="172">
        <v>63.9542749278258</v>
      </c>
      <c r="I40" s="172">
        <v>69.157452809238194</v>
      </c>
      <c r="J40" s="172">
        <v>67.690393071285797</v>
      </c>
      <c r="K40" s="172">
        <v>61.659307128580899</v>
      </c>
      <c r="L40" s="173">
        <v>62.299729957805901</v>
      </c>
      <c r="M40" s="174"/>
      <c r="N40" s="175">
        <v>77.614650233177798</v>
      </c>
      <c r="O40" s="176">
        <v>80.653282256273499</v>
      </c>
      <c r="P40" s="177">
        <v>79.133966244725698</v>
      </c>
      <c r="Q40" s="174"/>
      <c r="R40" s="178">
        <v>67.109511754068706</v>
      </c>
      <c r="S40" s="157"/>
      <c r="T40" s="149">
        <v>-2.8264854502247099</v>
      </c>
      <c r="U40" s="150">
        <v>-9.2676845011323294</v>
      </c>
      <c r="V40" s="150">
        <v>-5.1764185055723004</v>
      </c>
      <c r="W40" s="150">
        <v>-0.91938776186239402</v>
      </c>
      <c r="X40" s="150">
        <v>0.87039832372637704</v>
      </c>
      <c r="Y40" s="151">
        <v>-3.6588762511861801</v>
      </c>
      <c r="Z40" s="152"/>
      <c r="AA40" s="153">
        <v>4.5834602278667198</v>
      </c>
      <c r="AB40" s="154">
        <v>6.3030245355777703</v>
      </c>
      <c r="AC40" s="155">
        <v>5.4527404290312003</v>
      </c>
      <c r="AD40" s="152"/>
      <c r="AE40" s="156">
        <v>-0.77025737158307395</v>
      </c>
      <c r="AF40" s="38"/>
      <c r="AG40" s="171">
        <v>49.444982234066103</v>
      </c>
      <c r="AH40" s="172">
        <v>67.372487785920399</v>
      </c>
      <c r="AI40" s="172">
        <v>73.5985776149233</v>
      </c>
      <c r="AJ40" s="172">
        <v>76.674640239840102</v>
      </c>
      <c r="AK40" s="172">
        <v>72.710529646902003</v>
      </c>
      <c r="AL40" s="173">
        <v>67.960243504330407</v>
      </c>
      <c r="AM40" s="174"/>
      <c r="AN40" s="175">
        <v>90.231344659116104</v>
      </c>
      <c r="AO40" s="176">
        <v>92.987279591383498</v>
      </c>
      <c r="AP40" s="177">
        <v>91.609312125249801</v>
      </c>
      <c r="AQ40" s="174"/>
      <c r="AR40" s="178">
        <v>74.717120253164495</v>
      </c>
      <c r="AS40" s="157"/>
      <c r="AT40" s="149">
        <v>-0.41500542179651201</v>
      </c>
      <c r="AU40" s="150">
        <v>-4.1700949074959199</v>
      </c>
      <c r="AV40" s="150">
        <v>-4.6822842848001196</v>
      </c>
      <c r="AW40" s="150">
        <v>-0.87392037232366304</v>
      </c>
      <c r="AX40" s="150">
        <v>3.5753683527295101</v>
      </c>
      <c r="AY40" s="151">
        <v>-1.4270223002470599</v>
      </c>
      <c r="AZ40" s="152"/>
      <c r="BA40" s="153">
        <v>6.6698967235722098</v>
      </c>
      <c r="BB40" s="154">
        <v>9.9072430038385697</v>
      </c>
      <c r="BC40" s="155">
        <v>8.2887220679873792</v>
      </c>
      <c r="BD40" s="152"/>
      <c r="BE40" s="156">
        <v>1.7716604177153701</v>
      </c>
      <c r="BF40" s="38"/>
    </row>
    <row r="41" spans="1:70" x14ac:dyDescent="0.25">
      <c r="A41" s="19" t="s">
        <v>31</v>
      </c>
      <c r="B41" s="2" t="str">
        <f t="shared" si="0"/>
        <v>Southwest Virginia - Blue Ridge Highlands</v>
      </c>
      <c r="C41" s="9"/>
      <c r="D41" s="23" t="s">
        <v>92</v>
      </c>
      <c r="E41" s="26" t="s">
        <v>93</v>
      </c>
      <c r="F41" s="2"/>
      <c r="G41" s="179">
        <v>58.900529860799203</v>
      </c>
      <c r="H41" s="174">
        <v>62.679046924113102</v>
      </c>
      <c r="I41" s="174">
        <v>67.482085765603898</v>
      </c>
      <c r="J41" s="174">
        <v>70.134508307139598</v>
      </c>
      <c r="K41" s="174">
        <v>70.309799057027305</v>
      </c>
      <c r="L41" s="180">
        <v>65.901193982936604</v>
      </c>
      <c r="M41" s="174"/>
      <c r="N41" s="181">
        <v>91.416387516838697</v>
      </c>
      <c r="O41" s="182">
        <v>91.472558374494795</v>
      </c>
      <c r="P41" s="183">
        <v>91.444472945666803</v>
      </c>
      <c r="Q41" s="174"/>
      <c r="R41" s="184">
        <v>73.199273686573804</v>
      </c>
      <c r="S41" s="157"/>
      <c r="T41" s="158">
        <v>15.6389905941706</v>
      </c>
      <c r="U41" s="152">
        <v>0.80165159703580402</v>
      </c>
      <c r="V41" s="152">
        <v>2.2379133188181699</v>
      </c>
      <c r="W41" s="152">
        <v>5.0448238225032602</v>
      </c>
      <c r="X41" s="152">
        <v>16.671422557464901</v>
      </c>
      <c r="Y41" s="159">
        <v>7.6290299501740098</v>
      </c>
      <c r="Z41" s="152"/>
      <c r="AA41" s="160">
        <v>16.072165842165099</v>
      </c>
      <c r="AB41" s="161">
        <v>19.192214846602798</v>
      </c>
      <c r="AC41" s="162">
        <v>17.6119805293852</v>
      </c>
      <c r="AD41" s="152"/>
      <c r="AE41" s="163">
        <v>10.9916700593899</v>
      </c>
      <c r="AF41" s="38"/>
      <c r="AG41" s="179">
        <v>54.674580152671702</v>
      </c>
      <c r="AH41" s="174">
        <v>63.355531544678897</v>
      </c>
      <c r="AI41" s="174">
        <v>67.544394645262599</v>
      </c>
      <c r="AJ41" s="174">
        <v>69.093049225415299</v>
      </c>
      <c r="AK41" s="174">
        <v>70.5813344746295</v>
      </c>
      <c r="AL41" s="180">
        <v>65.049778008531604</v>
      </c>
      <c r="AM41" s="174"/>
      <c r="AN41" s="181">
        <v>105.53060114503801</v>
      </c>
      <c r="AO41" s="182">
        <v>103.09865233497899</v>
      </c>
      <c r="AP41" s="183">
        <v>104.31462674000799</v>
      </c>
      <c r="AQ41" s="174"/>
      <c r="AR41" s="184">
        <v>76.268306217525094</v>
      </c>
      <c r="AS41" s="157"/>
      <c r="AT41" s="158">
        <v>10.737248681590501</v>
      </c>
      <c r="AU41" s="152">
        <v>5.57322491972569</v>
      </c>
      <c r="AV41" s="152">
        <v>6.9758378801027403</v>
      </c>
      <c r="AW41" s="152">
        <v>7.9982367576049898</v>
      </c>
      <c r="AX41" s="152">
        <v>8.5980325871496497</v>
      </c>
      <c r="AY41" s="159">
        <v>7.8844636563294799</v>
      </c>
      <c r="AZ41" s="152"/>
      <c r="BA41" s="160">
        <v>16.530886123495598</v>
      </c>
      <c r="BB41" s="161">
        <v>23.4466105693628</v>
      </c>
      <c r="BC41" s="162">
        <v>19.848838312475099</v>
      </c>
      <c r="BD41" s="152"/>
      <c r="BE41" s="163">
        <v>12.286304092686899</v>
      </c>
      <c r="BF41" s="38"/>
    </row>
    <row r="42" spans="1:70" x14ac:dyDescent="0.25">
      <c r="A42" s="20" t="s">
        <v>32</v>
      </c>
      <c r="B42" s="2" t="str">
        <f t="shared" si="0"/>
        <v>Southwest Virginia - Heart of Appalachia</v>
      </c>
      <c r="C42" s="2"/>
      <c r="D42" s="23" t="s">
        <v>92</v>
      </c>
      <c r="E42" s="26" t="s">
        <v>93</v>
      </c>
      <c r="F42" s="2"/>
      <c r="G42" s="179">
        <v>33.887648578811302</v>
      </c>
      <c r="H42" s="174">
        <v>43.714392764857799</v>
      </c>
      <c r="I42" s="174">
        <v>48.6641020671834</v>
      </c>
      <c r="J42" s="174">
        <v>48.852706718346198</v>
      </c>
      <c r="K42" s="174">
        <v>45.9642635658914</v>
      </c>
      <c r="L42" s="180">
        <v>44.216622739018</v>
      </c>
      <c r="M42" s="174"/>
      <c r="N42" s="181">
        <v>55.936802325581297</v>
      </c>
      <c r="O42" s="182">
        <v>53.697790697674399</v>
      </c>
      <c r="P42" s="183">
        <v>54.817296511627902</v>
      </c>
      <c r="Q42" s="174"/>
      <c r="R42" s="184">
        <v>47.245386674049399</v>
      </c>
      <c r="S42" s="157"/>
      <c r="T42" s="158">
        <v>-4.51366900634335</v>
      </c>
      <c r="U42" s="152">
        <v>-9.6323149111752304</v>
      </c>
      <c r="V42" s="152">
        <v>-4.3199162132791598</v>
      </c>
      <c r="W42" s="152">
        <v>1.2621211540969599</v>
      </c>
      <c r="X42" s="152">
        <v>-3.9898377442145398</v>
      </c>
      <c r="Y42" s="159">
        <v>-4.2278912627834098</v>
      </c>
      <c r="Z42" s="152"/>
      <c r="AA42" s="160">
        <v>-1.18290416244088</v>
      </c>
      <c r="AB42" s="161">
        <v>6.9984016694618401</v>
      </c>
      <c r="AC42" s="162">
        <v>2.6618008563339002</v>
      </c>
      <c r="AD42" s="152"/>
      <c r="AE42" s="163">
        <v>-2.0487207687661102</v>
      </c>
      <c r="AF42" s="38"/>
      <c r="AG42" s="179">
        <v>36.519134366925002</v>
      </c>
      <c r="AH42" s="174">
        <v>49.036621447028402</v>
      </c>
      <c r="AI42" s="174">
        <v>50.2826841085271</v>
      </c>
      <c r="AJ42" s="174">
        <v>50.668603036175703</v>
      </c>
      <c r="AK42" s="174">
        <v>52.044678617571002</v>
      </c>
      <c r="AL42" s="180">
        <v>47.710344315245401</v>
      </c>
      <c r="AM42" s="174"/>
      <c r="AN42" s="181">
        <v>64.3442377260981</v>
      </c>
      <c r="AO42" s="182">
        <v>66.995797803617506</v>
      </c>
      <c r="AP42" s="183">
        <v>65.670017764857803</v>
      </c>
      <c r="AQ42" s="174"/>
      <c r="AR42" s="184">
        <v>52.841679586563302</v>
      </c>
      <c r="AS42" s="157"/>
      <c r="AT42" s="158">
        <v>-4.7258773398939597</v>
      </c>
      <c r="AU42" s="152">
        <v>1.6429219583866701</v>
      </c>
      <c r="AV42" s="152">
        <v>-0.79938362193609502</v>
      </c>
      <c r="AW42" s="152">
        <v>-2.9385483802657002</v>
      </c>
      <c r="AX42" s="152">
        <v>-1.49316750456096</v>
      </c>
      <c r="AY42" s="159">
        <v>-1.54640906854891</v>
      </c>
      <c r="AZ42" s="152"/>
      <c r="BA42" s="160">
        <v>6.1134492154035298</v>
      </c>
      <c r="BB42" s="161">
        <v>19.661991016883999</v>
      </c>
      <c r="BC42" s="162">
        <v>12.617638649590599</v>
      </c>
      <c r="BD42" s="152"/>
      <c r="BE42" s="163">
        <v>3.0559057728299002</v>
      </c>
      <c r="BF42" s="38"/>
    </row>
    <row r="43" spans="1:70" x14ac:dyDescent="0.25">
      <c r="A43" s="21" t="s">
        <v>33</v>
      </c>
      <c r="B43" s="2" t="str">
        <f t="shared" si="0"/>
        <v>Virginia Mountains</v>
      </c>
      <c r="C43" s="2"/>
      <c r="D43" s="24" t="s">
        <v>92</v>
      </c>
      <c r="E43" s="27" t="s">
        <v>93</v>
      </c>
      <c r="F43" s="2"/>
      <c r="G43" s="179">
        <v>70.361439024390194</v>
      </c>
      <c r="H43" s="174">
        <v>76.902654471544693</v>
      </c>
      <c r="I43" s="174">
        <v>83.403594850948494</v>
      </c>
      <c r="J43" s="174">
        <v>83.364762872628702</v>
      </c>
      <c r="K43" s="174">
        <v>87.608254742547402</v>
      </c>
      <c r="L43" s="180">
        <v>80.328141192411906</v>
      </c>
      <c r="M43" s="174"/>
      <c r="N43" s="181">
        <v>99.383043360433604</v>
      </c>
      <c r="O43" s="182">
        <v>100.43959349593401</v>
      </c>
      <c r="P43" s="183">
        <v>99.911318428184202</v>
      </c>
      <c r="Q43" s="174"/>
      <c r="R43" s="184">
        <v>85.923334688346799</v>
      </c>
      <c r="S43" s="157"/>
      <c r="T43" s="158">
        <v>0.20502064288995001</v>
      </c>
      <c r="U43" s="152">
        <v>-18.147415984349202</v>
      </c>
      <c r="V43" s="152">
        <v>-15.2562464306053</v>
      </c>
      <c r="W43" s="152">
        <v>-1.12857186389586</v>
      </c>
      <c r="X43" s="152">
        <v>8.7714485941897902</v>
      </c>
      <c r="Y43" s="159">
        <v>-6.0376262060324404</v>
      </c>
      <c r="Z43" s="152"/>
      <c r="AA43" s="160">
        <v>9.4372729380391593</v>
      </c>
      <c r="AB43" s="161">
        <v>7.07533100044484</v>
      </c>
      <c r="AC43" s="162">
        <v>8.2371755150262995</v>
      </c>
      <c r="AD43" s="152"/>
      <c r="AE43" s="163">
        <v>-1.7319486843815399</v>
      </c>
      <c r="AF43" s="38"/>
      <c r="AG43" s="179">
        <v>67.966515243902407</v>
      </c>
      <c r="AH43" s="174">
        <v>82.729041666666603</v>
      </c>
      <c r="AI43" s="174">
        <v>86.023156504065</v>
      </c>
      <c r="AJ43" s="174">
        <v>86.930540989159795</v>
      </c>
      <c r="AK43" s="174">
        <v>90.031776422764196</v>
      </c>
      <c r="AL43" s="180">
        <v>82.7362061653116</v>
      </c>
      <c r="AM43" s="174"/>
      <c r="AN43" s="181">
        <v>104.77456808943001</v>
      </c>
      <c r="AO43" s="182">
        <v>104.759599593495</v>
      </c>
      <c r="AP43" s="183">
        <v>104.76708384146301</v>
      </c>
      <c r="AQ43" s="174"/>
      <c r="AR43" s="184">
        <v>89.030742644212097</v>
      </c>
      <c r="AS43" s="157"/>
      <c r="AT43" s="158">
        <v>9.8980838674520299</v>
      </c>
      <c r="AU43" s="152">
        <v>-2.7075112592154702</v>
      </c>
      <c r="AV43" s="152">
        <v>-5.8226771238259003</v>
      </c>
      <c r="AW43" s="152">
        <v>1.39149499839974</v>
      </c>
      <c r="AX43" s="152">
        <v>8.8221158673334301</v>
      </c>
      <c r="AY43" s="159">
        <v>1.7194100040390099</v>
      </c>
      <c r="AZ43" s="152"/>
      <c r="BA43" s="160">
        <v>6.8556143854167697</v>
      </c>
      <c r="BB43" s="161">
        <v>8.16162914366015</v>
      </c>
      <c r="BC43" s="162">
        <v>7.50460875049568</v>
      </c>
      <c r="BD43" s="152"/>
      <c r="BE43" s="163">
        <v>3.5939415716268801</v>
      </c>
      <c r="BF43" s="38"/>
    </row>
    <row r="44" spans="1:70" x14ac:dyDescent="0.25">
      <c r="A44" s="20" t="s">
        <v>107</v>
      </c>
      <c r="B44" s="2" t="s">
        <v>17</v>
      </c>
      <c r="D44" s="24" t="s">
        <v>92</v>
      </c>
      <c r="E44" s="27" t="s">
        <v>93</v>
      </c>
      <c r="G44" s="179">
        <v>144.67016432728499</v>
      </c>
      <c r="H44" s="174">
        <v>185.42033892502499</v>
      </c>
      <c r="I44" s="174">
        <v>228.07625128380599</v>
      </c>
      <c r="J44" s="174">
        <v>213.859606299212</v>
      </c>
      <c r="K44" s="174">
        <v>194.35491954809899</v>
      </c>
      <c r="L44" s="180">
        <v>193.276256076686</v>
      </c>
      <c r="M44" s="174"/>
      <c r="N44" s="181">
        <v>223.54595001711701</v>
      </c>
      <c r="O44" s="182">
        <v>242.72424169804799</v>
      </c>
      <c r="P44" s="183">
        <v>233.135095857583</v>
      </c>
      <c r="Q44" s="174"/>
      <c r="R44" s="184">
        <v>204.66449601408499</v>
      </c>
      <c r="S44" s="157"/>
      <c r="T44" s="158">
        <v>-9.1525157405498891</v>
      </c>
      <c r="U44" s="152">
        <v>-7.4659350302335099</v>
      </c>
      <c r="V44" s="152">
        <v>10.590206185203</v>
      </c>
      <c r="W44" s="152">
        <v>11.887519793974899</v>
      </c>
      <c r="X44" s="152">
        <v>6.7967258668074004</v>
      </c>
      <c r="Y44" s="159">
        <v>2.9176388711567198</v>
      </c>
      <c r="Z44" s="152"/>
      <c r="AA44" s="160">
        <v>-8.2692678892158504</v>
      </c>
      <c r="AB44" s="161">
        <v>-6.1155018939685801</v>
      </c>
      <c r="AC44" s="162">
        <v>-7.1605716218180602</v>
      </c>
      <c r="AD44" s="152"/>
      <c r="AE44" s="163">
        <v>-0.59439692111294595</v>
      </c>
      <c r="AF44" s="38"/>
      <c r="AG44" s="179">
        <v>152.48894095271001</v>
      </c>
      <c r="AH44" s="174">
        <v>200.70813261865601</v>
      </c>
      <c r="AI44" s="174">
        <v>231.25894095270999</v>
      </c>
      <c r="AJ44" s="174">
        <v>214.65927898331401</v>
      </c>
      <c r="AK44" s="174">
        <v>202.772439699144</v>
      </c>
      <c r="AL44" s="180">
        <v>200.37754664130699</v>
      </c>
      <c r="AM44" s="174"/>
      <c r="AN44" s="181">
        <v>251.84110287782099</v>
      </c>
      <c r="AO44" s="182">
        <v>261.49878683439601</v>
      </c>
      <c r="AP44" s="183">
        <v>256.66994485610797</v>
      </c>
      <c r="AQ44" s="174"/>
      <c r="AR44" s="184">
        <v>216.499786173454</v>
      </c>
      <c r="AS44" s="157"/>
      <c r="AT44" s="158">
        <v>0.477876945610059</v>
      </c>
      <c r="AU44" s="152">
        <v>4.91534392951848</v>
      </c>
      <c r="AV44" s="152">
        <v>13.2403546653434</v>
      </c>
      <c r="AW44" s="152">
        <v>7.9597616766011399</v>
      </c>
      <c r="AX44" s="152">
        <v>7.4598703112361902</v>
      </c>
      <c r="AY44" s="159">
        <v>7.1747762428242297</v>
      </c>
      <c r="AZ44" s="152"/>
      <c r="BA44" s="160">
        <v>4.2797430556193303</v>
      </c>
      <c r="BB44" s="161">
        <v>2.17674501081409</v>
      </c>
      <c r="BC44" s="162">
        <v>3.1977568393479099</v>
      </c>
      <c r="BD44" s="152"/>
      <c r="BE44" s="163">
        <v>5.8124348049174301</v>
      </c>
    </row>
    <row r="45" spans="1:70" x14ac:dyDescent="0.25">
      <c r="A45" s="20" t="s">
        <v>108</v>
      </c>
      <c r="B45" s="2" t="s">
        <v>18</v>
      </c>
      <c r="D45" s="24" t="s">
        <v>92</v>
      </c>
      <c r="E45" s="27" t="s">
        <v>93</v>
      </c>
      <c r="G45" s="179">
        <v>97.521975388834704</v>
      </c>
      <c r="H45" s="174">
        <v>138.76162209952699</v>
      </c>
      <c r="I45" s="174">
        <v>157.673479845548</v>
      </c>
      <c r="J45" s="174">
        <v>150.13417812421</v>
      </c>
      <c r="K45" s="174">
        <v>125.740028869402</v>
      </c>
      <c r="L45" s="180">
        <v>133.96625686550399</v>
      </c>
      <c r="M45" s="174"/>
      <c r="N45" s="181">
        <v>146.18242827757899</v>
      </c>
      <c r="O45" s="182">
        <v>154.73751687055599</v>
      </c>
      <c r="P45" s="183">
        <v>150.45997257406799</v>
      </c>
      <c r="Q45" s="174"/>
      <c r="R45" s="184">
        <v>138.67874706795101</v>
      </c>
      <c r="S45" s="157"/>
      <c r="T45" s="158">
        <v>-7.7134884520395</v>
      </c>
      <c r="U45" s="152">
        <v>-4.5555093237213304</v>
      </c>
      <c r="V45" s="152">
        <v>-6.8263342810557601</v>
      </c>
      <c r="W45" s="152">
        <v>-1.3399263563274599</v>
      </c>
      <c r="X45" s="152">
        <v>1.68299522627706</v>
      </c>
      <c r="Y45" s="159">
        <v>-3.7757857495007099</v>
      </c>
      <c r="Z45" s="152"/>
      <c r="AA45" s="160">
        <v>8.9245571759089408</v>
      </c>
      <c r="AB45" s="161">
        <v>8.2496565047770307</v>
      </c>
      <c r="AC45" s="162">
        <v>8.5764654645253309</v>
      </c>
      <c r="AD45" s="152"/>
      <c r="AE45" s="163">
        <v>-0.25831796669251</v>
      </c>
      <c r="AF45" s="38"/>
      <c r="AG45" s="179">
        <v>104.743166702753</v>
      </c>
      <c r="AH45" s="174">
        <v>146.13482245317701</v>
      </c>
      <c r="AI45" s="174">
        <v>163.57655091840701</v>
      </c>
      <c r="AJ45" s="174">
        <v>157.888708815993</v>
      </c>
      <c r="AK45" s="174">
        <v>140.07995660568</v>
      </c>
      <c r="AL45" s="180">
        <v>142.48464109920201</v>
      </c>
      <c r="AM45" s="174"/>
      <c r="AN45" s="181">
        <v>156.674111363718</v>
      </c>
      <c r="AO45" s="182">
        <v>160.12691034246299</v>
      </c>
      <c r="AP45" s="183">
        <v>158.40051085309</v>
      </c>
      <c r="AQ45" s="174"/>
      <c r="AR45" s="184">
        <v>147.03203245745601</v>
      </c>
      <c r="AS45" s="157"/>
      <c r="AT45" s="158">
        <v>-0.15025004455855301</v>
      </c>
      <c r="AU45" s="152">
        <v>-1.1791171718286599</v>
      </c>
      <c r="AV45" s="152">
        <v>-2.2852713156475799</v>
      </c>
      <c r="AW45" s="152">
        <v>-1.05254112571242</v>
      </c>
      <c r="AX45" s="152">
        <v>3.17592601920839</v>
      </c>
      <c r="AY45" s="159">
        <v>-0.43250207877812002</v>
      </c>
      <c r="AZ45" s="152"/>
      <c r="BA45" s="160">
        <v>5.1769445287930997</v>
      </c>
      <c r="BB45" s="161">
        <v>4.0016745558543603</v>
      </c>
      <c r="BC45" s="162">
        <v>4.5796039045285903</v>
      </c>
      <c r="BD45" s="152"/>
      <c r="BE45" s="163">
        <v>1.05832371295038</v>
      </c>
    </row>
    <row r="46" spans="1:70" x14ac:dyDescent="0.25">
      <c r="A46" s="20" t="s">
        <v>109</v>
      </c>
      <c r="B46" s="2" t="s">
        <v>19</v>
      </c>
      <c r="D46" s="24" t="s">
        <v>92</v>
      </c>
      <c r="E46" s="27" t="s">
        <v>93</v>
      </c>
      <c r="G46" s="179">
        <v>86.375244335324993</v>
      </c>
      <c r="H46" s="174">
        <v>109.052530615867</v>
      </c>
      <c r="I46" s="174">
        <v>124.32972223865499</v>
      </c>
      <c r="J46" s="174">
        <v>118.684855351121</v>
      </c>
      <c r="K46" s="174">
        <v>105.944545346979</v>
      </c>
      <c r="L46" s="180">
        <v>108.877379577589</v>
      </c>
      <c r="M46" s="174"/>
      <c r="N46" s="181">
        <v>125.63312045199</v>
      </c>
      <c r="O46" s="182">
        <v>128.66551884280801</v>
      </c>
      <c r="P46" s="183">
        <v>127.149319647399</v>
      </c>
      <c r="Q46" s="174"/>
      <c r="R46" s="184">
        <v>114.097933883249</v>
      </c>
      <c r="S46" s="157"/>
      <c r="T46" s="158">
        <v>-3.4895975195177402</v>
      </c>
      <c r="U46" s="152">
        <v>-4.9307535042253896</v>
      </c>
      <c r="V46" s="152">
        <v>-4.0283839161294202</v>
      </c>
      <c r="W46" s="152">
        <v>-3.3061869655792502</v>
      </c>
      <c r="X46" s="152">
        <v>-1.5720996118936701</v>
      </c>
      <c r="Y46" s="159">
        <v>-3.5005989713856098</v>
      </c>
      <c r="Z46" s="152"/>
      <c r="AA46" s="160">
        <v>4.3181217376397498</v>
      </c>
      <c r="AB46" s="161">
        <v>2.7200261736718399</v>
      </c>
      <c r="AC46" s="162">
        <v>3.5033793834254801</v>
      </c>
      <c r="AD46" s="152"/>
      <c r="AE46" s="163">
        <v>-1.3756793519377399</v>
      </c>
      <c r="AF46" s="38"/>
      <c r="AG46" s="179">
        <v>89.831610512926602</v>
      </c>
      <c r="AH46" s="174">
        <v>116.215825814944</v>
      </c>
      <c r="AI46" s="174">
        <v>129.900030615867</v>
      </c>
      <c r="AJ46" s="174">
        <v>126.71627640063799</v>
      </c>
      <c r="AK46" s="174">
        <v>115.230944876649</v>
      </c>
      <c r="AL46" s="180">
        <v>115.578937644205</v>
      </c>
      <c r="AM46" s="174"/>
      <c r="AN46" s="181">
        <v>132.942823389339</v>
      </c>
      <c r="AO46" s="182">
        <v>133.78443678636901</v>
      </c>
      <c r="AP46" s="183">
        <v>133.36363008785401</v>
      </c>
      <c r="AQ46" s="174"/>
      <c r="AR46" s="184">
        <v>120.66027834239</v>
      </c>
      <c r="AS46" s="157"/>
      <c r="AT46" s="158">
        <v>-1.1638575873785999</v>
      </c>
      <c r="AU46" s="152">
        <v>-1.4875802628051999</v>
      </c>
      <c r="AV46" s="152">
        <v>-1.04696018972982</v>
      </c>
      <c r="AW46" s="152">
        <v>-0.93306490330582104</v>
      </c>
      <c r="AX46" s="152">
        <v>0.320700052258515</v>
      </c>
      <c r="AY46" s="159">
        <v>-0.85986978907323797</v>
      </c>
      <c r="AZ46" s="152"/>
      <c r="BA46" s="160">
        <v>9.0694348320210394E-2</v>
      </c>
      <c r="BB46" s="161">
        <v>-0.75102194912660503</v>
      </c>
      <c r="BC46" s="162">
        <v>-0.333268789849549</v>
      </c>
      <c r="BD46" s="152"/>
      <c r="BE46" s="163">
        <v>-0.69417409110817196</v>
      </c>
    </row>
    <row r="47" spans="1:70" x14ac:dyDescent="0.25">
      <c r="A47" s="20" t="s">
        <v>110</v>
      </c>
      <c r="B47" s="2" t="s">
        <v>20</v>
      </c>
      <c r="D47" s="24" t="s">
        <v>92</v>
      </c>
      <c r="E47" s="27" t="s">
        <v>93</v>
      </c>
      <c r="G47" s="179">
        <v>67.310264121466503</v>
      </c>
      <c r="H47" s="174">
        <v>84.4973529268173</v>
      </c>
      <c r="I47" s="174">
        <v>92.357133720646303</v>
      </c>
      <c r="J47" s="174">
        <v>92.277515500659007</v>
      </c>
      <c r="K47" s="174">
        <v>89.483401845432695</v>
      </c>
      <c r="L47" s="180">
        <v>85.185133623004404</v>
      </c>
      <c r="M47" s="174"/>
      <c r="N47" s="181">
        <v>115.28559927744899</v>
      </c>
      <c r="O47" s="182">
        <v>115.676033051799</v>
      </c>
      <c r="P47" s="183">
        <v>115.480816164624</v>
      </c>
      <c r="Q47" s="174"/>
      <c r="R47" s="184">
        <v>93.841042920610107</v>
      </c>
      <c r="S47" s="157"/>
      <c r="T47" s="158">
        <v>-3.2666835389228801</v>
      </c>
      <c r="U47" s="152">
        <v>-4.8092019065332998</v>
      </c>
      <c r="V47" s="152">
        <v>-4.0561413956894201</v>
      </c>
      <c r="W47" s="152">
        <v>5.1785517068908504</v>
      </c>
      <c r="X47" s="152">
        <v>10.604253972241199</v>
      </c>
      <c r="Y47" s="159">
        <v>0.63227734389412005</v>
      </c>
      <c r="Z47" s="152"/>
      <c r="AA47" s="160">
        <v>10.353809157273799</v>
      </c>
      <c r="AB47" s="161">
        <v>3.2773267281681999</v>
      </c>
      <c r="AC47" s="162">
        <v>6.6923901190868298</v>
      </c>
      <c r="AD47" s="152"/>
      <c r="AE47" s="163">
        <v>2.68294148659322</v>
      </c>
      <c r="AF47" s="38"/>
      <c r="AG47" s="179">
        <v>69.631102072450304</v>
      </c>
      <c r="AH47" s="174">
        <v>89.135119794463705</v>
      </c>
      <c r="AI47" s="174">
        <v>96.839721476346199</v>
      </c>
      <c r="AJ47" s="174">
        <v>97.757645364448507</v>
      </c>
      <c r="AK47" s="174">
        <v>94.7714538885905</v>
      </c>
      <c r="AL47" s="180">
        <v>89.627008519259803</v>
      </c>
      <c r="AM47" s="174"/>
      <c r="AN47" s="181">
        <v>120.10600534589599</v>
      </c>
      <c r="AO47" s="182">
        <v>120.171063686959</v>
      </c>
      <c r="AP47" s="183">
        <v>120.138534516428</v>
      </c>
      <c r="AQ47" s="174"/>
      <c r="AR47" s="184">
        <v>98.344587375593605</v>
      </c>
      <c r="AS47" s="157"/>
      <c r="AT47" s="158">
        <v>-1.46595241639296</v>
      </c>
      <c r="AU47" s="152">
        <v>-1.2880278857938701</v>
      </c>
      <c r="AV47" s="152">
        <v>-0.44137776713636101</v>
      </c>
      <c r="AW47" s="152">
        <v>2.89974305399247</v>
      </c>
      <c r="AX47" s="152">
        <v>5.0938327918711197</v>
      </c>
      <c r="AY47" s="159">
        <v>1.06446273654438</v>
      </c>
      <c r="AZ47" s="152"/>
      <c r="BA47" s="160">
        <v>3.54325416258924</v>
      </c>
      <c r="BB47" s="161">
        <v>1.43013056893603</v>
      </c>
      <c r="BC47" s="162">
        <v>2.4755139496335001</v>
      </c>
      <c r="BD47" s="152"/>
      <c r="BE47" s="163">
        <v>1.55243646617229</v>
      </c>
    </row>
    <row r="48" spans="1:70" x14ac:dyDescent="0.25">
      <c r="A48" s="20" t="s">
        <v>111</v>
      </c>
      <c r="B48" s="2" t="s">
        <v>21</v>
      </c>
      <c r="D48" s="24" t="s">
        <v>92</v>
      </c>
      <c r="E48" s="27" t="s">
        <v>93</v>
      </c>
      <c r="G48" s="179">
        <v>48.422960265471403</v>
      </c>
      <c r="H48" s="174">
        <v>55.810129719013901</v>
      </c>
      <c r="I48" s="174">
        <v>59.418601103257998</v>
      </c>
      <c r="J48" s="174">
        <v>58.898665747284902</v>
      </c>
      <c r="K48" s="174">
        <v>59.339901310118897</v>
      </c>
      <c r="L48" s="180">
        <v>56.3780516290294</v>
      </c>
      <c r="M48" s="174"/>
      <c r="N48" s="181">
        <v>75.661734614721496</v>
      </c>
      <c r="O48" s="182">
        <v>79.023707119462102</v>
      </c>
      <c r="P48" s="183">
        <v>77.342720867091799</v>
      </c>
      <c r="Q48" s="174"/>
      <c r="R48" s="184">
        <v>62.367957125618702</v>
      </c>
      <c r="S48" s="157"/>
      <c r="T48" s="158">
        <v>-2.96280617275491</v>
      </c>
      <c r="U48" s="152">
        <v>-2.3389675956126399</v>
      </c>
      <c r="V48" s="152">
        <v>-0.55302948090172799</v>
      </c>
      <c r="W48" s="152">
        <v>4.5714730689191496</v>
      </c>
      <c r="X48" s="152">
        <v>8.3712572579119406</v>
      </c>
      <c r="Y48" s="159">
        <v>1.44418025428306</v>
      </c>
      <c r="Z48" s="152"/>
      <c r="AA48" s="160">
        <v>11.7193630780926</v>
      </c>
      <c r="AB48" s="161">
        <v>10.139745669491401</v>
      </c>
      <c r="AC48" s="162">
        <v>10.9067686289535</v>
      </c>
      <c r="AD48" s="152"/>
      <c r="AE48" s="163">
        <v>4.6064599890470896</v>
      </c>
      <c r="AF48" s="38"/>
      <c r="AG48" s="179">
        <v>48.783545542949703</v>
      </c>
      <c r="AH48" s="174">
        <v>56.105726094003202</v>
      </c>
      <c r="AI48" s="174">
        <v>60.208195647945999</v>
      </c>
      <c r="AJ48" s="174">
        <v>61.368782548566202</v>
      </c>
      <c r="AK48" s="174">
        <v>61.274733452903099</v>
      </c>
      <c r="AL48" s="180">
        <v>57.548284885102902</v>
      </c>
      <c r="AM48" s="174"/>
      <c r="AN48" s="181">
        <v>80.699851683937794</v>
      </c>
      <c r="AO48" s="182">
        <v>82.406022128670102</v>
      </c>
      <c r="AP48" s="183">
        <v>81.552936906303898</v>
      </c>
      <c r="AQ48" s="174"/>
      <c r="AR48" s="184">
        <v>64.411392409751201</v>
      </c>
      <c r="AS48" s="157"/>
      <c r="AT48" s="158">
        <v>-9.1776732570176094E-3</v>
      </c>
      <c r="AU48" s="152">
        <v>-1.3078116308329499</v>
      </c>
      <c r="AV48" s="152">
        <v>0.94415391778617497</v>
      </c>
      <c r="AW48" s="152">
        <v>2.9452315536443998</v>
      </c>
      <c r="AX48" s="152">
        <v>5.3882474499718898</v>
      </c>
      <c r="AY48" s="159">
        <v>1.66085694413457</v>
      </c>
      <c r="AZ48" s="152"/>
      <c r="BA48" s="160">
        <v>5.9667016406427704</v>
      </c>
      <c r="BB48" s="161">
        <v>5.5364766585065004</v>
      </c>
      <c r="BC48" s="162">
        <v>5.7489014538422101</v>
      </c>
      <c r="BD48" s="152"/>
      <c r="BE48" s="163">
        <v>3.0983564880691201</v>
      </c>
    </row>
    <row r="49" spans="1:57" x14ac:dyDescent="0.25">
      <c r="A49" s="21" t="s">
        <v>112</v>
      </c>
      <c r="B49" s="2" t="s">
        <v>22</v>
      </c>
      <c r="D49" s="24" t="s">
        <v>92</v>
      </c>
      <c r="E49" s="27" t="s">
        <v>93</v>
      </c>
      <c r="G49" s="179">
        <v>37.690313374864701</v>
      </c>
      <c r="H49" s="174">
        <v>39.591998990962502</v>
      </c>
      <c r="I49" s="174">
        <v>39.469240838232203</v>
      </c>
      <c r="J49" s="174">
        <v>40.074481269924803</v>
      </c>
      <c r="K49" s="174">
        <v>41.445099979526702</v>
      </c>
      <c r="L49" s="180">
        <v>39.654226890702198</v>
      </c>
      <c r="M49" s="174"/>
      <c r="N49" s="181">
        <v>54.458531087128101</v>
      </c>
      <c r="O49" s="182">
        <v>58.612645898043297</v>
      </c>
      <c r="P49" s="183">
        <v>56.535588492585703</v>
      </c>
      <c r="Q49" s="174"/>
      <c r="R49" s="184">
        <v>44.477473062668899</v>
      </c>
      <c r="S49" s="157"/>
      <c r="T49" s="158">
        <v>3.6556861363004298</v>
      </c>
      <c r="U49" s="152">
        <v>2.3707307984547601</v>
      </c>
      <c r="V49" s="152">
        <v>1.29437706084841</v>
      </c>
      <c r="W49" s="152">
        <v>4.1461353977546302</v>
      </c>
      <c r="X49" s="152">
        <v>9.3447646297762006</v>
      </c>
      <c r="Y49" s="159">
        <v>4.1431290289814999</v>
      </c>
      <c r="Z49" s="152"/>
      <c r="AA49" s="160">
        <v>13.7762407746552</v>
      </c>
      <c r="AB49" s="161">
        <v>11.693376588536299</v>
      </c>
      <c r="AC49" s="162">
        <v>12.686943180789701</v>
      </c>
      <c r="AD49" s="152"/>
      <c r="AE49" s="163">
        <v>7.09224998215615</v>
      </c>
      <c r="AG49" s="179">
        <v>36.635978498727702</v>
      </c>
      <c r="AH49" s="174">
        <v>39.395967664736297</v>
      </c>
      <c r="AI49" s="174">
        <v>40.367488583983999</v>
      </c>
      <c r="AJ49" s="174">
        <v>41.583325943961803</v>
      </c>
      <c r="AK49" s="174">
        <v>42.722117129507701</v>
      </c>
      <c r="AL49" s="180">
        <v>40.140975564183499</v>
      </c>
      <c r="AM49" s="174"/>
      <c r="AN49" s="181">
        <v>57.949435629990298</v>
      </c>
      <c r="AO49" s="182">
        <v>61.2995188477962</v>
      </c>
      <c r="AP49" s="183">
        <v>59.624477238893199</v>
      </c>
      <c r="AQ49" s="174"/>
      <c r="AR49" s="184">
        <v>45.707690328386299</v>
      </c>
      <c r="AS49" s="157"/>
      <c r="AT49" s="158">
        <v>1.3736920465211</v>
      </c>
      <c r="AU49" s="152">
        <v>2.5022630854411201</v>
      </c>
      <c r="AV49" s="152">
        <v>2.3264674052788799</v>
      </c>
      <c r="AW49" s="152">
        <v>4.1551326947814999</v>
      </c>
      <c r="AX49" s="152">
        <v>5.2632702165433196</v>
      </c>
      <c r="AY49" s="159">
        <v>3.1732959430938301</v>
      </c>
      <c r="AZ49" s="152"/>
      <c r="BA49" s="160">
        <v>6.3066022436729199</v>
      </c>
      <c r="BB49" s="161">
        <v>5.5725424093868101</v>
      </c>
      <c r="BC49" s="162">
        <v>5.9279908305218498</v>
      </c>
      <c r="BD49" s="152"/>
      <c r="BE49" s="163">
        <v>4.1913156700023997</v>
      </c>
    </row>
    <row r="50" spans="1:57" x14ac:dyDescent="0.25">
      <c r="A50" s="33" t="s">
        <v>48</v>
      </c>
      <c r="B50" t="s">
        <v>48</v>
      </c>
      <c r="D50" s="24" t="s">
        <v>92</v>
      </c>
      <c r="E50" s="27" t="s">
        <v>93</v>
      </c>
      <c r="G50" s="179">
        <v>62.138788985670097</v>
      </c>
      <c r="H50" s="174">
        <v>82.1187159314414</v>
      </c>
      <c r="I50" s="174">
        <v>87.242773250913103</v>
      </c>
      <c r="J50" s="174">
        <v>82.549775217757698</v>
      </c>
      <c r="K50" s="174">
        <v>79.632180387749301</v>
      </c>
      <c r="L50" s="180">
        <v>78.736446754706293</v>
      </c>
      <c r="M50" s="174"/>
      <c r="N50" s="181">
        <v>94.632315257094604</v>
      </c>
      <c r="O50" s="182">
        <v>101.65914582747899</v>
      </c>
      <c r="P50" s="183">
        <v>98.145730542287097</v>
      </c>
      <c r="Q50" s="174"/>
      <c r="R50" s="184">
        <v>84.2819564083008</v>
      </c>
      <c r="S50" s="157"/>
      <c r="T50" s="158">
        <v>-0.50793258437873001</v>
      </c>
      <c r="U50" s="152">
        <v>-5.7530881596849301</v>
      </c>
      <c r="V50" s="152">
        <v>-2.4617601783923</v>
      </c>
      <c r="W50" s="152">
        <v>-6.9542369770737098</v>
      </c>
      <c r="X50" s="152">
        <v>5.1892140034526504</v>
      </c>
      <c r="Y50" s="159">
        <v>-2.4223827806493299</v>
      </c>
      <c r="Z50" s="152"/>
      <c r="AA50" s="160">
        <v>4.2955144375219003</v>
      </c>
      <c r="AB50" s="161">
        <v>11.5491903975381</v>
      </c>
      <c r="AC50" s="162">
        <v>7.9303118356905404</v>
      </c>
      <c r="AD50" s="152"/>
      <c r="AE50" s="163">
        <v>0.79434950058002995</v>
      </c>
      <c r="AG50" s="179">
        <v>61.713696965439702</v>
      </c>
      <c r="AH50" s="174">
        <v>84.484146529924104</v>
      </c>
      <c r="AI50" s="174">
        <v>91.477716352908104</v>
      </c>
      <c r="AJ50" s="174">
        <v>93.311687974150004</v>
      </c>
      <c r="AK50" s="174">
        <v>89.735422871593101</v>
      </c>
      <c r="AL50" s="180">
        <v>84.144534138802996</v>
      </c>
      <c r="AM50" s="174"/>
      <c r="AN50" s="181">
        <v>108.261296010115</v>
      </c>
      <c r="AO50" s="182">
        <v>113.378918235459</v>
      </c>
      <c r="AP50" s="183">
        <v>110.82010712278699</v>
      </c>
      <c r="AQ50" s="174"/>
      <c r="AR50" s="184">
        <v>91.766126419941301</v>
      </c>
      <c r="AS50" s="157"/>
      <c r="AT50" s="158">
        <v>-1.59892461631267</v>
      </c>
      <c r="AU50" s="152">
        <v>-4.5001864237776603</v>
      </c>
      <c r="AV50" s="152">
        <v>-4.5543505669828699</v>
      </c>
      <c r="AW50" s="152">
        <v>-4.1884955633520198</v>
      </c>
      <c r="AX50" s="152">
        <v>1.2008973508019001</v>
      </c>
      <c r="AY50" s="159">
        <v>-2.85469325140203</v>
      </c>
      <c r="AZ50" s="152"/>
      <c r="BA50" s="160">
        <v>4.8118151778984402</v>
      </c>
      <c r="BB50" s="161">
        <v>8.2104420758774896</v>
      </c>
      <c r="BC50" s="162">
        <v>6.5232584534002802</v>
      </c>
      <c r="BD50" s="152"/>
      <c r="BE50" s="163">
        <v>0.188644631190515</v>
      </c>
    </row>
    <row r="51" spans="1:57" x14ac:dyDescent="0.25">
      <c r="A51" s="144" t="s">
        <v>53</v>
      </c>
      <c r="B51" t="s">
        <v>53</v>
      </c>
      <c r="D51" s="24" t="s">
        <v>92</v>
      </c>
      <c r="E51" s="27" t="s">
        <v>93</v>
      </c>
      <c r="G51" s="179">
        <v>45.224212927756597</v>
      </c>
      <c r="H51" s="174">
        <v>53.045855513307899</v>
      </c>
      <c r="I51" s="174">
        <v>55.093995437262301</v>
      </c>
      <c r="J51" s="174">
        <v>59.132004562737599</v>
      </c>
      <c r="K51" s="174">
        <v>63.876141444866903</v>
      </c>
      <c r="L51" s="180">
        <v>55.274441977186299</v>
      </c>
      <c r="M51" s="174"/>
      <c r="N51" s="181">
        <v>89.579463117870702</v>
      </c>
      <c r="O51" s="182">
        <v>90.232474524714803</v>
      </c>
      <c r="P51" s="183">
        <v>89.905968821292703</v>
      </c>
      <c r="Q51" s="174"/>
      <c r="R51" s="184">
        <v>65.169163932645304</v>
      </c>
      <c r="S51" s="157"/>
      <c r="T51" s="158">
        <v>-6.6888488992737498</v>
      </c>
      <c r="U51" s="152">
        <v>-9.1440257532797204</v>
      </c>
      <c r="V51" s="152">
        <v>-6.1821403208535601</v>
      </c>
      <c r="W51" s="152">
        <v>0.76459208747072505</v>
      </c>
      <c r="X51" s="152">
        <v>12.3137158561403</v>
      </c>
      <c r="Y51" s="159">
        <v>-1.6928322206793001</v>
      </c>
      <c r="Z51" s="152"/>
      <c r="AA51" s="160">
        <v>11.1510449997298</v>
      </c>
      <c r="AB51" s="161">
        <v>6.0673350319054604</v>
      </c>
      <c r="AC51" s="162">
        <v>8.5404759987724308</v>
      </c>
      <c r="AD51" s="152"/>
      <c r="AE51" s="163">
        <v>2.1014948586872002</v>
      </c>
      <c r="AG51" s="179">
        <v>45.624369201520899</v>
      </c>
      <c r="AH51" s="174">
        <v>54.929524714828801</v>
      </c>
      <c r="AI51" s="174">
        <v>57.5026254752851</v>
      </c>
      <c r="AJ51" s="174">
        <v>58.905882129277501</v>
      </c>
      <c r="AK51" s="174">
        <v>61.295934220532303</v>
      </c>
      <c r="AL51" s="180">
        <v>55.651667148288901</v>
      </c>
      <c r="AM51" s="174"/>
      <c r="AN51" s="181">
        <v>80.638404942965707</v>
      </c>
      <c r="AO51" s="182">
        <v>82.180456273764193</v>
      </c>
      <c r="AP51" s="183">
        <v>81.409430608365</v>
      </c>
      <c r="AQ51" s="174"/>
      <c r="AR51" s="184">
        <v>63.011028136882103</v>
      </c>
      <c r="AS51" s="157"/>
      <c r="AT51" s="158">
        <v>-1.93325389283566</v>
      </c>
      <c r="AU51" s="152">
        <v>-3.1008593817294599</v>
      </c>
      <c r="AV51" s="152">
        <v>-1.6495504136140999</v>
      </c>
      <c r="AW51" s="152">
        <v>-0.35385936451764899</v>
      </c>
      <c r="AX51" s="152">
        <v>3.7839379903842199</v>
      </c>
      <c r="AY51" s="159">
        <v>-0.57469964224581005</v>
      </c>
      <c r="AZ51" s="152"/>
      <c r="BA51" s="160">
        <v>2.0669413924828399</v>
      </c>
      <c r="BB51" s="161">
        <v>-1.27328352726815</v>
      </c>
      <c r="BC51" s="162">
        <v>0.35323572098317302</v>
      </c>
      <c r="BD51" s="152"/>
      <c r="BE51" s="163">
        <v>-0.26012764325489401</v>
      </c>
    </row>
    <row r="52" spans="1:57" x14ac:dyDescent="0.25">
      <c r="A52" s="145" t="s">
        <v>60</v>
      </c>
      <c r="B52" t="s">
        <v>60</v>
      </c>
      <c r="D52" s="24" t="s">
        <v>92</v>
      </c>
      <c r="E52" s="27" t="s">
        <v>93</v>
      </c>
      <c r="G52" s="185">
        <v>54.488873587570602</v>
      </c>
      <c r="H52" s="186">
        <v>77.586557203389802</v>
      </c>
      <c r="I52" s="186">
        <v>88.571638418079004</v>
      </c>
      <c r="J52" s="186">
        <v>89.613742937853104</v>
      </c>
      <c r="K52" s="186">
        <v>85.090017655367205</v>
      </c>
      <c r="L52" s="187">
        <v>79.070165960451902</v>
      </c>
      <c r="M52" s="174"/>
      <c r="N52" s="188">
        <v>87.601701977401106</v>
      </c>
      <c r="O52" s="189">
        <v>87.054830508474495</v>
      </c>
      <c r="P52" s="190">
        <v>87.328266242937801</v>
      </c>
      <c r="Q52" s="174"/>
      <c r="R52" s="191">
        <v>81.429623184019306</v>
      </c>
      <c r="S52" s="157"/>
      <c r="T52" s="164">
        <v>10.5261576548587</v>
      </c>
      <c r="U52" s="165">
        <v>12.4883851890886</v>
      </c>
      <c r="V52" s="165">
        <v>-3.1751942608398398</v>
      </c>
      <c r="W52" s="165">
        <v>13.6932056359474</v>
      </c>
      <c r="X52" s="165">
        <v>11.667178513204901</v>
      </c>
      <c r="Y52" s="166">
        <v>8.3838907733883303</v>
      </c>
      <c r="Z52" s="152"/>
      <c r="AA52" s="167">
        <v>-11.990810935270201</v>
      </c>
      <c r="AB52" s="168">
        <v>-24.8334552965296</v>
      </c>
      <c r="AC52" s="169">
        <v>-18.8975329284584</v>
      </c>
      <c r="AD52" s="152"/>
      <c r="AE52" s="170">
        <v>-1.7435223244565901</v>
      </c>
      <c r="AG52" s="185">
        <v>62.245297492937802</v>
      </c>
      <c r="AH52" s="186">
        <v>86.891283545197695</v>
      </c>
      <c r="AI52" s="186">
        <v>91.133265360169403</v>
      </c>
      <c r="AJ52" s="186">
        <v>89.953721751412402</v>
      </c>
      <c r="AK52" s="186">
        <v>83.240751235875706</v>
      </c>
      <c r="AL52" s="187">
        <v>82.692863877118597</v>
      </c>
      <c r="AM52" s="174"/>
      <c r="AN52" s="188">
        <v>87.157232521186401</v>
      </c>
      <c r="AO52" s="189">
        <v>80.053190324858704</v>
      </c>
      <c r="AP52" s="190">
        <v>83.605211423022496</v>
      </c>
      <c r="AQ52" s="174"/>
      <c r="AR52" s="191">
        <v>82.953534604519703</v>
      </c>
      <c r="AS52" s="157"/>
      <c r="AT52" s="164">
        <v>25.373366518095199</v>
      </c>
      <c r="AU52" s="165">
        <v>26.475141884129201</v>
      </c>
      <c r="AV52" s="165">
        <v>12.5654988524403</v>
      </c>
      <c r="AW52" s="165">
        <v>18.844279785656401</v>
      </c>
      <c r="AX52" s="165">
        <v>12.9789511727215</v>
      </c>
      <c r="AY52" s="166">
        <v>18.587321180904301</v>
      </c>
      <c r="AZ52" s="152"/>
      <c r="BA52" s="167">
        <v>2.5199011097250801</v>
      </c>
      <c r="BB52" s="168">
        <v>-3.6466008836160602</v>
      </c>
      <c r="BC52" s="169">
        <v>-0.52791225034035105</v>
      </c>
      <c r="BD52" s="152"/>
      <c r="BE52" s="170">
        <v>12.388054806280399</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7" sqref="G27"/>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0"/>
      <c r="B1" s="10" t="s">
        <v>121</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84" customHeight="1" x14ac:dyDescent="0.5">
      <c r="A2" s="10"/>
      <c r="B2" s="11"/>
      <c r="C2" s="12"/>
      <c r="D2" s="10"/>
      <c r="E2" s="10"/>
      <c r="F2" s="10"/>
      <c r="G2" s="10"/>
      <c r="H2" s="10"/>
      <c r="I2" s="10"/>
      <c r="J2" s="10"/>
      <c r="K2" s="13"/>
      <c r="L2" s="10"/>
      <c r="M2" s="13"/>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ht="15" customHeight="1" x14ac:dyDescent="0.5">
      <c r="A3" s="10"/>
      <c r="B3" s="11"/>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ht="15" customHeight="1" x14ac:dyDescent="0.35">
      <c r="A4" s="14" t="s">
        <v>122</v>
      </c>
      <c r="B4" s="15"/>
      <c r="C4" s="15"/>
      <c r="D4" s="15"/>
      <c r="E4" s="15"/>
      <c r="F4" s="15"/>
      <c r="G4" s="15"/>
      <c r="H4" s="15"/>
      <c r="I4" s="15"/>
      <c r="J4" s="15"/>
      <c r="K4" s="15"/>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0" ht="15" customHeight="1" x14ac:dyDescent="0.35">
      <c r="A5" s="240" t="str">
        <f>HYPERLINK("http://www.str.com/data-insights/resources/glossary", "For all STR definitions, please visit www.str.com/data-insights/resources/glossary")</f>
        <v>For all STR definitions, please visit www.str.com/data-insights/resources/glossary</v>
      </c>
      <c r="B5" s="240"/>
      <c r="C5" s="240"/>
      <c r="D5" s="240"/>
      <c r="E5" s="240"/>
      <c r="F5" s="240"/>
      <c r="G5" s="15"/>
      <c r="H5" s="15"/>
      <c r="I5" s="15"/>
      <c r="J5" s="15"/>
      <c r="K5" s="15"/>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0" ht="15" customHeight="1" x14ac:dyDescent="0.35">
      <c r="A6" s="15"/>
      <c r="B6" s="15"/>
      <c r="C6" s="15"/>
      <c r="D6" s="15"/>
      <c r="E6" s="15"/>
      <c r="F6" s="15"/>
      <c r="G6" s="15"/>
      <c r="H6" s="15"/>
      <c r="I6" s="15"/>
      <c r="J6" s="15"/>
      <c r="K6" s="15"/>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0" ht="15" customHeight="1" x14ac:dyDescent="0.35">
      <c r="A7" s="15"/>
      <c r="B7" s="15"/>
      <c r="C7" s="15"/>
      <c r="D7" s="15"/>
      <c r="E7" s="15"/>
      <c r="F7" s="15"/>
      <c r="G7" s="15"/>
      <c r="H7" s="15"/>
      <c r="I7" s="15"/>
      <c r="J7" s="15"/>
      <c r="K7" s="15"/>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0" ht="15" customHeight="1" x14ac:dyDescent="0.35">
      <c r="A8" s="14" t="s">
        <v>123</v>
      </c>
      <c r="B8" s="15"/>
      <c r="C8" s="15"/>
      <c r="D8" s="15"/>
      <c r="E8" s="15"/>
      <c r="F8" s="15"/>
      <c r="G8" s="15"/>
      <c r="H8" s="15"/>
      <c r="I8" s="15"/>
      <c r="J8" s="15"/>
      <c r="K8" s="15"/>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0" ht="15" customHeight="1" x14ac:dyDescent="0.35">
      <c r="A9" s="240" t="str">
        <f>HYPERLINK("http://www.str.com/data-insights/resources/FAQ", "For all STR FAQs, please click here or visit http://www.str.com/data-insights/resources/FAQ")</f>
        <v>For all STR FAQs, please click here or visit http://www.str.com/data-insights/resources/FAQ</v>
      </c>
      <c r="B9" s="240"/>
      <c r="C9" s="240"/>
      <c r="D9" s="240"/>
      <c r="E9" s="240"/>
      <c r="F9" s="240"/>
      <c r="G9" s="15"/>
      <c r="H9" s="15"/>
      <c r="I9" s="15"/>
      <c r="J9" s="15"/>
      <c r="K9" s="15"/>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0" ht="15" customHeight="1" x14ac:dyDescent="0.35">
      <c r="A10" s="15"/>
      <c r="B10" s="15"/>
      <c r="C10" s="15"/>
      <c r="D10" s="15"/>
      <c r="E10" s="15"/>
      <c r="F10" s="15"/>
      <c r="G10" s="15"/>
      <c r="H10" s="15"/>
      <c r="I10" s="15"/>
      <c r="J10" s="15"/>
      <c r="K10" s="15"/>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0" ht="15" customHeight="1" x14ac:dyDescent="0.35">
      <c r="A11" s="15"/>
      <c r="B11" s="15"/>
      <c r="C11" s="15"/>
      <c r="D11" s="15"/>
      <c r="E11" s="15"/>
      <c r="F11" s="15"/>
      <c r="G11" s="15"/>
      <c r="H11" s="15"/>
      <c r="I11" s="15"/>
      <c r="J11" s="15"/>
      <c r="K11" s="1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0" ht="15" customHeight="1" x14ac:dyDescent="0.35">
      <c r="A12" s="240" t="str">
        <f>HYPERLINK("http://www.str.com/contact", "For additional support, please contact your regional office")</f>
        <v>For additional support, please contact your regional office</v>
      </c>
      <c r="B12" s="240"/>
      <c r="C12" s="240"/>
      <c r="D12" s="240"/>
      <c r="E12" s="240"/>
      <c r="F12" s="240"/>
      <c r="G12" s="240"/>
      <c r="H12" s="240"/>
      <c r="I12" s="240"/>
      <c r="J12" s="240"/>
      <c r="K12" s="15"/>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0" ht="15" customHeight="1" x14ac:dyDescent="0.35">
      <c r="A13" s="15"/>
      <c r="B13" s="15"/>
      <c r="C13" s="15"/>
      <c r="D13" s="15"/>
      <c r="E13" s="15"/>
      <c r="F13" s="15"/>
      <c r="G13" s="15"/>
      <c r="H13" s="15"/>
      <c r="I13" s="15"/>
      <c r="J13" s="15"/>
      <c r="K13" s="15"/>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0" ht="16.5" customHeight="1" x14ac:dyDescent="0.35">
      <c r="A14" s="239" t="str">
        <f>HYPERLINK("http://www.hotelnewsnow.com/", "For the latest in industry news, visit HotelNewsNow.com.")</f>
        <v>For the latest in industry news, visit HotelNewsNow.com.</v>
      </c>
      <c r="B14" s="239"/>
      <c r="C14" s="239"/>
      <c r="D14" s="239"/>
      <c r="E14" s="239"/>
      <c r="F14" s="239"/>
      <c r="G14" s="239"/>
      <c r="H14" s="239"/>
      <c r="I14" s="239"/>
      <c r="J14" s="16"/>
      <c r="K14" s="1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0" ht="15" customHeight="1" x14ac:dyDescent="0.35">
      <c r="A15" s="239" t="str">
        <f>HYPERLINK("http://www.hoteldataconference.com/", "To learn more about the Hotel Data Conference, visit HotelDataConference.com.")</f>
        <v>To learn more about the Hotel Data Conference, visit HotelDataConference.com.</v>
      </c>
      <c r="B15" s="239"/>
      <c r="C15" s="239"/>
      <c r="D15" s="239"/>
      <c r="E15" s="239"/>
      <c r="F15" s="239"/>
      <c r="G15" s="239"/>
      <c r="H15" s="239"/>
      <c r="I15" s="239"/>
      <c r="J15" s="16"/>
      <c r="K15" s="16"/>
      <c r="L15" s="16"/>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0" ht="15" customHeight="1" x14ac:dyDescent="0.35">
      <c r="A16" s="10"/>
      <c r="B16" s="10"/>
      <c r="C16" s="17"/>
      <c r="D16" s="17"/>
      <c r="E16" s="17"/>
      <c r="F16" s="17"/>
      <c r="G16" s="17"/>
      <c r="H16" s="17"/>
      <c r="I16" s="17"/>
      <c r="J16" s="17"/>
      <c r="K16" s="17"/>
      <c r="L16" s="17"/>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row>
    <row r="17" spans="1:50" ht="15" customHeight="1" x14ac:dyDescent="0.3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row>
    <row r="18" spans="1:50" ht="15" customHeight="1" x14ac:dyDescent="0.3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row>
    <row r="19" spans="1:50" ht="15" customHeight="1" x14ac:dyDescent="0.3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row>
    <row r="20" spans="1:50" ht="15" customHeight="1" x14ac:dyDescent="0.3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row>
    <row r="21" spans="1:50" ht="15" customHeight="1" x14ac:dyDescent="0.3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row>
    <row r="22" spans="1:50" ht="15" customHeight="1" x14ac:dyDescent="0.3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row>
    <row r="23" spans="1:50" ht="15" customHeight="1" x14ac:dyDescent="0.3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row>
    <row r="24" spans="1:50" ht="15" customHeight="1"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row>
    <row r="25" spans="1:50" ht="15" customHeight="1"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row>
    <row r="26" spans="1:50" ht="15" customHeight="1"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row>
    <row r="27" spans="1:50" ht="15" customHeight="1"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row>
    <row r="28" spans="1:50" ht="15" customHeight="1"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row>
    <row r="29" spans="1:50" ht="15" customHeight="1"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row>
    <row r="30" spans="1:50" ht="15" customHeight="1"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row>
    <row r="31" spans="1:50" ht="15" customHeight="1"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row>
    <row r="32" spans="1:50" ht="15" customHeight="1"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row>
    <row r="33" spans="1:50" ht="15" customHeight="1"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row>
    <row r="34" spans="1:50" ht="15" customHeight="1"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row>
    <row r="35" spans="1:50" ht="15" customHeight="1"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row>
    <row r="36" spans="1:50" ht="15" customHeight="1" x14ac:dyDescent="0.3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row>
    <row r="37" spans="1:50" ht="15" customHeight="1" x14ac:dyDescent="0.3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row>
    <row r="38" spans="1:50" ht="15" customHeight="1" x14ac:dyDescent="0.3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row>
    <row r="39" spans="1:50" ht="15" customHeight="1" x14ac:dyDescent="0.3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row>
    <row r="40" spans="1:50" ht="15" customHeight="1" x14ac:dyDescent="0.3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row>
    <row r="41" spans="1:50" ht="15" customHeight="1" x14ac:dyDescent="0.3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row>
    <row r="42" spans="1:50" ht="15" customHeight="1" x14ac:dyDescent="0.3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row>
    <row r="43" spans="1:50" ht="15" customHeight="1" x14ac:dyDescent="0.3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row>
    <row r="44" spans="1:50" ht="15" customHeight="1" x14ac:dyDescent="0.3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row>
    <row r="45" spans="1:50" ht="15" customHeight="1" x14ac:dyDescent="0.3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row>
    <row r="46" spans="1:50" ht="15" customHeight="1" x14ac:dyDescent="0.3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row>
    <row r="47" spans="1:50" ht="15" customHeight="1" x14ac:dyDescent="0.3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row>
    <row r="48" spans="1:50" ht="15" customHeight="1" x14ac:dyDescent="0.3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row>
    <row r="49" spans="1:50" ht="15" customHeight="1" x14ac:dyDescent="0.3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row>
    <row r="50" spans="1:50" ht="15" customHeight="1" x14ac:dyDescent="0.3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row>
    <row r="51" spans="1:50" ht="15" customHeight="1" x14ac:dyDescent="0.3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row>
    <row r="52" spans="1:50" ht="15" customHeight="1" x14ac:dyDescent="0.3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row>
    <row r="53" spans="1:50" ht="15" customHeight="1" x14ac:dyDescent="0.3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row>
    <row r="54" spans="1:50" ht="15" customHeight="1" x14ac:dyDescent="0.3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row>
    <row r="55" spans="1:50" ht="15" customHeight="1" x14ac:dyDescent="0.3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row>
    <row r="56" spans="1:50" ht="15" customHeight="1" x14ac:dyDescent="0.3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row>
    <row r="57" spans="1:50" ht="15" customHeight="1" x14ac:dyDescent="0.3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row>
    <row r="58" spans="1:50" ht="15" customHeight="1" x14ac:dyDescent="0.3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row>
    <row r="59" spans="1:50" ht="15" customHeight="1" x14ac:dyDescent="0.3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row>
    <row r="60" spans="1:50" ht="15" customHeight="1" x14ac:dyDescent="0.3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row>
    <row r="61" spans="1:50" ht="15" customHeight="1" x14ac:dyDescent="0.3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row>
    <row r="62" spans="1:50" ht="15" customHeight="1" x14ac:dyDescent="0.3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row>
    <row r="63" spans="1:50" ht="15" customHeight="1" x14ac:dyDescent="0.3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row>
    <row r="64" spans="1:50" ht="15" customHeight="1" x14ac:dyDescent="0.3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row>
    <row r="65" spans="1:50" ht="15" customHeight="1" x14ac:dyDescent="0.3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row>
    <row r="66" spans="1:50" ht="15" customHeight="1" x14ac:dyDescent="0.3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row>
    <row r="67" spans="1:50" ht="15" customHeight="1" x14ac:dyDescent="0.3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row>
    <row r="68" spans="1:50" ht="15" customHeight="1" x14ac:dyDescent="0.3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row>
    <row r="69" spans="1:50" ht="15" customHeight="1" x14ac:dyDescent="0.3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row>
    <row r="70" spans="1:50" ht="15" customHeight="1" x14ac:dyDescent="0.3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row>
    <row r="71" spans="1:50" ht="15" customHeight="1" x14ac:dyDescent="0.3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row>
    <row r="72" spans="1:50" ht="15" customHeight="1" x14ac:dyDescent="0.3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row>
    <row r="73" spans="1:50" ht="15" customHeight="1" x14ac:dyDescent="0.3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row>
    <row r="74" spans="1:50" ht="15" customHeight="1" x14ac:dyDescent="0.3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row>
    <row r="75" spans="1:50" ht="15" customHeight="1" x14ac:dyDescent="0.3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row>
    <row r="76" spans="1:50" ht="15" customHeight="1" x14ac:dyDescent="0.3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row>
    <row r="77" spans="1:50" ht="15" customHeight="1" x14ac:dyDescent="0.3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row>
    <row r="78" spans="1:50" ht="15" customHeight="1" x14ac:dyDescent="0.3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row>
    <row r="79" spans="1:50" ht="15" customHeight="1" x14ac:dyDescent="0.3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row>
    <row r="80" spans="1:50" ht="15" customHeight="1" x14ac:dyDescent="0.3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row>
    <row r="81" spans="1:50" ht="15" customHeight="1" x14ac:dyDescent="0.3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row>
    <row r="82" spans="1:50" ht="15" customHeight="1" x14ac:dyDescent="0.3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row>
    <row r="83" spans="1:50" ht="15" customHeight="1" x14ac:dyDescent="0.3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row>
    <row r="84" spans="1:50" ht="15" customHeight="1" x14ac:dyDescent="0.3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row>
    <row r="85" spans="1:50" ht="15" customHeight="1" x14ac:dyDescent="0.3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row>
    <row r="86" spans="1:50" ht="15" customHeight="1" x14ac:dyDescent="0.3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row>
    <row r="87" spans="1:50" ht="15" customHeight="1" x14ac:dyDescent="0.3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row>
    <row r="88" spans="1:50" ht="15" customHeight="1" x14ac:dyDescent="0.3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row>
    <row r="89" spans="1:50" ht="15" customHeight="1" x14ac:dyDescent="0.3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row>
    <row r="90" spans="1:50" ht="15" customHeight="1" x14ac:dyDescent="0.3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row>
    <row r="91" spans="1:50" ht="15" customHeight="1" x14ac:dyDescent="0.3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row>
    <row r="92" spans="1:50" ht="15" customHeight="1" x14ac:dyDescent="0.3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row>
    <row r="93" spans="1:50" ht="15" customHeight="1" x14ac:dyDescent="0.3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row>
    <row r="94" spans="1:50" ht="15" customHeight="1" x14ac:dyDescent="0.3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row>
    <row r="95" spans="1:50" ht="15" customHeight="1" x14ac:dyDescent="0.3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row>
    <row r="96" spans="1:50" ht="15" customHeight="1" x14ac:dyDescent="0.3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row>
    <row r="97" spans="1:50" ht="15" customHeight="1" x14ac:dyDescent="0.3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row>
    <row r="98" spans="1:50" ht="15" customHeight="1" x14ac:dyDescent="0.3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row>
    <row r="99" spans="1:50" ht="15" customHeight="1" x14ac:dyDescent="0.3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row>
    <row r="100" spans="1:50" ht="15" customHeight="1" x14ac:dyDescent="0.3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zoomScale="70" zoomScaleNormal="70" workbookViewId="0">
      <selection activeCell="T30" sqref="T30"/>
    </sheetView>
  </sheetViews>
  <sheetFormatPr defaultRowHeight="12.5" x14ac:dyDescent="0.25"/>
  <sheetData>
    <row r="1" spans="1:1" ht="13" x14ac:dyDescent="0.3">
      <c r="A1" s="8" t="s">
        <v>124</v>
      </c>
    </row>
    <row r="2" spans="1:1" ht="13" x14ac:dyDescent="0.3">
      <c r="A2" s="8" t="s">
        <v>125</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R23" sqref="R23"/>
    </sheetView>
  </sheetViews>
  <sheetFormatPr defaultRowHeight="12.5"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D865BA37-3578-4C77-B184-0264A5094BC6}"/>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VA Shenandoah Valley Regional</vt:lpstr>
      <vt:lpstr>Virginia South Central</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2004-07-20T21:40:42Z</dcterms:created>
  <dcterms:modified xsi:type="dcterms:W3CDTF">2025-08-14T15:04:53Z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